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_memberdate" sheetId="1" r:id="rId4"/>
    <sheet state="visible" name="02_editer" sheetId="2" r:id="rId5"/>
    <sheet state="visible" name="03_date" sheetId="3" r:id="rId6"/>
    <sheet state="visible" name="香盤表" sheetId="4" r:id="rId7"/>
    <sheet state="visible" name="04_need" sheetId="5" r:id="rId8"/>
    <sheet state="hidden" name="01_indirect" sheetId="6" r:id="rId9"/>
    <sheet state="hidden" name="indirectForGAS" sheetId="7" r:id="rId10"/>
    <sheet state="visible" name="05_parameter" sheetId="8" r:id="rId11"/>
    <sheet state="visible" name="forms_URL" sheetId="9" r:id="rId12"/>
    <sheet state="visible" name="answers" sheetId="10" r:id="rId13"/>
    <sheet state="hidden" name="w10_" sheetId="11" r:id="rId14"/>
    <sheet state="hidden" name="02_indirect" sheetId="12" r:id="rId15"/>
    <sheet state="hidden" name="w17_" sheetId="13" r:id="rId16"/>
    <sheet state="hidden" name="w16_" sheetId="14" r:id="rId17"/>
    <sheet state="hidden" name="w15_" sheetId="15" r:id="rId18"/>
    <sheet state="hidden" name="w14_" sheetId="16" r:id="rId19"/>
    <sheet state="hidden" name="w13_" sheetId="17" r:id="rId20"/>
    <sheet state="hidden" name="w12_" sheetId="18" r:id="rId21"/>
    <sheet state="hidden" name="w11_" sheetId="19" r:id="rId22"/>
    <sheet state="hidden" name="w09_" sheetId="20" r:id="rId23"/>
    <sheet state="hidden" name="w08_" sheetId="21" r:id="rId24"/>
    <sheet state="hidden" name="w07_" sheetId="22" r:id="rId25"/>
    <sheet state="hidden" name="w06_" sheetId="23" r:id="rId26"/>
    <sheet state="hidden" name="w05_" sheetId="24" r:id="rId27"/>
    <sheet state="hidden" name="df_up" sheetId="25" r:id="rId28"/>
    <sheet state="hidden" name="シート32" sheetId="26" r:id="rId29"/>
    <sheet state="hidden" name="w01_" sheetId="27" r:id="rId30"/>
    <sheet state="hidden" name="w02_" sheetId="28" r:id="rId31"/>
    <sheet state="hidden" name="w03_" sheetId="29" r:id="rId32"/>
    <sheet state="hidden" name="w04_" sheetId="30" r:id="rId33"/>
    <sheet state="hidden" name="k1_sort" sheetId="31" r:id="rId34"/>
    <sheet state="hidden" name="k2_multipl" sheetId="32" r:id="rId35"/>
    <sheet state="hidden" name="k3.5_condition" sheetId="33" r:id="rId36"/>
    <sheet state="hidden" name="k3_unique" sheetId="34" r:id="rId37"/>
  </sheets>
  <definedNames/>
  <calcPr/>
</workbook>
</file>

<file path=xl/sharedStrings.xml><?xml version="1.0" encoding="utf-8"?>
<sst xmlns="http://schemas.openxmlformats.org/spreadsheetml/2006/main" count="5318" uniqueCount="810">
  <si>
    <t>名前番号</t>
  </si>
  <si>
    <t>現場関係者</t>
  </si>
  <si>
    <t>キャストは1</t>
  </si>
  <si>
    <t>本番予定日(年/月/日)</t>
  </si>
  <si>
    <t>調査開始日(年/月/日)</t>
  </si>
  <si>
    <t>重複の警告欄</t>
  </si>
  <si>
    <t>た</t>
  </si>
  <si>
    <t>●○ゆかこ</t>
  </si>
  <si>
    <t>りー</t>
  </si>
  <si>
    <t>○わっこ</t>
  </si>
  <si>
    <t>ふーか</t>
  </si>
  <si>
    <t>☆はーすけ</t>
  </si>
  <si>
    <t>●だま</t>
  </si>
  <si>
    <t>●☆まっしー</t>
  </si>
  <si>
    <t>○みお</t>
  </si>
  <si>
    <t>通し番号</t>
  </si>
  <si>
    <t>曲題</t>
  </si>
  <si>
    <t>曲略称（メニュー用）</t>
  </si>
  <si>
    <t>種別</t>
  </si>
  <si>
    <t>備考（空欄可）</t>
  </si>
  <si>
    <t>M1</t>
  </si>
  <si>
    <t>あ</t>
  </si>
  <si>
    <t>ソロ歌</t>
  </si>
  <si>
    <t>M2</t>
  </si>
  <si>
    <t>い</t>
  </si>
  <si>
    <t>M3</t>
  </si>
  <si>
    <t>う</t>
  </si>
  <si>
    <t>M4①</t>
  </si>
  <si>
    <t>え</t>
  </si>
  <si>
    <t>M4②</t>
  </si>
  <si>
    <t>お</t>
  </si>
  <si>
    <t>M4③</t>
  </si>
  <si>
    <t>か</t>
  </si>
  <si>
    <t>M5</t>
  </si>
  <si>
    <t>き</t>
  </si>
  <si>
    <t>M6</t>
  </si>
  <si>
    <t>く</t>
  </si>
  <si>
    <t>M7</t>
  </si>
  <si>
    <t>け</t>
  </si>
  <si>
    <t>M8</t>
  </si>
  <si>
    <t>こ</t>
  </si>
  <si>
    <t>M9</t>
  </si>
  <si>
    <t>さ</t>
  </si>
  <si>
    <t>M10①</t>
  </si>
  <si>
    <t>し</t>
  </si>
  <si>
    <t>M10②</t>
  </si>
  <si>
    <t>す</t>
  </si>
  <si>
    <t>M10③</t>
  </si>
  <si>
    <t>せ</t>
  </si>
  <si>
    <t>M10④</t>
  </si>
  <si>
    <t>そ</t>
  </si>
  <si>
    <t>M11</t>
  </si>
  <si>
    <t>M12</t>
  </si>
  <si>
    <t>ち</t>
  </si>
  <si>
    <t>M13</t>
  </si>
  <si>
    <t>つ</t>
  </si>
  <si>
    <t>て</t>
  </si>
  <si>
    <t>と</t>
  </si>
  <si>
    <t>演技</t>
  </si>
  <si>
    <t>全体歌</t>
  </si>
  <si>
    <t>ソリ歌</t>
  </si>
  <si>
    <t>振り</t>
  </si>
  <si>
    <t>日付</t>
  </si>
  <si>
    <t>曜日</t>
  </si>
  <si>
    <t>場所・時間帯</t>
  </si>
  <si>
    <t>フォームメッセージ（備考等）</t>
  </si>
  <si>
    <t>週ID</t>
  </si>
  <si>
    <t>本番まで</t>
  </si>
  <si>
    <t>なし</t>
  </si>
  <si>
    <t>w01d1</t>
  </si>
  <si>
    <t>w01d2</t>
  </si>
  <si>
    <t>w01d3</t>
  </si>
  <si>
    <t>w01d4</t>
  </si>
  <si>
    <t>w01d5</t>
  </si>
  <si>
    <t>w01d6</t>
  </si>
  <si>
    <t>春日交流センター</t>
  </si>
  <si>
    <t>読み合わせ</t>
  </si>
  <si>
    <t>w01d7</t>
  </si>
  <si>
    <t>3A 9:00~21:00</t>
  </si>
  <si>
    <t>w02d1</t>
  </si>
  <si>
    <t>w02d2</t>
  </si>
  <si>
    <t>w02d3</t>
  </si>
  <si>
    <t>w02d4</t>
  </si>
  <si>
    <t>w02d5</t>
  </si>
  <si>
    <t>文サ 9:00~14:30</t>
  </si>
  <si>
    <t>w02d6</t>
  </si>
  <si>
    <t>文サ 9:00~17:00</t>
  </si>
  <si>
    <t>w02d7</t>
  </si>
  <si>
    <t>3A304,308</t>
  </si>
  <si>
    <t>w03d1</t>
  </si>
  <si>
    <t>w03d2</t>
  </si>
  <si>
    <t>3A304,308,311,312</t>
  </si>
  <si>
    <t>w03d3</t>
  </si>
  <si>
    <t>w03d4</t>
  </si>
  <si>
    <t>w03d5</t>
  </si>
  <si>
    <t>5C316,317</t>
  </si>
  <si>
    <t>歌通し、歌ダ通し</t>
  </si>
  <si>
    <t>w03d6</t>
  </si>
  <si>
    <t>w03d7</t>
  </si>
  <si>
    <t>5C406,412,413</t>
  </si>
  <si>
    <t>w04d1</t>
  </si>
  <si>
    <t>w04d2</t>
  </si>
  <si>
    <t>w04d3</t>
  </si>
  <si>
    <t>5C307,308,406,412,413</t>
  </si>
  <si>
    <t>春公オーディション</t>
  </si>
  <si>
    <t>w04d4</t>
  </si>
  <si>
    <t>5C412,413,316,317</t>
  </si>
  <si>
    <t>w04d5</t>
  </si>
  <si>
    <t>w04d6</t>
  </si>
  <si>
    <t>止め通し</t>
  </si>
  <si>
    <t>w04d7</t>
  </si>
  <si>
    <t>w05d1</t>
  </si>
  <si>
    <t>w05d2</t>
  </si>
  <si>
    <t>w05d3</t>
  </si>
  <si>
    <t>w05d4</t>
  </si>
  <si>
    <t>w05d5</t>
  </si>
  <si>
    <t>w05d6</t>
  </si>
  <si>
    <t>3A404,308,311 5C316,317</t>
  </si>
  <si>
    <t>通し(衣装揃えば衣装付き通し)</t>
  </si>
  <si>
    <t>w05d7</t>
  </si>
  <si>
    <t>w06d1</t>
  </si>
  <si>
    <t>w06d2</t>
  </si>
  <si>
    <t>w06d3</t>
  </si>
  <si>
    <t>w06d4</t>
  </si>
  <si>
    <t>w06d5</t>
  </si>
  <si>
    <t>金</t>
  </si>
  <si>
    <t>w06d6</t>
  </si>
  <si>
    <t>ドレリハ</t>
  </si>
  <si>
    <t>w06d7</t>
  </si>
  <si>
    <t>w07d1</t>
  </si>
  <si>
    <t>w07d2</t>
  </si>
  <si>
    <t>w07d3</t>
  </si>
  <si>
    <t>w07d4</t>
  </si>
  <si>
    <t>w07d5</t>
  </si>
  <si>
    <t>w07d6</t>
  </si>
  <si>
    <t>衣装付き通し</t>
  </si>
  <si>
    <t>w07d7</t>
  </si>
  <si>
    <t>w08d1</t>
  </si>
  <si>
    <t>w08d2</t>
  </si>
  <si>
    <t>w08d3</t>
  </si>
  <si>
    <t>w08d4</t>
  </si>
  <si>
    <t>仕込み</t>
  </si>
  <si>
    <t>w08d5</t>
  </si>
  <si>
    <t>w08d6</t>
  </si>
  <si>
    <t>本番</t>
  </si>
  <si>
    <t>w08d7</t>
  </si>
  <si>
    <t>w09d1</t>
  </si>
  <si>
    <t>w09d2</t>
  </si>
  <si>
    <t>w09d3</t>
  </si>
  <si>
    <t>w09d4</t>
  </si>
  <si>
    <t>w09d5</t>
  </si>
  <si>
    <t>w09d6</t>
  </si>
  <si>
    <t>w09d7</t>
  </si>
  <si>
    <t>w10d1</t>
  </si>
  <si>
    <t>w10d2</t>
  </si>
  <si>
    <t>w10d3</t>
  </si>
  <si>
    <t>w10d4</t>
  </si>
  <si>
    <t>w10d5</t>
  </si>
  <si>
    <t>w10d6</t>
  </si>
  <si>
    <t>w10d7</t>
  </si>
  <si>
    <t>w11d1</t>
  </si>
  <si>
    <t>w11d2</t>
  </si>
  <si>
    <t>w11d3</t>
  </si>
  <si>
    <t>w11d4</t>
  </si>
  <si>
    <t>w11d5</t>
  </si>
  <si>
    <t>w11d6</t>
  </si>
  <si>
    <t>w11d7</t>
  </si>
  <si>
    <t>w12d1</t>
  </si>
  <si>
    <t>w12d2</t>
  </si>
  <si>
    <t>w12d3</t>
  </si>
  <si>
    <t>w12d4</t>
  </si>
  <si>
    <t>w12d5</t>
  </si>
  <si>
    <t>w12d6</t>
  </si>
  <si>
    <t>w12d7</t>
  </si>
  <si>
    <t>w13d1</t>
  </si>
  <si>
    <t>w13d2</t>
  </si>
  <si>
    <t>w13d3</t>
  </si>
  <si>
    <t>w13d4</t>
  </si>
  <si>
    <t>w13d5</t>
  </si>
  <si>
    <t>w13d6</t>
  </si>
  <si>
    <t>w13d7</t>
  </si>
  <si>
    <t>w14d1</t>
  </si>
  <si>
    <t>w14d2</t>
  </si>
  <si>
    <t>w14d3</t>
  </si>
  <si>
    <t>w14d4</t>
  </si>
  <si>
    <t>w14d5</t>
  </si>
  <si>
    <t>w14d6</t>
  </si>
  <si>
    <t>w14d7</t>
  </si>
  <si>
    <t>w15d1</t>
  </si>
  <si>
    <t>w15d2</t>
  </si>
  <si>
    <t>w15d3</t>
  </si>
  <si>
    <t>w15d4</t>
  </si>
  <si>
    <t>w15d5</t>
  </si>
  <si>
    <t>w15d6</t>
  </si>
  <si>
    <t>w15d7</t>
  </si>
  <si>
    <t>w16d1</t>
  </si>
  <si>
    <t>w16d2</t>
  </si>
  <si>
    <t>w16d3</t>
  </si>
  <si>
    <t>w16d4</t>
  </si>
  <si>
    <t>w16d5</t>
  </si>
  <si>
    <t>w16d6</t>
  </si>
  <si>
    <t>w16d7</t>
  </si>
  <si>
    <t>w17d1</t>
  </si>
  <si>
    <t>w17d2</t>
  </si>
  <si>
    <t>w17d3</t>
  </si>
  <si>
    <t>w17d4</t>
  </si>
  <si>
    <t>w17d5</t>
  </si>
  <si>
    <t>w17d6</t>
  </si>
  <si>
    <t>w17d7</t>
  </si>
  <si>
    <t>※これを他の別のSSかEXCELにコピペして使ってね香盤表</t>
  </si>
  <si>
    <t>凡例</t>
  </si>
  <si>
    <t>ソロ＋振り</t>
  </si>
  <si>
    <t>ソロ</t>
  </si>
  <si>
    <t/>
  </si>
  <si>
    <t>dateID</t>
  </si>
  <si>
    <t>備考</t>
  </si>
  <si>
    <t>参加者（コピペ用）</t>
  </si>
  <si>
    <t>質問文</t>
  </si>
  <si>
    <t>セクション名</t>
  </si>
  <si>
    <t>説明文</t>
  </si>
  <si>
    <t>出欠を教えて下さい。【その他】は一言（例：「適宜」、「講義で遅刻」など）と、次のページで時刻を伺います。</t>
  </si>
  <si>
    <t>")</t>
  </si>
  <si>
    <t>入り・抜けの時刻を教えて下さい。無記入は、任意の時間に参加できる扱いになります。</t>
  </si>
  <si>
    <t>選択週ID</t>
  </si>
  <si>
    <t>w04</t>
  </si>
  <si>
    <t>↓メモ用</t>
  </si>
  <si>
    <t>日付場所</t>
  </si>
  <si>
    <t>参加者</t>
  </si>
  <si>
    <t>欠席・未定</t>
  </si>
  <si>
    <t>未回答者</t>
  </si>
  <si>
    <t>かぶり許容人数K</t>
  </si>
  <si>
    <t>最大同時練習数W</t>
  </si>
  <si>
    <t>am開始時刻</t>
  </si>
  <si>
    <t>am基礎分数</t>
  </si>
  <si>
    <t>amコマ数</t>
  </si>
  <si>
    <t>休憩分数</t>
  </si>
  <si>
    <t>pm基礎分数</t>
  </si>
  <si>
    <t>pmコマ数</t>
  </si>
  <si>
    <t>1コマ分数</t>
  </si>
  <si>
    <t>集合・基礎練</t>
  </si>
  <si>
    <t>練習開始</t>
  </si>
  <si>
    <t>昼休み</t>
  </si>
  <si>
    <t>午後基礎</t>
  </si>
  <si>
    <t>練習再開</t>
  </si>
  <si>
    <t>終了・撤収</t>
  </si>
  <si>
    <t>week</t>
  </si>
  <si>
    <t>開始日</t>
  </si>
  <si>
    <t>フォームURL</t>
  </si>
  <si>
    <t>回答</t>
  </si>
  <si>
    <t>フォームKey</t>
  </si>
  <si>
    <t>https://forms.gle/nwJoHErVYfguRtC19</t>
  </si>
  <si>
    <t>https://docs.google.com/spreadsheets/d/1JjwZHmh-Z-4sf68ZLTsWFveI3QRQP9WgEovI5WM-x3M/edit#gid=952192899&amp;range=A1</t>
  </si>
  <si>
    <t>1qQ1UkqGTsdGH4hAV5U_8e4922rgI-ux27GM8fsPU0E8</t>
  </si>
  <si>
    <t>https://forms.gle/6GstCV4rqmwnMtQAA</t>
  </si>
  <si>
    <t>https://docs.google.com/spreadsheets/d/1JjwZHmh-Z-4sf68ZLTsWFveI3QRQP9WgEovI5WM-x3M/edit#gid=1649392868&amp;range=A1</t>
  </si>
  <si>
    <t>1B1j4GflC_HfFmcMgS468-0R8h9-8SUatcig3NTdjJSo</t>
  </si>
  <si>
    <t>https://forms.gle/3SPPz1FwCrfYTqcK7</t>
  </si>
  <si>
    <t>https://docs.google.com/spreadsheets/d/1JjwZHmh-Z-4sf68ZLTsWFveI3QRQP9WgEovI5WM-x3M/edit#gid=1986865695&amp;range=A1</t>
  </si>
  <si>
    <t>1o0zBYYvdm09WAPAWo11JJS8bbheCBwqjmuwTPkT6xxY</t>
  </si>
  <si>
    <t>https://forms.gle/g4sfwaV9cfxka6ns5</t>
  </si>
  <si>
    <t>https://docs.google.com/spreadsheets/d/1JjwZHmh-Z-4sf68ZLTsWFveI3QRQP9WgEovI5WM-x3M/edit#gid=2093914986&amp;range=A1</t>
  </si>
  <si>
    <t>1wkIykqclJ14awDVJMqAvI6_bP2sBMESXtlZarrEwYD0</t>
  </si>
  <si>
    <t>https://forms.gle/7A78sjPgParxfw237</t>
  </si>
  <si>
    <t>https://docs.google.com/spreadsheets/d/1JjwZHmh-Z-4sf68ZLTsWFveI3QRQP9WgEovI5WM-x3M/edit#gid=1113601264&amp;range=A1</t>
  </si>
  <si>
    <t>1dPZgwYyBqCpyM-N1f9PDgTqR5fCEu-zu32OWr8rn_2Q</t>
  </si>
  <si>
    <t>https://forms.gle/31Es9zCpJwjFpcK99</t>
  </si>
  <si>
    <t>https://docs.google.com/spreadsheets/d/1JjwZHmh-Z-4sf68ZLTsWFveI3QRQP9WgEovI5WM-x3M/edit#gid=676250214&amp;range=A1</t>
  </si>
  <si>
    <t>1sM9544-uTNT3yJAwo7fPyVqS2Gdw8Kww41zMgjOASJo</t>
  </si>
  <si>
    <t>https://forms.gle/gry3zRgMHsaUqhNn8</t>
  </si>
  <si>
    <t>https://docs.google.com/spreadsheets/d/1JjwZHmh-Z-4sf68ZLTsWFveI3QRQP9WgEovI5WM-x3M/edit#gid=2049887460&amp;range=A1</t>
  </si>
  <si>
    <t>1SX9Rb3v0nZ6d3cex9S8iey7sfrER6tVvYjTsZiI1tLY</t>
  </si>
  <si>
    <t>https://forms.gle/JRBswsXmTwuooK81A</t>
  </si>
  <si>
    <t>https://docs.google.com/spreadsheets/d/1JjwZHmh-Z-4sf68ZLTsWFveI3QRQP9WgEovI5WM-x3M/edit#gid=1536875211&amp;range=A1</t>
  </si>
  <si>
    <t>1_v0iVoV4gi3t6JvphjuE3rw-J14fhWjLboWzFjGTuao</t>
  </si>
  <si>
    <t>https://forms.gle/7yXWRvqmzf2JFKba8</t>
  </si>
  <si>
    <t>https://docs.google.com/spreadsheets/d/1JjwZHmh-Z-4sf68ZLTsWFveI3QRQP9WgEovI5WM-x3M/edit#gid=1365531915&amp;range=A1</t>
  </si>
  <si>
    <t>1dTj9ZnMUwQLykWllKt-8eyAImwWDUHeUbM9xHcGvUSI</t>
  </si>
  <si>
    <t>https://forms.gle/4V175egwcCPiCUGe8</t>
  </si>
  <si>
    <t>https://docs.google.com/spreadsheets/d/1JjwZHmh-Z-4sf68ZLTsWFveI3QRQP9WgEovI5WM-x3M/edit#gid=561108934&amp;range=A1</t>
  </si>
  <si>
    <t>1HJfrKPSBU_1ivFr0JkohTwBruFKB3Y8U1izdVhGLpNc</t>
  </si>
  <si>
    <t>https://forms.gle/AhgqhHB71mrtrUCW7</t>
  </si>
  <si>
    <t>https://docs.google.com/spreadsheets/d/1JjwZHmh-Z-4sf68ZLTsWFveI3QRQP9WgEovI5WM-x3M/edit#gid=1886599138&amp;range=A1</t>
  </si>
  <si>
    <t>11_EsapK3R0RbOblcpitVfcA3dWwHZ2TsWUs23YrfxeI</t>
  </si>
  <si>
    <t>https://forms.gle/5RwT69qEq1dWhfKq6</t>
  </si>
  <si>
    <t>https://docs.google.com/spreadsheets/d/1JjwZHmh-Z-4sf68ZLTsWFveI3QRQP9WgEovI5WM-x3M/edit#gid=1709148113&amp;range=A1</t>
  </si>
  <si>
    <t>1nmPPGnCqKu_pnN0LKdGT6SZakvuprS1yRC2f9osXSpQ</t>
  </si>
  <si>
    <t>https://forms.gle/2cjG6zuVanQkkGqb9</t>
  </si>
  <si>
    <t>https://docs.google.com/spreadsheets/d/1JjwZHmh-Z-4sf68ZLTsWFveI3QRQP9WgEovI5WM-x3M/edit#gid=1439809590&amp;range=A1</t>
  </si>
  <si>
    <t>1e0JERXO2Ji9Y0SfxwPKdpWWH2G5KclK1ki6UXN1YHDs</t>
  </si>
  <si>
    <t>https://forms.gle/ZgRx2yLYqPimEH119</t>
  </si>
  <si>
    <t>https://docs.google.com/spreadsheets/d/1JjwZHmh-Z-4sf68ZLTsWFveI3QRQP9WgEovI5WM-x3M/edit#gid=559375038&amp;range=A1</t>
  </si>
  <si>
    <t>1vgldqw5SrlO8h45OasbBxbloayf27yXgNItf8jFkcMQ</t>
  </si>
  <si>
    <t>https://forms.gle/tgdENjn5EqwrH16t5</t>
  </si>
  <si>
    <t>https://docs.google.com/spreadsheets/d/1JjwZHmh-Z-4sf68ZLTsWFveI3QRQP9WgEovI5WM-x3M/edit#gid=1685570026&amp;range=A1</t>
  </si>
  <si>
    <t>125x8SNIJtbUJK-SjgF8yx1xD7L6Nr38Cuty8KnLQveA</t>
  </si>
  <si>
    <t>https://forms.gle/AeuUrGnsG72CCGvG7</t>
  </si>
  <si>
    <t>https://docs.google.com/spreadsheets/d/1JjwZHmh-Z-4sf68ZLTsWFveI3QRQP9WgEovI5WM-x3M/edit#gid=1128899496&amp;range=A1</t>
  </si>
  <si>
    <t>1RlJBuTLDY9DDA627IPbmqKe9Dpe9KpnZshtybciNyeg</t>
  </si>
  <si>
    <t>https://forms.gle/MhQVsbfrA48orM4g8</t>
  </si>
  <si>
    <t>https://docs.google.com/spreadsheets/d/1JjwZHmh-Z-4sf68ZLTsWFveI3QRQP9WgEovI5WM-x3M/edit#gid=1472863530&amp;range=A1</t>
  </si>
  <si>
    <t>1isd6hU2DIOJOmlKjK04QI5p0kswDm5c71YhvBWFNHCU</t>
  </si>
  <si>
    <t>ID</t>
  </si>
  <si>
    <t>空欄</t>
  </si>
  <si>
    <t>日付情報</t>
  </si>
  <si>
    <t>参加者名簿</t>
  </si>
  <si>
    <t>ふーか、 ☆はーすけ</t>
  </si>
  <si>
    <t>た12:00-(12:00～18:00)、 ○わっこ16:00〜(16:00～)、 ふーか、 ☆はーすけ、 ●☆まっしー読み合わせは見に行きます</t>
  </si>
  <si>
    <t>た、 ●○ゆかこ欠席ですが音源等でメニュー入れたいです🙏、 ○わっこ、 ☆はーすけ早退(9:00～18:30)、 ●☆まっしー適宜（メニュー入れてもらえればそこ行きます！）(12:00～)</t>
  </si>
  <si>
    <t>●○ゆかこ欠席ですが音源等でメニュー入れたいです🙏、 ○わっこ、 ☆はーすけ</t>
  </si>
  <si>
    <t>○わっこ早退(～16:00)、 ふーか-19:45まで可(9:00～19:45)、 ☆はーすけ、 ●☆まっしー適宜（メニュー入れてもらえればそこ行きます！）(12:00～)</t>
  </si>
  <si>
    <t>た、 ふーか、 ☆はーすけ、 ●だま13:00〜18:00、 ●☆まっしー適宜（メニュー入れてもらえればそこ行きます！）(12:00～)</t>
  </si>
  <si>
    <t>た、 りー帰省から16に戻れるか未定のため(12:00～)、 ○わっこ、 ふーか、 ☆はーすけ、 ●だま13:00〜、 ●☆まっしー適宜（メニュー入れてもらえればそこ行きます！）(12:00～)</t>
  </si>
  <si>
    <t>た、 ●○ゆかこ欠席ですが音源等でメニュー入れたいです🙏、 りー、 ○わっこ早退(～11:00)、 ふーか、 ☆はーすけ、 ●だま13:00〜14:30、 ●☆まっしー適宜（メニュー入れてもらえればそこ行きます！）</t>
  </si>
  <si>
    <t>りー、 ○わっこ、 ふーか、 ☆はーすけ、 ●だま15:00〜17:00、 ●☆まっしー適宜（メニュー入れてもらえればそこ行きます！）</t>
  </si>
  <si>
    <t>た、 りー追いコン練のあと(15:00～18:00)、 ○わっこ、 ふーか13:00-14:00目安に移行式があります　それ以外の時間なら可能です(9:00～13:00)、 ☆はーすけ、 ●☆まっしー適宜(12:00～)</t>
  </si>
  <si>
    <t>た、 ○わっこ、 ふーか、 ☆はーすけ</t>
  </si>
  <si>
    <t>た、 ふーか、 ☆はーすけ</t>
  </si>
  <si>
    <t>○わっこ遅刻(13:00～)、 ふーか、 ●だま〜15:00、 ●☆まっしー</t>
  </si>
  <si>
    <t>●○ゆかこ適宜、 りー、 ふーか、 ☆はーすけ、 ●だま13:00〜15:30</t>
  </si>
  <si>
    <t>た、 ●○ゆかこ適宜、 りー、 ○わっこ早退(～16:00)、 ふーか、 ☆はーすけ</t>
  </si>
  <si>
    <t>た、 りー、 ふーかできれば午前でお願いします(9:00～13:00)、 ●だま適宜</t>
  </si>
  <si>
    <t>た、 ●○ゆかこ、 りー早退かも(～17:00)、 ○わっこ、 ふーか</t>
  </si>
  <si>
    <t>●○ゆかこ、 りー、 ○わっこ、 ふーか、 ☆はーすけ</t>
  </si>
  <si>
    <t>●○ゆかこ、 ○わっこ早退(～16:30)、 ☆はーすけ、 ●だま〜16:00、 ○みお</t>
  </si>
  <si>
    <t>●○ゆかこ適宜、 りー春公オーディション以外、 ○わっこ、 ☆はーすけ</t>
  </si>
  <si>
    <t>●○ゆかこ適宜、 ☆はーすけ</t>
  </si>
  <si>
    <t>●○ゆかこ、 ○わっこ早退(～16:30)、 ☆はーすけ、 ●☆まっしー適宜(12:00～)、 ○みお</t>
  </si>
  <si>
    <t>た、 ●○ゆかこ、 りー、 ○わっこ、 ふーか、 ☆はーすけ、 ●だま、 ●☆まっしー</t>
  </si>
  <si>
    <t>りー、 ○わっこ、 ☆はーすけ</t>
  </si>
  <si>
    <t>●○ゆかこ、 りー、 ○わっこ、 ☆はーすけ早退(～20:30)</t>
  </si>
  <si>
    <t>●○ゆかこ、 りー、 ☆はーすけ、 ●だま〜16:00</t>
  </si>
  <si>
    <t>●○ゆかこ、 りー、 ○わっこ、 ☆はーすけ、 ●だま13:00〜18:00</t>
  </si>
  <si>
    <t>●○ゆかこ、 りー、 ☆はーすけ、 ●だま13:00〜</t>
  </si>
  <si>
    <t>●○ゆかこ、 りー新歓本祭の日って練習ありますか…？、 ○わっこ、 ☆はーすけ、 ●だま13:00〜</t>
  </si>
  <si>
    <t>●○ゆかこ、 りー、 ○わっこ、 ☆はーすけ</t>
  </si>
  <si>
    <t>欠席(未定)者名簿</t>
  </si>
  <si>
    <t>た、 ●○ゆかこ、 ●○ゆかこ、 りー、 ○わっこ、 ふーか、 ☆はーすけ、 ●だま、 ●☆まっしー</t>
  </si>
  <si>
    <t>た、 ●○ゆかこ、 ●○ゆかこ、 りー、 ○わっこ、 ●だま、 ●☆まっしー</t>
  </si>
  <si>
    <t>●○ゆかこ、 ●○ゆかこ、 りー、 ●だま</t>
  </si>
  <si>
    <t>りー、 ふーか、 ●だま、 ○みお、 ○みお</t>
  </si>
  <si>
    <t>た、 りー、 ふーか、 ●だま、 ●☆まっしー、 ○みお、 ○みお</t>
  </si>
  <si>
    <t>た、 ●○ゆかこ、 りー、 ●だま、 ○みお、 ○みお</t>
  </si>
  <si>
    <t>●○ゆかこ、 りー、 ○わっこ、 ○みお、 ○みお</t>
  </si>
  <si>
    <t>●○ゆかこ、 ○みお、 ○みお</t>
  </si>
  <si>
    <t>○みお、 ○みお</t>
  </si>
  <si>
    <t>た、 ●○ゆかこ、 ○みお、 ○みお</t>
  </si>
  <si>
    <t>●○ゆかこ、 ●だま、 ●だま、 ○みお、 ○みお</t>
  </si>
  <si>
    <t>●○ゆかこ、 りー、 ●だま、 ●だま、 ●☆まっしー、 ○みお、 ○みお</t>
  </si>
  <si>
    <t>●○ゆかこ、 りー、 ○わっこ、 ●だま、 ●だま、 ●☆まっしー、 ○みお、 ○みお</t>
  </si>
  <si>
    <t>た、 ●○ゆかこ、 りー、 ☆はーすけ、 ●だま、 ○みお、 ○みお</t>
  </si>
  <si>
    <t>た、 ○わっこ、 ●だま、 ●☆まっしー、 ○みお、 ○みお</t>
  </si>
  <si>
    <t>●だま、 ●だま、 ●☆まっしー、 ○みお、 ○みお</t>
  </si>
  <si>
    <t>●○ゆかこ、 ○わっこ、 ☆はーすけ、 ●だま、 ●☆まっしー、 ○みお、 ○みお</t>
  </si>
  <si>
    <t>☆はーすけ、 ●だま、 ●☆まっしー、 ○みお</t>
  </si>
  <si>
    <t>た、 ●だま、 ●☆まっしー、 ○みお</t>
  </si>
  <si>
    <t>た、 りー、 ふーか、 ●☆まっしー</t>
  </si>
  <si>
    <t>た、 ふーか、 ●だま、 ●☆まっしー、 ○みお</t>
  </si>
  <si>
    <t>た、 りー、 ○わっこ、 ふーか、 ●だま、 ●☆まっしー、 ○みお</t>
  </si>
  <si>
    <t>た、 りー、 ふーか、 ●だま</t>
  </si>
  <si>
    <t>●○ゆかこ、 ●だま</t>
  </si>
  <si>
    <t>た、 ふーか、 ●☆まっしー、 ○みお</t>
  </si>
  <si>
    <t>た、 ●○ゆかこ、 りー、 ○わっこ、 ふーか、 ☆はーすけ、 ●だま、 ●☆まっしー、 ○みお</t>
  </si>
  <si>
    <t>タイムスタンプ</t>
  </si>
  <si>
    <t>名前</t>
  </si>
  <si>
    <t xml:space="preserve">5/8 (月) </t>
  </si>
  <si>
    <t>d1:参加時刻</t>
  </si>
  <si>
    <t>d1:早退時刻</t>
  </si>
  <si>
    <t xml:space="preserve">5/9 (火) </t>
  </si>
  <si>
    <t>d2:参加時刻</t>
  </si>
  <si>
    <t>d2:早退時刻</t>
  </si>
  <si>
    <t xml:space="preserve">5/10 (水) </t>
  </si>
  <si>
    <t>d3:参加時刻</t>
  </si>
  <si>
    <t>d3:早退時刻</t>
  </si>
  <si>
    <t xml:space="preserve">5/11 (木) </t>
  </si>
  <si>
    <t>d4:参加時刻</t>
  </si>
  <si>
    <t>d4:早退時刻</t>
  </si>
  <si>
    <t xml:space="preserve">5/12 (金) </t>
  </si>
  <si>
    <t>d5:参加時刻</t>
  </si>
  <si>
    <t>d5:早退時刻</t>
  </si>
  <si>
    <t xml:space="preserve">5/13 (土) </t>
  </si>
  <si>
    <t>d6:参加時刻</t>
  </si>
  <si>
    <t>d6:早退時刻</t>
  </si>
  <si>
    <t xml:space="preserve">5/14 (日) </t>
  </si>
  <si>
    <t>d7:参加時刻</t>
  </si>
  <si>
    <t>d7:早退時刻</t>
  </si>
  <si>
    <t>○めん</t>
  </si>
  <si>
    <t>出席</t>
  </si>
  <si>
    <t>欠席 or 未定</t>
  </si>
  <si>
    <t>○ぺんぺん</t>
  </si>
  <si>
    <t>★ともぞー</t>
  </si>
  <si>
    <t>○だま</t>
  </si>
  <si>
    <t>○●★さやの</t>
  </si>
  <si>
    <t>○カセモエ</t>
  </si>
  <si>
    <t>●みお</t>
  </si>
  <si>
    <t>●なつの</t>
  </si>
  <si>
    <t>○なつき</t>
  </si>
  <si>
    <t>早退</t>
  </si>
  <si>
    <t>○なお</t>
  </si>
  <si>
    <t>インターン終わり次第参加</t>
  </si>
  <si>
    <t>午後から</t>
  </si>
  <si>
    <t>○えあさん</t>
  </si>
  <si>
    <t>遅刻</t>
  </si>
  <si>
    <t>途中抜けあり（時間調整中）</t>
  </si>
  <si>
    <t>●た</t>
  </si>
  <si>
    <t>○★ばやりん</t>
  </si>
  <si>
    <t>糸島</t>
  </si>
  <si>
    <t>○めいめい</t>
  </si>
  <si>
    <t>○みんみ</t>
  </si>
  <si>
    <t>○さら</t>
  </si>
  <si>
    <t>●さくら</t>
  </si>
  <si>
    <t>○まっしー</t>
  </si>
  <si>
    <t>○りゅーへい</t>
  </si>
  <si>
    <t>●★なの</t>
  </si>
  <si>
    <t>未定</t>
  </si>
  <si>
    <t>★けんもつ</t>
  </si>
  <si>
    <t>ちょっと遅れる</t>
  </si>
  <si>
    <t>ちょっと早く抜けるかも</t>
  </si>
  <si>
    <t>午後参加</t>
  </si>
  <si>
    <t>●ひか</t>
  </si>
  <si>
    <t>適宜</t>
  </si>
  <si>
    <t>つっきー</t>
  </si>
  <si>
    <t>○★こずえ</t>
  </si>
  <si>
    <t>★ちょんみん</t>
  </si>
  <si>
    <t>LaLaLa</t>
  </si>
  <si>
    <t>わく</t>
  </si>
  <si>
    <t xml:space="preserve">6/26 (月) </t>
  </si>
  <si>
    <t xml:space="preserve">6/27 (火) </t>
  </si>
  <si>
    <t xml:space="preserve">6/28 (水) </t>
  </si>
  <si>
    <t xml:space="preserve">6/29 (木) </t>
  </si>
  <si>
    <t xml:space="preserve">6/30 (金) </t>
  </si>
  <si>
    <t xml:space="preserve">7/1 (土) </t>
  </si>
  <si>
    <t xml:space="preserve">7/2 (日) </t>
  </si>
  <si>
    <t xml:space="preserve">6/19 (月) </t>
  </si>
  <si>
    <t xml:space="preserve">6/20 (火) </t>
  </si>
  <si>
    <t xml:space="preserve">6/21 (水) </t>
  </si>
  <si>
    <t xml:space="preserve">6/22 (木) </t>
  </si>
  <si>
    <t xml:space="preserve">6/23 (金) </t>
  </si>
  <si>
    <t xml:space="preserve">6/24 (土) </t>
  </si>
  <si>
    <t xml:space="preserve">6/25 (日) </t>
  </si>
  <si>
    <t xml:space="preserve">6/12 (月) </t>
  </si>
  <si>
    <t xml:space="preserve">6/13 (火) </t>
  </si>
  <si>
    <t xml:space="preserve">6/14 (水) </t>
  </si>
  <si>
    <t xml:space="preserve">6/15 (木) </t>
  </si>
  <si>
    <t xml:space="preserve">6/16 (金) </t>
  </si>
  <si>
    <t xml:space="preserve">6/17 (土) </t>
  </si>
  <si>
    <t xml:space="preserve">6/18 (日) </t>
  </si>
  <si>
    <t>遅刻(?)</t>
  </si>
  <si>
    <t>9-11 途中抜け</t>
  </si>
  <si>
    <t>13:00~</t>
  </si>
  <si>
    <t>遅刻or欠席</t>
  </si>
  <si>
    <t>前の用事終わり次第（13:00~？）</t>
  </si>
  <si>
    <t>途中抜けかも</t>
  </si>
  <si>
    <t>途中抜け（14:45~17:00抜け）</t>
  </si>
  <si>
    <t>午前中抜けの可能性</t>
  </si>
  <si>
    <t>14時から17時のみ出席</t>
  </si>
  <si>
    <t>10:30以降</t>
  </si>
  <si>
    <t>午後出席</t>
  </si>
  <si>
    <t xml:space="preserve">6/5 (月) </t>
  </si>
  <si>
    <t xml:space="preserve">6/6 (火) </t>
  </si>
  <si>
    <t xml:space="preserve">6/7 (水) </t>
  </si>
  <si>
    <t xml:space="preserve">6/8 (木) </t>
  </si>
  <si>
    <t xml:space="preserve">6/9 (金) </t>
  </si>
  <si>
    <t xml:space="preserve">6/10 (土) </t>
  </si>
  <si>
    <t xml:space="preserve">6/11 (日) </t>
  </si>
  <si>
    <t>遅れます</t>
  </si>
  <si>
    <t>遅刻?</t>
  </si>
  <si>
    <t>早退?</t>
  </si>
  <si>
    <t>抜けあり?</t>
  </si>
  <si>
    <t>13:00~15:00抜けあり?</t>
  </si>
  <si>
    <t>13:00～16:30</t>
  </si>
  <si>
    <t>13:00から</t>
  </si>
  <si>
    <t>卒検受かってたら参加します!!!受かります!!!!!</t>
  </si>
  <si>
    <t>14:30~16:30途中抜け</t>
  </si>
  <si>
    <t>午前中途中抜けの可能性</t>
  </si>
  <si>
    <t>13時から</t>
  </si>
  <si>
    <t>クワイヤ練習ありなら参加</t>
  </si>
  <si>
    <t>16時以降〜</t>
  </si>
  <si>
    <t>17時早退</t>
  </si>
  <si>
    <t>18時早退</t>
  </si>
  <si>
    <t xml:space="preserve">5/29 (月) </t>
  </si>
  <si>
    <t xml:space="preserve">5/30 (火) </t>
  </si>
  <si>
    <t xml:space="preserve">5/31 (水) </t>
  </si>
  <si>
    <t xml:space="preserve">6/1 (木) </t>
  </si>
  <si>
    <t xml:space="preserve">6/2 (金) </t>
  </si>
  <si>
    <t xml:space="preserve">6/3 (土) </t>
  </si>
  <si>
    <t xml:space="preserve">6/4 (日) </t>
  </si>
  <si>
    <t>〇ぱる</t>
  </si>
  <si>
    <t>●☆さやの</t>
  </si>
  <si>
    <t>エサミですかね…？</t>
  </si>
  <si>
    <t>仕込み出席</t>
  </si>
  <si>
    <t>〇だま</t>
  </si>
  <si>
    <t>〇めいめい</t>
  </si>
  <si>
    <t>〇☆ばやりん</t>
  </si>
  <si>
    <t>未定(遅刻でちょっと行くかも？)</t>
  </si>
  <si>
    <t>〇わく</t>
  </si>
  <si>
    <t>〇えあさん</t>
  </si>
  <si>
    <t>〇カセモエ</t>
  </si>
  <si>
    <t>☆めん</t>
  </si>
  <si>
    <t>〇☆まっしー</t>
  </si>
  <si>
    <t>ゆい</t>
  </si>
  <si>
    <t>講義終わり次第(行けないかもしれません)</t>
  </si>
  <si>
    <t>亮太</t>
  </si>
  <si>
    <t>☆●なの</t>
  </si>
  <si>
    <t>実習先との打ち合わせ（学外）で遅刻します。（入り時間前後する可能性大）</t>
  </si>
  <si>
    <t>〇りゅーへい</t>
  </si>
  <si>
    <t>〇☆こずえ</t>
  </si>
  <si>
    <t>〇まいちん</t>
  </si>
  <si>
    <t>〇ぺんぺん</t>
  </si>
  <si>
    <t>M7のみ適宜</t>
  </si>
  <si>
    <t>〇●らどん</t>
  </si>
  <si>
    <t>☆けんもつ</t>
  </si>
  <si>
    <t>適宜(休むかも)</t>
  </si>
  <si>
    <t>ちょい遅れ</t>
  </si>
  <si>
    <t>☆たいぴ</t>
  </si>
  <si>
    <t>〇みんみ</t>
  </si>
  <si>
    <t>●☆おかほ</t>
  </si>
  <si>
    <t>〇なお</t>
  </si>
  <si>
    <t>〇LaLaLa</t>
  </si>
  <si>
    <t>M1かM6かM14かM27があれば</t>
  </si>
  <si>
    <t>〇さら</t>
  </si>
  <si>
    <t>☆ちょんみん</t>
  </si>
  <si>
    <t>午前のみ</t>
  </si>
  <si>
    <t>13~16前までぬけ</t>
  </si>
  <si>
    <t>遅刻早退?</t>
  </si>
  <si>
    <t>未定コロナによる</t>
  </si>
  <si>
    <t>16:30まで</t>
  </si>
  <si>
    <t>10-16抜け</t>
  </si>
  <si>
    <t>10:30-13:30抜け</t>
  </si>
  <si>
    <t>-16:30</t>
  </si>
  <si>
    <t>11~13途中抜け</t>
  </si>
  <si>
    <t>午前中のみ参加</t>
  </si>
  <si>
    <t>12:30~19:30のどこか4時間ほど抜けます</t>
  </si>
  <si>
    <t>途中参加午前中舞美いけたらいきます</t>
  </si>
  <si>
    <t>途中抜け</t>
  </si>
  <si>
    <t>14時〜</t>
  </si>
  <si>
    <t>夜抜けるかも</t>
  </si>
  <si>
    <t>10:30-参加</t>
  </si>
  <si>
    <t>19:00抜け</t>
  </si>
  <si>
    <t xml:space="preserve">5/22 (月) </t>
  </si>
  <si>
    <t xml:space="preserve">5/23 (火) </t>
  </si>
  <si>
    <t xml:space="preserve">5/24 (水) </t>
  </si>
  <si>
    <t xml:space="preserve">5/25 (木) </t>
  </si>
  <si>
    <t xml:space="preserve">5/26 (金) </t>
  </si>
  <si>
    <t xml:space="preserve">5/27 (土) </t>
  </si>
  <si>
    <t xml:space="preserve">5/28 (日) </t>
  </si>
  <si>
    <t>適宜参加</t>
  </si>
  <si>
    <t>☆ともぞー</t>
  </si>
  <si>
    <t>午後のみ</t>
  </si>
  <si>
    <t>~20時</t>
  </si>
  <si>
    <t>テストのため遅刻</t>
  </si>
  <si>
    <t>えさみかな？</t>
  </si>
  <si>
    <t>遅刻の可能性大(18:30~？)</t>
  </si>
  <si>
    <t>17時以降</t>
  </si>
  <si>
    <t>欠席or遅刻</t>
  </si>
  <si>
    <t>15-16時くらいで途中抜けするかもしれない</t>
  </si>
  <si>
    <t>えさみ？</t>
  </si>
  <si>
    <t>かなり忙しそうですがいけたらいきます</t>
  </si>
  <si>
    <t>もともと休みの予定で出していましたがコロナの状況次第ではいけるようになるかもしれません</t>
  </si>
  <si>
    <t xml:space="preserve">5/15 (月) </t>
  </si>
  <si>
    <t xml:space="preserve">5/16 (火) </t>
  </si>
  <si>
    <t xml:space="preserve">5/17 (水) </t>
  </si>
  <si>
    <t xml:space="preserve">5/18 (木) </t>
  </si>
  <si>
    <t xml:space="preserve">5/19 (金) </t>
  </si>
  <si>
    <t xml:space="preserve">5/20 (土) </t>
  </si>
  <si>
    <t xml:space="preserve">5/21 (日) </t>
  </si>
  <si>
    <t>未定(15:00~17:00?)</t>
  </si>
  <si>
    <t>抜けあり(通しの時間はなるべく参加できるようにします)</t>
  </si>
  <si>
    <t>17時迄</t>
  </si>
  <si>
    <t>14時から</t>
  </si>
  <si>
    <t>ちょっと遅れるかも</t>
  </si>
  <si>
    <t>出れたら出ます</t>
  </si>
  <si>
    <t>14時〜15時抜け可能性あり</t>
  </si>
  <si>
    <t>午後からもしくは通しから</t>
  </si>
  <si>
    <t xml:space="preserve">5/1 (月) </t>
  </si>
  <si>
    <t xml:space="preserve">5/2 (火) </t>
  </si>
  <si>
    <t xml:space="preserve">5/3 (水) </t>
  </si>
  <si>
    <t xml:space="preserve">5/4 (木) </t>
  </si>
  <si>
    <t xml:space="preserve">5/5 (金) </t>
  </si>
  <si>
    <t xml:space="preserve">5/6 (土) </t>
  </si>
  <si>
    <t xml:space="preserve">5/7 (日) </t>
  </si>
  <si>
    <t>途中参加</t>
  </si>
  <si>
    <t>14時〜15時（抜けられる場合）</t>
  </si>
  <si>
    <t>20:00から</t>
  </si>
  <si>
    <t>14:00から</t>
  </si>
  <si>
    <t>午後途中入り</t>
  </si>
  <si>
    <t>19:30~</t>
  </si>
  <si>
    <t>15:00以降になるかも</t>
  </si>
  <si>
    <t>えさみです</t>
  </si>
  <si>
    <t>早めに帰るかも</t>
  </si>
  <si>
    <t>たぶん出席</t>
  </si>
  <si>
    <t>エサミやね</t>
  </si>
  <si>
    <t>遅刻早退</t>
  </si>
  <si>
    <t>途中参加??</t>
  </si>
  <si>
    <t>出席しますがもし夜までのメニューでしたら19時までしか居られません。</t>
  </si>
  <si>
    <t xml:space="preserve">4/24 (月) </t>
  </si>
  <si>
    <t xml:space="preserve">4/25 (火) </t>
  </si>
  <si>
    <t xml:space="preserve">4/26 (水) </t>
  </si>
  <si>
    <t xml:space="preserve">4/27 (木) </t>
  </si>
  <si>
    <t xml:space="preserve">4/28 (金) </t>
  </si>
  <si>
    <t xml:space="preserve">4/29 (土) </t>
  </si>
  <si>
    <t xml:space="preserve">4/30 (日) </t>
  </si>
  <si>
    <t>14:30早退</t>
  </si>
  <si>
    <t>抜けありの可能性有</t>
  </si>
  <si>
    <t>欠席or早退</t>
  </si>
  <si>
    <t>ゼミ次第</t>
  </si>
  <si>
    <t>14時〜15時抜けられる場合</t>
  </si>
  <si>
    <t>遅刻、早退</t>
  </si>
  <si>
    <t>少し早く抜ける</t>
  </si>
  <si>
    <t>早く抜けるかも</t>
  </si>
  <si>
    <t>ゼミ終わり次第</t>
  </si>
  <si>
    <t>4/17 (月) 5C406,412,413</t>
  </si>
  <si>
    <t xml:space="preserve">4/18 (火) </t>
  </si>
  <si>
    <t xml:space="preserve">4/19 (水) </t>
  </si>
  <si>
    <t xml:space="preserve">4/20 (木) </t>
  </si>
  <si>
    <t xml:space="preserve">4/21 (金) </t>
  </si>
  <si>
    <t xml:space="preserve">4/22 (土) </t>
  </si>
  <si>
    <t xml:space="preserve">4/23 (日) </t>
  </si>
  <si>
    <t>抜けあり</t>
  </si>
  <si>
    <t>早退or欠席</t>
  </si>
  <si>
    <t>●★おかほ</t>
  </si>
  <si>
    <t>ちょい早抜け</t>
  </si>
  <si>
    <t>歌ダのみ参加します</t>
  </si>
  <si>
    <t>早退可能性あり</t>
  </si>
  <si>
    <t>14-15抜け可能性あり</t>
  </si>
  <si>
    <t>りょうた</t>
  </si>
  <si>
    <t>4/10 (月) 3A304,308</t>
  </si>
  <si>
    <t>4/11 (火) 3A304,308</t>
  </si>
  <si>
    <t xml:space="preserve">4/12 (水) </t>
  </si>
  <si>
    <t xml:space="preserve">4/13 (木) </t>
  </si>
  <si>
    <t xml:space="preserve">4/14 (金) </t>
  </si>
  <si>
    <t xml:space="preserve">4/15 (土) </t>
  </si>
  <si>
    <t>4/16 (日) 3A304,308</t>
  </si>
  <si>
    <t>午後</t>
  </si>
  <si>
    <t>途中入り</t>
  </si>
  <si>
    <t>17:00以降</t>
  </si>
  <si>
    <t>18:00以降</t>
  </si>
  <si>
    <t>14時から15時抜けられる場合抜け</t>
  </si>
  <si>
    <t>4/3 (月) 5C316,317</t>
  </si>
  <si>
    <t>4/4 (火) 5C316,317</t>
  </si>
  <si>
    <t xml:space="preserve">4/5 (水) </t>
  </si>
  <si>
    <t xml:space="preserve">4/6 (木) </t>
  </si>
  <si>
    <t xml:space="preserve">4/7 (金) </t>
  </si>
  <si>
    <t xml:space="preserve">4/8 (土) </t>
  </si>
  <si>
    <t>4/9 (日) 3A404,308,311 5C316,317</t>
  </si>
  <si>
    <t>バイトで早退</t>
  </si>
  <si>
    <t>教習所で早退</t>
  </si>
  <si>
    <t>中抜け？</t>
  </si>
  <si>
    <t>抜け遅刻あり</t>
  </si>
  <si>
    <t>参加(18:30〜えさみです)</t>
  </si>
  <si>
    <t>適宜、時間による</t>
  </si>
  <si>
    <t>適宜、時間次第</t>
  </si>
  <si>
    <t>-18:00</t>
  </si>
  <si>
    <t>am適宜(最大2h)</t>
  </si>
  <si>
    <t>適宜(最大2h)</t>
  </si>
  <si>
    <t>遅れて</t>
  </si>
  <si>
    <t>時間帯による</t>
  </si>
  <si>
    <t>〇こずえ</t>
  </si>
  <si>
    <t>〇●ななごん</t>
  </si>
  <si>
    <t>~17時半</t>
  </si>
  <si>
    <t>~15時</t>
  </si>
  <si>
    <t>●のんたん</t>
  </si>
  <si>
    <t>午後のみ適宜</t>
  </si>
  <si>
    <t>午前のみ適宜</t>
  </si>
  <si>
    <t>17:30-</t>
  </si>
  <si>
    <t>この週もうお正月休みではありませんか？</t>
  </si>
  <si>
    <t>練習時間によりけり</t>
  </si>
  <si>
    <t>未定(13:00-17:00?)</t>
  </si>
  <si>
    <t>14〜15時抜け（抜けられる場合）</t>
  </si>
  <si>
    <t>●ななごん</t>
  </si>
  <si>
    <t>〜16:00</t>
  </si>
  <si>
    <t>13:00〜18:00</t>
  </si>
  <si>
    <t>13:00〜</t>
  </si>
  <si>
    <t>新歓本祭の日って練習ありますか…？</t>
  </si>
  <si>
    <t>メニュー</t>
  </si>
  <si>
    <t>komad1</t>
  </si>
  <si>
    <t>komad2</t>
  </si>
  <si>
    <t>komad3</t>
  </si>
  <si>
    <t>komad4</t>
  </si>
  <si>
    <t>komad5</t>
  </si>
  <si>
    <t>komad6</t>
  </si>
  <si>
    <t>komad7</t>
  </si>
  <si>
    <t>otherd1</t>
  </si>
  <si>
    <t>otherd2</t>
  </si>
  <si>
    <t>otherd3</t>
  </si>
  <si>
    <t>otherd4</t>
  </si>
  <si>
    <t>otherd5</t>
  </si>
  <si>
    <t>otherd6</t>
  </si>
  <si>
    <t>otherd7</t>
  </si>
  <si>
    <t>member～50</t>
  </si>
  <si>
    <t>メニュー～100</t>
  </si>
  <si>
    <t>Need</t>
  </si>
  <si>
    <t>mem1</t>
  </si>
  <si>
    <t>mem2</t>
  </si>
  <si>
    <t>mem3</t>
  </si>
  <si>
    <t>mem4</t>
  </si>
  <si>
    <t>mem5</t>
  </si>
  <si>
    <t>mem6</t>
  </si>
  <si>
    <t>mem7</t>
  </si>
  <si>
    <t>mem8</t>
  </si>
  <si>
    <t>mem9</t>
  </si>
  <si>
    <t>mem10</t>
  </si>
  <si>
    <t>mem11</t>
  </si>
  <si>
    <t>mem12</t>
  </si>
  <si>
    <t>mem13</t>
  </si>
  <si>
    <t>mem14</t>
  </si>
  <si>
    <t>mem15</t>
  </si>
  <si>
    <t>mem16</t>
  </si>
  <si>
    <t>mem17</t>
  </si>
  <si>
    <t>mem18</t>
  </si>
  <si>
    <t>mem19</t>
  </si>
  <si>
    <t>mem20</t>
  </si>
  <si>
    <t>mem21</t>
  </si>
  <si>
    <t>mem22</t>
  </si>
  <si>
    <t>mem23</t>
  </si>
  <si>
    <t>mem24</t>
  </si>
  <si>
    <t>mem25</t>
  </si>
  <si>
    <t>mem26</t>
  </si>
  <si>
    <t>mem27</t>
  </si>
  <si>
    <t>mem28</t>
  </si>
  <si>
    <t>mem29</t>
  </si>
  <si>
    <t>mem30</t>
  </si>
  <si>
    <t>mem31</t>
  </si>
  <si>
    <t>mem32</t>
  </si>
  <si>
    <t>mem33</t>
  </si>
  <si>
    <t>mem34</t>
  </si>
  <si>
    <t>mem35</t>
  </si>
  <si>
    <t>mem36</t>
  </si>
  <si>
    <t>mem37</t>
  </si>
  <si>
    <t>mem38</t>
  </si>
  <si>
    <t>mem39</t>
  </si>
  <si>
    <t>mem40</t>
  </si>
  <si>
    <t>mem41</t>
  </si>
  <si>
    <t>mem42</t>
  </si>
  <si>
    <t>mem43</t>
  </si>
  <si>
    <t>mem44</t>
  </si>
  <si>
    <t>mem45</t>
  </si>
  <si>
    <t>mem46</t>
  </si>
  <si>
    <t>mem47</t>
  </si>
  <si>
    <t>mem48</t>
  </si>
  <si>
    <t>mem49</t>
  </si>
  <si>
    <t>mem50</t>
  </si>
  <si>
    <t>(ソロ歌)</t>
  </si>
  <si>
    <t xml:space="preserve">3/6 (月) なし </t>
  </si>
  <si>
    <t xml:space="preserve">3/7 (火) なし </t>
  </si>
  <si>
    <t xml:space="preserve">3/8 (水) なし </t>
  </si>
  <si>
    <t xml:space="preserve">3/9 (木) なし </t>
  </si>
  <si>
    <t xml:space="preserve">3/10 (金) なし </t>
  </si>
  <si>
    <t xml:space="preserve">3/11 (土) なし </t>
  </si>
  <si>
    <t>3/12 (日) 春日交流センター 読み合わせ</t>
  </si>
  <si>
    <t>☆はーすけ時間未定(16:00～)</t>
  </si>
  <si>
    <t>☆はーすけ、 ☆はーすけ</t>
  </si>
  <si>
    <t>☆はーすけ、 ☆はーすけ、 ●☆まっしー読み合わせは見に行きます</t>
  </si>
  <si>
    <t>w01</t>
  </si>
  <si>
    <t>3/6 (月) なし</t>
  </si>
  <si>
    <t>3/7 (火) なし</t>
  </si>
  <si>
    <t>3/8 (水) なし</t>
  </si>
  <si>
    <t>3/9 (木) なし</t>
  </si>
  <si>
    <t>3/10 (金) なし</t>
  </si>
  <si>
    <t>3/11 (土) なし</t>
  </si>
  <si>
    <t>3/12 (日) 春日交流センター</t>
  </si>
  <si>
    <t>読み合わせは見に行きます</t>
  </si>
  <si>
    <t>16:00〜</t>
  </si>
  <si>
    <t>12:00-</t>
  </si>
  <si>
    <t>3/13 (月) 3A 9:00~21:00</t>
  </si>
  <si>
    <t>3/14 (火) 3A 9:00~21:00</t>
  </si>
  <si>
    <t>3/15 (水) 3A 9:00~21:00</t>
  </si>
  <si>
    <t>3/16 (木) 3A 9:00~21:00</t>
  </si>
  <si>
    <t>3/17 (金) 3A 9:00~21:00</t>
  </si>
  <si>
    <t>3/18 (土) 文サ 9:00~14:30</t>
  </si>
  <si>
    <t>3/19 (日) 文サ 9:00~17:00</t>
  </si>
  <si>
    <t>帰省から16に戻れるか未定のため</t>
  </si>
  <si>
    <t>13:00〜14:30</t>
  </si>
  <si>
    <t>15:00〜17:00</t>
  </si>
  <si>
    <t>適宜（メニュー入れてもらえればそこ行きます！）</t>
  </si>
  <si>
    <t>欠席ですが音源等でメニュー入れたいです🙏</t>
  </si>
  <si>
    <t>-19:45まで可</t>
  </si>
  <si>
    <t>3/20 (月) 3A304,308</t>
  </si>
  <si>
    <t>3/21 (火) 3A304,308</t>
  </si>
  <si>
    <t>3/22 (水) 3A304,308,311,312</t>
  </si>
  <si>
    <t xml:space="preserve">3/23 (木) </t>
  </si>
  <si>
    <t xml:space="preserve">3/24 (金) </t>
  </si>
  <si>
    <t>3/25 (土) 5C316,317</t>
  </si>
  <si>
    <t>3/26 (日) 5C316,317</t>
  </si>
  <si>
    <t>遅刻(13:00〜)</t>
  </si>
  <si>
    <t>13:00〜16:00</t>
  </si>
  <si>
    <t>遅刻になるかも</t>
  </si>
  <si>
    <t>たぶんいけます</t>
  </si>
  <si>
    <t>全日はいない可能性大</t>
  </si>
  <si>
    <t>やるなら適宜</t>
  </si>
  <si>
    <t>（出来たら休めるとありがたいが、人が足りなければWS出ます）</t>
  </si>
  <si>
    <t>遅刻になりそう</t>
  </si>
  <si>
    <t>途中抜けがあるかもしれないです</t>
  </si>
  <si>
    <t>13:00-14:00目安に移行式があります　それ以外の時間なら可能です</t>
  </si>
  <si>
    <t>できれば午前でお願いします</t>
  </si>
  <si>
    <t>〜15:00</t>
  </si>
  <si>
    <t>13:00〜15:30</t>
  </si>
  <si>
    <t>追いコン練のあと</t>
  </si>
  <si>
    <t>3/27 (月) 5C406,412,413</t>
  </si>
  <si>
    <t>3/28 (火) 5C406,412,413</t>
  </si>
  <si>
    <t>3/29 (水) 5C406,412,413</t>
  </si>
  <si>
    <t>3/30 (木) 5C307,308,406,412,413</t>
  </si>
  <si>
    <t>3/31 (金) 5C412,413,316,317</t>
  </si>
  <si>
    <t>4/1 (土) 5C316,317</t>
  </si>
  <si>
    <t>4/2 (日) 5C316,317</t>
  </si>
  <si>
    <t>未定ですが、通しだったらいけるようにします</t>
  </si>
  <si>
    <t>WSに出席予定</t>
  </si>
  <si>
    <t>6限終わり次第向かいます（えさみかな？）</t>
  </si>
  <si>
    <t>早退かも</t>
  </si>
  <si>
    <t>春公オーディション以外</t>
  </si>
  <si>
    <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</si>
</sst>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d"/>
    <numFmt numFmtId="165" formatCode="M/d"/>
    <numFmt numFmtId="166" formatCode="m/d/yyyy h:mm:ss"/>
    <numFmt numFmtId="167" formatCode="?"/>
  </numFmts>
  <fonts count="31">
    <font>
      <sz val="10.0"/>
      <color rgb="FF000000"/>
      <name val="Arial"/>
      <scheme val="minor"/>
    </font>
    <font>
      <color theme="1"/>
      <name val="Arial"/>
    </font>
    <font>
      <b/>
      <color theme="1"/>
      <name val="Arial"/>
    </font>
    <font>
      <color rgb="FF000000"/>
      <name val="Arial"/>
    </font>
    <font>
      <color rgb="FF000000"/>
      <name val="&quot;ＭＳ Ｐゴシック&quot;"/>
    </font>
    <font>
      <color rgb="FF000000"/>
      <name val="&quot;ＭＳ ゴシック&quot;"/>
    </font>
    <font>
      <color rgb="FF000000"/>
      <name val="游ゴシック"/>
    </font>
    <font>
      <color theme="1"/>
      <name val="Arial"/>
      <scheme val="minor"/>
    </font>
    <font>
      <color rgb="FF999999"/>
      <name val="Arial"/>
    </font>
    <font>
      <sz val="11.0"/>
      <color theme="1"/>
      <name val="Arial"/>
    </font>
    <font>
      <sz val="10.0"/>
      <color theme="1"/>
      <name val="Arial"/>
      <scheme val="minor"/>
    </font>
    <font>
      <sz val="11.0"/>
      <color rgb="FF000000"/>
      <name val="Inconsolata"/>
    </font>
    <font>
      <sz val="11.0"/>
      <color rgb="FF1D1C1D"/>
      <name val="NotoSansJP"/>
    </font>
    <font>
      <sz val="11.0"/>
      <color rgb="FF1D1C1D"/>
      <name val="Arial"/>
    </font>
    <font>
      <sz val="24.0"/>
      <color theme="1"/>
      <name val="Arial"/>
      <scheme val="minor"/>
    </font>
    <font>
      <sz val="10.0"/>
      <color rgb="FFB7B7B7"/>
      <name val="Arial"/>
      <scheme val="minor"/>
    </font>
    <font>
      <sz val="10.0"/>
      <color rgb="FF000000"/>
      <name val="Inconsolata"/>
    </font>
    <font>
      <sz val="11.0"/>
      <color rgb="FF999999"/>
      <name val="Inconsolata"/>
    </font>
    <font>
      <b/>
      <color theme="1"/>
      <name val="Arial"/>
      <scheme val="minor"/>
    </font>
    <font>
      <color rgb="FFCCCCCC"/>
      <name val="Arial"/>
      <scheme val="minor"/>
    </font>
    <font>
      <color rgb="FF000000"/>
      <name val="Arial"/>
      <scheme val="minor"/>
    </font>
    <font>
      <color rgb="FFD9D9D9"/>
      <name val="Arial"/>
      <scheme val="minor"/>
    </font>
    <font>
      <color rgb="FFEFEFEF"/>
      <name val="Arial"/>
      <scheme val="minor"/>
    </font>
    <font>
      <b/>
      <color rgb="FFEFEFEF"/>
      <name val="Arial"/>
    </font>
    <font>
      <color rgb="FFEFEFEF"/>
      <name val="Arial"/>
    </font>
    <font>
      <u/>
      <color rgb="FF1155CC"/>
    </font>
    <font>
      <u/>
      <color rgb="FF1155CC"/>
      <name val="Arial"/>
    </font>
    <font>
      <u/>
      <color rgb="FF1155CC"/>
      <name val="Arial"/>
    </font>
    <font>
      <u/>
      <color rgb="FF0000FF"/>
    </font>
    <font>
      <sz val="11.0"/>
      <color theme="1"/>
      <name val="Arial"/>
      <scheme val="minor"/>
    </font>
    <font>
      <sz val="11.0"/>
      <color rgb="FF000000"/>
      <name val="Arial"/>
      <scheme val="minor"/>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F8F8F8"/>
        <bgColor rgb="FFF8F8F8"/>
      </patternFill>
    </fill>
  </fills>
  <borders count="11">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left style="thin">
        <color rgb="FF000000"/>
      </left>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readingOrder="0" vertical="bottom"/>
    </xf>
    <xf borderId="0" fillId="2" fontId="2" numFmtId="0" xfId="0" applyAlignment="1" applyFont="1">
      <alignment readingOrder="0" vertical="bottom"/>
    </xf>
    <xf borderId="0" fillId="2" fontId="1" numFmtId="0" xfId="0" applyAlignment="1" applyFont="1">
      <alignment horizontal="right" vertical="bottom"/>
    </xf>
    <xf borderId="0" fillId="0" fontId="3" numFmtId="0" xfId="0" applyAlignment="1" applyFont="1">
      <alignment readingOrder="0" vertical="bottom"/>
    </xf>
    <xf borderId="0" fillId="0" fontId="1" numFmtId="0" xfId="0" applyAlignment="1" applyFont="1">
      <alignment horizontal="right" readingOrder="0" vertical="bottom"/>
    </xf>
    <xf borderId="0" fillId="3" fontId="1" numFmtId="164" xfId="0" applyAlignment="1" applyFill="1" applyFont="1" applyNumberFormat="1">
      <alignment horizontal="right" readingOrder="0" vertical="bottom"/>
    </xf>
    <xf borderId="0" fillId="2" fontId="1" numFmtId="164" xfId="0" applyAlignment="1" applyFont="1" applyNumberFormat="1">
      <alignment horizontal="right" readingOrder="0" vertical="bottom"/>
    </xf>
    <xf borderId="0" fillId="2" fontId="1"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6" numFmtId="0" xfId="0" applyAlignment="1" applyFont="1">
      <alignment readingOrder="0" vertical="bottom"/>
    </xf>
    <xf borderId="0" fillId="2" fontId="2" numFmtId="0" xfId="0" applyAlignment="1" applyFont="1">
      <alignment horizontal="left" vertical="bottom"/>
    </xf>
    <xf borderId="0" fillId="2" fontId="2" numFmtId="0" xfId="0" applyAlignment="1" applyFont="1">
      <alignment shrinkToFit="0" vertical="bottom" wrapText="0"/>
    </xf>
    <xf borderId="0" fillId="4" fontId="7" numFmtId="0" xfId="0" applyAlignment="1" applyFill="1" applyFont="1">
      <alignment readingOrder="0"/>
    </xf>
    <xf borderId="0" fillId="0" fontId="1" numFmtId="0" xfId="0" applyAlignment="1" applyFont="1">
      <alignment horizontal="left" readingOrder="0" vertical="bottom"/>
    </xf>
    <xf borderId="0" fillId="0" fontId="1" numFmtId="0" xfId="0" applyAlignment="1" applyFont="1">
      <alignment readingOrder="0" shrinkToFit="0" vertical="bottom" wrapText="0"/>
    </xf>
    <xf borderId="0" fillId="0" fontId="7" numFmtId="0" xfId="0" applyAlignment="1" applyFont="1">
      <alignment readingOrder="0"/>
    </xf>
    <xf borderId="1" fillId="0" fontId="7" numFmtId="0" xfId="0" applyAlignment="1" applyBorder="1" applyFont="1">
      <alignment readingOrder="0"/>
    </xf>
    <xf borderId="0" fillId="0" fontId="1" numFmtId="0" xfId="0" applyAlignment="1" applyFont="1">
      <alignment horizontal="right" vertical="bottom"/>
    </xf>
    <xf borderId="0" fillId="0" fontId="1" numFmtId="0" xfId="0" applyAlignment="1" applyFont="1">
      <alignment horizontal="left" readingOrder="0"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3" fontId="3" numFmtId="0" xfId="0" applyAlignment="1" applyFont="1">
      <alignment horizontal="left" readingOrder="0"/>
    </xf>
    <xf borderId="0" fillId="0" fontId="1" numFmtId="0" xfId="0" applyAlignment="1" applyFont="1">
      <alignment shrinkToFit="0" vertical="bottom" wrapText="0"/>
    </xf>
    <xf borderId="2" fillId="0" fontId="7" numFmtId="0" xfId="0" applyAlignment="1" applyBorder="1" applyFont="1">
      <alignment readingOrder="0"/>
    </xf>
    <xf borderId="0" fillId="0" fontId="7" numFmtId="0" xfId="0" applyAlignment="1" applyFont="1">
      <alignment shrinkToFit="0" wrapText="0"/>
    </xf>
    <xf borderId="0" fillId="0" fontId="1" numFmtId="0" xfId="0" applyAlignment="1" applyFont="1">
      <alignment horizontal="left" vertical="bottom"/>
    </xf>
    <xf borderId="0" fillId="0" fontId="7" numFmtId="0" xfId="0" applyAlignment="1" applyFont="1">
      <alignment horizontal="left"/>
    </xf>
    <xf borderId="0" fillId="0" fontId="7" numFmtId="0" xfId="0" applyFont="1"/>
    <xf borderId="3" fillId="4" fontId="1" numFmtId="165" xfId="0" applyAlignment="1" applyBorder="1" applyFont="1" applyNumberFormat="1">
      <alignment vertical="bottom"/>
    </xf>
    <xf borderId="3" fillId="4" fontId="1" numFmtId="0" xfId="0" applyAlignment="1" applyBorder="1" applyFont="1">
      <alignment vertical="bottom"/>
    </xf>
    <xf borderId="3" fillId="2" fontId="2" numFmtId="0" xfId="0" applyAlignment="1" applyBorder="1" applyFont="1">
      <alignment readingOrder="0" vertical="bottom"/>
    </xf>
    <xf borderId="4" fillId="2" fontId="1" numFmtId="0" xfId="0" applyAlignment="1" applyBorder="1" applyFont="1">
      <alignment vertical="bottom"/>
    </xf>
    <xf borderId="1" fillId="2" fontId="8" numFmtId="0" xfId="0" applyAlignment="1" applyBorder="1" applyFont="1">
      <alignment readingOrder="0" vertical="bottom"/>
    </xf>
    <xf borderId="0" fillId="4" fontId="9" numFmtId="165" xfId="0" applyAlignment="1" applyFont="1" applyNumberFormat="1">
      <alignment horizontal="right" vertical="bottom"/>
    </xf>
    <xf borderId="5" fillId="4" fontId="1" numFmtId="0" xfId="0" applyAlignment="1" applyBorder="1" applyFont="1">
      <alignment vertical="bottom"/>
    </xf>
    <xf borderId="6" fillId="2" fontId="10" numFmtId="0" xfId="0" applyAlignment="1" applyBorder="1" applyFont="1">
      <alignment readingOrder="0"/>
    </xf>
    <xf borderId="0" fillId="2" fontId="11" numFmtId="0" xfId="0" applyAlignment="1" applyFont="1">
      <alignment readingOrder="0"/>
    </xf>
    <xf borderId="1" fillId="4" fontId="9" numFmtId="165" xfId="0" applyAlignment="1" applyBorder="1" applyFont="1" applyNumberFormat="1">
      <alignment horizontal="right" vertical="bottom"/>
    </xf>
    <xf borderId="2" fillId="4" fontId="1" numFmtId="0" xfId="0" applyAlignment="1" applyBorder="1" applyFont="1">
      <alignment vertical="bottom"/>
    </xf>
    <xf borderId="0" fillId="0" fontId="12" numFmtId="0" xfId="0" applyAlignment="1" applyFont="1">
      <alignment horizontal="left" readingOrder="0"/>
    </xf>
    <xf borderId="0" fillId="3" fontId="12" numFmtId="0" xfId="0" applyAlignment="1" applyFont="1">
      <alignment horizontal="left" readingOrder="0"/>
    </xf>
    <xf borderId="0" fillId="5" fontId="12" numFmtId="0" xfId="0" applyAlignment="1" applyFill="1" applyFont="1">
      <alignment horizontal="left" readingOrder="0"/>
    </xf>
    <xf borderId="5" fillId="4" fontId="1" numFmtId="0" xfId="0" applyAlignment="1" applyBorder="1" applyFont="1">
      <alignment readingOrder="0" vertical="bottom"/>
    </xf>
    <xf borderId="0" fillId="5" fontId="13" numFmtId="0" xfId="0" applyAlignment="1" applyFont="1">
      <alignment horizontal="left" readingOrder="0"/>
    </xf>
    <xf borderId="0" fillId="0" fontId="14" numFmtId="0" xfId="0" applyAlignment="1" applyFont="1">
      <alignment horizontal="left" readingOrder="0" vertical="center"/>
    </xf>
    <xf borderId="0" fillId="0" fontId="7" numFmtId="0" xfId="0" applyAlignment="1" applyFont="1">
      <alignment horizontal="center" vertical="center"/>
    </xf>
    <xf borderId="0" fillId="0" fontId="7" numFmtId="0" xfId="0" applyAlignment="1" applyFont="1">
      <alignment horizontal="center" readingOrder="0" vertical="center"/>
    </xf>
    <xf borderId="3" fillId="0" fontId="7" numFmtId="0" xfId="0" applyAlignment="1" applyBorder="1" applyFont="1">
      <alignment horizontal="center" readingOrder="0" vertical="center"/>
    </xf>
    <xf borderId="1" fillId="0" fontId="7" numFmtId="0" xfId="0" applyAlignment="1" applyBorder="1" applyFont="1">
      <alignment horizontal="center" vertical="center"/>
    </xf>
    <xf borderId="3" fillId="3" fontId="11" numFmtId="0" xfId="0" applyAlignment="1" applyBorder="1" applyFont="1">
      <alignment horizontal="center" vertical="center"/>
    </xf>
    <xf borderId="7" fillId="0" fontId="7" numFmtId="0" xfId="0" applyAlignment="1" applyBorder="1" applyFont="1">
      <alignment horizontal="center" readingOrder="0" shrinkToFit="0" vertical="center" wrapText="1"/>
    </xf>
    <xf borderId="7" fillId="0" fontId="7" numFmtId="0" xfId="0" applyAlignment="1" applyBorder="1" applyFont="1">
      <alignment horizontal="center" shrinkToFit="0" vertical="center" wrapText="1"/>
    </xf>
    <xf borderId="5" fillId="0" fontId="7" numFmtId="0" xfId="0" applyAlignment="1" applyBorder="1" applyFont="1">
      <alignment horizontal="center" readingOrder="0" vertical="center"/>
    </xf>
    <xf borderId="5" fillId="0" fontId="7" numFmtId="0" xfId="0" applyAlignment="1" applyBorder="1" applyFont="1">
      <alignment horizontal="center" vertical="center"/>
    </xf>
    <xf borderId="5" fillId="2" fontId="15" numFmtId="0" xfId="0" applyAlignment="1" applyBorder="1" applyFont="1">
      <alignment readingOrder="0"/>
    </xf>
    <xf borderId="0" fillId="2" fontId="15" numFmtId="0" xfId="0" applyAlignment="1" applyFont="1">
      <alignment readingOrder="0"/>
    </xf>
    <xf borderId="6" fillId="2" fontId="15" numFmtId="0" xfId="0" applyAlignment="1" applyBorder="1" applyFont="1">
      <alignment readingOrder="0"/>
    </xf>
    <xf borderId="5" fillId="2" fontId="10" numFmtId="0" xfId="0" applyAlignment="1" applyBorder="1" applyFont="1">
      <alignment readingOrder="0" shrinkToFit="0" vertical="top" wrapText="1"/>
    </xf>
    <xf borderId="0" fillId="2" fontId="10" numFmtId="0" xfId="0" applyAlignment="1" applyFont="1">
      <alignment readingOrder="0" shrinkToFit="0" vertical="top" wrapText="1"/>
    </xf>
    <xf borderId="6" fillId="2" fontId="10" numFmtId="0" xfId="0" applyAlignment="1" applyBorder="1" applyFont="1">
      <alignment readingOrder="0" shrinkToFit="0" vertical="top" wrapText="1"/>
    </xf>
    <xf borderId="2" fillId="2" fontId="10" numFmtId="0" xfId="0" applyAlignment="1" applyBorder="1" applyFont="1">
      <alignment readingOrder="0"/>
    </xf>
    <xf borderId="0" fillId="2" fontId="10" numFmtId="0" xfId="0" applyAlignment="1" applyFont="1">
      <alignment readingOrder="0"/>
    </xf>
    <xf borderId="8" fillId="2" fontId="16" numFmtId="0" xfId="0" applyAlignment="1" applyBorder="1" applyFont="1">
      <alignment readingOrder="0" shrinkToFit="0" vertical="top" wrapText="1"/>
    </xf>
    <xf borderId="7" fillId="2" fontId="10" numFmtId="0" xfId="0" applyAlignment="1" applyBorder="1" applyFont="1">
      <alignment shrinkToFit="0" vertical="top" wrapText="1"/>
    </xf>
    <xf borderId="4" fillId="2" fontId="10" numFmtId="0" xfId="0" applyAlignment="1" applyBorder="1" applyFont="1">
      <alignment shrinkToFit="0" vertical="top" wrapText="1"/>
    </xf>
    <xf borderId="8" fillId="2" fontId="10" numFmtId="0" xfId="0" applyAlignment="1" applyBorder="1" applyFont="1">
      <alignment shrinkToFit="0" vertical="top" wrapText="1"/>
    </xf>
    <xf borderId="5" fillId="2" fontId="16" numFmtId="0" xfId="0" applyAlignment="1" applyBorder="1" applyFont="1">
      <alignment readingOrder="0"/>
    </xf>
    <xf borderId="0" fillId="0" fontId="10" numFmtId="0" xfId="0" applyFont="1"/>
    <xf borderId="6" fillId="0" fontId="10" numFmtId="0" xfId="0" applyBorder="1" applyFont="1"/>
    <xf borderId="5" fillId="0" fontId="10" numFmtId="0" xfId="0" applyBorder="1" applyFont="1"/>
    <xf borderId="0" fillId="0" fontId="10" numFmtId="0" xfId="0" applyAlignment="1" applyFont="1">
      <alignment readingOrder="0"/>
    </xf>
    <xf borderId="5" fillId="0" fontId="10" numFmtId="0" xfId="0" applyAlignment="1" applyBorder="1" applyFont="1">
      <alignment readingOrder="0"/>
    </xf>
    <xf borderId="6" fillId="0" fontId="10" numFmtId="0" xfId="0" applyAlignment="1" applyBorder="1" applyFont="1">
      <alignment readingOrder="0"/>
    </xf>
    <xf borderId="9" fillId="0" fontId="7" numFmtId="0" xfId="0" applyAlignment="1" applyBorder="1" applyFont="1">
      <alignment readingOrder="0"/>
    </xf>
    <xf borderId="8" fillId="2" fontId="8" numFmtId="0" xfId="0" applyAlignment="1" applyBorder="1" applyFont="1">
      <alignment vertical="bottom"/>
    </xf>
    <xf borderId="3" fillId="2" fontId="8" numFmtId="0" xfId="0" applyAlignment="1" applyBorder="1" applyFont="1">
      <alignment vertical="bottom"/>
    </xf>
    <xf borderId="3" fillId="2" fontId="8" numFmtId="0" xfId="0" applyAlignment="1" applyBorder="1" applyFont="1">
      <alignment readingOrder="0" vertical="bottom"/>
    </xf>
    <xf borderId="0" fillId="0" fontId="7" numFmtId="165" xfId="0" applyFont="1" applyNumberFormat="1"/>
    <xf borderId="0" fillId="0" fontId="7" numFmtId="0" xfId="0" applyFont="1"/>
    <xf borderId="0" fillId="2" fontId="8" numFmtId="0" xfId="0" applyAlignment="1" applyFont="1">
      <alignment vertical="bottom"/>
    </xf>
    <xf borderId="0" fillId="2" fontId="17" numFmtId="0" xfId="0" applyAlignment="1" applyFont="1">
      <alignment vertical="bottom"/>
    </xf>
    <xf borderId="0" fillId="2" fontId="17" numFmtId="0" xfId="0" applyAlignment="1" applyFont="1">
      <alignment readingOrder="0" vertical="bottom"/>
    </xf>
    <xf borderId="1" fillId="2" fontId="17" numFmtId="0" xfId="0" applyAlignment="1" applyBorder="1" applyFont="1">
      <alignment readingOrder="0" vertical="bottom"/>
    </xf>
    <xf borderId="0" fillId="2" fontId="18" numFmtId="0" xfId="0" applyAlignment="1" applyFont="1">
      <alignment readingOrder="0" shrinkToFit="0" wrapText="0"/>
    </xf>
    <xf borderId="0" fillId="3" fontId="7" numFmtId="0" xfId="0" applyAlignment="1" applyFont="1">
      <alignment readingOrder="0" shrinkToFit="0" wrapText="0"/>
    </xf>
    <xf borderId="0" fillId="2" fontId="19" numFmtId="0" xfId="0" applyAlignment="1" applyFont="1">
      <alignment readingOrder="0" shrinkToFit="0" wrapText="0"/>
    </xf>
    <xf borderId="0" fillId="2" fontId="19" numFmtId="0" xfId="0" applyAlignment="1" applyFont="1">
      <alignment readingOrder="0" shrinkToFit="0" wrapText="0"/>
    </xf>
    <xf borderId="0" fillId="0" fontId="20" numFmtId="0" xfId="0" applyAlignment="1" applyFont="1">
      <alignment readingOrder="0" shrinkToFit="0" wrapText="0"/>
    </xf>
    <xf borderId="0" fillId="2" fontId="21" numFmtId="0" xfId="0" applyAlignment="1" applyFont="1">
      <alignment readingOrder="0" shrinkToFit="0" wrapText="0"/>
    </xf>
    <xf borderId="0" fillId="2" fontId="19" numFmtId="0" xfId="0" applyAlignment="1" applyFont="1">
      <alignment shrinkToFit="0" wrapText="0"/>
    </xf>
    <xf borderId="0" fillId="2" fontId="19" numFmtId="0" xfId="0" applyAlignment="1" applyFont="1">
      <alignment shrinkToFit="0" wrapText="0"/>
    </xf>
    <xf borderId="0" fillId="0" fontId="19" numFmtId="0" xfId="0" applyAlignment="1" applyFont="1">
      <alignment shrinkToFit="0" wrapText="0"/>
    </xf>
    <xf borderId="0" fillId="2" fontId="7" numFmtId="0" xfId="0" applyAlignment="1" applyFont="1">
      <alignment readingOrder="0" shrinkToFit="0" wrapText="0"/>
    </xf>
    <xf borderId="0" fillId="2" fontId="7" numFmtId="0" xfId="0" applyAlignment="1" applyFont="1">
      <alignment shrinkToFit="0" wrapText="0"/>
    </xf>
    <xf borderId="0" fillId="2" fontId="7" numFmtId="0" xfId="0" applyAlignment="1" applyFont="1">
      <alignment shrinkToFit="0" wrapText="0"/>
    </xf>
    <xf borderId="0" fillId="0" fontId="7" numFmtId="0" xfId="0" applyAlignment="1" applyFont="1">
      <alignment shrinkToFit="0" wrapText="0"/>
    </xf>
    <xf borderId="0" fillId="2" fontId="22" numFmtId="0" xfId="0" applyAlignment="1" applyFont="1">
      <alignment shrinkToFit="0" wrapText="0"/>
    </xf>
    <xf borderId="0" fillId="2" fontId="22" numFmtId="0" xfId="0" applyAlignment="1" applyFont="1">
      <alignment shrinkToFit="0" wrapText="0"/>
    </xf>
    <xf borderId="0" fillId="0" fontId="22" numFmtId="0" xfId="0" applyAlignment="1" applyFont="1">
      <alignment shrinkToFit="0" wrapText="0"/>
    </xf>
    <xf borderId="0" fillId="2" fontId="23" numFmtId="0" xfId="0" applyAlignment="1" applyFont="1">
      <alignment readingOrder="0" shrinkToFit="0" vertical="bottom" wrapText="0"/>
    </xf>
    <xf borderId="0" fillId="2" fontId="24" numFmtId="0" xfId="0" applyAlignment="1" applyFont="1">
      <alignment horizontal="right" readingOrder="0" shrinkToFit="0" vertical="bottom" wrapText="0"/>
    </xf>
    <xf borderId="0" fillId="2" fontId="24" numFmtId="0" xfId="0" applyAlignment="1" applyFont="1">
      <alignment horizontal="right" readingOrder="0" shrinkToFit="0" vertical="bottom" wrapText="0"/>
    </xf>
    <xf borderId="0" fillId="0" fontId="24" numFmtId="0" xfId="0" applyAlignment="1" applyFont="1">
      <alignment horizontal="right" readingOrder="0" shrinkToFit="0" vertical="bottom" wrapText="0"/>
    </xf>
    <xf borderId="0" fillId="2" fontId="24" numFmtId="0" xfId="0" applyAlignment="1" applyFont="1">
      <alignment horizontal="right" shrinkToFit="0" vertical="bottom" wrapText="0"/>
    </xf>
    <xf borderId="0" fillId="2" fontId="24" numFmtId="0" xfId="0" applyAlignment="1" applyFont="1">
      <alignment horizontal="right" shrinkToFit="0" vertical="bottom" wrapText="0"/>
    </xf>
    <xf borderId="0" fillId="0" fontId="24" numFmtId="0" xfId="0" applyAlignment="1" applyFont="1">
      <alignment horizontal="right" shrinkToFit="0" vertical="bottom" wrapText="0"/>
    </xf>
    <xf borderId="0" fillId="2" fontId="24" numFmtId="0" xfId="0" applyAlignment="1" applyFont="1">
      <alignment shrinkToFit="0" vertical="bottom" wrapText="0"/>
    </xf>
    <xf borderId="0" fillId="2" fontId="24" numFmtId="20" xfId="0" applyAlignment="1" applyFont="1" applyNumberFormat="1">
      <alignment shrinkToFit="0" vertical="bottom" wrapText="0"/>
    </xf>
    <xf borderId="0" fillId="2" fontId="24" numFmtId="20" xfId="0" applyAlignment="1" applyFont="1" applyNumberFormat="1">
      <alignment shrinkToFit="0" vertical="bottom" wrapText="0"/>
    </xf>
    <xf borderId="0" fillId="0" fontId="24" numFmtId="20" xfId="0" applyAlignment="1" applyFont="1" applyNumberFormat="1">
      <alignment shrinkToFit="0" vertical="bottom" wrapText="0"/>
    </xf>
    <xf borderId="0" fillId="2" fontId="2" numFmtId="0" xfId="0" applyAlignment="1" applyFont="1">
      <alignment shrinkToFit="0" vertical="bottom" wrapText="0"/>
    </xf>
    <xf borderId="0" fillId="3" fontId="1" numFmtId="20" xfId="0" applyAlignment="1" applyFont="1" applyNumberFormat="1">
      <alignment horizontal="right" readingOrder="0" shrinkToFit="0" vertical="bottom" wrapText="0"/>
    </xf>
    <xf borderId="0" fillId="3" fontId="1" numFmtId="20" xfId="0" applyAlignment="1" applyFont="1" applyNumberFormat="1">
      <alignment horizontal="right" readingOrder="0" shrinkToFit="0" vertical="bottom" wrapText="0"/>
    </xf>
    <xf borderId="0" fillId="0" fontId="1" numFmtId="20" xfId="0" applyAlignment="1" applyFont="1" applyNumberFormat="1">
      <alignment horizontal="right" readingOrder="0" shrinkToFit="0" vertical="bottom" wrapText="0"/>
    </xf>
    <xf borderId="0" fillId="3" fontId="1" numFmtId="0" xfId="0" applyAlignment="1" applyFont="1">
      <alignment horizontal="right" readingOrder="0" shrinkToFit="0" vertical="bottom" wrapText="0"/>
    </xf>
    <xf borderId="0" fillId="3" fontId="1"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3" fontId="1" numFmtId="0" xfId="0" applyAlignment="1" applyFont="1">
      <alignment horizontal="right" shrinkToFit="0" vertical="bottom" wrapText="0"/>
    </xf>
    <xf borderId="0" fillId="3" fontId="1" numFmtId="0" xfId="0" applyAlignment="1" applyFont="1">
      <alignment horizontal="right" shrinkToFit="0" vertical="bottom" wrapText="0"/>
    </xf>
    <xf borderId="0" fillId="0" fontId="1" numFmtId="0" xfId="0" applyAlignment="1" applyFont="1">
      <alignment horizontal="right" shrinkToFit="0" vertical="bottom" wrapText="0"/>
    </xf>
    <xf borderId="0" fillId="2" fontId="1" numFmtId="0" xfId="0" applyAlignment="1" applyFont="1">
      <alignment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0" fillId="2" fontId="1" numFmtId="20" xfId="0" applyAlignment="1" applyFont="1" applyNumberFormat="1">
      <alignment horizontal="right" shrinkToFit="0" vertical="bottom" wrapText="0"/>
    </xf>
    <xf borderId="0" fillId="2" fontId="1" numFmtId="20" xfId="0" applyAlignment="1" applyFont="1" applyNumberFormat="1">
      <alignment horizontal="right" shrinkToFit="0" vertical="bottom" wrapText="0"/>
    </xf>
    <xf borderId="0" fillId="0" fontId="1" numFmtId="20" xfId="0" applyAlignment="1" applyFont="1" applyNumberFormat="1">
      <alignment horizontal="right" shrinkToFit="0" vertical="bottom" wrapText="0"/>
    </xf>
    <xf borderId="0" fillId="4" fontId="19" numFmtId="0" xfId="0" applyAlignment="1" applyFont="1">
      <alignment readingOrder="0"/>
    </xf>
    <xf borderId="0" fillId="4" fontId="7" numFmtId="165" xfId="0" applyAlignment="1" applyFont="1" applyNumberFormat="1">
      <alignment readingOrder="0"/>
    </xf>
    <xf borderId="0" fillId="4" fontId="25" numFmtId="0" xfId="0" applyAlignment="1" applyFont="1">
      <alignment readingOrder="0"/>
    </xf>
    <xf borderId="0" fillId="4" fontId="26" numFmtId="0" xfId="0" applyAlignment="1" applyFont="1">
      <alignment readingOrder="0" shrinkToFit="0" vertical="bottom" wrapText="0"/>
    </xf>
    <xf borderId="0" fillId="4" fontId="27" numFmtId="0" xfId="0" applyAlignment="1" applyFont="1">
      <alignment readingOrder="0" shrinkToFit="0" vertical="bottom" wrapText="0"/>
    </xf>
    <xf borderId="0" fillId="4" fontId="28" numFmtId="0" xfId="0" applyAlignment="1" applyFont="1">
      <alignment readingOrder="0"/>
    </xf>
    <xf borderId="5" fillId="2" fontId="21" numFmtId="0" xfId="0" applyAlignment="1" applyBorder="1" applyFont="1">
      <alignment readingOrder="0" shrinkToFit="0" vertical="top" wrapText="1"/>
    </xf>
    <xf borderId="0" fillId="2" fontId="21" numFmtId="0" xfId="0" applyAlignment="1" applyFont="1">
      <alignment readingOrder="0" shrinkToFit="0" vertical="top" wrapText="1"/>
    </xf>
    <xf borderId="6" fillId="2" fontId="21" numFmtId="0" xfId="0" applyAlignment="1" applyBorder="1" applyFont="1">
      <alignment readingOrder="0" shrinkToFit="0" vertical="top" wrapText="1"/>
    </xf>
    <xf borderId="5" fillId="0" fontId="7" numFmtId="0" xfId="0" applyAlignment="1" applyBorder="1" applyFont="1">
      <alignment readingOrder="0" shrinkToFit="0" vertical="top" wrapText="1"/>
    </xf>
    <xf borderId="0" fillId="0" fontId="7" numFmtId="0" xfId="0" applyAlignment="1" applyFont="1">
      <alignment readingOrder="0" shrinkToFit="0" vertical="top" wrapText="1"/>
    </xf>
    <xf borderId="6" fillId="0" fontId="7" numFmtId="0" xfId="0" applyAlignment="1" applyBorder="1" applyFont="1">
      <alignment readingOrder="0" shrinkToFit="0" vertical="top" wrapText="1"/>
    </xf>
    <xf borderId="0" fillId="0" fontId="10" numFmtId="0" xfId="0" applyAlignment="1" applyFont="1">
      <alignment readingOrder="0" shrinkToFit="0" vertical="top" wrapText="1"/>
    </xf>
    <xf borderId="0" fillId="0" fontId="7" numFmtId="0" xfId="0" applyAlignment="1" applyFont="1">
      <alignment shrinkToFit="0" vertical="top" wrapText="1"/>
    </xf>
    <xf borderId="5" fillId="0" fontId="7" numFmtId="0" xfId="0" applyAlignment="1" applyBorder="1" applyFont="1">
      <alignment shrinkToFit="0" vertical="top" wrapText="1"/>
    </xf>
    <xf borderId="6" fillId="0" fontId="7" numFmtId="0" xfId="0" applyAlignment="1" applyBorder="1" applyFont="1">
      <alignment shrinkToFit="0" vertical="top" wrapText="1"/>
    </xf>
    <xf borderId="0" fillId="0" fontId="7" numFmtId="0" xfId="0" applyAlignment="1" applyFont="1">
      <alignment readingOrder="0"/>
    </xf>
    <xf borderId="0" fillId="0" fontId="7" numFmtId="166" xfId="0" applyAlignment="1" applyFont="1" applyNumberFormat="1">
      <alignment readingOrder="0"/>
    </xf>
    <xf borderId="0" fillId="0" fontId="7" numFmtId="19" xfId="0" applyAlignment="1" applyFont="1" applyNumberFormat="1">
      <alignment readingOrder="0"/>
    </xf>
    <xf borderId="5" fillId="0" fontId="7" numFmtId="0" xfId="0" applyBorder="1" applyFont="1"/>
    <xf borderId="5" fillId="0" fontId="7" numFmtId="0" xfId="0" applyAlignment="1" applyBorder="1" applyFont="1">
      <alignment readingOrder="0"/>
    </xf>
    <xf quotePrefix="1" borderId="0" fillId="0" fontId="7" numFmtId="0" xfId="0" applyAlignment="1" applyFont="1">
      <alignment readingOrder="0"/>
    </xf>
    <xf borderId="6" fillId="4" fontId="7" numFmtId="0" xfId="0" applyAlignment="1" applyBorder="1" applyFont="1">
      <alignment readingOrder="0"/>
    </xf>
    <xf borderId="5" fillId="4" fontId="7" numFmtId="0" xfId="0" applyAlignment="1" applyBorder="1" applyFont="1">
      <alignment readingOrder="0"/>
    </xf>
    <xf borderId="6" fillId="4" fontId="29" numFmtId="0" xfId="0" applyBorder="1" applyFont="1"/>
    <xf borderId="0" fillId="4" fontId="29" numFmtId="0" xfId="0" applyFont="1"/>
    <xf borderId="0" fillId="4" fontId="3" numFmtId="167" xfId="0" applyAlignment="1" applyFont="1" applyNumberFormat="1">
      <alignment vertical="bottom"/>
    </xf>
    <xf borderId="5" fillId="4" fontId="16" numFmtId="0" xfId="0" applyAlignment="1" applyBorder="1" applyFont="1">
      <alignment readingOrder="0"/>
    </xf>
    <xf borderId="0" fillId="4" fontId="7" numFmtId="0" xfId="0" applyFont="1"/>
    <xf borderId="6" fillId="4" fontId="7" numFmtId="20" xfId="0" applyBorder="1" applyFont="1" applyNumberFormat="1"/>
    <xf borderId="0" fillId="4" fontId="7" numFmtId="20" xfId="0" applyFont="1" applyNumberFormat="1"/>
    <xf borderId="5" fillId="4" fontId="7" numFmtId="20" xfId="0" applyBorder="1" applyFont="1" applyNumberFormat="1"/>
    <xf borderId="6" fillId="4" fontId="1" numFmtId="0" xfId="0" applyAlignment="1" applyBorder="1" applyFont="1">
      <alignment vertical="bottom"/>
    </xf>
    <xf borderId="0" fillId="4" fontId="1" numFmtId="0" xfId="0" applyAlignment="1" applyFont="1">
      <alignment vertical="bottom"/>
    </xf>
    <xf borderId="6" fillId="4" fontId="30" numFmtId="20" xfId="0" applyBorder="1" applyFont="1" applyNumberFormat="1"/>
    <xf borderId="0" fillId="4" fontId="30" numFmtId="20" xfId="0" applyFont="1" applyNumberFormat="1"/>
    <xf borderId="5" fillId="4" fontId="30" numFmtId="20" xfId="0" applyBorder="1" applyFont="1" applyNumberFormat="1"/>
    <xf borderId="0" fillId="4" fontId="29" numFmtId="0" xfId="0" applyFont="1"/>
    <xf borderId="5" fillId="4" fontId="30" numFmtId="0" xfId="0" applyBorder="1" applyFont="1"/>
    <xf borderId="6" fillId="4" fontId="30" numFmtId="0" xfId="0" applyBorder="1" applyFont="1"/>
    <xf borderId="0" fillId="4" fontId="30" numFmtId="0" xfId="0" applyFont="1"/>
    <xf borderId="10" fillId="4" fontId="30" numFmtId="0" xfId="0" applyBorder="1" applyFont="1"/>
    <xf borderId="1" fillId="4" fontId="30" numFmtId="0" xfId="0" applyBorder="1" applyFont="1"/>
    <xf borderId="2" fillId="4" fontId="30" numFmtId="0" xfId="0" applyBorder="1" applyFont="1"/>
    <xf borderId="5" fillId="4" fontId="7" numFmtId="0" xfId="0" applyBorder="1" applyFont="1"/>
    <xf borderId="6" fillId="4" fontId="7" numFmtId="0" xfId="0" applyBorder="1" applyFont="1"/>
    <xf borderId="6" fillId="0" fontId="7" numFmtId="0" xfId="0" applyAlignment="1" applyBorder="1" applyFont="1">
      <alignment readingOrder="0"/>
    </xf>
    <xf borderId="5" fillId="0" fontId="7" numFmtId="0" xfId="0" applyBorder="1" applyFont="1"/>
    <xf borderId="6" fillId="0" fontId="7" numFmtId="0" xfId="0" applyBorder="1" applyFont="1"/>
    <xf borderId="6" fillId="0" fontId="7" numFmtId="0" xfId="0" applyAlignment="1" applyBorder="1" applyFont="1">
      <alignment readingOrder="0"/>
    </xf>
    <xf borderId="1" fillId="0" fontId="7" numFmtId="0" xfId="0" applyBorder="1" applyFont="1"/>
    <xf borderId="10" fillId="0" fontId="7" numFmtId="0" xfId="0" applyAlignment="1" applyBorder="1" applyFont="1">
      <alignment readingOrder="0"/>
    </xf>
    <xf borderId="10" fillId="0" fontId="7" numFmtId="0" xfId="0" applyBorder="1" applyFont="1"/>
    <xf borderId="2" fillId="0" fontId="7" numFmtId="0" xfId="0" applyBorder="1" applyFont="1"/>
    <xf borderId="0" fillId="3" fontId="11" numFmtId="0" xfId="0" applyFont="1"/>
    <xf borderId="0" fillId="0" fontId="1"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8">
    <dxf>
      <font>
        <color rgb="FFFFFFFF"/>
      </font>
      <fill>
        <patternFill patternType="solid">
          <fgColor rgb="FFFFFFFF"/>
          <bgColor rgb="FFFFFFFF"/>
        </patternFill>
      </fill>
      <border/>
    </dxf>
    <dxf>
      <font>
        <color rgb="FFF4C7C3"/>
      </font>
      <fill>
        <patternFill patternType="solid">
          <fgColor rgb="FFF4C7C3"/>
          <bgColor rgb="FFF4C7C3"/>
        </patternFill>
      </fill>
      <border/>
    </dxf>
    <dxf>
      <font>
        <color rgb="FFFCE8B2"/>
      </font>
      <fill>
        <patternFill patternType="solid">
          <fgColor rgb="FFFCE8B2"/>
          <bgColor rgb="FFFCE8B2"/>
        </patternFill>
      </fill>
      <border/>
    </dxf>
    <dxf>
      <font>
        <color rgb="FF00302D"/>
      </font>
      <fill>
        <patternFill patternType="solid">
          <fgColor rgb="FF00302D"/>
          <bgColor rgb="FF00302D"/>
        </patternFill>
      </fill>
      <border/>
    </dxf>
    <dxf>
      <font>
        <color rgb="FF3C78D8"/>
      </font>
      <fill>
        <patternFill patternType="solid">
          <fgColor rgb="FF3C78D8"/>
          <bgColor rgb="FF3C78D8"/>
        </patternFill>
      </fill>
      <border/>
    </dxf>
    <dxf>
      <font>
        <color rgb="FF44AB44"/>
      </font>
      <fill>
        <patternFill patternType="solid">
          <fgColor rgb="FF44AB44"/>
          <bgColor rgb="FF44AB44"/>
        </patternFill>
      </fill>
      <border/>
    </dxf>
    <dxf>
      <font>
        <color rgb="FFA2C4C9"/>
      </font>
      <fill>
        <patternFill patternType="solid">
          <fgColor rgb="FFA2C4C9"/>
          <bgColor rgb="FFA2C4C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docs.google.com/spreadsheets/d/1JjwZHmh-Z-4sf68ZLTsWFveI3QRQP9WgEovI5WM-x3M/edit" TargetMode="External"/><Relationship Id="rId22" Type="http://schemas.openxmlformats.org/officeDocument/2006/relationships/hyperlink" Target="https://docs.google.com/spreadsheets/d/1JjwZHmh-Z-4sf68ZLTsWFveI3QRQP9WgEovI5WM-x3M/edit" TargetMode="External"/><Relationship Id="rId21" Type="http://schemas.openxmlformats.org/officeDocument/2006/relationships/hyperlink" Target="https://forms.gle/AhgqhHB71mrtrUCW7" TargetMode="External"/><Relationship Id="rId24" Type="http://schemas.openxmlformats.org/officeDocument/2006/relationships/hyperlink" Target="https://docs.google.com/spreadsheets/d/1JjwZHmh-Z-4sf68ZLTsWFveI3QRQP9WgEovI5WM-x3M/edit" TargetMode="External"/><Relationship Id="rId23" Type="http://schemas.openxmlformats.org/officeDocument/2006/relationships/hyperlink" Target="https://forms.gle/5RwT69qEq1dWhfKq6" TargetMode="External"/><Relationship Id="rId1" Type="http://schemas.openxmlformats.org/officeDocument/2006/relationships/hyperlink" Target="https://forms.gle/nwJoHErVYfguRtC19" TargetMode="External"/><Relationship Id="rId2" Type="http://schemas.openxmlformats.org/officeDocument/2006/relationships/hyperlink" Target="https://docs.google.com/spreadsheets/d/1JjwZHmh-Z-4sf68ZLTsWFveI3QRQP9WgEovI5WM-x3M/edit" TargetMode="External"/><Relationship Id="rId3" Type="http://schemas.openxmlformats.org/officeDocument/2006/relationships/hyperlink" Target="https://forms.gle/6GstCV4rqmwnMtQAA" TargetMode="External"/><Relationship Id="rId4" Type="http://schemas.openxmlformats.org/officeDocument/2006/relationships/hyperlink" Target="https://docs.google.com/spreadsheets/d/1JjwZHmh-Z-4sf68ZLTsWFveI3QRQP9WgEovI5WM-x3M/edit" TargetMode="External"/><Relationship Id="rId9" Type="http://schemas.openxmlformats.org/officeDocument/2006/relationships/hyperlink" Target="https://forms.gle/7A78sjPgParxfw237" TargetMode="External"/><Relationship Id="rId26" Type="http://schemas.openxmlformats.org/officeDocument/2006/relationships/hyperlink" Target="https://docs.google.com/spreadsheets/d/1JjwZHmh-Z-4sf68ZLTsWFveI3QRQP9WgEovI5WM-x3M/edit" TargetMode="External"/><Relationship Id="rId25" Type="http://schemas.openxmlformats.org/officeDocument/2006/relationships/hyperlink" Target="https://forms.gle/2cjG6zuVanQkkGqb9" TargetMode="External"/><Relationship Id="rId28" Type="http://schemas.openxmlformats.org/officeDocument/2006/relationships/hyperlink" Target="https://docs.google.com/spreadsheets/d/1JjwZHmh-Z-4sf68ZLTsWFveI3QRQP9WgEovI5WM-x3M/edit" TargetMode="External"/><Relationship Id="rId27" Type="http://schemas.openxmlformats.org/officeDocument/2006/relationships/hyperlink" Target="https://forms.gle/ZgRx2yLYqPimEH119" TargetMode="External"/><Relationship Id="rId5" Type="http://schemas.openxmlformats.org/officeDocument/2006/relationships/hyperlink" Target="https://forms.gle/3SPPz1FwCrfYTqcK7" TargetMode="External"/><Relationship Id="rId6" Type="http://schemas.openxmlformats.org/officeDocument/2006/relationships/hyperlink" Target="https://docs.google.com/spreadsheets/d/1JjwZHmh-Z-4sf68ZLTsWFveI3QRQP9WgEovI5WM-x3M/edit" TargetMode="External"/><Relationship Id="rId29" Type="http://schemas.openxmlformats.org/officeDocument/2006/relationships/hyperlink" Target="https://forms.gle/tgdENjn5EqwrH16t5" TargetMode="External"/><Relationship Id="rId7" Type="http://schemas.openxmlformats.org/officeDocument/2006/relationships/hyperlink" Target="https://forms.gle/g4sfwaV9cfxka6ns5" TargetMode="External"/><Relationship Id="rId8" Type="http://schemas.openxmlformats.org/officeDocument/2006/relationships/hyperlink" Target="https://docs.google.com/spreadsheets/d/1JjwZHmh-Z-4sf68ZLTsWFveI3QRQP9WgEovI5WM-x3M/edit" TargetMode="External"/><Relationship Id="rId31" Type="http://schemas.openxmlformats.org/officeDocument/2006/relationships/hyperlink" Target="https://forms.gle/AeuUrGnsG72CCGvG7" TargetMode="External"/><Relationship Id="rId30" Type="http://schemas.openxmlformats.org/officeDocument/2006/relationships/hyperlink" Target="https://docs.google.com/spreadsheets/d/1JjwZHmh-Z-4sf68ZLTsWFveI3QRQP9WgEovI5WM-x3M/edit" TargetMode="External"/><Relationship Id="rId11" Type="http://schemas.openxmlformats.org/officeDocument/2006/relationships/hyperlink" Target="https://forms.gle/31Es9zCpJwjFpcK99" TargetMode="External"/><Relationship Id="rId33" Type="http://schemas.openxmlformats.org/officeDocument/2006/relationships/hyperlink" Target="https://forms.gle/MhQVsbfrA48orM4g8" TargetMode="External"/><Relationship Id="rId10" Type="http://schemas.openxmlformats.org/officeDocument/2006/relationships/hyperlink" Target="https://docs.google.com/spreadsheets/d/1JjwZHmh-Z-4sf68ZLTsWFveI3QRQP9WgEovI5WM-x3M/edit" TargetMode="External"/><Relationship Id="rId32" Type="http://schemas.openxmlformats.org/officeDocument/2006/relationships/hyperlink" Target="https://docs.google.com/spreadsheets/d/1JjwZHmh-Z-4sf68ZLTsWFveI3QRQP9WgEovI5WM-x3M/edit" TargetMode="External"/><Relationship Id="rId13" Type="http://schemas.openxmlformats.org/officeDocument/2006/relationships/hyperlink" Target="https://forms.gle/gry3zRgMHsaUqhNn8" TargetMode="External"/><Relationship Id="rId35" Type="http://schemas.openxmlformats.org/officeDocument/2006/relationships/drawing" Target="../drawings/drawing9.xml"/><Relationship Id="rId12" Type="http://schemas.openxmlformats.org/officeDocument/2006/relationships/hyperlink" Target="https://docs.google.com/spreadsheets/d/1JjwZHmh-Z-4sf68ZLTsWFveI3QRQP9WgEovI5WM-x3M/edit" TargetMode="External"/><Relationship Id="rId34" Type="http://schemas.openxmlformats.org/officeDocument/2006/relationships/hyperlink" Target="https://docs.google.com/spreadsheets/d/1JjwZHmh-Z-4sf68ZLTsWFveI3QRQP9WgEovI5WM-x3M/edit" TargetMode="External"/><Relationship Id="rId15" Type="http://schemas.openxmlformats.org/officeDocument/2006/relationships/hyperlink" Target="https://forms.gle/JRBswsXmTwuooK81A" TargetMode="External"/><Relationship Id="rId14" Type="http://schemas.openxmlformats.org/officeDocument/2006/relationships/hyperlink" Target="https://docs.google.com/spreadsheets/d/1JjwZHmh-Z-4sf68ZLTsWFveI3QRQP9WgEovI5WM-x3M/edit" TargetMode="External"/><Relationship Id="rId17" Type="http://schemas.openxmlformats.org/officeDocument/2006/relationships/hyperlink" Target="https://forms.gle/7yXWRvqmzf2JFKba8" TargetMode="External"/><Relationship Id="rId16" Type="http://schemas.openxmlformats.org/officeDocument/2006/relationships/hyperlink" Target="https://docs.google.com/spreadsheets/d/1JjwZHmh-Z-4sf68ZLTsWFveI3QRQP9WgEovI5WM-x3M/edit" TargetMode="External"/><Relationship Id="rId19" Type="http://schemas.openxmlformats.org/officeDocument/2006/relationships/hyperlink" Target="https://forms.gle/4V175egwcCPiCUGe8" TargetMode="External"/><Relationship Id="rId18" Type="http://schemas.openxmlformats.org/officeDocument/2006/relationships/hyperlink" Target="https://docs.google.com/spreadsheets/d/1JjwZHmh-Z-4sf68ZLTsWFveI3QRQP9WgEovI5WM-x3M/edit"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5"/>
    <col customWidth="1" min="4" max="4" width="16.5"/>
    <col customWidth="1" min="5" max="5" width="16.38"/>
    <col customWidth="1" min="6" max="6" width="12.63"/>
  </cols>
  <sheetData>
    <row r="1">
      <c r="A1" s="1" t="s">
        <v>0</v>
      </c>
      <c r="B1" s="2" t="s">
        <v>1</v>
      </c>
      <c r="C1" s="3" t="s">
        <v>2</v>
      </c>
      <c r="D1" s="4" t="s">
        <v>3</v>
      </c>
      <c r="E1" s="4" t="s">
        <v>4</v>
      </c>
      <c r="F1" s="4" t="s">
        <v>5</v>
      </c>
    </row>
    <row r="2">
      <c r="A2" s="5">
        <v>1.0</v>
      </c>
      <c r="B2" s="6" t="s">
        <v>6</v>
      </c>
      <c r="C2" s="7">
        <v>1.0</v>
      </c>
      <c r="D2" s="8">
        <v>45039.0</v>
      </c>
      <c r="E2" s="8">
        <v>44991.0</v>
      </c>
      <c r="F2" s="9" t="str">
        <f>IF(COUNTIF($B$2:$B$35,B2)&gt;1,"ダブりを消して","")</f>
        <v/>
      </c>
    </row>
    <row r="3">
      <c r="A3" s="5">
        <v>2.0</v>
      </c>
      <c r="B3" s="6" t="s">
        <v>7</v>
      </c>
      <c r="C3" s="7">
        <v>1.0</v>
      </c>
      <c r="D3" s="1"/>
      <c r="E3" s="10"/>
      <c r="F3" s="9" t="str">
        <f>IF(COUNTIF($B$2:$B$35,B15)&gt;1,"ダブりを消して","")</f>
        <v/>
      </c>
    </row>
    <row r="4">
      <c r="A4" s="5">
        <v>3.0</v>
      </c>
      <c r="B4" s="6" t="s">
        <v>8</v>
      </c>
      <c r="C4" s="7">
        <v>1.0</v>
      </c>
      <c r="D4" s="1"/>
      <c r="E4" s="10"/>
      <c r="F4" s="9" t="str">
        <f>IF(COUNTIF($B$2:$B$35,#REF!)&gt;1,"ダブりを消して","")</f>
        <v/>
      </c>
    </row>
    <row r="5">
      <c r="A5" s="5">
        <v>4.0</v>
      </c>
      <c r="B5" s="6" t="s">
        <v>9</v>
      </c>
      <c r="C5" s="7">
        <v>1.0</v>
      </c>
      <c r="D5" s="1"/>
      <c r="E5" s="10"/>
      <c r="F5" s="9" t="str">
        <f>IF(COUNTIF($B$2:$B$35,B11)&gt;1,"ダブりを消して","")</f>
        <v/>
      </c>
    </row>
    <row r="6">
      <c r="A6" s="5">
        <v>5.0</v>
      </c>
      <c r="B6" s="6" t="s">
        <v>10</v>
      </c>
      <c r="C6" s="7">
        <v>1.0</v>
      </c>
      <c r="D6" s="1"/>
      <c r="E6" s="1"/>
      <c r="F6" s="9" t="str">
        <f>IF(COUNTIF($B$2:$B$35,B5)&gt;1,"ダブりを消して","")</f>
        <v/>
      </c>
    </row>
    <row r="7">
      <c r="A7" s="5">
        <v>6.0</v>
      </c>
      <c r="B7" s="6" t="s">
        <v>11</v>
      </c>
      <c r="C7" s="7">
        <v>1.0</v>
      </c>
      <c r="D7" s="1"/>
      <c r="E7" s="1"/>
      <c r="F7" s="9" t="str">
        <f>IF(COUNTIF($B$2:$B$35,#REF!)&gt;1,"ダブりを消して","")</f>
        <v/>
      </c>
    </row>
    <row r="8">
      <c r="A8" s="5">
        <v>7.0</v>
      </c>
      <c r="B8" s="6" t="s">
        <v>12</v>
      </c>
      <c r="C8" s="7"/>
      <c r="D8" s="1"/>
      <c r="E8" s="1"/>
      <c r="F8" s="9" t="str">
        <f>IF(COUNTIF($B$2:$B$35,B6)&gt;1,"ダブりを消して","")</f>
        <v/>
      </c>
    </row>
    <row r="9">
      <c r="A9" s="5">
        <v>8.0</v>
      </c>
      <c r="B9" s="6" t="s">
        <v>13</v>
      </c>
      <c r="C9" s="11"/>
      <c r="D9" s="1"/>
      <c r="E9" s="1"/>
      <c r="F9" s="9" t="str">
        <f t="shared" ref="F9:F16" si="1">IF(COUNTIF($B$2:$B$35,#REF!)&gt;1,"ダブりを消して","")</f>
        <v/>
      </c>
    </row>
    <row r="10">
      <c r="A10" s="5">
        <v>9.0</v>
      </c>
      <c r="B10" s="6" t="s">
        <v>14</v>
      </c>
      <c r="C10" s="11"/>
      <c r="D10" s="1"/>
      <c r="E10" s="1"/>
      <c r="F10" s="9" t="str">
        <f t="shared" si="1"/>
        <v/>
      </c>
    </row>
    <row r="11">
      <c r="A11" s="5">
        <v>10.0</v>
      </c>
      <c r="B11" s="6"/>
      <c r="D11" s="1"/>
      <c r="E11" s="1"/>
      <c r="F11" s="9" t="str">
        <f t="shared" si="1"/>
        <v/>
      </c>
    </row>
    <row r="12">
      <c r="A12" s="5">
        <v>11.0</v>
      </c>
      <c r="B12" s="6"/>
      <c r="C12" s="12"/>
      <c r="D12" s="1"/>
      <c r="E12" s="1"/>
      <c r="F12" s="9" t="str">
        <f t="shared" si="1"/>
        <v/>
      </c>
    </row>
    <row r="13">
      <c r="A13" s="5">
        <v>12.0</v>
      </c>
      <c r="B13" s="6"/>
      <c r="D13" s="1"/>
      <c r="E13" s="1"/>
      <c r="F13" s="9" t="str">
        <f t="shared" si="1"/>
        <v/>
      </c>
    </row>
    <row r="14">
      <c r="A14" s="5">
        <v>13.0</v>
      </c>
      <c r="B14" s="13"/>
      <c r="C14" s="11"/>
      <c r="D14" s="1"/>
      <c r="E14" s="1"/>
      <c r="F14" s="9" t="str">
        <f t="shared" si="1"/>
        <v/>
      </c>
    </row>
    <row r="15">
      <c r="A15" s="5">
        <v>14.0</v>
      </c>
      <c r="B15" s="6"/>
      <c r="C15" s="11"/>
      <c r="D15" s="1"/>
      <c r="E15" s="1"/>
      <c r="F15" s="9" t="str">
        <f t="shared" si="1"/>
        <v/>
      </c>
    </row>
    <row r="16">
      <c r="A16" s="5">
        <v>15.0</v>
      </c>
      <c r="B16" s="6"/>
      <c r="C16" s="11"/>
      <c r="D16" s="1"/>
      <c r="E16" s="1"/>
      <c r="F16" s="9" t="str">
        <f t="shared" si="1"/>
        <v/>
      </c>
    </row>
    <row r="17">
      <c r="A17" s="5">
        <v>16.0</v>
      </c>
      <c r="B17" s="6"/>
      <c r="C17" s="11"/>
      <c r="D17" s="1"/>
      <c r="E17" s="1"/>
      <c r="F17" s="9" t="str">
        <f>IF(COUNTIF($B$2:$B$35,B7)&gt;1,"ダブりを消して","")</f>
        <v/>
      </c>
    </row>
    <row r="18">
      <c r="A18" s="5">
        <v>17.0</v>
      </c>
      <c r="B18" s="6"/>
      <c r="C18" s="11"/>
      <c r="D18" s="1"/>
      <c r="E18" s="1"/>
      <c r="F18" s="9" t="str">
        <f>IF(COUNTIF($B$2:$B$35,B9)&gt;1,"ダブりを消して","")</f>
        <v/>
      </c>
    </row>
    <row r="19">
      <c r="A19" s="5">
        <v>18.0</v>
      </c>
      <c r="B19" s="6"/>
      <c r="C19" s="11"/>
      <c r="D19" s="1"/>
      <c r="E19" s="1"/>
      <c r="F19" s="9" t="str">
        <f>IF(COUNTIF($B$2:$B$35,#REF!)&gt;1,"ダブりを消して","")</f>
        <v/>
      </c>
    </row>
    <row r="20">
      <c r="A20" s="5">
        <v>19.0</v>
      </c>
      <c r="B20" s="14"/>
      <c r="C20" s="11"/>
      <c r="D20" s="1"/>
      <c r="E20" s="1"/>
      <c r="F20" s="9" t="str">
        <f>IF(COUNTIF($B$2:$B$35,B10)&gt;1,"ダブりを消して","")</f>
        <v/>
      </c>
    </row>
    <row r="21">
      <c r="A21" s="5">
        <v>20.0</v>
      </c>
      <c r="B21" s="15"/>
      <c r="C21" s="11"/>
      <c r="D21" s="1"/>
      <c r="E21" s="1"/>
      <c r="F21" s="9" t="str">
        <f t="shared" ref="F21:F26" si="2">IF(COUNTIF($B$2:$B$35,#REF!)&gt;1,"ダブりを消して","")</f>
        <v/>
      </c>
    </row>
    <row r="22">
      <c r="A22" s="5">
        <v>21.0</v>
      </c>
      <c r="B22" s="16"/>
      <c r="C22" s="17"/>
      <c r="D22" s="1"/>
      <c r="E22" s="1"/>
      <c r="F22" s="9" t="str">
        <f t="shared" si="2"/>
        <v/>
      </c>
    </row>
    <row r="23">
      <c r="A23" s="5">
        <v>22.0</v>
      </c>
      <c r="B23" s="6"/>
      <c r="C23" s="17"/>
      <c r="D23" s="1"/>
      <c r="E23" s="1"/>
      <c r="F23" s="9" t="str">
        <f t="shared" si="2"/>
        <v/>
      </c>
    </row>
    <row r="24">
      <c r="A24" s="5">
        <v>23.0</v>
      </c>
      <c r="B24" s="6"/>
      <c r="C24" s="17"/>
      <c r="D24" s="1"/>
      <c r="E24" s="1"/>
      <c r="F24" s="9" t="str">
        <f t="shared" si="2"/>
        <v/>
      </c>
    </row>
    <row r="25">
      <c r="A25" s="5">
        <v>24.0</v>
      </c>
      <c r="B25" s="15"/>
      <c r="C25" s="17"/>
      <c r="D25" s="1"/>
      <c r="E25" s="1"/>
      <c r="F25" s="9" t="str">
        <f t="shared" si="2"/>
        <v/>
      </c>
    </row>
    <row r="26">
      <c r="A26" s="5">
        <v>25.0</v>
      </c>
      <c r="B26" s="6"/>
      <c r="C26" s="17"/>
      <c r="D26" s="1"/>
      <c r="E26" s="1"/>
      <c r="F26" s="9" t="str">
        <f t="shared" si="2"/>
        <v/>
      </c>
    </row>
    <row r="27">
      <c r="A27" s="5">
        <v>26.0</v>
      </c>
      <c r="B27" s="18"/>
      <c r="C27" s="17"/>
      <c r="D27" s="1"/>
      <c r="E27" s="1"/>
      <c r="F27" s="9" t="str">
        <f>IF(COUNTIF($B$2:$B$35,B12)&gt;1,"ダブりを消して","")</f>
        <v/>
      </c>
    </row>
    <row r="28">
      <c r="A28" s="5">
        <v>27.0</v>
      </c>
      <c r="B28" s="18"/>
      <c r="D28" s="1"/>
      <c r="E28" s="1"/>
      <c r="F28" s="9" t="str">
        <f>IF(COUNTIF($B$2:$B$35,#REF!)&gt;1,"ダブりを消して","")</f>
        <v/>
      </c>
    </row>
    <row r="29">
      <c r="A29" s="5">
        <v>28.0</v>
      </c>
      <c r="B29" s="18"/>
      <c r="D29" s="1"/>
      <c r="E29" s="1"/>
      <c r="F29" s="9" t="str">
        <f t="shared" ref="F29:F30" si="3">IF(COUNTIF($B$2:$B$35,B13)&gt;1,"ダブりを消して","")</f>
        <v/>
      </c>
    </row>
    <row r="30">
      <c r="A30" s="5">
        <v>29.0</v>
      </c>
      <c r="B30" s="18"/>
      <c r="D30" s="1"/>
      <c r="E30" s="1"/>
      <c r="F30" s="9" t="str">
        <f t="shared" si="3"/>
        <v/>
      </c>
    </row>
    <row r="31">
      <c r="A31" s="5">
        <v>30.0</v>
      </c>
      <c r="B31" s="18"/>
      <c r="D31" s="1"/>
      <c r="E31" s="1"/>
      <c r="F31" s="9" t="str">
        <f t="shared" ref="F31:F32" si="4">IF(COUNTIF($B$2:$B$35,#REF!)&gt;1,"ダブりを消して","")</f>
        <v/>
      </c>
    </row>
    <row r="32">
      <c r="A32" s="5">
        <v>31.0</v>
      </c>
      <c r="B32" s="18"/>
      <c r="D32" s="1"/>
      <c r="E32" s="1"/>
      <c r="F32" s="9" t="str">
        <f t="shared" si="4"/>
        <v/>
      </c>
    </row>
    <row r="33">
      <c r="A33" s="5">
        <v>32.0</v>
      </c>
      <c r="B33" s="6"/>
      <c r="D33" s="1"/>
      <c r="E33" s="1"/>
      <c r="F33" s="9" t="str">
        <f t="shared" ref="F33:F51" si="5">IF(COUNTIF($B$2:$B$35,B17)&gt;1,"ダブりを消して","")</f>
        <v/>
      </c>
    </row>
    <row r="34">
      <c r="A34" s="5">
        <v>33.0</v>
      </c>
      <c r="B34" s="6"/>
      <c r="D34" s="1"/>
      <c r="E34" s="1"/>
      <c r="F34" s="9" t="str">
        <f t="shared" si="5"/>
        <v/>
      </c>
    </row>
    <row r="35">
      <c r="A35" s="5">
        <v>34.0</v>
      </c>
      <c r="B35" s="6"/>
      <c r="D35" s="1"/>
      <c r="E35" s="1"/>
      <c r="F35" s="9" t="str">
        <f t="shared" si="5"/>
        <v/>
      </c>
    </row>
    <row r="36">
      <c r="A36" s="5">
        <v>35.0</v>
      </c>
      <c r="B36" s="6"/>
      <c r="D36" s="1"/>
      <c r="E36" s="1"/>
      <c r="F36" s="9" t="str">
        <f t="shared" si="5"/>
        <v/>
      </c>
    </row>
    <row r="37">
      <c r="A37" s="5">
        <v>36.0</v>
      </c>
      <c r="D37" s="1"/>
      <c r="E37" s="1"/>
      <c r="F37" s="9" t="str">
        <f t="shared" si="5"/>
        <v/>
      </c>
    </row>
    <row r="38">
      <c r="A38" s="5">
        <v>37.0</v>
      </c>
      <c r="D38" s="1"/>
      <c r="E38" s="1"/>
      <c r="F38" s="9" t="str">
        <f t="shared" si="5"/>
        <v/>
      </c>
    </row>
    <row r="39">
      <c r="A39" s="5">
        <v>38.0</v>
      </c>
      <c r="D39" s="1"/>
      <c r="E39" s="1"/>
      <c r="F39" s="9" t="str">
        <f t="shared" si="5"/>
        <v/>
      </c>
    </row>
    <row r="40">
      <c r="A40" s="5">
        <v>39.0</v>
      </c>
      <c r="D40" s="1"/>
      <c r="E40" s="1"/>
      <c r="F40" s="9" t="str">
        <f t="shared" si="5"/>
        <v/>
      </c>
    </row>
    <row r="41">
      <c r="A41" s="5">
        <v>40.0</v>
      </c>
      <c r="D41" s="1"/>
      <c r="E41" s="1"/>
      <c r="F41" s="9" t="str">
        <f t="shared" si="5"/>
        <v/>
      </c>
    </row>
    <row r="42">
      <c r="A42" s="5">
        <v>41.0</v>
      </c>
      <c r="D42" s="1"/>
      <c r="E42" s="1"/>
      <c r="F42" s="9" t="str">
        <f t="shared" si="5"/>
        <v/>
      </c>
    </row>
    <row r="43">
      <c r="A43" s="5">
        <v>42.0</v>
      </c>
      <c r="D43" s="1"/>
      <c r="E43" s="1"/>
      <c r="F43" s="9" t="str">
        <f t="shared" si="5"/>
        <v/>
      </c>
    </row>
    <row r="44">
      <c r="A44" s="5">
        <v>43.0</v>
      </c>
      <c r="D44" s="1"/>
      <c r="E44" s="1"/>
      <c r="F44" s="9" t="str">
        <f t="shared" si="5"/>
        <v/>
      </c>
    </row>
    <row r="45">
      <c r="A45" s="5">
        <v>44.0</v>
      </c>
      <c r="D45" s="1"/>
      <c r="E45" s="1"/>
      <c r="F45" s="9" t="str">
        <f t="shared" si="5"/>
        <v/>
      </c>
    </row>
    <row r="46">
      <c r="A46" s="5">
        <v>45.0</v>
      </c>
      <c r="D46" s="1"/>
      <c r="E46" s="1"/>
      <c r="F46" s="9" t="str">
        <f t="shared" si="5"/>
        <v/>
      </c>
    </row>
    <row r="47">
      <c r="A47" s="5">
        <v>46.0</v>
      </c>
      <c r="D47" s="1"/>
      <c r="E47" s="1"/>
      <c r="F47" s="9" t="str">
        <f t="shared" si="5"/>
        <v/>
      </c>
    </row>
    <row r="48">
      <c r="A48" s="5">
        <v>47.0</v>
      </c>
      <c r="D48" s="1"/>
      <c r="E48" s="1"/>
      <c r="F48" s="9" t="str">
        <f t="shared" si="5"/>
        <v/>
      </c>
    </row>
    <row r="49">
      <c r="A49" s="5">
        <v>48.0</v>
      </c>
      <c r="D49" s="1"/>
      <c r="E49" s="1"/>
      <c r="F49" s="9" t="str">
        <f t="shared" si="5"/>
        <v/>
      </c>
    </row>
    <row r="50">
      <c r="A50" s="5">
        <v>49.0</v>
      </c>
      <c r="D50" s="1"/>
      <c r="E50" s="1"/>
      <c r="F50" s="9" t="str">
        <f t="shared" si="5"/>
        <v/>
      </c>
    </row>
    <row r="51">
      <c r="A51" s="5">
        <v>50.0</v>
      </c>
      <c r="D51" s="1"/>
      <c r="E51" s="1"/>
      <c r="F51" s="9" t="str">
        <f t="shared" si="5"/>
        <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8.38"/>
    <col customWidth="1" min="2" max="2" width="19.13"/>
    <col customWidth="1" min="3" max="3" width="11.25"/>
    <col customWidth="1" min="4" max="4" width="8.38"/>
    <col customWidth="1" min="5" max="5" width="18.5"/>
    <col customWidth="1" min="6" max="55" width="8.38"/>
  </cols>
  <sheetData>
    <row r="1">
      <c r="A1" s="2" t="s">
        <v>15</v>
      </c>
      <c r="B1" s="2" t="s">
        <v>16</v>
      </c>
      <c r="C1" s="19" t="s">
        <v>17</v>
      </c>
      <c r="D1" s="2" t="s">
        <v>18</v>
      </c>
      <c r="E1" s="20" t="s">
        <v>19</v>
      </c>
      <c r="F1" s="3" t="str">
        <f>indirect("'01_memberdate'!$B2")</f>
        <v>た</v>
      </c>
      <c r="G1" s="3" t="str">
        <f>indirect("'01_memberdate'!$B3")</f>
        <v>●○ゆかこ</v>
      </c>
      <c r="H1" s="3" t="str">
        <f>indirect("'01_memberdate'!$B4")</f>
        <v>りー</v>
      </c>
      <c r="I1" s="3" t="str">
        <f>indirect("'01_memberdate'!$B5")</f>
        <v>○わっこ</v>
      </c>
      <c r="J1" s="3" t="str">
        <f>indirect("'01_memberdate'!$B6")</f>
        <v>ふーか</v>
      </c>
      <c r="K1" s="3" t="str">
        <f>indirect("'01_memberdate'!$B7")</f>
        <v>☆はーすけ</v>
      </c>
      <c r="L1" s="3" t="str">
        <f>indirect("'01_memberdate'!$B8")</f>
        <v>●だま</v>
      </c>
      <c r="M1" s="3" t="str">
        <f>indirect("'01_memberdate'!$B9")</f>
        <v>●☆まっしー</v>
      </c>
      <c r="N1" s="3" t="str">
        <f>indirect("'01_memberdate'!$B10")</f>
        <v>○みお</v>
      </c>
      <c r="O1" s="3" t="str">
        <f>indirect("'01_memberdate'!$B11")</f>
        <v/>
      </c>
      <c r="P1" s="3" t="str">
        <f>indirect("'01_memberdate'!$B12")</f>
        <v/>
      </c>
      <c r="Q1" s="3" t="str">
        <f>indirect("'01_memberdate'!$B13")</f>
        <v/>
      </c>
      <c r="R1" s="3" t="str">
        <f>indirect("'01_memberdate'!$B14")</f>
        <v/>
      </c>
      <c r="S1" s="3" t="str">
        <f>indirect("'01_memberdate'!$B15")</f>
        <v/>
      </c>
      <c r="T1" s="3" t="str">
        <f>indirect("'01_memberdate'!$B16")</f>
        <v/>
      </c>
      <c r="U1" s="3" t="str">
        <f>indirect("'01_memberdate'!$B17")</f>
        <v/>
      </c>
      <c r="V1" s="3" t="str">
        <f>indirect("'01_memberdate'!$B18")</f>
        <v/>
      </c>
      <c r="W1" s="3" t="str">
        <f>indirect("'01_memberdate'!$B19")</f>
        <v/>
      </c>
      <c r="X1" s="3" t="str">
        <f>indirect("'01_memberdate'!$B20")</f>
        <v/>
      </c>
      <c r="Y1" s="3" t="str">
        <f>indirect("'01_memberdate'!$B21")</f>
        <v/>
      </c>
      <c r="Z1" s="3" t="str">
        <f>indirect("'01_memberdate'!$B22")</f>
        <v/>
      </c>
      <c r="AA1" s="3" t="str">
        <f>indirect("'01_memberdate'!$B23")</f>
        <v/>
      </c>
      <c r="AB1" s="3" t="str">
        <f>indirect("'01_memberdate'!$B24")</f>
        <v/>
      </c>
      <c r="AC1" s="3" t="str">
        <f>indirect("'01_memberdate'!$B25")</f>
        <v/>
      </c>
      <c r="AD1" s="3" t="str">
        <f>indirect("'01_memberdate'!$B26")</f>
        <v/>
      </c>
      <c r="AE1" s="3" t="str">
        <f>indirect("'01_memberdate'!$B27")</f>
        <v/>
      </c>
      <c r="AF1" s="3" t="str">
        <f>indirect("'01_memberdate'!$B28")</f>
        <v/>
      </c>
      <c r="AG1" s="3" t="str">
        <f>indirect("'01_memberdate'!$B29")</f>
        <v/>
      </c>
      <c r="AH1" s="3" t="str">
        <f>indirect("'01_memberdate'!$B30")</f>
        <v/>
      </c>
      <c r="AI1" s="3" t="str">
        <f>indirect("'01_memberdate'!$B31")</f>
        <v/>
      </c>
      <c r="AJ1" s="3" t="str">
        <f>indirect("'01_memberdate'!$B32")</f>
        <v/>
      </c>
      <c r="AK1" s="3" t="str">
        <f>indirect("'01_memberdate'!$B33")</f>
        <v/>
      </c>
      <c r="AL1" s="3" t="str">
        <f>indirect("'01_memberdate'!$B34")</f>
        <v/>
      </c>
      <c r="AM1" s="3" t="str">
        <f>indirect("'01_memberdate'!$B35")</f>
        <v/>
      </c>
      <c r="AN1" s="3" t="str">
        <f>indirect("'01_memberdate'!$B36")</f>
        <v/>
      </c>
      <c r="AO1" s="3" t="str">
        <f>indirect("'01_memberdate'!$B37")</f>
        <v/>
      </c>
      <c r="AP1" s="3" t="str">
        <f>indirect("'01_memberdate'!$B38")</f>
        <v/>
      </c>
      <c r="AQ1" s="3" t="str">
        <f>indirect("'01_memberdate'!$B39")</f>
        <v/>
      </c>
      <c r="AR1" s="3" t="str">
        <f>indirect("'01_memberdate'!$B40")</f>
        <v/>
      </c>
      <c r="AS1" s="3" t="str">
        <f>indirect("'01_memberdate'!$B41")</f>
        <v/>
      </c>
      <c r="AT1" s="3" t="str">
        <f>indirect("'01_memberdate'!$B42")</f>
        <v/>
      </c>
      <c r="AU1" s="3" t="str">
        <f>indirect("'01_memberdate'!$B43")</f>
        <v/>
      </c>
      <c r="AV1" s="3" t="str">
        <f>indirect("'01_memberdate'!$B44")</f>
        <v/>
      </c>
      <c r="AW1" s="3" t="str">
        <f>indirect("'01_memberdate'!$B45")</f>
        <v/>
      </c>
      <c r="AX1" s="3" t="str">
        <f>indirect("'01_memberdate'!$B46")</f>
        <v/>
      </c>
      <c r="AY1" s="3" t="str">
        <f>indirect("'01_memberdate'!$B47")</f>
        <v/>
      </c>
      <c r="AZ1" s="21" t="str">
        <f>indirect("'01_memberdate'!$B48")</f>
        <v/>
      </c>
      <c r="BA1" s="21" t="str">
        <f>indirect("'01_memberdate'!$B49")</f>
        <v/>
      </c>
      <c r="BB1" s="21" t="str">
        <f>indirect("'01_memberdate'!$B50")</f>
        <v/>
      </c>
      <c r="BC1" s="21" t="str">
        <f>indirect("'01_memberdate'!$B51")</f>
        <v/>
      </c>
    </row>
    <row r="2">
      <c r="A2" s="11">
        <v>1.0</v>
      </c>
      <c r="B2" s="11" t="s">
        <v>20</v>
      </c>
      <c r="C2" s="22" t="s">
        <v>21</v>
      </c>
      <c r="D2" s="11" t="s">
        <v>22</v>
      </c>
      <c r="E2" s="23"/>
      <c r="F2" s="24">
        <v>2.0</v>
      </c>
      <c r="O2" s="24">
        <v>2.0</v>
      </c>
    </row>
    <row r="3">
      <c r="A3" s="11">
        <v>1.0</v>
      </c>
      <c r="B3" s="11" t="s">
        <v>23</v>
      </c>
      <c r="C3" s="22" t="s">
        <v>24</v>
      </c>
      <c r="D3" s="11" t="s">
        <v>22</v>
      </c>
      <c r="E3" s="23"/>
      <c r="G3" s="24">
        <v>2.0</v>
      </c>
    </row>
    <row r="4">
      <c r="A4" s="11">
        <v>2.0</v>
      </c>
      <c r="B4" s="25" t="s">
        <v>25</v>
      </c>
      <c r="C4" s="22" t="s">
        <v>26</v>
      </c>
      <c r="D4" s="11" t="s">
        <v>22</v>
      </c>
      <c r="E4" s="23"/>
      <c r="F4" s="24">
        <v>1.0</v>
      </c>
      <c r="I4" s="24">
        <v>2.0</v>
      </c>
      <c r="L4" s="24">
        <v>2.0</v>
      </c>
      <c r="M4" s="24">
        <v>2.0</v>
      </c>
      <c r="R4" s="24">
        <v>2.0</v>
      </c>
      <c r="S4" s="24">
        <v>2.0</v>
      </c>
    </row>
    <row r="5">
      <c r="A5" s="26">
        <v>2.0</v>
      </c>
      <c r="B5" s="25" t="s">
        <v>27</v>
      </c>
      <c r="C5" s="27" t="s">
        <v>28</v>
      </c>
      <c r="D5" s="28" t="s">
        <v>22</v>
      </c>
      <c r="E5" s="29"/>
      <c r="H5" s="24">
        <v>2.0</v>
      </c>
    </row>
    <row r="6">
      <c r="A6" s="26">
        <v>2.0</v>
      </c>
      <c r="B6" s="25" t="s">
        <v>29</v>
      </c>
      <c r="C6" s="27" t="s">
        <v>30</v>
      </c>
      <c r="D6" s="28" t="s">
        <v>22</v>
      </c>
      <c r="E6" s="29"/>
      <c r="H6" s="24">
        <v>2.0</v>
      </c>
      <c r="V6" s="24">
        <v>2.0</v>
      </c>
      <c r="W6" s="24">
        <v>2.0</v>
      </c>
    </row>
    <row r="7">
      <c r="A7" s="26">
        <v>2.0</v>
      </c>
      <c r="B7" s="25" t="s">
        <v>31</v>
      </c>
      <c r="C7" s="27" t="s">
        <v>32</v>
      </c>
      <c r="D7" s="28" t="s">
        <v>22</v>
      </c>
      <c r="E7" s="29"/>
      <c r="H7" s="24">
        <v>2.0</v>
      </c>
      <c r="V7" s="24">
        <v>2.0</v>
      </c>
      <c r="W7" s="24">
        <v>2.0</v>
      </c>
    </row>
    <row r="8">
      <c r="A8" s="11">
        <v>2.0</v>
      </c>
      <c r="B8" s="25" t="s">
        <v>33</v>
      </c>
      <c r="C8" s="22" t="s">
        <v>34</v>
      </c>
      <c r="D8" s="11" t="s">
        <v>22</v>
      </c>
      <c r="E8" s="29"/>
      <c r="F8" s="24">
        <v>2.0</v>
      </c>
      <c r="G8" s="24">
        <v>2.0</v>
      </c>
    </row>
    <row r="9">
      <c r="A9" s="26">
        <v>2.0</v>
      </c>
      <c r="B9" s="25" t="s">
        <v>35</v>
      </c>
      <c r="C9" s="27" t="s">
        <v>36</v>
      </c>
      <c r="D9" s="28" t="s">
        <v>22</v>
      </c>
      <c r="E9" s="29"/>
      <c r="G9" s="24">
        <v>2.0</v>
      </c>
      <c r="K9" s="24">
        <v>2.0</v>
      </c>
      <c r="X9" s="24">
        <v>2.0</v>
      </c>
      <c r="Y9" s="24">
        <v>2.0</v>
      </c>
    </row>
    <row r="10">
      <c r="A10" s="11">
        <v>3.0</v>
      </c>
      <c r="B10" s="25" t="s">
        <v>37</v>
      </c>
      <c r="C10" s="22" t="s">
        <v>38</v>
      </c>
      <c r="D10" s="11" t="s">
        <v>22</v>
      </c>
      <c r="E10" s="30"/>
      <c r="H10" s="24">
        <v>2.0</v>
      </c>
      <c r="J10" s="24">
        <v>2.0</v>
      </c>
    </row>
    <row r="11">
      <c r="A11" s="11">
        <v>3.0</v>
      </c>
      <c r="B11" s="25" t="s">
        <v>39</v>
      </c>
      <c r="C11" s="22" t="s">
        <v>40</v>
      </c>
      <c r="D11" s="11" t="s">
        <v>22</v>
      </c>
      <c r="E11" s="31"/>
      <c r="F11" s="24">
        <v>2.0</v>
      </c>
    </row>
    <row r="12">
      <c r="A12" s="11">
        <v>3.0</v>
      </c>
      <c r="B12" s="25" t="s">
        <v>41</v>
      </c>
      <c r="C12" s="22" t="s">
        <v>42</v>
      </c>
      <c r="D12" s="11" t="s">
        <v>22</v>
      </c>
      <c r="E12" s="31"/>
      <c r="I12" s="24">
        <v>2.0</v>
      </c>
      <c r="L12" s="24">
        <v>2.0</v>
      </c>
      <c r="M12" s="24">
        <v>2.0</v>
      </c>
      <c r="R12" s="24">
        <v>2.0</v>
      </c>
      <c r="S12" s="24">
        <v>2.0</v>
      </c>
      <c r="T12" s="24">
        <v>2.0</v>
      </c>
      <c r="U12" s="24">
        <v>2.0</v>
      </c>
    </row>
    <row r="13">
      <c r="A13" s="11">
        <v>4.0</v>
      </c>
      <c r="B13" s="25" t="s">
        <v>43</v>
      </c>
      <c r="C13" s="22" t="s">
        <v>44</v>
      </c>
      <c r="D13" s="11" t="s">
        <v>22</v>
      </c>
      <c r="E13" s="31"/>
      <c r="G13" s="24">
        <v>2.0</v>
      </c>
      <c r="I13" s="24">
        <v>2.0</v>
      </c>
      <c r="K13" s="24">
        <v>2.0</v>
      </c>
    </row>
    <row r="14">
      <c r="A14" s="11">
        <v>4.0</v>
      </c>
      <c r="B14" s="25" t="s">
        <v>45</v>
      </c>
      <c r="C14" s="22" t="s">
        <v>46</v>
      </c>
      <c r="D14" s="11" t="s">
        <v>22</v>
      </c>
      <c r="E14" s="31"/>
      <c r="I14" s="24">
        <v>2.0</v>
      </c>
    </row>
    <row r="15">
      <c r="A15" s="11">
        <v>4.0</v>
      </c>
      <c r="B15" s="25" t="s">
        <v>47</v>
      </c>
      <c r="C15" s="22" t="s">
        <v>48</v>
      </c>
      <c r="D15" s="11" t="s">
        <v>22</v>
      </c>
      <c r="E15" s="31"/>
      <c r="I15" s="24">
        <v>2.0</v>
      </c>
      <c r="J15" s="24">
        <v>2.0</v>
      </c>
      <c r="K15" s="24">
        <v>2.0</v>
      </c>
      <c r="L15" s="24">
        <v>2.0</v>
      </c>
      <c r="M15" s="24">
        <v>2.0</v>
      </c>
      <c r="R15" s="24">
        <v>2.0</v>
      </c>
      <c r="S15" s="24">
        <v>2.0</v>
      </c>
      <c r="T15" s="24">
        <v>2.0</v>
      </c>
      <c r="U15" s="24">
        <v>2.0</v>
      </c>
      <c r="X15" s="24">
        <v>2.0</v>
      </c>
      <c r="Y15" s="24">
        <v>2.0</v>
      </c>
    </row>
    <row r="16">
      <c r="A16" s="11">
        <v>6.0</v>
      </c>
      <c r="B16" s="25" t="s">
        <v>49</v>
      </c>
      <c r="C16" s="22" t="s">
        <v>50</v>
      </c>
      <c r="D16" s="11" t="s">
        <v>22</v>
      </c>
      <c r="E16" s="31"/>
      <c r="F16" s="24">
        <v>2.0</v>
      </c>
      <c r="G16" s="24">
        <v>2.0</v>
      </c>
    </row>
    <row r="17">
      <c r="A17" s="11">
        <v>6.0</v>
      </c>
      <c r="B17" s="25" t="s">
        <v>51</v>
      </c>
      <c r="C17" s="22" t="s">
        <v>6</v>
      </c>
      <c r="D17" s="11" t="s">
        <v>22</v>
      </c>
      <c r="E17" s="31"/>
      <c r="F17" s="24">
        <v>2.0</v>
      </c>
      <c r="N17" s="24">
        <v>2.0</v>
      </c>
    </row>
    <row r="18">
      <c r="A18" s="11">
        <v>7.0</v>
      </c>
      <c r="B18" s="25" t="s">
        <v>52</v>
      </c>
      <c r="C18" s="22" t="s">
        <v>53</v>
      </c>
      <c r="D18" s="11" t="s">
        <v>22</v>
      </c>
      <c r="E18" s="31"/>
      <c r="F18" s="24">
        <v>2.0</v>
      </c>
      <c r="N18" s="24">
        <v>2.0</v>
      </c>
    </row>
    <row r="19">
      <c r="A19" s="11">
        <v>7.0</v>
      </c>
      <c r="B19" s="25" t="s">
        <v>54</v>
      </c>
      <c r="C19" s="22" t="s">
        <v>55</v>
      </c>
      <c r="D19" s="11" t="s">
        <v>22</v>
      </c>
      <c r="E19" s="31"/>
      <c r="F19" s="24">
        <v>2.0</v>
      </c>
      <c r="G19" s="24">
        <v>2.0</v>
      </c>
      <c r="I19" s="24">
        <v>2.0</v>
      </c>
      <c r="J19" s="24">
        <v>2.0</v>
      </c>
      <c r="K19" s="24">
        <v>2.0</v>
      </c>
      <c r="L19" s="24">
        <v>2.0</v>
      </c>
      <c r="M19" s="24">
        <v>2.0</v>
      </c>
      <c r="R19" s="24">
        <v>2.0</v>
      </c>
      <c r="S19" s="24">
        <v>2.0</v>
      </c>
      <c r="T19" s="24">
        <v>2.0</v>
      </c>
      <c r="U19" s="24">
        <v>2.0</v>
      </c>
      <c r="X19" s="24">
        <v>2.0</v>
      </c>
      <c r="Y19" s="24">
        <v>2.0</v>
      </c>
    </row>
    <row r="20">
      <c r="A20" s="11">
        <v>7.0</v>
      </c>
      <c r="B20" s="25"/>
      <c r="C20" s="22" t="s">
        <v>56</v>
      </c>
      <c r="D20" s="11" t="s">
        <v>22</v>
      </c>
      <c r="E20" s="31"/>
    </row>
    <row r="21" ht="15.75" customHeight="1">
      <c r="A21" s="11">
        <v>8.0</v>
      </c>
      <c r="B21" s="32"/>
      <c r="C21" s="22" t="s">
        <v>57</v>
      </c>
      <c r="D21" s="11" t="s">
        <v>22</v>
      </c>
      <c r="E21" s="31"/>
    </row>
    <row r="22" ht="15.75" customHeight="1">
      <c r="A22" s="11">
        <v>8.0</v>
      </c>
      <c r="B22" s="11"/>
      <c r="C22" s="22"/>
      <c r="D22" s="11" t="s">
        <v>58</v>
      </c>
      <c r="E22" s="31"/>
    </row>
    <row r="23" ht="14.25" customHeight="1">
      <c r="A23" s="11">
        <v>9.0</v>
      </c>
      <c r="B23" s="11"/>
      <c r="C23" s="22"/>
      <c r="D23" s="11" t="s">
        <v>22</v>
      </c>
      <c r="E23" s="31"/>
    </row>
    <row r="24" ht="14.25" customHeight="1">
      <c r="A24" s="11">
        <v>9.0</v>
      </c>
      <c r="B24" s="11"/>
      <c r="C24" s="22"/>
      <c r="D24" s="11" t="s">
        <v>58</v>
      </c>
      <c r="E24" s="31"/>
    </row>
    <row r="25" ht="14.25" customHeight="1">
      <c r="A25" s="11">
        <v>9.0</v>
      </c>
      <c r="B25" s="11"/>
      <c r="C25" s="22"/>
      <c r="D25" s="11" t="s">
        <v>59</v>
      </c>
      <c r="E25" s="31"/>
    </row>
    <row r="26">
      <c r="A26" s="11">
        <v>10.0</v>
      </c>
      <c r="B26" s="11"/>
      <c r="C26" s="22"/>
      <c r="D26" s="11" t="s">
        <v>22</v>
      </c>
      <c r="E26" s="31"/>
    </row>
    <row r="27">
      <c r="A27" s="11">
        <v>10.0</v>
      </c>
      <c r="B27" s="11"/>
      <c r="C27" s="22"/>
      <c r="D27" s="11" t="s">
        <v>58</v>
      </c>
      <c r="E27" s="31"/>
    </row>
    <row r="28">
      <c r="A28" s="11">
        <v>10.0</v>
      </c>
      <c r="B28" s="11"/>
      <c r="C28" s="22"/>
      <c r="D28" s="11" t="s">
        <v>59</v>
      </c>
      <c r="E28" s="31"/>
    </row>
    <row r="29">
      <c r="A29" s="11">
        <v>11.0</v>
      </c>
      <c r="B29" s="11"/>
      <c r="C29" s="22"/>
      <c r="D29" s="11" t="s">
        <v>22</v>
      </c>
      <c r="E29" s="31"/>
    </row>
    <row r="30">
      <c r="A30" s="11">
        <v>11.0</v>
      </c>
      <c r="B30" s="11"/>
      <c r="C30" s="22"/>
      <c r="D30" s="11" t="s">
        <v>58</v>
      </c>
      <c r="E30" s="31"/>
    </row>
    <row r="31">
      <c r="A31" s="11">
        <v>13.0</v>
      </c>
      <c r="B31" s="11"/>
      <c r="C31" s="22"/>
      <c r="D31" s="11" t="s">
        <v>58</v>
      </c>
      <c r="E31" s="31"/>
    </row>
    <row r="32">
      <c r="A32" s="11">
        <v>14.0</v>
      </c>
      <c r="B32" s="11"/>
      <c r="C32" s="22"/>
      <c r="D32" s="11" t="s">
        <v>22</v>
      </c>
      <c r="E32" s="31"/>
    </row>
    <row r="33">
      <c r="A33" s="11">
        <v>14.0</v>
      </c>
      <c r="B33" s="11"/>
      <c r="C33" s="22"/>
      <c r="D33" s="11" t="s">
        <v>58</v>
      </c>
      <c r="E33" s="31"/>
    </row>
    <row r="34">
      <c r="A34" s="11">
        <v>15.0</v>
      </c>
      <c r="B34" s="11"/>
      <c r="C34" s="22"/>
      <c r="D34" s="11" t="s">
        <v>22</v>
      </c>
      <c r="E34" s="31"/>
    </row>
    <row r="35">
      <c r="A35" s="11">
        <v>15.0</v>
      </c>
      <c r="B35" s="11"/>
      <c r="C35" s="22"/>
      <c r="D35" s="11" t="s">
        <v>58</v>
      </c>
      <c r="E35" s="31"/>
    </row>
    <row r="36">
      <c r="A36" s="11">
        <v>16.0</v>
      </c>
      <c r="B36" s="11"/>
      <c r="C36" s="22"/>
      <c r="D36" s="11" t="s">
        <v>58</v>
      </c>
      <c r="E36" s="31"/>
    </row>
    <row r="37">
      <c r="A37" s="11">
        <v>17.0</v>
      </c>
      <c r="B37" s="11"/>
      <c r="C37" s="22"/>
      <c r="D37" s="11" t="s">
        <v>22</v>
      </c>
      <c r="E37" s="31"/>
    </row>
    <row r="38">
      <c r="A38" s="11">
        <v>17.0</v>
      </c>
      <c r="B38" s="11"/>
      <c r="C38" s="22"/>
      <c r="D38" s="11" t="s">
        <v>58</v>
      </c>
      <c r="E38" s="31"/>
    </row>
    <row r="39">
      <c r="A39" s="11">
        <v>17.0</v>
      </c>
      <c r="B39" s="11"/>
      <c r="C39" s="22"/>
      <c r="D39" s="11" t="s">
        <v>59</v>
      </c>
      <c r="E39" s="31"/>
    </row>
    <row r="40">
      <c r="A40" s="11">
        <v>18.0</v>
      </c>
      <c r="B40" s="11"/>
      <c r="C40" s="22"/>
      <c r="D40" s="11" t="s">
        <v>60</v>
      </c>
      <c r="E40" s="31"/>
    </row>
    <row r="41">
      <c r="A41" s="11">
        <v>18.0</v>
      </c>
      <c r="B41" s="11"/>
      <c r="C41" s="22"/>
      <c r="D41" s="11" t="s">
        <v>22</v>
      </c>
      <c r="E41" s="31"/>
    </row>
    <row r="42">
      <c r="A42" s="11">
        <v>18.0</v>
      </c>
      <c r="B42" s="11"/>
      <c r="C42" s="22"/>
      <c r="D42" s="11" t="s">
        <v>58</v>
      </c>
      <c r="E42" s="31"/>
    </row>
    <row r="43">
      <c r="A43" s="11">
        <v>19.0</v>
      </c>
      <c r="B43" s="11"/>
      <c r="C43" s="22"/>
      <c r="D43" s="11" t="s">
        <v>22</v>
      </c>
      <c r="E43" s="31"/>
    </row>
    <row r="44">
      <c r="A44" s="11">
        <v>19.0</v>
      </c>
      <c r="B44" s="11"/>
      <c r="C44" s="22"/>
      <c r="D44" s="11" t="s">
        <v>58</v>
      </c>
      <c r="E44" s="31"/>
    </row>
    <row r="45">
      <c r="A45" s="11">
        <v>20.0</v>
      </c>
      <c r="B45" s="11"/>
      <c r="C45" s="22"/>
      <c r="D45" s="11" t="s">
        <v>58</v>
      </c>
      <c r="E45" s="31"/>
    </row>
    <row r="46">
      <c r="A46" s="11">
        <v>23.0</v>
      </c>
      <c r="B46" s="11"/>
      <c r="C46" s="22"/>
      <c r="D46" s="11" t="s">
        <v>22</v>
      </c>
      <c r="E46" s="31"/>
    </row>
    <row r="47">
      <c r="A47" s="11">
        <v>23.0</v>
      </c>
      <c r="B47" s="11"/>
      <c r="C47" s="22"/>
      <c r="D47" s="11" t="s">
        <v>58</v>
      </c>
      <c r="E47" s="31"/>
    </row>
    <row r="48">
      <c r="A48" s="11">
        <v>25.0</v>
      </c>
      <c r="B48" s="11"/>
      <c r="C48" s="22"/>
      <c r="D48" s="11" t="s">
        <v>22</v>
      </c>
      <c r="E48" s="31"/>
    </row>
    <row r="49">
      <c r="A49" s="11">
        <v>25.0</v>
      </c>
      <c r="B49" s="11"/>
      <c r="C49" s="22"/>
      <c r="D49" s="11" t="s">
        <v>58</v>
      </c>
      <c r="E49" s="31"/>
    </row>
    <row r="50">
      <c r="A50" s="11">
        <v>25.0</v>
      </c>
      <c r="B50" s="11"/>
      <c r="C50" s="22"/>
      <c r="D50" s="11" t="s">
        <v>61</v>
      </c>
      <c r="E50" s="31"/>
    </row>
    <row r="51">
      <c r="A51" s="11">
        <v>25.0</v>
      </c>
      <c r="B51" s="11"/>
      <c r="C51" s="22"/>
      <c r="D51" s="11" t="s">
        <v>59</v>
      </c>
      <c r="E51" s="31"/>
    </row>
    <row r="52">
      <c r="A52" s="11">
        <v>26.0</v>
      </c>
      <c r="B52" s="11"/>
      <c r="C52" s="22"/>
      <c r="D52" s="11" t="s">
        <v>22</v>
      </c>
      <c r="E52" s="31"/>
    </row>
    <row r="53">
      <c r="A53" s="11">
        <v>26.0</v>
      </c>
      <c r="B53" s="11"/>
      <c r="C53" s="22"/>
      <c r="D53" s="11" t="s">
        <v>58</v>
      </c>
      <c r="E53" s="33"/>
    </row>
    <row r="54">
      <c r="A54" s="11">
        <v>27.0</v>
      </c>
      <c r="B54" s="11"/>
      <c r="C54" s="22"/>
      <c r="D54" s="11" t="s">
        <v>22</v>
      </c>
    </row>
    <row r="55">
      <c r="A55" s="11">
        <v>27.0</v>
      </c>
      <c r="B55" s="11"/>
      <c r="C55" s="22"/>
      <c r="D55" s="11" t="s">
        <v>58</v>
      </c>
    </row>
    <row r="56">
      <c r="A56" s="11">
        <v>27.0</v>
      </c>
      <c r="B56" s="11"/>
      <c r="C56" s="22"/>
      <c r="D56" s="11" t="s">
        <v>59</v>
      </c>
    </row>
    <row r="57">
      <c r="A57" s="11">
        <v>31.0</v>
      </c>
      <c r="B57" s="11"/>
      <c r="C57" s="22"/>
      <c r="D57" s="11" t="s">
        <v>58</v>
      </c>
    </row>
    <row r="58">
      <c r="A58" s="11">
        <v>32.0</v>
      </c>
      <c r="B58" s="11"/>
      <c r="C58" s="22"/>
      <c r="D58" s="11" t="s">
        <v>22</v>
      </c>
    </row>
    <row r="59">
      <c r="A59" s="11">
        <v>32.0</v>
      </c>
      <c r="B59" s="11"/>
      <c r="C59" s="22"/>
      <c r="D59" s="11" t="s">
        <v>58</v>
      </c>
    </row>
    <row r="60">
      <c r="A60" s="11">
        <v>33.0</v>
      </c>
      <c r="B60" s="11"/>
      <c r="C60" s="22"/>
      <c r="D60" s="11" t="s">
        <v>22</v>
      </c>
    </row>
    <row r="61">
      <c r="A61" s="11">
        <v>33.0</v>
      </c>
      <c r="B61" s="11"/>
      <c r="C61" s="22"/>
      <c r="D61" s="11" t="s">
        <v>58</v>
      </c>
    </row>
    <row r="62">
      <c r="A62" s="11">
        <v>33.0</v>
      </c>
      <c r="B62" s="11"/>
      <c r="C62" s="22"/>
      <c r="D62" s="11" t="s">
        <v>59</v>
      </c>
    </row>
    <row r="63">
      <c r="A63" s="11">
        <v>34.0</v>
      </c>
      <c r="B63" s="11"/>
      <c r="C63" s="22"/>
      <c r="D63" s="11" t="s">
        <v>60</v>
      </c>
    </row>
    <row r="64">
      <c r="A64" s="11">
        <v>34.0</v>
      </c>
      <c r="B64" s="11"/>
      <c r="C64" s="22"/>
      <c r="D64" s="11" t="s">
        <v>22</v>
      </c>
    </row>
    <row r="65">
      <c r="A65" s="11">
        <v>34.0</v>
      </c>
      <c r="B65" s="11"/>
      <c r="C65" s="22"/>
      <c r="D65" s="11" t="s">
        <v>58</v>
      </c>
    </row>
    <row r="66">
      <c r="A66" s="11">
        <v>34.0</v>
      </c>
      <c r="B66" s="11"/>
      <c r="C66" s="22"/>
      <c r="D66" s="11" t="s">
        <v>59</v>
      </c>
    </row>
    <row r="67">
      <c r="A67" s="17"/>
      <c r="B67" s="17"/>
      <c r="C67" s="34"/>
      <c r="D67" s="17"/>
    </row>
    <row r="68">
      <c r="A68" s="17"/>
      <c r="B68" s="17"/>
      <c r="C68" s="34"/>
      <c r="D68" s="17"/>
    </row>
    <row r="69">
      <c r="A69" s="17"/>
      <c r="B69" s="17"/>
      <c r="C69" s="34"/>
      <c r="D69" s="17"/>
    </row>
    <row r="70">
      <c r="A70" s="17"/>
      <c r="B70" s="17"/>
      <c r="C70" s="34"/>
      <c r="D70" s="17"/>
    </row>
    <row r="71">
      <c r="A71" s="17"/>
      <c r="B71" s="17"/>
      <c r="C71" s="34"/>
      <c r="D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row>
    <row r="72">
      <c r="A72" s="17"/>
      <c r="B72" s="17"/>
      <c r="C72" s="34"/>
      <c r="D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row>
    <row r="73">
      <c r="A73" s="17"/>
      <c r="B73" s="17"/>
      <c r="C73" s="34"/>
      <c r="D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row>
    <row r="74">
      <c r="A74" s="17"/>
      <c r="B74" s="17"/>
      <c r="C74" s="34"/>
      <c r="D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row>
    <row r="75">
      <c r="A75" s="17"/>
      <c r="B75" s="17"/>
      <c r="C75" s="34"/>
      <c r="D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row>
    <row r="76">
      <c r="A76" s="17"/>
      <c r="B76" s="17"/>
      <c r="C76" s="34"/>
      <c r="D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row>
    <row r="77">
      <c r="A77" s="17"/>
      <c r="B77" s="17"/>
      <c r="C77" s="34"/>
      <c r="D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row>
    <row r="78">
      <c r="A78" s="17"/>
      <c r="B78" s="17"/>
      <c r="C78" s="34"/>
      <c r="D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row>
    <row r="79">
      <c r="A79" s="17"/>
      <c r="B79" s="17"/>
      <c r="C79" s="34"/>
      <c r="D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row>
    <row r="80">
      <c r="A80" s="17"/>
      <c r="B80" s="17"/>
      <c r="C80" s="34"/>
      <c r="D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row>
    <row r="81">
      <c r="A81" s="17"/>
      <c r="B81" s="17"/>
      <c r="C81" s="34"/>
      <c r="D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row>
    <row r="82">
      <c r="A82" s="17"/>
      <c r="B82" s="17"/>
      <c r="C82" s="34"/>
      <c r="D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row>
    <row r="83">
      <c r="A83" s="17"/>
      <c r="B83" s="17"/>
      <c r="C83" s="34"/>
      <c r="D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row>
    <row r="84">
      <c r="A84" s="17"/>
      <c r="B84" s="17"/>
      <c r="C84" s="34"/>
      <c r="D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row>
    <row r="85">
      <c r="A85" s="17"/>
      <c r="B85" s="17"/>
      <c r="C85" s="34"/>
      <c r="D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row>
    <row r="86">
      <c r="A86" s="17"/>
      <c r="B86" s="17"/>
      <c r="C86" s="34"/>
      <c r="D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row>
    <row r="87">
      <c r="A87" s="17"/>
      <c r="B87" s="17"/>
      <c r="C87" s="34"/>
      <c r="D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row>
    <row r="88">
      <c r="A88" s="17"/>
      <c r="B88" s="17"/>
      <c r="C88" s="34"/>
      <c r="D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row>
    <row r="89">
      <c r="A89" s="17"/>
      <c r="B89" s="17"/>
      <c r="C89" s="34"/>
      <c r="D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row>
    <row r="90">
      <c r="A90" s="17"/>
      <c r="B90" s="17"/>
      <c r="C90" s="34"/>
      <c r="D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row>
    <row r="91">
      <c r="A91" s="17"/>
      <c r="B91" s="17"/>
      <c r="C91" s="34"/>
      <c r="D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row>
    <row r="92">
      <c r="A92" s="17"/>
      <c r="B92" s="17"/>
      <c r="C92" s="34"/>
      <c r="D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row>
    <row r="93">
      <c r="C93" s="35"/>
      <c r="D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row>
    <row r="94">
      <c r="C94" s="35"/>
      <c r="D94" s="36"/>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row>
    <row r="95">
      <c r="C95" s="35"/>
      <c r="D95" s="36"/>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row>
    <row r="96">
      <c r="C96" s="35"/>
      <c r="D96" s="36"/>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row>
    <row r="97">
      <c r="C97" s="35"/>
      <c r="D97" s="36"/>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row>
    <row r="98">
      <c r="C98" s="35"/>
      <c r="D98" s="36"/>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row>
    <row r="99">
      <c r="C99" s="35"/>
      <c r="D99" s="36"/>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row>
    <row r="100">
      <c r="C100" s="35"/>
      <c r="D100" s="36"/>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row>
    <row r="101">
      <c r="C101" s="35"/>
      <c r="D101" s="36"/>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row>
  </sheetData>
  <dataValidations>
    <dataValidation type="list" allowBlank="1" showErrorMessage="1" sqref="D2:D101">
      <formula1>"全体歌,ソロ歌,ソリ歌,振り,演技"</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7.75"/>
    <col customWidth="1" min="3" max="3" width="36.75"/>
    <col customWidth="1" min="4" max="4" width="48.38"/>
    <col customWidth="1" min="5" max="5" width="5.75"/>
    <col customWidth="1" min="6" max="6" width="7.25"/>
  </cols>
  <sheetData>
    <row r="1">
      <c r="A1" s="37" t="s">
        <v>62</v>
      </c>
      <c r="B1" s="38" t="s">
        <v>63</v>
      </c>
      <c r="C1" s="39" t="s">
        <v>64</v>
      </c>
      <c r="D1" s="39" t="s">
        <v>65</v>
      </c>
      <c r="E1" s="40" t="s">
        <v>66</v>
      </c>
      <c r="F1" s="41" t="s">
        <v>67</v>
      </c>
    </row>
    <row r="2">
      <c r="A2" s="42">
        <f>'01_memberdate'!$E$2*1+0</f>
        <v>44991</v>
      </c>
      <c r="B2" s="43" t="str">
        <f t="shared" ref="B2:B41" si="1">text(A2,"ddd")</f>
        <v>月</v>
      </c>
      <c r="C2" s="24" t="s">
        <v>68</v>
      </c>
      <c r="E2" s="44" t="s">
        <v>69</v>
      </c>
      <c r="F2" s="45">
        <f>Days('01_memberdate'!$D$2,A2)</f>
        <v>48</v>
      </c>
    </row>
    <row r="3">
      <c r="A3" s="42">
        <f>'01_memberdate'!$E$2*1+1</f>
        <v>44992</v>
      </c>
      <c r="B3" s="43" t="str">
        <f t="shared" si="1"/>
        <v>火</v>
      </c>
      <c r="C3" s="24" t="s">
        <v>68</v>
      </c>
      <c r="E3" s="44" t="s">
        <v>70</v>
      </c>
      <c r="F3" s="45">
        <f>Days('01_memberdate'!$D$2,A3)</f>
        <v>47</v>
      </c>
    </row>
    <row r="4">
      <c r="A4" s="42">
        <f>'01_memberdate'!$E$2*1+2</f>
        <v>44993</v>
      </c>
      <c r="B4" s="43" t="str">
        <f t="shared" si="1"/>
        <v>水</v>
      </c>
      <c r="C4" s="24" t="s">
        <v>68</v>
      </c>
      <c r="E4" s="44" t="s">
        <v>71</v>
      </c>
      <c r="F4" s="45">
        <f>Days('01_memberdate'!$D$2,A4)</f>
        <v>46</v>
      </c>
    </row>
    <row r="5">
      <c r="A5" s="42">
        <f>'01_memberdate'!$E$2*1+3</f>
        <v>44994</v>
      </c>
      <c r="B5" s="43" t="str">
        <f t="shared" si="1"/>
        <v>木</v>
      </c>
      <c r="C5" s="24" t="s">
        <v>68</v>
      </c>
      <c r="E5" s="44" t="s">
        <v>72</v>
      </c>
      <c r="F5" s="45">
        <f>Days('01_memberdate'!$D$2,A5)</f>
        <v>45</v>
      </c>
    </row>
    <row r="6">
      <c r="A6" s="42">
        <f>'01_memberdate'!$E$2*1+4</f>
        <v>44995</v>
      </c>
      <c r="B6" s="43" t="str">
        <f t="shared" si="1"/>
        <v>金</v>
      </c>
      <c r="C6" s="24" t="s">
        <v>68</v>
      </c>
      <c r="E6" s="44" t="s">
        <v>73</v>
      </c>
      <c r="F6" s="45">
        <f>Days('01_memberdate'!$D$2,A6)</f>
        <v>44</v>
      </c>
    </row>
    <row r="7">
      <c r="A7" s="42">
        <f>'01_memberdate'!$E$2*1+5</f>
        <v>44996</v>
      </c>
      <c r="B7" s="43" t="str">
        <f t="shared" si="1"/>
        <v>土</v>
      </c>
      <c r="C7" s="24" t="s">
        <v>68</v>
      </c>
      <c r="E7" s="44" t="s">
        <v>74</v>
      </c>
      <c r="F7" s="45">
        <f>Days('01_memberdate'!$D$2,A7)</f>
        <v>43</v>
      </c>
    </row>
    <row r="8">
      <c r="A8" s="46">
        <f>'01_memberdate'!$E$2*1+6</f>
        <v>44997</v>
      </c>
      <c r="B8" s="47" t="str">
        <f t="shared" si="1"/>
        <v>日</v>
      </c>
      <c r="C8" s="24" t="s">
        <v>75</v>
      </c>
      <c r="D8" s="24" t="s">
        <v>76</v>
      </c>
      <c r="E8" s="44" t="s">
        <v>77</v>
      </c>
      <c r="F8" s="45">
        <f>Days('01_memberdate'!$D$2,A8)</f>
        <v>42</v>
      </c>
    </row>
    <row r="9">
      <c r="A9" s="42">
        <f>'01_memberdate'!$E$2*1+7</f>
        <v>44998</v>
      </c>
      <c r="B9" s="43" t="str">
        <f t="shared" si="1"/>
        <v>月</v>
      </c>
      <c r="C9" s="48" t="s">
        <v>78</v>
      </c>
      <c r="E9" s="44" t="s">
        <v>79</v>
      </c>
      <c r="F9" s="45">
        <f>Days('01_memberdate'!$D$2,A9)</f>
        <v>41</v>
      </c>
    </row>
    <row r="10">
      <c r="A10" s="42">
        <f>'01_memberdate'!$E$2*1+8</f>
        <v>44999</v>
      </c>
      <c r="B10" s="43" t="str">
        <f t="shared" si="1"/>
        <v>火</v>
      </c>
      <c r="C10" s="48" t="s">
        <v>78</v>
      </c>
      <c r="E10" s="44" t="s">
        <v>80</v>
      </c>
      <c r="F10" s="45">
        <f>Days('01_memberdate'!$D$2,A10)</f>
        <v>40</v>
      </c>
    </row>
    <row r="11">
      <c r="A11" s="42">
        <f>'01_memberdate'!$E$2*1+9</f>
        <v>45000</v>
      </c>
      <c r="B11" s="43" t="str">
        <f t="shared" si="1"/>
        <v>水</v>
      </c>
      <c r="C11" s="48" t="s">
        <v>78</v>
      </c>
      <c r="E11" s="44" t="s">
        <v>81</v>
      </c>
      <c r="F11" s="45">
        <f>Days('01_memberdate'!$D$2,A11)</f>
        <v>39</v>
      </c>
    </row>
    <row r="12">
      <c r="A12" s="42">
        <f>'01_memberdate'!$E$2*1+10</f>
        <v>45001</v>
      </c>
      <c r="B12" s="43" t="str">
        <f t="shared" si="1"/>
        <v>木</v>
      </c>
      <c r="C12" s="48" t="s">
        <v>78</v>
      </c>
      <c r="E12" s="44" t="s">
        <v>82</v>
      </c>
      <c r="F12" s="45">
        <f>Days('01_memberdate'!$D$2,A12)</f>
        <v>38</v>
      </c>
    </row>
    <row r="13">
      <c r="A13" s="42">
        <f>'01_memberdate'!$E$2*1+11</f>
        <v>45002</v>
      </c>
      <c r="B13" s="43" t="str">
        <f t="shared" si="1"/>
        <v>金</v>
      </c>
      <c r="C13" s="48" t="s">
        <v>78</v>
      </c>
      <c r="E13" s="44" t="s">
        <v>83</v>
      </c>
      <c r="F13" s="45">
        <f>Days('01_memberdate'!$D$2,A13)</f>
        <v>37</v>
      </c>
    </row>
    <row r="14">
      <c r="A14" s="42">
        <f>'01_memberdate'!$E$2*1+12</f>
        <v>45003</v>
      </c>
      <c r="B14" s="43" t="str">
        <f t="shared" si="1"/>
        <v>土</v>
      </c>
      <c r="C14" s="49" t="s">
        <v>84</v>
      </c>
      <c r="E14" s="44" t="s">
        <v>85</v>
      </c>
      <c r="F14" s="45">
        <f>Days('01_memberdate'!$D$2,A14)</f>
        <v>36</v>
      </c>
    </row>
    <row r="15">
      <c r="A15" s="46">
        <f>'01_memberdate'!$E$2*1+13</f>
        <v>45004</v>
      </c>
      <c r="B15" s="47" t="str">
        <f t="shared" si="1"/>
        <v>日</v>
      </c>
      <c r="C15" s="49" t="s">
        <v>86</v>
      </c>
      <c r="E15" s="44" t="s">
        <v>87</v>
      </c>
      <c r="F15" s="45">
        <f>Days('01_memberdate'!$D$2,A15)</f>
        <v>35</v>
      </c>
    </row>
    <row r="16">
      <c r="A16" s="42">
        <f>'01_memberdate'!$E$2*1+14</f>
        <v>45005</v>
      </c>
      <c r="B16" s="43" t="str">
        <f t="shared" si="1"/>
        <v>月</v>
      </c>
      <c r="C16" s="24" t="s">
        <v>88</v>
      </c>
      <c r="E16" s="44" t="s">
        <v>89</v>
      </c>
      <c r="F16" s="45">
        <f>Days('01_memberdate'!$D$2,A16)</f>
        <v>34</v>
      </c>
    </row>
    <row r="17">
      <c r="A17" s="42">
        <f>'01_memberdate'!$E$2*1+15</f>
        <v>45006</v>
      </c>
      <c r="B17" s="43" t="str">
        <f t="shared" si="1"/>
        <v>火</v>
      </c>
      <c r="C17" s="24" t="s">
        <v>88</v>
      </c>
      <c r="E17" s="44" t="s">
        <v>90</v>
      </c>
      <c r="F17" s="45">
        <f>Days('01_memberdate'!$D$2,A17)</f>
        <v>33</v>
      </c>
    </row>
    <row r="18">
      <c r="A18" s="42">
        <f>'01_memberdate'!$E$2*1+16</f>
        <v>45007</v>
      </c>
      <c r="B18" s="43" t="str">
        <f t="shared" si="1"/>
        <v>水</v>
      </c>
      <c r="C18" s="24" t="s">
        <v>91</v>
      </c>
      <c r="E18" s="44" t="s">
        <v>92</v>
      </c>
      <c r="F18" s="45">
        <f>Days('01_memberdate'!$D$2,A18)</f>
        <v>32</v>
      </c>
    </row>
    <row r="19">
      <c r="A19" s="42">
        <f>'01_memberdate'!$E$2*1+17</f>
        <v>45008</v>
      </c>
      <c r="B19" s="43" t="str">
        <f t="shared" si="1"/>
        <v>木</v>
      </c>
      <c r="E19" s="44" t="s">
        <v>93</v>
      </c>
      <c r="F19" s="45">
        <f>Days('01_memberdate'!$D$2,A19)</f>
        <v>31</v>
      </c>
    </row>
    <row r="20">
      <c r="A20" s="42">
        <f>'01_memberdate'!$E$2*1+18</f>
        <v>45009</v>
      </c>
      <c r="B20" s="43" t="str">
        <f t="shared" si="1"/>
        <v>金</v>
      </c>
      <c r="E20" s="44" t="s">
        <v>94</v>
      </c>
      <c r="F20" s="45">
        <f>Days('01_memberdate'!$D$2,A20)</f>
        <v>30</v>
      </c>
    </row>
    <row r="21">
      <c r="A21" s="42">
        <f>'01_memberdate'!$E$2*1+19</f>
        <v>45010</v>
      </c>
      <c r="B21" s="43" t="str">
        <f t="shared" si="1"/>
        <v>土</v>
      </c>
      <c r="C21" s="24" t="s">
        <v>95</v>
      </c>
      <c r="D21" s="50" t="s">
        <v>96</v>
      </c>
      <c r="E21" s="44" t="s">
        <v>97</v>
      </c>
      <c r="F21" s="45">
        <f>Days('01_memberdate'!$D$2,A21)</f>
        <v>29</v>
      </c>
    </row>
    <row r="22">
      <c r="A22" s="46">
        <f>'01_memberdate'!$E$2*1+20</f>
        <v>45011</v>
      </c>
      <c r="B22" s="47" t="str">
        <f t="shared" si="1"/>
        <v>日</v>
      </c>
      <c r="C22" s="24" t="s">
        <v>95</v>
      </c>
      <c r="E22" s="44" t="s">
        <v>98</v>
      </c>
      <c r="F22" s="45">
        <f>Days('01_memberdate'!$D$2,A22)</f>
        <v>28</v>
      </c>
    </row>
    <row r="23">
      <c r="A23" s="42">
        <f>'01_memberdate'!$E$2*1+21</f>
        <v>45012</v>
      </c>
      <c r="B23" s="43" t="str">
        <f t="shared" si="1"/>
        <v>月</v>
      </c>
      <c r="C23" s="24" t="s">
        <v>99</v>
      </c>
      <c r="E23" s="44" t="s">
        <v>100</v>
      </c>
      <c r="F23" s="45">
        <f>Days('01_memberdate'!$D$2,A23)</f>
        <v>27</v>
      </c>
    </row>
    <row r="24">
      <c r="A24" s="42">
        <f>'01_memberdate'!$E$2*1+22</f>
        <v>45013</v>
      </c>
      <c r="B24" s="43" t="str">
        <f t="shared" si="1"/>
        <v>火</v>
      </c>
      <c r="C24" s="24" t="s">
        <v>99</v>
      </c>
      <c r="E24" s="44" t="s">
        <v>101</v>
      </c>
      <c r="F24" s="45">
        <f>Days('01_memberdate'!$D$2,A24)</f>
        <v>26</v>
      </c>
    </row>
    <row r="25">
      <c r="A25" s="42">
        <f>'01_memberdate'!$E$2*1+23</f>
        <v>45014</v>
      </c>
      <c r="B25" s="43" t="str">
        <f t="shared" si="1"/>
        <v>水</v>
      </c>
      <c r="C25" s="24" t="s">
        <v>99</v>
      </c>
      <c r="E25" s="44" t="s">
        <v>102</v>
      </c>
      <c r="F25" s="45">
        <f>Days('01_memberdate'!$D$2,A25)</f>
        <v>25</v>
      </c>
    </row>
    <row r="26">
      <c r="A26" s="42">
        <f>'01_memberdate'!$E$2*1+24</f>
        <v>45015</v>
      </c>
      <c r="B26" s="43" t="str">
        <f t="shared" si="1"/>
        <v>木</v>
      </c>
      <c r="C26" s="24" t="s">
        <v>103</v>
      </c>
      <c r="D26" s="24" t="s">
        <v>104</v>
      </c>
      <c r="E26" s="44" t="s">
        <v>105</v>
      </c>
      <c r="F26" s="45">
        <f>Days('01_memberdate'!$D$2,A26)</f>
        <v>24</v>
      </c>
    </row>
    <row r="27">
      <c r="A27" s="42">
        <f>'01_memberdate'!$E$2*1+25</f>
        <v>45016</v>
      </c>
      <c r="B27" s="43" t="str">
        <f t="shared" si="1"/>
        <v>金</v>
      </c>
      <c r="C27" s="24" t="s">
        <v>106</v>
      </c>
      <c r="D27" s="24" t="s">
        <v>104</v>
      </c>
      <c r="E27" s="44" t="s">
        <v>107</v>
      </c>
      <c r="F27" s="45">
        <f>Days('01_memberdate'!$D$2,A27)</f>
        <v>23</v>
      </c>
    </row>
    <row r="28">
      <c r="A28" s="42">
        <f>'01_memberdate'!$E$2*1+26</f>
        <v>45017</v>
      </c>
      <c r="B28" s="43" t="str">
        <f t="shared" si="1"/>
        <v>土</v>
      </c>
      <c r="C28" s="24" t="s">
        <v>95</v>
      </c>
      <c r="E28" s="44" t="s">
        <v>108</v>
      </c>
      <c r="F28" s="45">
        <f>Days('01_memberdate'!$D$2,A28)</f>
        <v>22</v>
      </c>
    </row>
    <row r="29">
      <c r="A29" s="46">
        <f>'01_memberdate'!$E$2*1+27</f>
        <v>45018</v>
      </c>
      <c r="B29" s="47" t="str">
        <f t="shared" si="1"/>
        <v>日</v>
      </c>
      <c r="C29" s="24" t="s">
        <v>95</v>
      </c>
      <c r="D29" s="50" t="s">
        <v>109</v>
      </c>
      <c r="E29" s="44" t="s">
        <v>110</v>
      </c>
      <c r="F29" s="45">
        <f>Days('01_memberdate'!$D$2,A29)</f>
        <v>21</v>
      </c>
    </row>
    <row r="30">
      <c r="A30" s="42">
        <f>'01_memberdate'!$E$2*1+28</f>
        <v>45019</v>
      </c>
      <c r="B30" s="43" t="str">
        <f t="shared" si="1"/>
        <v>月</v>
      </c>
      <c r="C30" s="50" t="s">
        <v>95</v>
      </c>
      <c r="E30" s="44" t="s">
        <v>111</v>
      </c>
      <c r="F30" s="45">
        <f>Days('01_memberdate'!$D$2,A30)</f>
        <v>20</v>
      </c>
    </row>
    <row r="31">
      <c r="A31" s="42">
        <f>'01_memberdate'!$E$2*1+29</f>
        <v>45020</v>
      </c>
      <c r="B31" s="43" t="str">
        <f t="shared" si="1"/>
        <v>火</v>
      </c>
      <c r="C31" s="50" t="s">
        <v>95</v>
      </c>
      <c r="E31" s="44" t="s">
        <v>112</v>
      </c>
      <c r="F31" s="45">
        <f>Days('01_memberdate'!$D$2,A31)</f>
        <v>19</v>
      </c>
    </row>
    <row r="32">
      <c r="A32" s="42">
        <f>'01_memberdate'!$E$2*1+30</f>
        <v>45021</v>
      </c>
      <c r="B32" s="43" t="str">
        <f t="shared" si="1"/>
        <v>水</v>
      </c>
      <c r="E32" s="44" t="s">
        <v>113</v>
      </c>
      <c r="F32" s="45">
        <f>Days('01_memberdate'!$D$2,A32)</f>
        <v>18</v>
      </c>
    </row>
    <row r="33">
      <c r="A33" s="42">
        <f>'01_memberdate'!$E$2*1+31</f>
        <v>45022</v>
      </c>
      <c r="B33" s="43" t="str">
        <f t="shared" si="1"/>
        <v>木</v>
      </c>
      <c r="E33" s="44" t="s">
        <v>114</v>
      </c>
      <c r="F33" s="45">
        <f>Days('01_memberdate'!$D$2,A33)</f>
        <v>17</v>
      </c>
    </row>
    <row r="34">
      <c r="A34" s="42">
        <f>'01_memberdate'!$E$2*1+32</f>
        <v>45023</v>
      </c>
      <c r="B34" s="43" t="str">
        <f t="shared" si="1"/>
        <v>金</v>
      </c>
      <c r="E34" s="44" t="s">
        <v>115</v>
      </c>
      <c r="F34" s="45">
        <f>Days('01_memberdate'!$D$2,A34)</f>
        <v>16</v>
      </c>
    </row>
    <row r="35">
      <c r="A35" s="42">
        <f>'01_memberdate'!$E$2*1+33</f>
        <v>45024</v>
      </c>
      <c r="B35" s="43" t="str">
        <f t="shared" si="1"/>
        <v>土</v>
      </c>
      <c r="E35" s="44" t="s">
        <v>116</v>
      </c>
      <c r="F35" s="45">
        <f>Days('01_memberdate'!$D$2,A35)</f>
        <v>15</v>
      </c>
    </row>
    <row r="36">
      <c r="A36" s="46">
        <f>'01_memberdate'!$E$2*1+34</f>
        <v>45025</v>
      </c>
      <c r="B36" s="47" t="str">
        <f t="shared" si="1"/>
        <v>日</v>
      </c>
      <c r="C36" s="24" t="s">
        <v>117</v>
      </c>
      <c r="D36" s="50" t="s">
        <v>118</v>
      </c>
      <c r="E36" s="44" t="s">
        <v>119</v>
      </c>
      <c r="F36" s="45">
        <f>Days('01_memberdate'!$D$2,A36)</f>
        <v>14</v>
      </c>
    </row>
    <row r="37">
      <c r="A37" s="42">
        <f>'01_memberdate'!$E$2*1+35</f>
        <v>45026</v>
      </c>
      <c r="B37" s="43" t="str">
        <f t="shared" si="1"/>
        <v>月</v>
      </c>
      <c r="C37" s="24" t="s">
        <v>88</v>
      </c>
      <c r="E37" s="44" t="s">
        <v>120</v>
      </c>
      <c r="F37" s="45">
        <f>Days('01_memberdate'!$D$2,A37)</f>
        <v>13</v>
      </c>
    </row>
    <row r="38">
      <c r="A38" s="42">
        <f>'01_memberdate'!$E$2*1+36</f>
        <v>45027</v>
      </c>
      <c r="B38" s="43" t="str">
        <f t="shared" si="1"/>
        <v>火</v>
      </c>
      <c r="C38" s="24" t="s">
        <v>88</v>
      </c>
      <c r="E38" s="44" t="s">
        <v>121</v>
      </c>
      <c r="F38" s="45">
        <f>Days('01_memberdate'!$D$2,A38)</f>
        <v>12</v>
      </c>
    </row>
    <row r="39">
      <c r="A39" s="42">
        <f>'01_memberdate'!$E$2*1+37</f>
        <v>45028</v>
      </c>
      <c r="B39" s="43" t="str">
        <f t="shared" si="1"/>
        <v>水</v>
      </c>
      <c r="E39" s="44" t="s">
        <v>122</v>
      </c>
      <c r="F39" s="45">
        <f>Days('01_memberdate'!$D$2,A39)</f>
        <v>11</v>
      </c>
    </row>
    <row r="40">
      <c r="A40" s="42">
        <f>'01_memberdate'!$E$2*1+38</f>
        <v>45029</v>
      </c>
      <c r="B40" s="43" t="str">
        <f t="shared" si="1"/>
        <v>木</v>
      </c>
      <c r="E40" s="44" t="s">
        <v>123</v>
      </c>
      <c r="F40" s="45">
        <f>Days('01_memberdate'!$D$2,A40)</f>
        <v>10</v>
      </c>
    </row>
    <row r="41">
      <c r="A41" s="42">
        <f>'01_memberdate'!$E$2*1+39</f>
        <v>45030</v>
      </c>
      <c r="B41" s="43" t="str">
        <f t="shared" si="1"/>
        <v>金</v>
      </c>
      <c r="E41" s="44" t="s">
        <v>124</v>
      </c>
      <c r="F41" s="45">
        <f>Days('01_memberdate'!$D$2,A41)</f>
        <v>9</v>
      </c>
    </row>
    <row r="42">
      <c r="A42" s="42">
        <f>'01_memberdate'!$E$2*1+40</f>
        <v>45031</v>
      </c>
      <c r="B42" s="51" t="s">
        <v>125</v>
      </c>
      <c r="E42" s="44" t="s">
        <v>126</v>
      </c>
      <c r="F42" s="45">
        <f>Days('01_memberdate'!$D$2,A42)</f>
        <v>8</v>
      </c>
    </row>
    <row r="43">
      <c r="A43" s="46">
        <f>'01_memberdate'!$E$2*1+41</f>
        <v>45032</v>
      </c>
      <c r="B43" s="47" t="str">
        <f t="shared" ref="B43:B120" si="2">text(A43,"ddd")</f>
        <v>日</v>
      </c>
      <c r="C43" s="24" t="s">
        <v>88</v>
      </c>
      <c r="D43" s="50" t="s">
        <v>127</v>
      </c>
      <c r="E43" s="44" t="s">
        <v>128</v>
      </c>
      <c r="F43" s="45">
        <f>Days('01_memberdate'!$D$2,A43)</f>
        <v>7</v>
      </c>
    </row>
    <row r="44">
      <c r="A44" s="42">
        <f>'01_memberdate'!$E$2*1+42</f>
        <v>45033</v>
      </c>
      <c r="B44" s="43" t="str">
        <f t="shared" si="2"/>
        <v>月</v>
      </c>
      <c r="C44" s="50" t="s">
        <v>99</v>
      </c>
      <c r="E44" s="44" t="s">
        <v>129</v>
      </c>
      <c r="F44" s="45">
        <f>Days('01_memberdate'!$D$2,A44)</f>
        <v>6</v>
      </c>
    </row>
    <row r="45">
      <c r="A45" s="42">
        <f>'01_memberdate'!$E$2*1+43</f>
        <v>45034</v>
      </c>
      <c r="B45" s="43" t="str">
        <f t="shared" si="2"/>
        <v>火</v>
      </c>
      <c r="E45" s="44" t="s">
        <v>130</v>
      </c>
      <c r="F45" s="45">
        <f>Days('01_memberdate'!$D$2,A45)</f>
        <v>5</v>
      </c>
    </row>
    <row r="46">
      <c r="A46" s="42">
        <f>'01_memberdate'!$E$2*1+44</f>
        <v>45035</v>
      </c>
      <c r="B46" s="43" t="str">
        <f t="shared" si="2"/>
        <v>水</v>
      </c>
      <c r="E46" s="44" t="s">
        <v>131</v>
      </c>
      <c r="F46" s="45">
        <f>Days('01_memberdate'!$D$2,A46)</f>
        <v>4</v>
      </c>
    </row>
    <row r="47">
      <c r="A47" s="42">
        <f>'01_memberdate'!$E$2*1+45</f>
        <v>45036</v>
      </c>
      <c r="B47" s="43" t="str">
        <f t="shared" si="2"/>
        <v>木</v>
      </c>
      <c r="E47" s="44" t="s">
        <v>132</v>
      </c>
      <c r="F47" s="45">
        <f>Days('01_memberdate'!$D$2,A47)</f>
        <v>3</v>
      </c>
    </row>
    <row r="48">
      <c r="A48" s="42">
        <f>'01_memberdate'!$E$2*1+46</f>
        <v>45037</v>
      </c>
      <c r="B48" s="43" t="str">
        <f t="shared" si="2"/>
        <v>金</v>
      </c>
      <c r="E48" s="44" t="s">
        <v>133</v>
      </c>
      <c r="F48" s="45">
        <f>Days('01_memberdate'!$D$2,A48)</f>
        <v>2</v>
      </c>
    </row>
    <row r="49">
      <c r="A49" s="42">
        <f>'01_memberdate'!$E$2*1+47</f>
        <v>45038</v>
      </c>
      <c r="B49" s="43" t="str">
        <f t="shared" si="2"/>
        <v>土</v>
      </c>
      <c r="E49" s="44" t="s">
        <v>134</v>
      </c>
      <c r="F49" s="45">
        <f>Days('01_memberdate'!$D$2,A49)</f>
        <v>1</v>
      </c>
    </row>
    <row r="50">
      <c r="A50" s="46">
        <f>'01_memberdate'!$E$2*1+48</f>
        <v>45039</v>
      </c>
      <c r="B50" s="47" t="str">
        <f t="shared" si="2"/>
        <v>日</v>
      </c>
      <c r="D50" s="50" t="s">
        <v>135</v>
      </c>
      <c r="E50" s="44" t="s">
        <v>136</v>
      </c>
      <c r="F50" s="45">
        <f>Days('01_memberdate'!$D$2,A50)</f>
        <v>0</v>
      </c>
    </row>
    <row r="51">
      <c r="A51" s="42">
        <f>'01_memberdate'!$E$2*1+49</f>
        <v>45040</v>
      </c>
      <c r="B51" s="43" t="str">
        <f t="shared" si="2"/>
        <v>月</v>
      </c>
      <c r="E51" s="44" t="s">
        <v>137</v>
      </c>
      <c r="F51" s="45">
        <f>Days('01_memberdate'!$D$2,A51)</f>
        <v>-1</v>
      </c>
    </row>
    <row r="52">
      <c r="A52" s="42">
        <f>'01_memberdate'!$E$2*1+50</f>
        <v>45041</v>
      </c>
      <c r="B52" s="43" t="str">
        <f t="shared" si="2"/>
        <v>火</v>
      </c>
      <c r="E52" s="44" t="s">
        <v>138</v>
      </c>
      <c r="F52" s="45">
        <f>Days('01_memberdate'!$D$2,A52)</f>
        <v>-2</v>
      </c>
    </row>
    <row r="53">
      <c r="A53" s="42">
        <f>'01_memberdate'!$E$2*1+51</f>
        <v>45042</v>
      </c>
      <c r="B53" s="43" t="str">
        <f t="shared" si="2"/>
        <v>水</v>
      </c>
      <c r="E53" s="44" t="s">
        <v>139</v>
      </c>
      <c r="F53" s="45">
        <f>Days('01_memberdate'!$D$2,A53)</f>
        <v>-3</v>
      </c>
    </row>
    <row r="54">
      <c r="A54" s="42">
        <f>'01_memberdate'!$E$2*1+52</f>
        <v>45043</v>
      </c>
      <c r="B54" s="43" t="str">
        <f t="shared" si="2"/>
        <v>木</v>
      </c>
      <c r="E54" s="44" t="s">
        <v>140</v>
      </c>
      <c r="F54" s="45">
        <f>Days('01_memberdate'!$D$2,A54)</f>
        <v>-4</v>
      </c>
    </row>
    <row r="55">
      <c r="A55" s="42">
        <f>'01_memberdate'!$E$2*1+53</f>
        <v>45044</v>
      </c>
      <c r="B55" s="43" t="str">
        <f t="shared" si="2"/>
        <v>金</v>
      </c>
      <c r="D55" s="52" t="s">
        <v>141</v>
      </c>
      <c r="E55" s="44" t="s">
        <v>142</v>
      </c>
      <c r="F55" s="45">
        <f>Days('01_memberdate'!$D$2,A55)</f>
        <v>-5</v>
      </c>
    </row>
    <row r="56">
      <c r="A56" s="42">
        <f>'01_memberdate'!$E$2*1+54</f>
        <v>45045</v>
      </c>
      <c r="B56" s="43" t="str">
        <f t="shared" si="2"/>
        <v>土</v>
      </c>
      <c r="D56" s="52" t="s">
        <v>141</v>
      </c>
      <c r="E56" s="44" t="s">
        <v>143</v>
      </c>
      <c r="F56" s="45">
        <f>Days('01_memberdate'!$D$2,A56)</f>
        <v>-6</v>
      </c>
    </row>
    <row r="57">
      <c r="A57" s="46">
        <f>'01_memberdate'!$E$2*1+55</f>
        <v>45046</v>
      </c>
      <c r="B57" s="47" t="str">
        <f t="shared" si="2"/>
        <v>日</v>
      </c>
      <c r="D57" s="52" t="s">
        <v>144</v>
      </c>
      <c r="E57" s="44" t="s">
        <v>145</v>
      </c>
      <c r="F57" s="45">
        <f>Days('01_memberdate'!$D$2,A57)</f>
        <v>-7</v>
      </c>
    </row>
    <row r="58">
      <c r="A58" s="42">
        <f>'01_memberdate'!$E$2*1+56</f>
        <v>45047</v>
      </c>
      <c r="B58" s="43" t="str">
        <f t="shared" si="2"/>
        <v>月</v>
      </c>
      <c r="E58" s="44" t="s">
        <v>146</v>
      </c>
      <c r="F58" s="45">
        <f>Days('01_memberdate'!$D$2,A58)</f>
        <v>-8</v>
      </c>
    </row>
    <row r="59">
      <c r="A59" s="42">
        <f>'01_memberdate'!$E$2*1+57</f>
        <v>45048</v>
      </c>
      <c r="B59" s="43" t="str">
        <f t="shared" si="2"/>
        <v>火</v>
      </c>
      <c r="E59" s="44" t="s">
        <v>147</v>
      </c>
      <c r="F59" s="45">
        <f>Days('01_memberdate'!$D$2,A59)</f>
        <v>-9</v>
      </c>
    </row>
    <row r="60">
      <c r="A60" s="42">
        <f>'01_memberdate'!$E$2*1+58</f>
        <v>45049</v>
      </c>
      <c r="B60" s="43" t="str">
        <f t="shared" si="2"/>
        <v>水</v>
      </c>
      <c r="E60" s="44" t="s">
        <v>148</v>
      </c>
      <c r="F60" s="45">
        <f>Days('01_memberdate'!$D$2,A60)</f>
        <v>-10</v>
      </c>
    </row>
    <row r="61">
      <c r="A61" s="42">
        <f>'01_memberdate'!$E$2*1+59</f>
        <v>45050</v>
      </c>
      <c r="B61" s="43" t="str">
        <f t="shared" si="2"/>
        <v>木</v>
      </c>
      <c r="E61" s="44" t="s">
        <v>149</v>
      </c>
      <c r="F61" s="45">
        <f>Days('01_memberdate'!$D$2,A61)</f>
        <v>-11</v>
      </c>
    </row>
    <row r="62">
      <c r="A62" s="42">
        <f>'01_memberdate'!$E$2*1+60</f>
        <v>45051</v>
      </c>
      <c r="B62" s="43" t="str">
        <f t="shared" si="2"/>
        <v>金</v>
      </c>
      <c r="E62" s="44" t="s">
        <v>150</v>
      </c>
      <c r="F62" s="45">
        <f>Days('01_memberdate'!$D$2,A62)</f>
        <v>-12</v>
      </c>
    </row>
    <row r="63">
      <c r="A63" s="42">
        <f>'01_memberdate'!$E$2*1+61</f>
        <v>45052</v>
      </c>
      <c r="B63" s="43" t="str">
        <f t="shared" si="2"/>
        <v>土</v>
      </c>
      <c r="E63" s="44" t="s">
        <v>151</v>
      </c>
      <c r="F63" s="45">
        <f>Days('01_memberdate'!$D$2,A63)</f>
        <v>-13</v>
      </c>
    </row>
    <row r="64">
      <c r="A64" s="46">
        <f>'01_memberdate'!$E$2*1+62</f>
        <v>45053</v>
      </c>
      <c r="B64" s="47" t="str">
        <f t="shared" si="2"/>
        <v>日</v>
      </c>
      <c r="E64" s="44" t="s">
        <v>152</v>
      </c>
      <c r="F64" s="45">
        <f>Days('01_memberdate'!$D$2,A64)</f>
        <v>-14</v>
      </c>
    </row>
    <row r="65">
      <c r="A65" s="42">
        <f>'01_memberdate'!$E$2*1+63</f>
        <v>45054</v>
      </c>
      <c r="B65" s="43" t="str">
        <f t="shared" si="2"/>
        <v>月</v>
      </c>
      <c r="E65" s="44" t="s">
        <v>153</v>
      </c>
      <c r="F65" s="45">
        <f>Days('01_memberdate'!$D$2,A65)</f>
        <v>-15</v>
      </c>
    </row>
    <row r="66">
      <c r="A66" s="42">
        <f>'01_memberdate'!$E$2*1+64</f>
        <v>45055</v>
      </c>
      <c r="B66" s="43" t="str">
        <f t="shared" si="2"/>
        <v>火</v>
      </c>
      <c r="E66" s="44" t="s">
        <v>154</v>
      </c>
      <c r="F66" s="45">
        <f>Days('01_memberdate'!$D$2,A66)</f>
        <v>-16</v>
      </c>
    </row>
    <row r="67">
      <c r="A67" s="42">
        <f>'01_memberdate'!$E$2*1+65</f>
        <v>45056</v>
      </c>
      <c r="B67" s="43" t="str">
        <f t="shared" si="2"/>
        <v>水</v>
      </c>
      <c r="E67" s="44" t="s">
        <v>155</v>
      </c>
      <c r="F67" s="45">
        <f>Days('01_memberdate'!$D$2,A67)</f>
        <v>-17</v>
      </c>
    </row>
    <row r="68">
      <c r="A68" s="42">
        <f>'01_memberdate'!$E$2*1+66</f>
        <v>45057</v>
      </c>
      <c r="B68" s="43" t="str">
        <f t="shared" si="2"/>
        <v>木</v>
      </c>
      <c r="E68" s="44" t="s">
        <v>156</v>
      </c>
      <c r="F68" s="45">
        <f>Days('01_memberdate'!$D$2,A68)</f>
        <v>-18</v>
      </c>
    </row>
    <row r="69">
      <c r="A69" s="42">
        <f>'01_memberdate'!$E$2*1+67</f>
        <v>45058</v>
      </c>
      <c r="B69" s="43" t="str">
        <f t="shared" si="2"/>
        <v>金</v>
      </c>
      <c r="E69" s="44" t="s">
        <v>157</v>
      </c>
      <c r="F69" s="45">
        <f>Days('01_memberdate'!$D$2,A69)</f>
        <v>-19</v>
      </c>
    </row>
    <row r="70">
      <c r="A70" s="42">
        <f>'01_memberdate'!$E$2*1+68</f>
        <v>45059</v>
      </c>
      <c r="B70" s="43" t="str">
        <f t="shared" si="2"/>
        <v>土</v>
      </c>
      <c r="E70" s="44" t="s">
        <v>158</v>
      </c>
      <c r="F70" s="45">
        <f>Days('01_memberdate'!$D$2,A70)</f>
        <v>-20</v>
      </c>
    </row>
    <row r="71">
      <c r="A71" s="46">
        <f>'01_memberdate'!$E$2*1+69</f>
        <v>45060</v>
      </c>
      <c r="B71" s="47" t="str">
        <f t="shared" si="2"/>
        <v>日</v>
      </c>
      <c r="E71" s="44" t="s">
        <v>159</v>
      </c>
      <c r="F71" s="45">
        <f>Days('01_memberdate'!$D$2,A71)</f>
        <v>-21</v>
      </c>
    </row>
    <row r="72">
      <c r="A72" s="42">
        <f>'01_memberdate'!$E$2*1+70</f>
        <v>45061</v>
      </c>
      <c r="B72" s="43" t="str">
        <f t="shared" si="2"/>
        <v>月</v>
      </c>
      <c r="E72" s="44" t="s">
        <v>160</v>
      </c>
      <c r="F72" s="45">
        <f>Days('01_memberdate'!$D$2,A72)</f>
        <v>-22</v>
      </c>
    </row>
    <row r="73">
      <c r="A73" s="42">
        <f>'01_memberdate'!$E$2*1+71</f>
        <v>45062</v>
      </c>
      <c r="B73" s="43" t="str">
        <f t="shared" si="2"/>
        <v>火</v>
      </c>
      <c r="E73" s="44" t="s">
        <v>161</v>
      </c>
      <c r="F73" s="45">
        <f>Days('01_memberdate'!$D$2,A73)</f>
        <v>-23</v>
      </c>
    </row>
    <row r="74">
      <c r="A74" s="42">
        <f>'01_memberdate'!$E$2*1+72</f>
        <v>45063</v>
      </c>
      <c r="B74" s="43" t="str">
        <f t="shared" si="2"/>
        <v>水</v>
      </c>
      <c r="E74" s="44" t="s">
        <v>162</v>
      </c>
      <c r="F74" s="45">
        <f>Days('01_memberdate'!$D$2,A74)</f>
        <v>-24</v>
      </c>
    </row>
    <row r="75">
      <c r="A75" s="42">
        <f>'01_memberdate'!$E$2*1+73</f>
        <v>45064</v>
      </c>
      <c r="B75" s="43" t="str">
        <f t="shared" si="2"/>
        <v>木</v>
      </c>
      <c r="E75" s="44" t="s">
        <v>163</v>
      </c>
      <c r="F75" s="45">
        <f>Days('01_memberdate'!$D$2,A75)</f>
        <v>-25</v>
      </c>
    </row>
    <row r="76">
      <c r="A76" s="42">
        <f>'01_memberdate'!$E$2*1+74</f>
        <v>45065</v>
      </c>
      <c r="B76" s="43" t="str">
        <f t="shared" si="2"/>
        <v>金</v>
      </c>
      <c r="E76" s="44" t="s">
        <v>164</v>
      </c>
      <c r="F76" s="45">
        <f>Days('01_memberdate'!$D$2,A76)</f>
        <v>-26</v>
      </c>
    </row>
    <row r="77">
      <c r="A77" s="42">
        <f>'01_memberdate'!$E$2*1+75</f>
        <v>45066</v>
      </c>
      <c r="B77" s="43" t="str">
        <f t="shared" si="2"/>
        <v>土</v>
      </c>
      <c r="E77" s="44" t="s">
        <v>165</v>
      </c>
      <c r="F77" s="45">
        <f>Days('01_memberdate'!$D$2,A77)</f>
        <v>-27</v>
      </c>
    </row>
    <row r="78">
      <c r="A78" s="46">
        <f>'01_memberdate'!$E$2*1+76</f>
        <v>45067</v>
      </c>
      <c r="B78" s="47" t="str">
        <f t="shared" si="2"/>
        <v>日</v>
      </c>
      <c r="E78" s="44" t="s">
        <v>166</v>
      </c>
      <c r="F78" s="45">
        <f>Days('01_memberdate'!$D$2,A78)</f>
        <v>-28</v>
      </c>
    </row>
    <row r="79">
      <c r="A79" s="42">
        <f>'01_memberdate'!$E$2*1+77</f>
        <v>45068</v>
      </c>
      <c r="B79" s="43" t="str">
        <f t="shared" si="2"/>
        <v>月</v>
      </c>
      <c r="E79" s="44" t="s">
        <v>167</v>
      </c>
      <c r="F79" s="45">
        <f>Days('01_memberdate'!$D$2,A79)</f>
        <v>-29</v>
      </c>
    </row>
    <row r="80">
      <c r="A80" s="42">
        <f>'01_memberdate'!$E$2*1+78</f>
        <v>45069</v>
      </c>
      <c r="B80" s="43" t="str">
        <f t="shared" si="2"/>
        <v>火</v>
      </c>
      <c r="E80" s="44" t="s">
        <v>168</v>
      </c>
      <c r="F80" s="45">
        <f>Days('01_memberdate'!$D$2,A80)</f>
        <v>-30</v>
      </c>
    </row>
    <row r="81">
      <c r="A81" s="42">
        <f>'01_memberdate'!$E$2*1+79</f>
        <v>45070</v>
      </c>
      <c r="B81" s="43" t="str">
        <f t="shared" si="2"/>
        <v>水</v>
      </c>
      <c r="E81" s="44" t="s">
        <v>169</v>
      </c>
      <c r="F81" s="45">
        <f>Days('01_memberdate'!$D$2,A81)</f>
        <v>-31</v>
      </c>
    </row>
    <row r="82">
      <c r="A82" s="42">
        <f>'01_memberdate'!$E$2*1+80</f>
        <v>45071</v>
      </c>
      <c r="B82" s="43" t="str">
        <f t="shared" si="2"/>
        <v>木</v>
      </c>
      <c r="E82" s="44" t="s">
        <v>170</v>
      </c>
      <c r="F82" s="45">
        <f>Days('01_memberdate'!$D$2,A82)</f>
        <v>-32</v>
      </c>
    </row>
    <row r="83">
      <c r="A83" s="42">
        <f>'01_memberdate'!$E$2*1+81</f>
        <v>45072</v>
      </c>
      <c r="B83" s="43" t="str">
        <f t="shared" si="2"/>
        <v>金</v>
      </c>
      <c r="E83" s="44" t="s">
        <v>171</v>
      </c>
      <c r="F83" s="45">
        <f>Days('01_memberdate'!$D$2,A83)</f>
        <v>-33</v>
      </c>
    </row>
    <row r="84">
      <c r="A84" s="42">
        <f>'01_memberdate'!$E$2*1+82</f>
        <v>45073</v>
      </c>
      <c r="B84" s="43" t="str">
        <f t="shared" si="2"/>
        <v>土</v>
      </c>
      <c r="E84" s="44" t="s">
        <v>172</v>
      </c>
      <c r="F84" s="45">
        <f>Days('01_memberdate'!$D$2,A84)</f>
        <v>-34</v>
      </c>
    </row>
    <row r="85">
      <c r="A85" s="46">
        <f>'01_memberdate'!$E$2*1+83</f>
        <v>45074</v>
      </c>
      <c r="B85" s="47" t="str">
        <f t="shared" si="2"/>
        <v>日</v>
      </c>
      <c r="E85" s="44" t="s">
        <v>173</v>
      </c>
      <c r="F85" s="45">
        <f>Days('01_memberdate'!$D$2,A85)</f>
        <v>-35</v>
      </c>
    </row>
    <row r="86">
      <c r="A86" s="42">
        <f>'01_memberdate'!$E$2*1+84</f>
        <v>45075</v>
      </c>
      <c r="B86" s="43" t="str">
        <f t="shared" si="2"/>
        <v>月</v>
      </c>
      <c r="E86" s="44" t="s">
        <v>174</v>
      </c>
      <c r="F86" s="45">
        <f>Days('01_memberdate'!$D$2,A86)</f>
        <v>-36</v>
      </c>
    </row>
    <row r="87">
      <c r="A87" s="42">
        <f>'01_memberdate'!$E$2*1+85</f>
        <v>45076</v>
      </c>
      <c r="B87" s="43" t="str">
        <f t="shared" si="2"/>
        <v>火</v>
      </c>
      <c r="E87" s="44" t="s">
        <v>175</v>
      </c>
      <c r="F87" s="45">
        <f>Days('01_memberdate'!$D$2,A87)</f>
        <v>-37</v>
      </c>
    </row>
    <row r="88">
      <c r="A88" s="42">
        <f>'01_memberdate'!$E$2*1+86</f>
        <v>45077</v>
      </c>
      <c r="B88" s="43" t="str">
        <f t="shared" si="2"/>
        <v>水</v>
      </c>
      <c r="E88" s="44" t="s">
        <v>176</v>
      </c>
      <c r="F88" s="45">
        <f>Days('01_memberdate'!$D$2,A88)</f>
        <v>-38</v>
      </c>
    </row>
    <row r="89">
      <c r="A89" s="42">
        <f>'01_memberdate'!$E$2*1+87</f>
        <v>45078</v>
      </c>
      <c r="B89" s="43" t="str">
        <f t="shared" si="2"/>
        <v>木</v>
      </c>
      <c r="E89" s="44" t="s">
        <v>177</v>
      </c>
      <c r="F89" s="45">
        <f>Days('01_memberdate'!$D$2,A89)</f>
        <v>-39</v>
      </c>
    </row>
    <row r="90">
      <c r="A90" s="42">
        <f>'01_memberdate'!$E$2*1+88</f>
        <v>45079</v>
      </c>
      <c r="B90" s="43" t="str">
        <f t="shared" si="2"/>
        <v>金</v>
      </c>
      <c r="E90" s="44" t="s">
        <v>178</v>
      </c>
      <c r="F90" s="45">
        <f>Days('01_memberdate'!$D$2,A90)</f>
        <v>-40</v>
      </c>
    </row>
    <row r="91">
      <c r="A91" s="42">
        <f>'01_memberdate'!$E$2*1+89</f>
        <v>45080</v>
      </c>
      <c r="B91" s="43" t="str">
        <f t="shared" si="2"/>
        <v>土</v>
      </c>
      <c r="E91" s="44" t="s">
        <v>179</v>
      </c>
      <c r="F91" s="45">
        <f>Days('01_memberdate'!$D$2,A91)</f>
        <v>-41</v>
      </c>
    </row>
    <row r="92">
      <c r="A92" s="46">
        <f>'01_memberdate'!$E$2*1+90</f>
        <v>45081</v>
      </c>
      <c r="B92" s="47" t="str">
        <f t="shared" si="2"/>
        <v>日</v>
      </c>
      <c r="E92" s="44" t="s">
        <v>180</v>
      </c>
      <c r="F92" s="45">
        <f>Days('01_memberdate'!$D$2,A92)</f>
        <v>-42</v>
      </c>
    </row>
    <row r="93">
      <c r="A93" s="42">
        <f>'01_memberdate'!$E$2*1+91</f>
        <v>45082</v>
      </c>
      <c r="B93" s="43" t="str">
        <f t="shared" si="2"/>
        <v>月</v>
      </c>
      <c r="E93" s="44" t="s">
        <v>181</v>
      </c>
      <c r="F93" s="45">
        <f>Days('01_memberdate'!$D$2,A93)</f>
        <v>-43</v>
      </c>
    </row>
    <row r="94">
      <c r="A94" s="42">
        <f>'01_memberdate'!$E$2*1+92</f>
        <v>45083</v>
      </c>
      <c r="B94" s="43" t="str">
        <f t="shared" si="2"/>
        <v>火</v>
      </c>
      <c r="E94" s="44" t="s">
        <v>182</v>
      </c>
      <c r="F94" s="45">
        <f>Days('01_memberdate'!$D$2,A94)</f>
        <v>-44</v>
      </c>
    </row>
    <row r="95">
      <c r="A95" s="42">
        <f>'01_memberdate'!$E$2*1+93</f>
        <v>45084</v>
      </c>
      <c r="B95" s="43" t="str">
        <f t="shared" si="2"/>
        <v>水</v>
      </c>
      <c r="E95" s="44" t="s">
        <v>183</v>
      </c>
      <c r="F95" s="45">
        <f>Days('01_memberdate'!$D$2,A95)</f>
        <v>-45</v>
      </c>
    </row>
    <row r="96">
      <c r="A96" s="42">
        <f>'01_memberdate'!$E$2*1+94</f>
        <v>45085</v>
      </c>
      <c r="B96" s="43" t="str">
        <f t="shared" si="2"/>
        <v>木</v>
      </c>
      <c r="E96" s="44" t="s">
        <v>184</v>
      </c>
      <c r="F96" s="45">
        <f>Days('01_memberdate'!$D$2,A96)</f>
        <v>-46</v>
      </c>
    </row>
    <row r="97">
      <c r="A97" s="42">
        <f>'01_memberdate'!$E$2*1+95</f>
        <v>45086</v>
      </c>
      <c r="B97" s="43" t="str">
        <f t="shared" si="2"/>
        <v>金</v>
      </c>
      <c r="E97" s="44" t="s">
        <v>185</v>
      </c>
      <c r="F97" s="45">
        <f>Days('01_memberdate'!$D$2,A97)</f>
        <v>-47</v>
      </c>
    </row>
    <row r="98">
      <c r="A98" s="42">
        <f>'01_memberdate'!$E$2*1+96</f>
        <v>45087</v>
      </c>
      <c r="B98" s="43" t="str">
        <f t="shared" si="2"/>
        <v>土</v>
      </c>
      <c r="E98" s="44" t="s">
        <v>186</v>
      </c>
      <c r="F98" s="45">
        <f>Days('01_memberdate'!$D$2,A98)</f>
        <v>-48</v>
      </c>
    </row>
    <row r="99">
      <c r="A99" s="46">
        <f>'01_memberdate'!$E$2*1+97</f>
        <v>45088</v>
      </c>
      <c r="B99" s="47" t="str">
        <f t="shared" si="2"/>
        <v>日</v>
      </c>
      <c r="E99" s="44" t="s">
        <v>187</v>
      </c>
      <c r="F99" s="45">
        <f>Days('01_memberdate'!$D$2,A99)</f>
        <v>-49</v>
      </c>
    </row>
    <row r="100">
      <c r="A100" s="42">
        <f>'01_memberdate'!$E$2*1+98</f>
        <v>45089</v>
      </c>
      <c r="B100" s="43" t="str">
        <f t="shared" si="2"/>
        <v>月</v>
      </c>
      <c r="E100" s="44" t="s">
        <v>188</v>
      </c>
      <c r="F100" s="45">
        <f>Days('01_memberdate'!$D$2,A100)</f>
        <v>-50</v>
      </c>
    </row>
    <row r="101">
      <c r="A101" s="42">
        <f>'01_memberdate'!$E$2*1+99</f>
        <v>45090</v>
      </c>
      <c r="B101" s="43" t="str">
        <f t="shared" si="2"/>
        <v>火</v>
      </c>
      <c r="E101" s="44" t="s">
        <v>189</v>
      </c>
      <c r="F101" s="45">
        <f>Days('01_memberdate'!$D$2,A101)</f>
        <v>-51</v>
      </c>
    </row>
    <row r="102">
      <c r="A102" s="42">
        <f>'01_memberdate'!$E$2*1+100</f>
        <v>45091</v>
      </c>
      <c r="B102" s="43" t="str">
        <f t="shared" si="2"/>
        <v>水</v>
      </c>
      <c r="E102" s="44" t="s">
        <v>190</v>
      </c>
      <c r="F102" s="45">
        <f>Days('01_memberdate'!$D$2,A102)</f>
        <v>-52</v>
      </c>
    </row>
    <row r="103">
      <c r="A103" s="42">
        <f>'01_memberdate'!$E$2*1+101</f>
        <v>45092</v>
      </c>
      <c r="B103" s="43" t="str">
        <f t="shared" si="2"/>
        <v>木</v>
      </c>
      <c r="E103" s="44" t="s">
        <v>191</v>
      </c>
      <c r="F103" s="45">
        <f>Days('01_memberdate'!$D$2,A103)</f>
        <v>-53</v>
      </c>
    </row>
    <row r="104">
      <c r="A104" s="42">
        <f>'01_memberdate'!$E$2*1+102</f>
        <v>45093</v>
      </c>
      <c r="B104" s="43" t="str">
        <f t="shared" si="2"/>
        <v>金</v>
      </c>
      <c r="E104" s="44" t="s">
        <v>192</v>
      </c>
      <c r="F104" s="45">
        <f>Days('01_memberdate'!$D$2,A104)</f>
        <v>-54</v>
      </c>
    </row>
    <row r="105">
      <c r="A105" s="42">
        <f>'01_memberdate'!$E$2*1+103</f>
        <v>45094</v>
      </c>
      <c r="B105" s="43" t="str">
        <f t="shared" si="2"/>
        <v>土</v>
      </c>
      <c r="E105" s="44" t="s">
        <v>193</v>
      </c>
      <c r="F105" s="45">
        <f>Days('01_memberdate'!$D$2,A105)</f>
        <v>-55</v>
      </c>
    </row>
    <row r="106">
      <c r="A106" s="46">
        <f>'01_memberdate'!$E$2*1+104</f>
        <v>45095</v>
      </c>
      <c r="B106" s="47" t="str">
        <f t="shared" si="2"/>
        <v>日</v>
      </c>
      <c r="E106" s="44" t="s">
        <v>194</v>
      </c>
      <c r="F106" s="45">
        <f>Days('01_memberdate'!$D$2,A106)</f>
        <v>-56</v>
      </c>
    </row>
    <row r="107">
      <c r="A107" s="42">
        <f>'01_memberdate'!$E$2*1+105</f>
        <v>45096</v>
      </c>
      <c r="B107" s="43" t="str">
        <f t="shared" si="2"/>
        <v>月</v>
      </c>
      <c r="E107" s="44" t="s">
        <v>195</v>
      </c>
      <c r="F107" s="45">
        <f>Days('01_memberdate'!$D$2,A107)</f>
        <v>-57</v>
      </c>
    </row>
    <row r="108">
      <c r="A108" s="42">
        <f>'01_memberdate'!$E$2*1+106</f>
        <v>45097</v>
      </c>
      <c r="B108" s="43" t="str">
        <f t="shared" si="2"/>
        <v>火</v>
      </c>
      <c r="E108" s="44" t="s">
        <v>196</v>
      </c>
      <c r="F108" s="45">
        <f>Days('01_memberdate'!$D$2,A108)</f>
        <v>-58</v>
      </c>
    </row>
    <row r="109">
      <c r="A109" s="42">
        <f>'01_memberdate'!$E$2*1+107</f>
        <v>45098</v>
      </c>
      <c r="B109" s="43" t="str">
        <f t="shared" si="2"/>
        <v>水</v>
      </c>
      <c r="E109" s="44" t="s">
        <v>197</v>
      </c>
      <c r="F109" s="45">
        <f>Days('01_memberdate'!$D$2,A109)</f>
        <v>-59</v>
      </c>
    </row>
    <row r="110">
      <c r="A110" s="42">
        <f>'01_memberdate'!$E$2*1+108</f>
        <v>45099</v>
      </c>
      <c r="B110" s="43" t="str">
        <f t="shared" si="2"/>
        <v>木</v>
      </c>
      <c r="E110" s="44" t="s">
        <v>198</v>
      </c>
      <c r="F110" s="45">
        <f>Days('01_memberdate'!$D$2,A110)</f>
        <v>-60</v>
      </c>
    </row>
    <row r="111">
      <c r="A111" s="42">
        <f>'01_memberdate'!$E$2*1+109</f>
        <v>45100</v>
      </c>
      <c r="B111" s="43" t="str">
        <f t="shared" si="2"/>
        <v>金</v>
      </c>
      <c r="E111" s="44" t="s">
        <v>199</v>
      </c>
      <c r="F111" s="45">
        <f>Days('01_memberdate'!$D$2,A111)</f>
        <v>-61</v>
      </c>
    </row>
    <row r="112">
      <c r="A112" s="42">
        <f>'01_memberdate'!$E$2*1+110</f>
        <v>45101</v>
      </c>
      <c r="B112" s="43" t="str">
        <f t="shared" si="2"/>
        <v>土</v>
      </c>
      <c r="E112" s="44" t="s">
        <v>200</v>
      </c>
      <c r="F112" s="45">
        <f>Days('01_memberdate'!$D$2,A112)</f>
        <v>-62</v>
      </c>
    </row>
    <row r="113">
      <c r="A113" s="46">
        <f>'01_memberdate'!$E$2*1+111</f>
        <v>45102</v>
      </c>
      <c r="B113" s="47" t="str">
        <f t="shared" si="2"/>
        <v>日</v>
      </c>
      <c r="E113" s="44" t="s">
        <v>201</v>
      </c>
      <c r="F113" s="45">
        <f>Days('01_memberdate'!$D$2,A113)</f>
        <v>-63</v>
      </c>
    </row>
    <row r="114">
      <c r="A114" s="42">
        <f>'01_memberdate'!$E$2*1+112</f>
        <v>45103</v>
      </c>
      <c r="B114" s="43" t="str">
        <f t="shared" si="2"/>
        <v>月</v>
      </c>
      <c r="E114" s="44" t="s">
        <v>202</v>
      </c>
      <c r="F114" s="45">
        <f>Days('01_memberdate'!$D$2,A114)</f>
        <v>-64</v>
      </c>
    </row>
    <row r="115">
      <c r="A115" s="42">
        <f>'01_memberdate'!$E$2*1+113</f>
        <v>45104</v>
      </c>
      <c r="B115" s="43" t="str">
        <f t="shared" si="2"/>
        <v>火</v>
      </c>
      <c r="E115" s="44" t="s">
        <v>203</v>
      </c>
      <c r="F115" s="45">
        <f>Days('01_memberdate'!$D$2,A115)</f>
        <v>-65</v>
      </c>
    </row>
    <row r="116">
      <c r="A116" s="42">
        <f>'01_memberdate'!$E$2*1+114</f>
        <v>45105</v>
      </c>
      <c r="B116" s="43" t="str">
        <f t="shared" si="2"/>
        <v>水</v>
      </c>
      <c r="E116" s="44" t="s">
        <v>204</v>
      </c>
      <c r="F116" s="45">
        <f>Days('01_memberdate'!$D$2,A116)</f>
        <v>-66</v>
      </c>
    </row>
    <row r="117">
      <c r="A117" s="42">
        <f>'01_memberdate'!$E$2*1+115</f>
        <v>45106</v>
      </c>
      <c r="B117" s="43" t="str">
        <f t="shared" si="2"/>
        <v>木</v>
      </c>
      <c r="E117" s="44" t="s">
        <v>205</v>
      </c>
      <c r="F117" s="45">
        <f>Days('01_memberdate'!$D$2,A117)</f>
        <v>-67</v>
      </c>
    </row>
    <row r="118">
      <c r="A118" s="42">
        <f>'01_memberdate'!$E$2*1+116</f>
        <v>45107</v>
      </c>
      <c r="B118" s="43" t="str">
        <f t="shared" si="2"/>
        <v>金</v>
      </c>
      <c r="E118" s="44" t="s">
        <v>206</v>
      </c>
      <c r="F118" s="45">
        <f>Days('01_memberdate'!$D$2,A118)</f>
        <v>-68</v>
      </c>
    </row>
    <row r="119">
      <c r="A119" s="42">
        <f>'01_memberdate'!$E$2*1+117</f>
        <v>45108</v>
      </c>
      <c r="B119" s="43" t="str">
        <f t="shared" si="2"/>
        <v>土</v>
      </c>
      <c r="E119" s="44" t="s">
        <v>207</v>
      </c>
      <c r="F119" s="45">
        <f>Days('01_memberdate'!$D$2,A119)</f>
        <v>-69</v>
      </c>
    </row>
    <row r="120">
      <c r="A120" s="46">
        <f>'01_memberdate'!$E$2*1+118</f>
        <v>45109</v>
      </c>
      <c r="B120" s="47" t="str">
        <f t="shared" si="2"/>
        <v>日</v>
      </c>
      <c r="E120" s="44" t="s">
        <v>208</v>
      </c>
      <c r="F120" s="45">
        <f>Days('01_memberdate'!$D$2,A120)</f>
        <v>-70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0" width="10.75"/>
  </cols>
  <sheetData>
    <row r="1">
      <c r="A1" s="53" t="s">
        <v>209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row>
    <row r="2">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row>
    <row r="3">
      <c r="A3" s="54"/>
      <c r="B3" s="55" t="s">
        <v>210</v>
      </c>
      <c r="C3" s="56">
        <v>70.0</v>
      </c>
      <c r="D3" s="56" t="s">
        <v>211</v>
      </c>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row>
    <row r="4">
      <c r="A4" s="54"/>
      <c r="B4" s="54"/>
      <c r="C4" s="56">
        <v>10.0</v>
      </c>
      <c r="D4" s="56" t="s">
        <v>61</v>
      </c>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row>
    <row r="5">
      <c r="A5" s="54"/>
      <c r="B5" s="54"/>
      <c r="C5" s="56">
        <v>14.0</v>
      </c>
      <c r="D5" s="56" t="s">
        <v>212</v>
      </c>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row>
    <row r="6">
      <c r="A6" s="54"/>
      <c r="B6" s="54"/>
      <c r="C6" s="56">
        <v>6.0</v>
      </c>
      <c r="D6" s="56" t="s">
        <v>58</v>
      </c>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row>
    <row r="7">
      <c r="A7" s="57"/>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row>
    <row r="8">
      <c r="A8" s="58" t="str">
        <f t="array" ref="A8:CV58">TRANSPOSE(k3_unique!1:100)</f>
        <v>\</v>
      </c>
      <c r="B8" s="59" t="s">
        <v>20</v>
      </c>
      <c r="C8" s="59" t="s">
        <v>23</v>
      </c>
      <c r="D8" s="59" t="s">
        <v>25</v>
      </c>
      <c r="E8" s="59" t="s">
        <v>27</v>
      </c>
      <c r="F8" s="59" t="s">
        <v>29</v>
      </c>
      <c r="G8" s="59" t="s">
        <v>31</v>
      </c>
      <c r="H8" s="59" t="s">
        <v>33</v>
      </c>
      <c r="I8" s="59" t="s">
        <v>35</v>
      </c>
      <c r="J8" s="59" t="s">
        <v>37</v>
      </c>
      <c r="K8" s="59" t="s">
        <v>39</v>
      </c>
      <c r="L8" s="59" t="s">
        <v>41</v>
      </c>
      <c r="M8" s="59" t="s">
        <v>43</v>
      </c>
      <c r="N8" s="59" t="s">
        <v>45</v>
      </c>
      <c r="O8" s="59" t="s">
        <v>47</v>
      </c>
      <c r="P8" s="59" t="s">
        <v>49</v>
      </c>
      <c r="Q8" s="59" t="s">
        <v>51</v>
      </c>
      <c r="R8" s="59" t="s">
        <v>52</v>
      </c>
      <c r="S8" s="59" t="s">
        <v>54</v>
      </c>
      <c r="T8" s="59"/>
      <c r="U8" s="59"/>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row>
    <row r="9">
      <c r="A9" s="61" t="s">
        <v>6</v>
      </c>
      <c r="B9" s="55">
        <v>537824.0</v>
      </c>
      <c r="C9" s="55">
        <v>1.0</v>
      </c>
      <c r="D9" s="55">
        <v>7.0</v>
      </c>
      <c r="E9" s="55">
        <v>1.0</v>
      </c>
      <c r="F9" s="55">
        <v>1.0</v>
      </c>
      <c r="G9" s="55">
        <v>1.0</v>
      </c>
      <c r="H9" s="55">
        <v>14.0</v>
      </c>
      <c r="I9" s="55">
        <v>1.0</v>
      </c>
      <c r="J9" s="55">
        <v>1.0</v>
      </c>
      <c r="K9" s="55">
        <v>14.0</v>
      </c>
      <c r="L9" s="55">
        <v>1.0</v>
      </c>
      <c r="M9" s="55">
        <v>1.0</v>
      </c>
      <c r="N9" s="55">
        <v>1.0</v>
      </c>
      <c r="O9" s="55">
        <v>1.0</v>
      </c>
      <c r="P9" s="55">
        <v>14.0</v>
      </c>
      <c r="Q9" s="55">
        <v>14.0</v>
      </c>
      <c r="R9" s="55">
        <v>14.0</v>
      </c>
      <c r="S9" s="55">
        <v>14.0</v>
      </c>
      <c r="T9" s="55">
        <v>0.0</v>
      </c>
      <c r="U9" s="55">
        <v>0.0</v>
      </c>
      <c r="V9" s="55">
        <v>0.0</v>
      </c>
      <c r="W9" s="55">
        <v>0.0</v>
      </c>
      <c r="X9" s="55">
        <v>0.0</v>
      </c>
      <c r="Y9" s="55">
        <v>0.0</v>
      </c>
      <c r="Z9" s="55">
        <v>0.0</v>
      </c>
      <c r="AA9" s="55">
        <v>0.0</v>
      </c>
      <c r="AB9" s="55">
        <v>0.0</v>
      </c>
      <c r="AC9" s="55">
        <v>0.0</v>
      </c>
      <c r="AD9" s="55">
        <v>0.0</v>
      </c>
      <c r="AE9" s="55">
        <v>0.0</v>
      </c>
      <c r="AF9" s="55">
        <v>0.0</v>
      </c>
      <c r="AG9" s="55">
        <v>0.0</v>
      </c>
      <c r="AH9" s="55">
        <v>0.0</v>
      </c>
      <c r="AI9" s="55">
        <v>0.0</v>
      </c>
      <c r="AJ9" s="55">
        <v>0.0</v>
      </c>
      <c r="AK9" s="55">
        <v>0.0</v>
      </c>
      <c r="AL9" s="55">
        <v>0.0</v>
      </c>
      <c r="AM9" s="55">
        <v>0.0</v>
      </c>
      <c r="AN9" s="55">
        <v>0.0</v>
      </c>
      <c r="AO9" s="55">
        <v>0.0</v>
      </c>
      <c r="AP9" s="55">
        <v>0.0</v>
      </c>
      <c r="AQ9" s="55">
        <v>0.0</v>
      </c>
      <c r="AR9" s="55">
        <v>0.0</v>
      </c>
      <c r="AS9" s="55">
        <v>0.0</v>
      </c>
      <c r="AT9" s="55">
        <v>0.0</v>
      </c>
      <c r="AU9" s="55">
        <v>0.0</v>
      </c>
      <c r="AV9" s="55">
        <v>0.0</v>
      </c>
      <c r="AW9" s="55">
        <v>0.0</v>
      </c>
      <c r="AX9" s="55">
        <v>0.0</v>
      </c>
      <c r="AY9" s="55">
        <v>0.0</v>
      </c>
      <c r="AZ9" s="55">
        <v>0.0</v>
      </c>
      <c r="BA9" s="55">
        <v>0.0</v>
      </c>
      <c r="BB9" s="55">
        <v>0.0</v>
      </c>
      <c r="BC9" s="55">
        <v>0.0</v>
      </c>
      <c r="BD9" s="55">
        <v>0.0</v>
      </c>
      <c r="BE9" s="55">
        <v>0.0</v>
      </c>
      <c r="BF9" s="55">
        <v>0.0</v>
      </c>
      <c r="BG9" s="55">
        <v>0.0</v>
      </c>
      <c r="BH9" s="55">
        <v>0.0</v>
      </c>
      <c r="BI9" s="55">
        <v>0.0</v>
      </c>
      <c r="BJ9" s="55">
        <v>0.0</v>
      </c>
      <c r="BK9" s="55">
        <v>0.0</v>
      </c>
      <c r="BL9" s="55">
        <v>0.0</v>
      </c>
      <c r="BM9" s="55">
        <v>0.0</v>
      </c>
      <c r="BN9" s="55">
        <v>0.0</v>
      </c>
      <c r="BO9" s="55">
        <v>0.0</v>
      </c>
      <c r="BP9" s="55">
        <v>0.0</v>
      </c>
      <c r="BQ9" s="55">
        <v>0.0</v>
      </c>
      <c r="BR9" s="55">
        <v>0.0</v>
      </c>
      <c r="BS9" s="55">
        <v>0.0</v>
      </c>
      <c r="BT9" s="55">
        <v>0.0</v>
      </c>
      <c r="BU9" s="55">
        <v>0.0</v>
      </c>
      <c r="BV9" s="55">
        <v>0.0</v>
      </c>
      <c r="BW9" s="55">
        <v>0.0</v>
      </c>
      <c r="BX9" s="55">
        <v>0.0</v>
      </c>
      <c r="BY9" s="55">
        <v>0.0</v>
      </c>
      <c r="BZ9" s="55">
        <v>0.0</v>
      </c>
      <c r="CA9" s="55">
        <v>0.0</v>
      </c>
      <c r="CB9" s="55">
        <v>0.0</v>
      </c>
      <c r="CC9" s="55">
        <v>0.0</v>
      </c>
      <c r="CD9" s="55">
        <v>0.0</v>
      </c>
      <c r="CE9" s="55">
        <v>0.0</v>
      </c>
      <c r="CF9" s="55">
        <v>0.0</v>
      </c>
      <c r="CG9" s="55">
        <v>0.0</v>
      </c>
      <c r="CH9" s="55">
        <v>0.0</v>
      </c>
      <c r="CI9" s="55">
        <v>0.0</v>
      </c>
      <c r="CJ9" s="55">
        <v>0.0</v>
      </c>
      <c r="CK9" s="55">
        <v>0.0</v>
      </c>
      <c r="CL9" s="55">
        <v>0.0</v>
      </c>
      <c r="CM9" s="55">
        <v>0.0</v>
      </c>
      <c r="CN9" s="55">
        <v>0.0</v>
      </c>
      <c r="CO9" s="55">
        <v>0.0</v>
      </c>
      <c r="CP9" s="55">
        <v>0.0</v>
      </c>
      <c r="CQ9" s="55">
        <v>0.0</v>
      </c>
      <c r="CR9" s="55">
        <v>0.0</v>
      </c>
      <c r="CS9" s="55">
        <v>0.0</v>
      </c>
      <c r="CT9" s="55">
        <v>0.0</v>
      </c>
      <c r="CU9" s="55">
        <v>0.0</v>
      </c>
      <c r="CV9" s="55">
        <v>0.0</v>
      </c>
    </row>
    <row r="10">
      <c r="A10" s="61" t="s">
        <v>7</v>
      </c>
      <c r="B10" s="55">
        <v>2744.0</v>
      </c>
      <c r="C10" s="55">
        <v>14.0</v>
      </c>
      <c r="D10" s="55">
        <v>1.0</v>
      </c>
      <c r="E10" s="55">
        <v>1.0</v>
      </c>
      <c r="F10" s="55">
        <v>1.0</v>
      </c>
      <c r="G10" s="55">
        <v>1.0</v>
      </c>
      <c r="H10" s="55">
        <v>14.0</v>
      </c>
      <c r="I10" s="55">
        <v>14.0</v>
      </c>
      <c r="J10" s="55">
        <v>1.0</v>
      </c>
      <c r="K10" s="55">
        <v>1.0</v>
      </c>
      <c r="L10" s="55">
        <v>1.0</v>
      </c>
      <c r="M10" s="55">
        <v>14.0</v>
      </c>
      <c r="N10" s="55">
        <v>1.0</v>
      </c>
      <c r="O10" s="55">
        <v>1.0</v>
      </c>
      <c r="P10" s="55">
        <v>14.0</v>
      </c>
      <c r="Q10" s="55">
        <v>1.0</v>
      </c>
      <c r="R10" s="55">
        <v>1.0</v>
      </c>
      <c r="S10" s="55">
        <v>14.0</v>
      </c>
      <c r="T10" s="55">
        <v>0.0</v>
      </c>
      <c r="U10" s="55">
        <v>0.0</v>
      </c>
      <c r="V10" s="55">
        <v>0.0</v>
      </c>
      <c r="W10" s="55">
        <v>0.0</v>
      </c>
      <c r="X10" s="55">
        <v>0.0</v>
      </c>
      <c r="Y10" s="55">
        <v>0.0</v>
      </c>
      <c r="Z10" s="55">
        <v>0.0</v>
      </c>
      <c r="AA10" s="55">
        <v>0.0</v>
      </c>
      <c r="AB10" s="55">
        <v>0.0</v>
      </c>
      <c r="AC10" s="55">
        <v>0.0</v>
      </c>
      <c r="AD10" s="55">
        <v>0.0</v>
      </c>
      <c r="AE10" s="55">
        <v>0.0</v>
      </c>
      <c r="AF10" s="55">
        <v>0.0</v>
      </c>
      <c r="AG10" s="55">
        <v>0.0</v>
      </c>
      <c r="AH10" s="55">
        <v>0.0</v>
      </c>
      <c r="AI10" s="55">
        <v>0.0</v>
      </c>
      <c r="AJ10" s="55">
        <v>0.0</v>
      </c>
      <c r="AK10" s="55">
        <v>0.0</v>
      </c>
      <c r="AL10" s="55">
        <v>0.0</v>
      </c>
      <c r="AM10" s="55">
        <v>0.0</v>
      </c>
      <c r="AN10" s="55">
        <v>0.0</v>
      </c>
      <c r="AO10" s="55">
        <v>0.0</v>
      </c>
      <c r="AP10" s="55">
        <v>0.0</v>
      </c>
      <c r="AQ10" s="55">
        <v>0.0</v>
      </c>
      <c r="AR10" s="55">
        <v>0.0</v>
      </c>
      <c r="AS10" s="55">
        <v>0.0</v>
      </c>
      <c r="AT10" s="55">
        <v>0.0</v>
      </c>
      <c r="AU10" s="55">
        <v>0.0</v>
      </c>
      <c r="AV10" s="55">
        <v>0.0</v>
      </c>
      <c r="AW10" s="55">
        <v>0.0</v>
      </c>
      <c r="AX10" s="55">
        <v>0.0</v>
      </c>
      <c r="AY10" s="55">
        <v>0.0</v>
      </c>
      <c r="AZ10" s="55">
        <v>0.0</v>
      </c>
      <c r="BA10" s="55">
        <v>0.0</v>
      </c>
      <c r="BB10" s="55">
        <v>0.0</v>
      </c>
      <c r="BC10" s="55">
        <v>0.0</v>
      </c>
      <c r="BD10" s="55">
        <v>0.0</v>
      </c>
      <c r="BE10" s="55">
        <v>0.0</v>
      </c>
      <c r="BF10" s="55">
        <v>0.0</v>
      </c>
      <c r="BG10" s="55">
        <v>0.0</v>
      </c>
      <c r="BH10" s="55">
        <v>0.0</v>
      </c>
      <c r="BI10" s="55">
        <v>0.0</v>
      </c>
      <c r="BJ10" s="55">
        <v>0.0</v>
      </c>
      <c r="BK10" s="55">
        <v>0.0</v>
      </c>
      <c r="BL10" s="55">
        <v>0.0</v>
      </c>
      <c r="BM10" s="55">
        <v>0.0</v>
      </c>
      <c r="BN10" s="55">
        <v>0.0</v>
      </c>
      <c r="BO10" s="55">
        <v>0.0</v>
      </c>
      <c r="BP10" s="55">
        <v>0.0</v>
      </c>
      <c r="BQ10" s="55">
        <v>0.0</v>
      </c>
      <c r="BR10" s="55">
        <v>0.0</v>
      </c>
      <c r="BS10" s="55">
        <v>0.0</v>
      </c>
      <c r="BT10" s="55">
        <v>0.0</v>
      </c>
      <c r="BU10" s="55">
        <v>0.0</v>
      </c>
      <c r="BV10" s="55">
        <v>0.0</v>
      </c>
      <c r="BW10" s="55">
        <v>0.0</v>
      </c>
      <c r="BX10" s="55">
        <v>0.0</v>
      </c>
      <c r="BY10" s="55">
        <v>0.0</v>
      </c>
      <c r="BZ10" s="55">
        <v>0.0</v>
      </c>
      <c r="CA10" s="55">
        <v>0.0</v>
      </c>
      <c r="CB10" s="55">
        <v>0.0</v>
      </c>
      <c r="CC10" s="55">
        <v>0.0</v>
      </c>
      <c r="CD10" s="55">
        <v>0.0</v>
      </c>
      <c r="CE10" s="55">
        <v>0.0</v>
      </c>
      <c r="CF10" s="55">
        <v>0.0</v>
      </c>
      <c r="CG10" s="55">
        <v>0.0</v>
      </c>
      <c r="CH10" s="55">
        <v>0.0</v>
      </c>
      <c r="CI10" s="55">
        <v>0.0</v>
      </c>
      <c r="CJ10" s="55">
        <v>0.0</v>
      </c>
      <c r="CK10" s="55">
        <v>0.0</v>
      </c>
      <c r="CL10" s="55">
        <v>0.0</v>
      </c>
      <c r="CM10" s="55">
        <v>0.0</v>
      </c>
      <c r="CN10" s="55">
        <v>0.0</v>
      </c>
      <c r="CO10" s="55">
        <v>0.0</v>
      </c>
      <c r="CP10" s="55">
        <v>0.0</v>
      </c>
      <c r="CQ10" s="55">
        <v>0.0</v>
      </c>
      <c r="CR10" s="55">
        <v>0.0</v>
      </c>
      <c r="CS10" s="55">
        <v>0.0</v>
      </c>
      <c r="CT10" s="55">
        <v>0.0</v>
      </c>
      <c r="CU10" s="55">
        <v>0.0</v>
      </c>
      <c r="CV10" s="55">
        <v>0.0</v>
      </c>
    </row>
    <row r="11">
      <c r="A11" s="61" t="s">
        <v>8</v>
      </c>
      <c r="B11" s="55">
        <v>1.0</v>
      </c>
      <c r="C11" s="55">
        <v>1.0</v>
      </c>
      <c r="D11" s="55">
        <v>1.0</v>
      </c>
      <c r="E11" s="55">
        <v>14.0</v>
      </c>
      <c r="F11" s="55">
        <v>14.0</v>
      </c>
      <c r="G11" s="55">
        <v>14.0</v>
      </c>
      <c r="H11" s="55">
        <v>1.0</v>
      </c>
      <c r="I11" s="55">
        <v>1.0</v>
      </c>
      <c r="J11" s="55">
        <v>14.0</v>
      </c>
      <c r="K11" s="55">
        <v>1.0</v>
      </c>
      <c r="L11" s="55">
        <v>1.0</v>
      </c>
      <c r="M11" s="55">
        <v>1.0</v>
      </c>
      <c r="N11" s="55">
        <v>1.0</v>
      </c>
      <c r="O11" s="55">
        <v>1.0</v>
      </c>
      <c r="P11" s="55">
        <v>1.0</v>
      </c>
      <c r="Q11" s="55">
        <v>1.0</v>
      </c>
      <c r="R11" s="55">
        <v>1.0</v>
      </c>
      <c r="S11" s="55">
        <v>1.0</v>
      </c>
      <c r="T11" s="55">
        <v>0.0</v>
      </c>
      <c r="U11" s="55">
        <v>0.0</v>
      </c>
      <c r="V11" s="55">
        <v>0.0</v>
      </c>
      <c r="W11" s="55">
        <v>0.0</v>
      </c>
      <c r="X11" s="55">
        <v>0.0</v>
      </c>
      <c r="Y11" s="55">
        <v>0.0</v>
      </c>
      <c r="Z11" s="55">
        <v>0.0</v>
      </c>
      <c r="AA11" s="55">
        <v>0.0</v>
      </c>
      <c r="AB11" s="55">
        <v>0.0</v>
      </c>
      <c r="AC11" s="55">
        <v>0.0</v>
      </c>
      <c r="AD11" s="55">
        <v>0.0</v>
      </c>
      <c r="AE11" s="55">
        <v>0.0</v>
      </c>
      <c r="AF11" s="55">
        <v>0.0</v>
      </c>
      <c r="AG11" s="55">
        <v>0.0</v>
      </c>
      <c r="AH11" s="55">
        <v>0.0</v>
      </c>
      <c r="AI11" s="55">
        <v>0.0</v>
      </c>
      <c r="AJ11" s="55">
        <v>0.0</v>
      </c>
      <c r="AK11" s="55">
        <v>0.0</v>
      </c>
      <c r="AL11" s="55">
        <v>0.0</v>
      </c>
      <c r="AM11" s="55">
        <v>0.0</v>
      </c>
      <c r="AN11" s="55">
        <v>0.0</v>
      </c>
      <c r="AO11" s="55">
        <v>0.0</v>
      </c>
      <c r="AP11" s="55">
        <v>0.0</v>
      </c>
      <c r="AQ11" s="55">
        <v>0.0</v>
      </c>
      <c r="AR11" s="55">
        <v>0.0</v>
      </c>
      <c r="AS11" s="55">
        <v>0.0</v>
      </c>
      <c r="AT11" s="55">
        <v>0.0</v>
      </c>
      <c r="AU11" s="55">
        <v>0.0</v>
      </c>
      <c r="AV11" s="55">
        <v>0.0</v>
      </c>
      <c r="AW11" s="55">
        <v>0.0</v>
      </c>
      <c r="AX11" s="55">
        <v>0.0</v>
      </c>
      <c r="AY11" s="55">
        <v>0.0</v>
      </c>
      <c r="AZ11" s="55">
        <v>0.0</v>
      </c>
      <c r="BA11" s="55">
        <v>0.0</v>
      </c>
      <c r="BB11" s="55">
        <v>0.0</v>
      </c>
      <c r="BC11" s="55">
        <v>0.0</v>
      </c>
      <c r="BD11" s="55">
        <v>0.0</v>
      </c>
      <c r="BE11" s="55">
        <v>0.0</v>
      </c>
      <c r="BF11" s="55">
        <v>0.0</v>
      </c>
      <c r="BG11" s="55">
        <v>0.0</v>
      </c>
      <c r="BH11" s="55">
        <v>0.0</v>
      </c>
      <c r="BI11" s="55">
        <v>0.0</v>
      </c>
      <c r="BJ11" s="55">
        <v>0.0</v>
      </c>
      <c r="BK11" s="55">
        <v>0.0</v>
      </c>
      <c r="BL11" s="55">
        <v>0.0</v>
      </c>
      <c r="BM11" s="55">
        <v>0.0</v>
      </c>
      <c r="BN11" s="55">
        <v>0.0</v>
      </c>
      <c r="BO11" s="55">
        <v>0.0</v>
      </c>
      <c r="BP11" s="55">
        <v>0.0</v>
      </c>
      <c r="BQ11" s="55">
        <v>0.0</v>
      </c>
      <c r="BR11" s="55">
        <v>0.0</v>
      </c>
      <c r="BS11" s="55">
        <v>0.0</v>
      </c>
      <c r="BT11" s="55">
        <v>0.0</v>
      </c>
      <c r="BU11" s="55">
        <v>0.0</v>
      </c>
      <c r="BV11" s="55">
        <v>0.0</v>
      </c>
      <c r="BW11" s="55">
        <v>0.0</v>
      </c>
      <c r="BX11" s="55">
        <v>0.0</v>
      </c>
      <c r="BY11" s="55">
        <v>0.0</v>
      </c>
      <c r="BZ11" s="55">
        <v>0.0</v>
      </c>
      <c r="CA11" s="55">
        <v>0.0</v>
      </c>
      <c r="CB11" s="55">
        <v>0.0</v>
      </c>
      <c r="CC11" s="55">
        <v>0.0</v>
      </c>
      <c r="CD11" s="55">
        <v>0.0</v>
      </c>
      <c r="CE11" s="55">
        <v>0.0</v>
      </c>
      <c r="CF11" s="55">
        <v>0.0</v>
      </c>
      <c r="CG11" s="55">
        <v>0.0</v>
      </c>
      <c r="CH11" s="55">
        <v>0.0</v>
      </c>
      <c r="CI11" s="55">
        <v>0.0</v>
      </c>
      <c r="CJ11" s="55">
        <v>0.0</v>
      </c>
      <c r="CK11" s="55">
        <v>0.0</v>
      </c>
      <c r="CL11" s="55">
        <v>0.0</v>
      </c>
      <c r="CM11" s="55">
        <v>0.0</v>
      </c>
      <c r="CN11" s="55">
        <v>0.0</v>
      </c>
      <c r="CO11" s="55">
        <v>0.0</v>
      </c>
      <c r="CP11" s="55">
        <v>0.0</v>
      </c>
      <c r="CQ11" s="55">
        <v>0.0</v>
      </c>
      <c r="CR11" s="55">
        <v>0.0</v>
      </c>
      <c r="CS11" s="55">
        <v>0.0</v>
      </c>
      <c r="CT11" s="55">
        <v>0.0</v>
      </c>
      <c r="CU11" s="55">
        <v>0.0</v>
      </c>
      <c r="CV11" s="55">
        <v>0.0</v>
      </c>
    </row>
    <row r="12">
      <c r="A12" s="61" t="s">
        <v>9</v>
      </c>
      <c r="B12" s="55">
        <v>38416.0</v>
      </c>
      <c r="C12" s="55">
        <v>1.0</v>
      </c>
      <c r="D12" s="55">
        <v>14.0</v>
      </c>
      <c r="E12" s="55">
        <v>1.0</v>
      </c>
      <c r="F12" s="55">
        <v>1.0</v>
      </c>
      <c r="G12" s="55">
        <v>1.0</v>
      </c>
      <c r="H12" s="55">
        <v>1.0</v>
      </c>
      <c r="I12" s="55">
        <v>1.0</v>
      </c>
      <c r="J12" s="55">
        <v>1.0</v>
      </c>
      <c r="K12" s="55">
        <v>1.0</v>
      </c>
      <c r="L12" s="55">
        <v>14.0</v>
      </c>
      <c r="M12" s="55">
        <v>14.0</v>
      </c>
      <c r="N12" s="55">
        <v>14.0</v>
      </c>
      <c r="O12" s="55">
        <v>14.0</v>
      </c>
      <c r="P12" s="55">
        <v>1.0</v>
      </c>
      <c r="Q12" s="55">
        <v>1.0</v>
      </c>
      <c r="R12" s="55">
        <v>1.0</v>
      </c>
      <c r="S12" s="55">
        <v>14.0</v>
      </c>
      <c r="T12" s="55">
        <v>0.0</v>
      </c>
      <c r="U12" s="55">
        <v>0.0</v>
      </c>
      <c r="V12" s="55">
        <v>0.0</v>
      </c>
      <c r="W12" s="55">
        <v>0.0</v>
      </c>
      <c r="X12" s="55">
        <v>0.0</v>
      </c>
      <c r="Y12" s="55">
        <v>0.0</v>
      </c>
      <c r="Z12" s="55">
        <v>0.0</v>
      </c>
      <c r="AA12" s="55">
        <v>0.0</v>
      </c>
      <c r="AB12" s="55">
        <v>0.0</v>
      </c>
      <c r="AC12" s="55">
        <v>0.0</v>
      </c>
      <c r="AD12" s="55">
        <v>0.0</v>
      </c>
      <c r="AE12" s="55">
        <v>0.0</v>
      </c>
      <c r="AF12" s="55">
        <v>0.0</v>
      </c>
      <c r="AG12" s="55">
        <v>0.0</v>
      </c>
      <c r="AH12" s="55">
        <v>0.0</v>
      </c>
      <c r="AI12" s="55">
        <v>0.0</v>
      </c>
      <c r="AJ12" s="55">
        <v>0.0</v>
      </c>
      <c r="AK12" s="55">
        <v>0.0</v>
      </c>
      <c r="AL12" s="55">
        <v>0.0</v>
      </c>
      <c r="AM12" s="55">
        <v>0.0</v>
      </c>
      <c r="AN12" s="55">
        <v>0.0</v>
      </c>
      <c r="AO12" s="55">
        <v>0.0</v>
      </c>
      <c r="AP12" s="55">
        <v>0.0</v>
      </c>
      <c r="AQ12" s="55">
        <v>0.0</v>
      </c>
      <c r="AR12" s="55">
        <v>0.0</v>
      </c>
      <c r="AS12" s="55">
        <v>0.0</v>
      </c>
      <c r="AT12" s="55">
        <v>0.0</v>
      </c>
      <c r="AU12" s="55">
        <v>0.0</v>
      </c>
      <c r="AV12" s="55">
        <v>0.0</v>
      </c>
      <c r="AW12" s="55">
        <v>0.0</v>
      </c>
      <c r="AX12" s="55">
        <v>0.0</v>
      </c>
      <c r="AY12" s="55">
        <v>0.0</v>
      </c>
      <c r="AZ12" s="55">
        <v>0.0</v>
      </c>
      <c r="BA12" s="55">
        <v>0.0</v>
      </c>
      <c r="BB12" s="55">
        <v>0.0</v>
      </c>
      <c r="BC12" s="55">
        <v>0.0</v>
      </c>
      <c r="BD12" s="55">
        <v>0.0</v>
      </c>
      <c r="BE12" s="55">
        <v>0.0</v>
      </c>
      <c r="BF12" s="55">
        <v>0.0</v>
      </c>
      <c r="BG12" s="55">
        <v>0.0</v>
      </c>
      <c r="BH12" s="55">
        <v>0.0</v>
      </c>
      <c r="BI12" s="55">
        <v>0.0</v>
      </c>
      <c r="BJ12" s="55">
        <v>0.0</v>
      </c>
      <c r="BK12" s="55">
        <v>0.0</v>
      </c>
      <c r="BL12" s="55">
        <v>0.0</v>
      </c>
      <c r="BM12" s="55">
        <v>0.0</v>
      </c>
      <c r="BN12" s="55">
        <v>0.0</v>
      </c>
      <c r="BO12" s="55">
        <v>0.0</v>
      </c>
      <c r="BP12" s="55">
        <v>0.0</v>
      </c>
      <c r="BQ12" s="55">
        <v>0.0</v>
      </c>
      <c r="BR12" s="55">
        <v>0.0</v>
      </c>
      <c r="BS12" s="55">
        <v>0.0</v>
      </c>
      <c r="BT12" s="55">
        <v>0.0</v>
      </c>
      <c r="BU12" s="55">
        <v>0.0</v>
      </c>
      <c r="BV12" s="55">
        <v>0.0</v>
      </c>
      <c r="BW12" s="55">
        <v>0.0</v>
      </c>
      <c r="BX12" s="55">
        <v>0.0</v>
      </c>
      <c r="BY12" s="55">
        <v>0.0</v>
      </c>
      <c r="BZ12" s="55">
        <v>0.0</v>
      </c>
      <c r="CA12" s="55">
        <v>0.0</v>
      </c>
      <c r="CB12" s="55">
        <v>0.0</v>
      </c>
      <c r="CC12" s="55">
        <v>0.0</v>
      </c>
      <c r="CD12" s="55">
        <v>0.0</v>
      </c>
      <c r="CE12" s="55">
        <v>0.0</v>
      </c>
      <c r="CF12" s="55">
        <v>0.0</v>
      </c>
      <c r="CG12" s="55">
        <v>0.0</v>
      </c>
      <c r="CH12" s="55">
        <v>0.0</v>
      </c>
      <c r="CI12" s="55">
        <v>0.0</v>
      </c>
      <c r="CJ12" s="55">
        <v>0.0</v>
      </c>
      <c r="CK12" s="55">
        <v>0.0</v>
      </c>
      <c r="CL12" s="55">
        <v>0.0</v>
      </c>
      <c r="CM12" s="55">
        <v>0.0</v>
      </c>
      <c r="CN12" s="55">
        <v>0.0</v>
      </c>
      <c r="CO12" s="55">
        <v>0.0</v>
      </c>
      <c r="CP12" s="55">
        <v>0.0</v>
      </c>
      <c r="CQ12" s="55">
        <v>0.0</v>
      </c>
      <c r="CR12" s="55">
        <v>0.0</v>
      </c>
      <c r="CS12" s="55">
        <v>0.0</v>
      </c>
      <c r="CT12" s="55">
        <v>0.0</v>
      </c>
      <c r="CU12" s="55">
        <v>0.0</v>
      </c>
      <c r="CV12" s="55">
        <v>0.0</v>
      </c>
    </row>
    <row r="13">
      <c r="A13" s="61" t="s">
        <v>10</v>
      </c>
      <c r="B13" s="55">
        <v>196.0</v>
      </c>
      <c r="C13" s="55">
        <v>1.0</v>
      </c>
      <c r="D13" s="55">
        <v>1.0</v>
      </c>
      <c r="E13" s="55">
        <v>1.0</v>
      </c>
      <c r="F13" s="55">
        <v>1.0</v>
      </c>
      <c r="G13" s="55">
        <v>1.0</v>
      </c>
      <c r="H13" s="55">
        <v>1.0</v>
      </c>
      <c r="I13" s="55">
        <v>1.0</v>
      </c>
      <c r="J13" s="55">
        <v>14.0</v>
      </c>
      <c r="K13" s="55">
        <v>1.0</v>
      </c>
      <c r="L13" s="55">
        <v>1.0</v>
      </c>
      <c r="M13" s="55">
        <v>1.0</v>
      </c>
      <c r="N13" s="55">
        <v>1.0</v>
      </c>
      <c r="O13" s="55">
        <v>14.0</v>
      </c>
      <c r="P13" s="55">
        <v>1.0</v>
      </c>
      <c r="Q13" s="55">
        <v>1.0</v>
      </c>
      <c r="R13" s="55">
        <v>1.0</v>
      </c>
      <c r="S13" s="55">
        <v>14.0</v>
      </c>
      <c r="T13" s="55">
        <v>0.0</v>
      </c>
      <c r="U13" s="55">
        <v>0.0</v>
      </c>
      <c r="V13" s="55">
        <v>0.0</v>
      </c>
      <c r="W13" s="55">
        <v>0.0</v>
      </c>
      <c r="X13" s="55">
        <v>0.0</v>
      </c>
      <c r="Y13" s="55">
        <v>0.0</v>
      </c>
      <c r="Z13" s="55">
        <v>0.0</v>
      </c>
      <c r="AA13" s="55">
        <v>0.0</v>
      </c>
      <c r="AB13" s="55">
        <v>0.0</v>
      </c>
      <c r="AC13" s="55">
        <v>0.0</v>
      </c>
      <c r="AD13" s="55">
        <v>0.0</v>
      </c>
      <c r="AE13" s="55">
        <v>0.0</v>
      </c>
      <c r="AF13" s="55">
        <v>0.0</v>
      </c>
      <c r="AG13" s="55">
        <v>0.0</v>
      </c>
      <c r="AH13" s="55">
        <v>0.0</v>
      </c>
      <c r="AI13" s="55">
        <v>0.0</v>
      </c>
      <c r="AJ13" s="55">
        <v>0.0</v>
      </c>
      <c r="AK13" s="55">
        <v>0.0</v>
      </c>
      <c r="AL13" s="55">
        <v>0.0</v>
      </c>
      <c r="AM13" s="55">
        <v>0.0</v>
      </c>
      <c r="AN13" s="55">
        <v>0.0</v>
      </c>
      <c r="AO13" s="55">
        <v>0.0</v>
      </c>
      <c r="AP13" s="55">
        <v>0.0</v>
      </c>
      <c r="AQ13" s="55">
        <v>0.0</v>
      </c>
      <c r="AR13" s="55">
        <v>0.0</v>
      </c>
      <c r="AS13" s="55">
        <v>0.0</v>
      </c>
      <c r="AT13" s="55">
        <v>0.0</v>
      </c>
      <c r="AU13" s="55">
        <v>0.0</v>
      </c>
      <c r="AV13" s="55">
        <v>0.0</v>
      </c>
      <c r="AW13" s="55">
        <v>0.0</v>
      </c>
      <c r="AX13" s="55">
        <v>0.0</v>
      </c>
      <c r="AY13" s="55">
        <v>0.0</v>
      </c>
      <c r="AZ13" s="55">
        <v>0.0</v>
      </c>
      <c r="BA13" s="55">
        <v>0.0</v>
      </c>
      <c r="BB13" s="55">
        <v>0.0</v>
      </c>
      <c r="BC13" s="55">
        <v>0.0</v>
      </c>
      <c r="BD13" s="55">
        <v>0.0</v>
      </c>
      <c r="BE13" s="55">
        <v>0.0</v>
      </c>
      <c r="BF13" s="55">
        <v>0.0</v>
      </c>
      <c r="BG13" s="55">
        <v>0.0</v>
      </c>
      <c r="BH13" s="55">
        <v>0.0</v>
      </c>
      <c r="BI13" s="55">
        <v>0.0</v>
      </c>
      <c r="BJ13" s="55">
        <v>0.0</v>
      </c>
      <c r="BK13" s="55">
        <v>0.0</v>
      </c>
      <c r="BL13" s="55">
        <v>0.0</v>
      </c>
      <c r="BM13" s="55">
        <v>0.0</v>
      </c>
      <c r="BN13" s="55">
        <v>0.0</v>
      </c>
      <c r="BO13" s="55">
        <v>0.0</v>
      </c>
      <c r="BP13" s="55">
        <v>0.0</v>
      </c>
      <c r="BQ13" s="55">
        <v>0.0</v>
      </c>
      <c r="BR13" s="55">
        <v>0.0</v>
      </c>
      <c r="BS13" s="55">
        <v>0.0</v>
      </c>
      <c r="BT13" s="55">
        <v>0.0</v>
      </c>
      <c r="BU13" s="55">
        <v>0.0</v>
      </c>
      <c r="BV13" s="55">
        <v>0.0</v>
      </c>
      <c r="BW13" s="55">
        <v>0.0</v>
      </c>
      <c r="BX13" s="55">
        <v>0.0</v>
      </c>
      <c r="BY13" s="55">
        <v>0.0</v>
      </c>
      <c r="BZ13" s="55">
        <v>0.0</v>
      </c>
      <c r="CA13" s="55">
        <v>0.0</v>
      </c>
      <c r="CB13" s="55">
        <v>0.0</v>
      </c>
      <c r="CC13" s="55">
        <v>0.0</v>
      </c>
      <c r="CD13" s="55">
        <v>0.0</v>
      </c>
      <c r="CE13" s="55">
        <v>0.0</v>
      </c>
      <c r="CF13" s="55">
        <v>0.0</v>
      </c>
      <c r="CG13" s="55">
        <v>0.0</v>
      </c>
      <c r="CH13" s="55">
        <v>0.0</v>
      </c>
      <c r="CI13" s="55">
        <v>0.0</v>
      </c>
      <c r="CJ13" s="55">
        <v>0.0</v>
      </c>
      <c r="CK13" s="55">
        <v>0.0</v>
      </c>
      <c r="CL13" s="55">
        <v>0.0</v>
      </c>
      <c r="CM13" s="55">
        <v>0.0</v>
      </c>
      <c r="CN13" s="55">
        <v>0.0</v>
      </c>
      <c r="CO13" s="55">
        <v>0.0</v>
      </c>
      <c r="CP13" s="55">
        <v>0.0</v>
      </c>
      <c r="CQ13" s="55">
        <v>0.0</v>
      </c>
      <c r="CR13" s="55">
        <v>0.0</v>
      </c>
      <c r="CS13" s="55">
        <v>0.0</v>
      </c>
      <c r="CT13" s="55">
        <v>0.0</v>
      </c>
      <c r="CU13" s="55">
        <v>0.0</v>
      </c>
      <c r="CV13" s="55">
        <v>0.0</v>
      </c>
    </row>
    <row r="14">
      <c r="A14" s="61" t="s">
        <v>11</v>
      </c>
      <c r="B14" s="55">
        <v>2744.0</v>
      </c>
      <c r="C14" s="55">
        <v>1.0</v>
      </c>
      <c r="D14" s="55">
        <v>1.0</v>
      </c>
      <c r="E14" s="55">
        <v>1.0</v>
      </c>
      <c r="F14" s="55">
        <v>1.0</v>
      </c>
      <c r="G14" s="55">
        <v>1.0</v>
      </c>
      <c r="H14" s="55">
        <v>1.0</v>
      </c>
      <c r="I14" s="55">
        <v>14.0</v>
      </c>
      <c r="J14" s="55">
        <v>1.0</v>
      </c>
      <c r="K14" s="55">
        <v>1.0</v>
      </c>
      <c r="L14" s="55">
        <v>1.0</v>
      </c>
      <c r="M14" s="55">
        <v>14.0</v>
      </c>
      <c r="N14" s="55">
        <v>1.0</v>
      </c>
      <c r="O14" s="55">
        <v>14.0</v>
      </c>
      <c r="P14" s="55">
        <v>1.0</v>
      </c>
      <c r="Q14" s="55">
        <v>1.0</v>
      </c>
      <c r="R14" s="55">
        <v>1.0</v>
      </c>
      <c r="S14" s="55">
        <v>14.0</v>
      </c>
      <c r="T14" s="55">
        <v>0.0</v>
      </c>
      <c r="U14" s="55">
        <v>0.0</v>
      </c>
      <c r="V14" s="55">
        <v>0.0</v>
      </c>
      <c r="W14" s="55">
        <v>0.0</v>
      </c>
      <c r="X14" s="55">
        <v>0.0</v>
      </c>
      <c r="Y14" s="55">
        <v>0.0</v>
      </c>
      <c r="Z14" s="55">
        <v>0.0</v>
      </c>
      <c r="AA14" s="55">
        <v>0.0</v>
      </c>
      <c r="AB14" s="55">
        <v>0.0</v>
      </c>
      <c r="AC14" s="55">
        <v>0.0</v>
      </c>
      <c r="AD14" s="55">
        <v>0.0</v>
      </c>
      <c r="AE14" s="55">
        <v>0.0</v>
      </c>
      <c r="AF14" s="55">
        <v>0.0</v>
      </c>
      <c r="AG14" s="55">
        <v>0.0</v>
      </c>
      <c r="AH14" s="55">
        <v>0.0</v>
      </c>
      <c r="AI14" s="55">
        <v>0.0</v>
      </c>
      <c r="AJ14" s="55">
        <v>0.0</v>
      </c>
      <c r="AK14" s="55">
        <v>0.0</v>
      </c>
      <c r="AL14" s="55">
        <v>0.0</v>
      </c>
      <c r="AM14" s="55">
        <v>0.0</v>
      </c>
      <c r="AN14" s="55">
        <v>0.0</v>
      </c>
      <c r="AO14" s="55">
        <v>0.0</v>
      </c>
      <c r="AP14" s="55">
        <v>0.0</v>
      </c>
      <c r="AQ14" s="55">
        <v>0.0</v>
      </c>
      <c r="AR14" s="55">
        <v>0.0</v>
      </c>
      <c r="AS14" s="55">
        <v>0.0</v>
      </c>
      <c r="AT14" s="55">
        <v>0.0</v>
      </c>
      <c r="AU14" s="55">
        <v>0.0</v>
      </c>
      <c r="AV14" s="55">
        <v>0.0</v>
      </c>
      <c r="AW14" s="55">
        <v>0.0</v>
      </c>
      <c r="AX14" s="55">
        <v>0.0</v>
      </c>
      <c r="AY14" s="55">
        <v>0.0</v>
      </c>
      <c r="AZ14" s="55">
        <v>0.0</v>
      </c>
      <c r="BA14" s="55">
        <v>0.0</v>
      </c>
      <c r="BB14" s="55">
        <v>0.0</v>
      </c>
      <c r="BC14" s="55">
        <v>0.0</v>
      </c>
      <c r="BD14" s="55">
        <v>0.0</v>
      </c>
      <c r="BE14" s="55">
        <v>0.0</v>
      </c>
      <c r="BF14" s="55">
        <v>0.0</v>
      </c>
      <c r="BG14" s="55">
        <v>0.0</v>
      </c>
      <c r="BH14" s="55">
        <v>0.0</v>
      </c>
      <c r="BI14" s="55">
        <v>0.0</v>
      </c>
      <c r="BJ14" s="55">
        <v>0.0</v>
      </c>
      <c r="BK14" s="55">
        <v>0.0</v>
      </c>
      <c r="BL14" s="55">
        <v>0.0</v>
      </c>
      <c r="BM14" s="55">
        <v>0.0</v>
      </c>
      <c r="BN14" s="55">
        <v>0.0</v>
      </c>
      <c r="BO14" s="55">
        <v>0.0</v>
      </c>
      <c r="BP14" s="55">
        <v>0.0</v>
      </c>
      <c r="BQ14" s="55">
        <v>0.0</v>
      </c>
      <c r="BR14" s="55">
        <v>0.0</v>
      </c>
      <c r="BS14" s="55">
        <v>0.0</v>
      </c>
      <c r="BT14" s="55">
        <v>0.0</v>
      </c>
      <c r="BU14" s="55">
        <v>0.0</v>
      </c>
      <c r="BV14" s="55">
        <v>0.0</v>
      </c>
      <c r="BW14" s="55">
        <v>0.0</v>
      </c>
      <c r="BX14" s="55">
        <v>0.0</v>
      </c>
      <c r="BY14" s="55">
        <v>0.0</v>
      </c>
      <c r="BZ14" s="55">
        <v>0.0</v>
      </c>
      <c r="CA14" s="55">
        <v>0.0</v>
      </c>
      <c r="CB14" s="55">
        <v>0.0</v>
      </c>
      <c r="CC14" s="55">
        <v>0.0</v>
      </c>
      <c r="CD14" s="55">
        <v>0.0</v>
      </c>
      <c r="CE14" s="55">
        <v>0.0</v>
      </c>
      <c r="CF14" s="55">
        <v>0.0</v>
      </c>
      <c r="CG14" s="55">
        <v>0.0</v>
      </c>
      <c r="CH14" s="55">
        <v>0.0</v>
      </c>
      <c r="CI14" s="55">
        <v>0.0</v>
      </c>
      <c r="CJ14" s="55">
        <v>0.0</v>
      </c>
      <c r="CK14" s="55">
        <v>0.0</v>
      </c>
      <c r="CL14" s="55">
        <v>0.0</v>
      </c>
      <c r="CM14" s="55">
        <v>0.0</v>
      </c>
      <c r="CN14" s="55">
        <v>0.0</v>
      </c>
      <c r="CO14" s="55">
        <v>0.0</v>
      </c>
      <c r="CP14" s="55">
        <v>0.0</v>
      </c>
      <c r="CQ14" s="55">
        <v>0.0</v>
      </c>
      <c r="CR14" s="55">
        <v>0.0</v>
      </c>
      <c r="CS14" s="55">
        <v>0.0</v>
      </c>
      <c r="CT14" s="55">
        <v>0.0</v>
      </c>
      <c r="CU14" s="55">
        <v>0.0</v>
      </c>
      <c r="CV14" s="55">
        <v>0.0</v>
      </c>
    </row>
    <row r="15">
      <c r="A15" s="61" t="s">
        <v>213</v>
      </c>
      <c r="B15" s="55">
        <v>0.0</v>
      </c>
      <c r="C15" s="55">
        <v>0.0</v>
      </c>
      <c r="D15" s="55">
        <v>0.0</v>
      </c>
      <c r="E15" s="55">
        <v>0.0</v>
      </c>
      <c r="F15" s="55">
        <v>0.0</v>
      </c>
      <c r="G15" s="55">
        <v>0.0</v>
      </c>
      <c r="H15" s="55">
        <v>0.0</v>
      </c>
      <c r="I15" s="55">
        <v>0.0</v>
      </c>
      <c r="J15" s="55">
        <v>0.0</v>
      </c>
      <c r="K15" s="55">
        <v>0.0</v>
      </c>
      <c r="L15" s="55">
        <v>0.0</v>
      </c>
      <c r="M15" s="55">
        <v>0.0</v>
      </c>
      <c r="N15" s="55">
        <v>0.0</v>
      </c>
      <c r="O15" s="55">
        <v>0.0</v>
      </c>
      <c r="P15" s="55">
        <v>0.0</v>
      </c>
      <c r="Q15" s="55">
        <v>0.0</v>
      </c>
      <c r="R15" s="55">
        <v>0.0</v>
      </c>
      <c r="S15" s="55">
        <v>0.0</v>
      </c>
      <c r="T15" s="55">
        <v>0.0</v>
      </c>
      <c r="U15" s="55">
        <v>0.0</v>
      </c>
      <c r="V15" s="55">
        <v>0.0</v>
      </c>
      <c r="W15" s="55">
        <v>0.0</v>
      </c>
      <c r="X15" s="55">
        <v>0.0</v>
      </c>
      <c r="Y15" s="55">
        <v>0.0</v>
      </c>
      <c r="Z15" s="55">
        <v>0.0</v>
      </c>
      <c r="AA15" s="55">
        <v>0.0</v>
      </c>
      <c r="AB15" s="55">
        <v>0.0</v>
      </c>
      <c r="AC15" s="55">
        <v>0.0</v>
      </c>
      <c r="AD15" s="55">
        <v>0.0</v>
      </c>
      <c r="AE15" s="55">
        <v>0.0</v>
      </c>
      <c r="AF15" s="55">
        <v>0.0</v>
      </c>
      <c r="AG15" s="55">
        <v>0.0</v>
      </c>
      <c r="AH15" s="55">
        <v>0.0</v>
      </c>
      <c r="AI15" s="55">
        <v>0.0</v>
      </c>
      <c r="AJ15" s="55">
        <v>0.0</v>
      </c>
      <c r="AK15" s="55">
        <v>0.0</v>
      </c>
      <c r="AL15" s="55">
        <v>0.0</v>
      </c>
      <c r="AM15" s="55">
        <v>0.0</v>
      </c>
      <c r="AN15" s="55">
        <v>0.0</v>
      </c>
      <c r="AO15" s="55">
        <v>0.0</v>
      </c>
      <c r="AP15" s="55">
        <v>0.0</v>
      </c>
      <c r="AQ15" s="55">
        <v>0.0</v>
      </c>
      <c r="AR15" s="55">
        <v>0.0</v>
      </c>
      <c r="AS15" s="55">
        <v>0.0</v>
      </c>
      <c r="AT15" s="55">
        <v>0.0</v>
      </c>
      <c r="AU15" s="55">
        <v>0.0</v>
      </c>
      <c r="AV15" s="55">
        <v>0.0</v>
      </c>
      <c r="AW15" s="55">
        <v>0.0</v>
      </c>
      <c r="AX15" s="55">
        <v>0.0</v>
      </c>
      <c r="AY15" s="55">
        <v>0.0</v>
      </c>
      <c r="AZ15" s="55">
        <v>0.0</v>
      </c>
      <c r="BA15" s="55">
        <v>0.0</v>
      </c>
      <c r="BB15" s="55">
        <v>0.0</v>
      </c>
      <c r="BC15" s="55">
        <v>0.0</v>
      </c>
      <c r="BD15" s="55">
        <v>0.0</v>
      </c>
      <c r="BE15" s="55">
        <v>0.0</v>
      </c>
      <c r="BF15" s="55">
        <v>0.0</v>
      </c>
      <c r="BG15" s="55">
        <v>0.0</v>
      </c>
      <c r="BH15" s="55">
        <v>0.0</v>
      </c>
      <c r="BI15" s="55">
        <v>0.0</v>
      </c>
      <c r="BJ15" s="55">
        <v>0.0</v>
      </c>
      <c r="BK15" s="55">
        <v>0.0</v>
      </c>
      <c r="BL15" s="55">
        <v>0.0</v>
      </c>
      <c r="BM15" s="55">
        <v>0.0</v>
      </c>
      <c r="BN15" s="55">
        <v>0.0</v>
      </c>
      <c r="BO15" s="55">
        <v>0.0</v>
      </c>
      <c r="BP15" s="55">
        <v>0.0</v>
      </c>
      <c r="BQ15" s="55">
        <v>0.0</v>
      </c>
      <c r="BR15" s="55">
        <v>0.0</v>
      </c>
      <c r="BS15" s="55">
        <v>0.0</v>
      </c>
      <c r="BT15" s="55">
        <v>0.0</v>
      </c>
      <c r="BU15" s="55">
        <v>0.0</v>
      </c>
      <c r="BV15" s="55">
        <v>0.0</v>
      </c>
      <c r="BW15" s="55">
        <v>0.0</v>
      </c>
      <c r="BX15" s="55">
        <v>0.0</v>
      </c>
      <c r="BY15" s="55">
        <v>0.0</v>
      </c>
      <c r="BZ15" s="55">
        <v>0.0</v>
      </c>
      <c r="CA15" s="55">
        <v>0.0</v>
      </c>
      <c r="CB15" s="55">
        <v>0.0</v>
      </c>
      <c r="CC15" s="55">
        <v>0.0</v>
      </c>
      <c r="CD15" s="55">
        <v>0.0</v>
      </c>
      <c r="CE15" s="55">
        <v>0.0</v>
      </c>
      <c r="CF15" s="55">
        <v>0.0</v>
      </c>
      <c r="CG15" s="55">
        <v>0.0</v>
      </c>
      <c r="CH15" s="55">
        <v>0.0</v>
      </c>
      <c r="CI15" s="55">
        <v>0.0</v>
      </c>
      <c r="CJ15" s="55">
        <v>0.0</v>
      </c>
      <c r="CK15" s="55">
        <v>0.0</v>
      </c>
      <c r="CL15" s="55">
        <v>0.0</v>
      </c>
      <c r="CM15" s="55">
        <v>0.0</v>
      </c>
      <c r="CN15" s="55">
        <v>0.0</v>
      </c>
      <c r="CO15" s="55">
        <v>0.0</v>
      </c>
      <c r="CP15" s="55">
        <v>0.0</v>
      </c>
      <c r="CQ15" s="55">
        <v>0.0</v>
      </c>
      <c r="CR15" s="55">
        <v>0.0</v>
      </c>
      <c r="CS15" s="55">
        <v>0.0</v>
      </c>
      <c r="CT15" s="55">
        <v>0.0</v>
      </c>
      <c r="CU15" s="55">
        <v>0.0</v>
      </c>
      <c r="CV15" s="55">
        <v>0.0</v>
      </c>
    </row>
    <row r="16">
      <c r="A16" s="61" t="s">
        <v>213</v>
      </c>
      <c r="B16" s="55">
        <v>0.0</v>
      </c>
      <c r="C16" s="55">
        <v>0.0</v>
      </c>
      <c r="D16" s="55">
        <v>0.0</v>
      </c>
      <c r="E16" s="55">
        <v>0.0</v>
      </c>
      <c r="F16" s="55">
        <v>0.0</v>
      </c>
      <c r="G16" s="55">
        <v>0.0</v>
      </c>
      <c r="H16" s="55">
        <v>0.0</v>
      </c>
      <c r="I16" s="55">
        <v>0.0</v>
      </c>
      <c r="J16" s="55">
        <v>0.0</v>
      </c>
      <c r="K16" s="55">
        <v>0.0</v>
      </c>
      <c r="L16" s="55">
        <v>0.0</v>
      </c>
      <c r="M16" s="55">
        <v>0.0</v>
      </c>
      <c r="N16" s="55">
        <v>0.0</v>
      </c>
      <c r="O16" s="55">
        <v>0.0</v>
      </c>
      <c r="P16" s="55">
        <v>0.0</v>
      </c>
      <c r="Q16" s="55">
        <v>0.0</v>
      </c>
      <c r="R16" s="55">
        <v>0.0</v>
      </c>
      <c r="S16" s="55">
        <v>0.0</v>
      </c>
      <c r="T16" s="55">
        <v>0.0</v>
      </c>
      <c r="U16" s="55">
        <v>0.0</v>
      </c>
      <c r="V16" s="55">
        <v>0.0</v>
      </c>
      <c r="W16" s="55">
        <v>0.0</v>
      </c>
      <c r="X16" s="55">
        <v>0.0</v>
      </c>
      <c r="Y16" s="55">
        <v>0.0</v>
      </c>
      <c r="Z16" s="55">
        <v>0.0</v>
      </c>
      <c r="AA16" s="55">
        <v>0.0</v>
      </c>
      <c r="AB16" s="55">
        <v>0.0</v>
      </c>
      <c r="AC16" s="55">
        <v>0.0</v>
      </c>
      <c r="AD16" s="55">
        <v>0.0</v>
      </c>
      <c r="AE16" s="55">
        <v>0.0</v>
      </c>
      <c r="AF16" s="55">
        <v>0.0</v>
      </c>
      <c r="AG16" s="55">
        <v>0.0</v>
      </c>
      <c r="AH16" s="55">
        <v>0.0</v>
      </c>
      <c r="AI16" s="55">
        <v>0.0</v>
      </c>
      <c r="AJ16" s="55">
        <v>0.0</v>
      </c>
      <c r="AK16" s="55">
        <v>0.0</v>
      </c>
      <c r="AL16" s="55">
        <v>0.0</v>
      </c>
      <c r="AM16" s="55">
        <v>0.0</v>
      </c>
      <c r="AN16" s="55">
        <v>0.0</v>
      </c>
      <c r="AO16" s="55">
        <v>0.0</v>
      </c>
      <c r="AP16" s="55">
        <v>0.0</v>
      </c>
      <c r="AQ16" s="55">
        <v>0.0</v>
      </c>
      <c r="AR16" s="55">
        <v>0.0</v>
      </c>
      <c r="AS16" s="55">
        <v>0.0</v>
      </c>
      <c r="AT16" s="55">
        <v>0.0</v>
      </c>
      <c r="AU16" s="55">
        <v>0.0</v>
      </c>
      <c r="AV16" s="55">
        <v>0.0</v>
      </c>
      <c r="AW16" s="55">
        <v>0.0</v>
      </c>
      <c r="AX16" s="55">
        <v>0.0</v>
      </c>
      <c r="AY16" s="55">
        <v>0.0</v>
      </c>
      <c r="AZ16" s="55">
        <v>0.0</v>
      </c>
      <c r="BA16" s="55">
        <v>0.0</v>
      </c>
      <c r="BB16" s="55">
        <v>0.0</v>
      </c>
      <c r="BC16" s="55">
        <v>0.0</v>
      </c>
      <c r="BD16" s="55">
        <v>0.0</v>
      </c>
      <c r="BE16" s="55">
        <v>0.0</v>
      </c>
      <c r="BF16" s="55">
        <v>0.0</v>
      </c>
      <c r="BG16" s="55">
        <v>0.0</v>
      </c>
      <c r="BH16" s="55">
        <v>0.0</v>
      </c>
      <c r="BI16" s="55">
        <v>0.0</v>
      </c>
      <c r="BJ16" s="55">
        <v>0.0</v>
      </c>
      <c r="BK16" s="55">
        <v>0.0</v>
      </c>
      <c r="BL16" s="55">
        <v>0.0</v>
      </c>
      <c r="BM16" s="55">
        <v>0.0</v>
      </c>
      <c r="BN16" s="55">
        <v>0.0</v>
      </c>
      <c r="BO16" s="55">
        <v>0.0</v>
      </c>
      <c r="BP16" s="55">
        <v>0.0</v>
      </c>
      <c r="BQ16" s="55">
        <v>0.0</v>
      </c>
      <c r="BR16" s="55">
        <v>0.0</v>
      </c>
      <c r="BS16" s="55">
        <v>0.0</v>
      </c>
      <c r="BT16" s="55">
        <v>0.0</v>
      </c>
      <c r="BU16" s="55">
        <v>0.0</v>
      </c>
      <c r="BV16" s="55">
        <v>0.0</v>
      </c>
      <c r="BW16" s="55">
        <v>0.0</v>
      </c>
      <c r="BX16" s="55">
        <v>0.0</v>
      </c>
      <c r="BY16" s="55">
        <v>0.0</v>
      </c>
      <c r="BZ16" s="55">
        <v>0.0</v>
      </c>
      <c r="CA16" s="55">
        <v>0.0</v>
      </c>
      <c r="CB16" s="55">
        <v>0.0</v>
      </c>
      <c r="CC16" s="55">
        <v>0.0</v>
      </c>
      <c r="CD16" s="55">
        <v>0.0</v>
      </c>
      <c r="CE16" s="55">
        <v>0.0</v>
      </c>
      <c r="CF16" s="55">
        <v>0.0</v>
      </c>
      <c r="CG16" s="55">
        <v>0.0</v>
      </c>
      <c r="CH16" s="55">
        <v>0.0</v>
      </c>
      <c r="CI16" s="55">
        <v>0.0</v>
      </c>
      <c r="CJ16" s="55">
        <v>0.0</v>
      </c>
      <c r="CK16" s="55">
        <v>0.0</v>
      </c>
      <c r="CL16" s="55">
        <v>0.0</v>
      </c>
      <c r="CM16" s="55">
        <v>0.0</v>
      </c>
      <c r="CN16" s="55">
        <v>0.0</v>
      </c>
      <c r="CO16" s="55">
        <v>0.0</v>
      </c>
      <c r="CP16" s="55">
        <v>0.0</v>
      </c>
      <c r="CQ16" s="55">
        <v>0.0</v>
      </c>
      <c r="CR16" s="55">
        <v>0.0</v>
      </c>
      <c r="CS16" s="55">
        <v>0.0</v>
      </c>
      <c r="CT16" s="55">
        <v>0.0</v>
      </c>
      <c r="CU16" s="55">
        <v>0.0</v>
      </c>
      <c r="CV16" s="55">
        <v>0.0</v>
      </c>
    </row>
    <row r="17">
      <c r="A17" s="61" t="s">
        <v>213</v>
      </c>
      <c r="B17" s="55">
        <v>0.0</v>
      </c>
      <c r="C17" s="55">
        <v>0.0</v>
      </c>
      <c r="D17" s="55">
        <v>0.0</v>
      </c>
      <c r="E17" s="55">
        <v>0.0</v>
      </c>
      <c r="F17" s="55">
        <v>0.0</v>
      </c>
      <c r="G17" s="55">
        <v>0.0</v>
      </c>
      <c r="H17" s="55">
        <v>0.0</v>
      </c>
      <c r="I17" s="55">
        <v>0.0</v>
      </c>
      <c r="J17" s="55">
        <v>0.0</v>
      </c>
      <c r="K17" s="55">
        <v>0.0</v>
      </c>
      <c r="L17" s="55">
        <v>0.0</v>
      </c>
      <c r="M17" s="55">
        <v>0.0</v>
      </c>
      <c r="N17" s="55">
        <v>0.0</v>
      </c>
      <c r="O17" s="55">
        <v>0.0</v>
      </c>
      <c r="P17" s="55">
        <v>0.0</v>
      </c>
      <c r="Q17" s="55">
        <v>0.0</v>
      </c>
      <c r="R17" s="55">
        <v>0.0</v>
      </c>
      <c r="S17" s="55">
        <v>0.0</v>
      </c>
      <c r="T17" s="55">
        <v>0.0</v>
      </c>
      <c r="U17" s="55">
        <v>0.0</v>
      </c>
      <c r="V17" s="55">
        <v>0.0</v>
      </c>
      <c r="W17" s="55">
        <v>0.0</v>
      </c>
      <c r="X17" s="55">
        <v>0.0</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v>0.0</v>
      </c>
      <c r="AS17" s="55">
        <v>0.0</v>
      </c>
      <c r="AT17" s="55">
        <v>0.0</v>
      </c>
      <c r="AU17" s="55">
        <v>0.0</v>
      </c>
      <c r="AV17" s="55">
        <v>0.0</v>
      </c>
      <c r="AW17" s="55">
        <v>0.0</v>
      </c>
      <c r="AX17" s="55">
        <v>0.0</v>
      </c>
      <c r="AY17" s="55">
        <v>0.0</v>
      </c>
      <c r="AZ17" s="55">
        <v>0.0</v>
      </c>
      <c r="BA17" s="55">
        <v>0.0</v>
      </c>
      <c r="BB17" s="55">
        <v>0.0</v>
      </c>
      <c r="BC17" s="55">
        <v>0.0</v>
      </c>
      <c r="BD17" s="55">
        <v>0.0</v>
      </c>
      <c r="BE17" s="55">
        <v>0.0</v>
      </c>
      <c r="BF17" s="55">
        <v>0.0</v>
      </c>
      <c r="BG17" s="55">
        <v>0.0</v>
      </c>
      <c r="BH17" s="55">
        <v>0.0</v>
      </c>
      <c r="BI17" s="55">
        <v>0.0</v>
      </c>
      <c r="BJ17" s="55">
        <v>0.0</v>
      </c>
      <c r="BK17" s="55">
        <v>0.0</v>
      </c>
      <c r="BL17" s="55">
        <v>0.0</v>
      </c>
      <c r="BM17" s="55">
        <v>0.0</v>
      </c>
      <c r="BN17" s="55">
        <v>0.0</v>
      </c>
      <c r="BO17" s="55">
        <v>0.0</v>
      </c>
      <c r="BP17" s="55">
        <v>0.0</v>
      </c>
      <c r="BQ17" s="55">
        <v>0.0</v>
      </c>
      <c r="BR17" s="55">
        <v>0.0</v>
      </c>
      <c r="BS17" s="55">
        <v>0.0</v>
      </c>
      <c r="BT17" s="55">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row>
    <row r="18">
      <c r="A18" s="61" t="s">
        <v>213</v>
      </c>
      <c r="B18" s="55">
        <v>0.0</v>
      </c>
      <c r="C18" s="55">
        <v>0.0</v>
      </c>
      <c r="D18" s="55">
        <v>0.0</v>
      </c>
      <c r="E18" s="55">
        <v>0.0</v>
      </c>
      <c r="F18" s="55">
        <v>0.0</v>
      </c>
      <c r="G18" s="55">
        <v>0.0</v>
      </c>
      <c r="H18" s="55">
        <v>0.0</v>
      </c>
      <c r="I18" s="55">
        <v>0.0</v>
      </c>
      <c r="J18" s="55">
        <v>0.0</v>
      </c>
      <c r="K18" s="55">
        <v>0.0</v>
      </c>
      <c r="L18" s="55">
        <v>0.0</v>
      </c>
      <c r="M18" s="55">
        <v>0.0</v>
      </c>
      <c r="N18" s="55">
        <v>0.0</v>
      </c>
      <c r="O18" s="55">
        <v>0.0</v>
      </c>
      <c r="P18" s="55">
        <v>0.0</v>
      </c>
      <c r="Q18" s="55">
        <v>0.0</v>
      </c>
      <c r="R18" s="55">
        <v>0.0</v>
      </c>
      <c r="S18" s="55">
        <v>0.0</v>
      </c>
      <c r="T18" s="55">
        <v>0.0</v>
      </c>
      <c r="U18" s="55">
        <v>0.0</v>
      </c>
      <c r="V18" s="55">
        <v>0.0</v>
      </c>
      <c r="W18" s="55">
        <v>0.0</v>
      </c>
      <c r="X18" s="55">
        <v>0.0</v>
      </c>
      <c r="Y18" s="55">
        <v>0.0</v>
      </c>
      <c r="Z18" s="55">
        <v>0.0</v>
      </c>
      <c r="AA18" s="55">
        <v>0.0</v>
      </c>
      <c r="AB18" s="55">
        <v>0.0</v>
      </c>
      <c r="AC18" s="55">
        <v>0.0</v>
      </c>
      <c r="AD18" s="55">
        <v>0.0</v>
      </c>
      <c r="AE18" s="55">
        <v>0.0</v>
      </c>
      <c r="AF18" s="55">
        <v>0.0</v>
      </c>
      <c r="AG18" s="55">
        <v>0.0</v>
      </c>
      <c r="AH18" s="55">
        <v>0.0</v>
      </c>
      <c r="AI18" s="55">
        <v>0.0</v>
      </c>
      <c r="AJ18" s="55">
        <v>0.0</v>
      </c>
      <c r="AK18" s="55">
        <v>0.0</v>
      </c>
      <c r="AL18" s="55">
        <v>0.0</v>
      </c>
      <c r="AM18" s="55">
        <v>0.0</v>
      </c>
      <c r="AN18" s="55">
        <v>0.0</v>
      </c>
      <c r="AO18" s="55">
        <v>0.0</v>
      </c>
      <c r="AP18" s="55">
        <v>0.0</v>
      </c>
      <c r="AQ18" s="55">
        <v>0.0</v>
      </c>
      <c r="AR18" s="55">
        <v>0.0</v>
      </c>
      <c r="AS18" s="55">
        <v>0.0</v>
      </c>
      <c r="AT18" s="55">
        <v>0.0</v>
      </c>
      <c r="AU18" s="55">
        <v>0.0</v>
      </c>
      <c r="AV18" s="55">
        <v>0.0</v>
      </c>
      <c r="AW18" s="55">
        <v>0.0</v>
      </c>
      <c r="AX18" s="55">
        <v>0.0</v>
      </c>
      <c r="AY18" s="55">
        <v>0.0</v>
      </c>
      <c r="AZ18" s="55">
        <v>0.0</v>
      </c>
      <c r="BA18" s="55">
        <v>0.0</v>
      </c>
      <c r="BB18" s="55">
        <v>0.0</v>
      </c>
      <c r="BC18" s="55">
        <v>0.0</v>
      </c>
      <c r="BD18" s="55">
        <v>0.0</v>
      </c>
      <c r="BE18" s="55">
        <v>0.0</v>
      </c>
      <c r="BF18" s="55">
        <v>0.0</v>
      </c>
      <c r="BG18" s="55">
        <v>0.0</v>
      </c>
      <c r="BH18" s="55">
        <v>0.0</v>
      </c>
      <c r="BI18" s="55">
        <v>0.0</v>
      </c>
      <c r="BJ18" s="55">
        <v>0.0</v>
      </c>
      <c r="BK18" s="55">
        <v>0.0</v>
      </c>
      <c r="BL18" s="55">
        <v>0.0</v>
      </c>
      <c r="BM18" s="55">
        <v>0.0</v>
      </c>
      <c r="BN18" s="55">
        <v>0.0</v>
      </c>
      <c r="BO18" s="55">
        <v>0.0</v>
      </c>
      <c r="BP18" s="55">
        <v>0.0</v>
      </c>
      <c r="BQ18" s="55">
        <v>0.0</v>
      </c>
      <c r="BR18" s="55">
        <v>0.0</v>
      </c>
      <c r="BS18" s="55">
        <v>0.0</v>
      </c>
      <c r="BT18" s="55">
        <v>0.0</v>
      </c>
      <c r="BU18" s="55">
        <v>0.0</v>
      </c>
      <c r="BV18" s="55">
        <v>0.0</v>
      </c>
      <c r="BW18" s="55">
        <v>0.0</v>
      </c>
      <c r="BX18" s="55">
        <v>0.0</v>
      </c>
      <c r="BY18" s="55">
        <v>0.0</v>
      </c>
      <c r="BZ18" s="55">
        <v>0.0</v>
      </c>
      <c r="CA18" s="55">
        <v>0.0</v>
      </c>
      <c r="CB18" s="55">
        <v>0.0</v>
      </c>
      <c r="CC18" s="55">
        <v>0.0</v>
      </c>
      <c r="CD18" s="55">
        <v>0.0</v>
      </c>
      <c r="CE18" s="55">
        <v>0.0</v>
      </c>
      <c r="CF18" s="55">
        <v>0.0</v>
      </c>
      <c r="CG18" s="55">
        <v>0.0</v>
      </c>
      <c r="CH18" s="55">
        <v>0.0</v>
      </c>
      <c r="CI18" s="55">
        <v>0.0</v>
      </c>
      <c r="CJ18" s="55">
        <v>0.0</v>
      </c>
      <c r="CK18" s="55">
        <v>0.0</v>
      </c>
      <c r="CL18" s="55">
        <v>0.0</v>
      </c>
      <c r="CM18" s="55">
        <v>0.0</v>
      </c>
      <c r="CN18" s="55">
        <v>0.0</v>
      </c>
      <c r="CO18" s="55">
        <v>0.0</v>
      </c>
      <c r="CP18" s="55">
        <v>0.0</v>
      </c>
      <c r="CQ18" s="55">
        <v>0.0</v>
      </c>
      <c r="CR18" s="55">
        <v>0.0</v>
      </c>
      <c r="CS18" s="55">
        <v>0.0</v>
      </c>
      <c r="CT18" s="55">
        <v>0.0</v>
      </c>
      <c r="CU18" s="55">
        <v>0.0</v>
      </c>
      <c r="CV18" s="55">
        <v>0.0</v>
      </c>
    </row>
    <row r="19">
      <c r="A19" s="61" t="s">
        <v>213</v>
      </c>
      <c r="B19" s="55">
        <v>0.0</v>
      </c>
      <c r="C19" s="55">
        <v>0.0</v>
      </c>
      <c r="D19" s="55">
        <v>0.0</v>
      </c>
      <c r="E19" s="55">
        <v>0.0</v>
      </c>
      <c r="F19" s="55">
        <v>0.0</v>
      </c>
      <c r="G19" s="55">
        <v>0.0</v>
      </c>
      <c r="H19" s="55">
        <v>0.0</v>
      </c>
      <c r="I19" s="55">
        <v>0.0</v>
      </c>
      <c r="J19" s="55">
        <v>0.0</v>
      </c>
      <c r="K19" s="55">
        <v>0.0</v>
      </c>
      <c r="L19" s="55">
        <v>0.0</v>
      </c>
      <c r="M19" s="55">
        <v>0.0</v>
      </c>
      <c r="N19" s="55">
        <v>0.0</v>
      </c>
      <c r="O19" s="55">
        <v>0.0</v>
      </c>
      <c r="P19" s="55">
        <v>0.0</v>
      </c>
      <c r="Q19" s="55">
        <v>0.0</v>
      </c>
      <c r="R19" s="55">
        <v>0.0</v>
      </c>
      <c r="S19" s="55">
        <v>0.0</v>
      </c>
      <c r="T19" s="55">
        <v>0.0</v>
      </c>
      <c r="U19" s="55">
        <v>0.0</v>
      </c>
      <c r="V19" s="55">
        <v>0.0</v>
      </c>
      <c r="W19" s="55">
        <v>0.0</v>
      </c>
      <c r="X19" s="55">
        <v>0.0</v>
      </c>
      <c r="Y19" s="55">
        <v>0.0</v>
      </c>
      <c r="Z19" s="55">
        <v>0.0</v>
      </c>
      <c r="AA19" s="55">
        <v>0.0</v>
      </c>
      <c r="AB19" s="55">
        <v>0.0</v>
      </c>
      <c r="AC19" s="55">
        <v>0.0</v>
      </c>
      <c r="AD19" s="55">
        <v>0.0</v>
      </c>
      <c r="AE19" s="55">
        <v>0.0</v>
      </c>
      <c r="AF19" s="55">
        <v>0.0</v>
      </c>
      <c r="AG19" s="55">
        <v>0.0</v>
      </c>
      <c r="AH19" s="55">
        <v>0.0</v>
      </c>
      <c r="AI19" s="55">
        <v>0.0</v>
      </c>
      <c r="AJ19" s="55">
        <v>0.0</v>
      </c>
      <c r="AK19" s="55">
        <v>0.0</v>
      </c>
      <c r="AL19" s="55">
        <v>0.0</v>
      </c>
      <c r="AM19" s="55">
        <v>0.0</v>
      </c>
      <c r="AN19" s="55">
        <v>0.0</v>
      </c>
      <c r="AO19" s="55">
        <v>0.0</v>
      </c>
      <c r="AP19" s="55">
        <v>0.0</v>
      </c>
      <c r="AQ19" s="55">
        <v>0.0</v>
      </c>
      <c r="AR19" s="55">
        <v>0.0</v>
      </c>
      <c r="AS19" s="55">
        <v>0.0</v>
      </c>
      <c r="AT19" s="55">
        <v>0.0</v>
      </c>
      <c r="AU19" s="55">
        <v>0.0</v>
      </c>
      <c r="AV19" s="55">
        <v>0.0</v>
      </c>
      <c r="AW19" s="55">
        <v>0.0</v>
      </c>
      <c r="AX19" s="55">
        <v>0.0</v>
      </c>
      <c r="AY19" s="55">
        <v>0.0</v>
      </c>
      <c r="AZ19" s="55">
        <v>0.0</v>
      </c>
      <c r="BA19" s="55">
        <v>0.0</v>
      </c>
      <c r="BB19" s="55">
        <v>0.0</v>
      </c>
      <c r="BC19" s="55">
        <v>0.0</v>
      </c>
      <c r="BD19" s="55">
        <v>0.0</v>
      </c>
      <c r="BE19" s="55">
        <v>0.0</v>
      </c>
      <c r="BF19" s="55">
        <v>0.0</v>
      </c>
      <c r="BG19" s="55">
        <v>0.0</v>
      </c>
      <c r="BH19" s="55">
        <v>0.0</v>
      </c>
      <c r="BI19" s="55">
        <v>0.0</v>
      </c>
      <c r="BJ19" s="55">
        <v>0.0</v>
      </c>
      <c r="BK19" s="55">
        <v>0.0</v>
      </c>
      <c r="BL19" s="55">
        <v>0.0</v>
      </c>
      <c r="BM19" s="55">
        <v>0.0</v>
      </c>
      <c r="BN19" s="55">
        <v>0.0</v>
      </c>
      <c r="BO19" s="55">
        <v>0.0</v>
      </c>
      <c r="BP19" s="55">
        <v>0.0</v>
      </c>
      <c r="BQ19" s="55">
        <v>0.0</v>
      </c>
      <c r="BR19" s="55">
        <v>0.0</v>
      </c>
      <c r="BS19" s="55">
        <v>0.0</v>
      </c>
      <c r="BT19" s="55">
        <v>0.0</v>
      </c>
      <c r="BU19" s="55">
        <v>0.0</v>
      </c>
      <c r="BV19" s="55">
        <v>0.0</v>
      </c>
      <c r="BW19" s="55">
        <v>0.0</v>
      </c>
      <c r="BX19" s="55">
        <v>0.0</v>
      </c>
      <c r="BY19" s="55">
        <v>0.0</v>
      </c>
      <c r="BZ19" s="55">
        <v>0.0</v>
      </c>
      <c r="CA19" s="55">
        <v>0.0</v>
      </c>
      <c r="CB19" s="55">
        <v>0.0</v>
      </c>
      <c r="CC19" s="55">
        <v>0.0</v>
      </c>
      <c r="CD19" s="55">
        <v>0.0</v>
      </c>
      <c r="CE19" s="55">
        <v>0.0</v>
      </c>
      <c r="CF19" s="55">
        <v>0.0</v>
      </c>
      <c r="CG19" s="55">
        <v>0.0</v>
      </c>
      <c r="CH19" s="55">
        <v>0.0</v>
      </c>
      <c r="CI19" s="55">
        <v>0.0</v>
      </c>
      <c r="CJ19" s="55">
        <v>0.0</v>
      </c>
      <c r="CK19" s="55">
        <v>0.0</v>
      </c>
      <c r="CL19" s="55">
        <v>0.0</v>
      </c>
      <c r="CM19" s="55">
        <v>0.0</v>
      </c>
      <c r="CN19" s="55">
        <v>0.0</v>
      </c>
      <c r="CO19" s="55">
        <v>0.0</v>
      </c>
      <c r="CP19" s="55">
        <v>0.0</v>
      </c>
      <c r="CQ19" s="55">
        <v>0.0</v>
      </c>
      <c r="CR19" s="55">
        <v>0.0</v>
      </c>
      <c r="CS19" s="55">
        <v>0.0</v>
      </c>
      <c r="CT19" s="55">
        <v>0.0</v>
      </c>
      <c r="CU19" s="55">
        <v>0.0</v>
      </c>
      <c r="CV19" s="55">
        <v>0.0</v>
      </c>
    </row>
    <row r="20">
      <c r="A20" s="61" t="s">
        <v>213</v>
      </c>
      <c r="B20" s="55">
        <v>0.0</v>
      </c>
      <c r="C20" s="55">
        <v>0.0</v>
      </c>
      <c r="D20" s="55">
        <v>0.0</v>
      </c>
      <c r="E20" s="55">
        <v>0.0</v>
      </c>
      <c r="F20" s="55">
        <v>0.0</v>
      </c>
      <c r="G20" s="55">
        <v>0.0</v>
      </c>
      <c r="H20" s="55">
        <v>0.0</v>
      </c>
      <c r="I20" s="55">
        <v>0.0</v>
      </c>
      <c r="J20" s="55">
        <v>0.0</v>
      </c>
      <c r="K20" s="55">
        <v>0.0</v>
      </c>
      <c r="L20" s="55">
        <v>0.0</v>
      </c>
      <c r="M20" s="55">
        <v>0.0</v>
      </c>
      <c r="N20" s="55">
        <v>0.0</v>
      </c>
      <c r="O20" s="55">
        <v>0.0</v>
      </c>
      <c r="P20" s="55">
        <v>0.0</v>
      </c>
      <c r="Q20" s="55">
        <v>0.0</v>
      </c>
      <c r="R20" s="55">
        <v>0.0</v>
      </c>
      <c r="S20" s="55">
        <v>0.0</v>
      </c>
      <c r="T20" s="55">
        <v>0.0</v>
      </c>
      <c r="U20" s="55">
        <v>0.0</v>
      </c>
      <c r="V20" s="55">
        <v>0.0</v>
      </c>
      <c r="W20" s="55">
        <v>0.0</v>
      </c>
      <c r="X20" s="55">
        <v>0.0</v>
      </c>
      <c r="Y20" s="55">
        <v>0.0</v>
      </c>
      <c r="Z20" s="55">
        <v>0.0</v>
      </c>
      <c r="AA20" s="55">
        <v>0.0</v>
      </c>
      <c r="AB20" s="55">
        <v>0.0</v>
      </c>
      <c r="AC20" s="55">
        <v>0.0</v>
      </c>
      <c r="AD20" s="55">
        <v>0.0</v>
      </c>
      <c r="AE20" s="55">
        <v>0.0</v>
      </c>
      <c r="AF20" s="55">
        <v>0.0</v>
      </c>
      <c r="AG20" s="55">
        <v>0.0</v>
      </c>
      <c r="AH20" s="55">
        <v>0.0</v>
      </c>
      <c r="AI20" s="55">
        <v>0.0</v>
      </c>
      <c r="AJ20" s="55">
        <v>0.0</v>
      </c>
      <c r="AK20" s="55">
        <v>0.0</v>
      </c>
      <c r="AL20" s="55">
        <v>0.0</v>
      </c>
      <c r="AM20" s="55">
        <v>0.0</v>
      </c>
      <c r="AN20" s="55">
        <v>0.0</v>
      </c>
      <c r="AO20" s="55">
        <v>0.0</v>
      </c>
      <c r="AP20" s="55">
        <v>0.0</v>
      </c>
      <c r="AQ20" s="55">
        <v>0.0</v>
      </c>
      <c r="AR20" s="55">
        <v>0.0</v>
      </c>
      <c r="AS20" s="55">
        <v>0.0</v>
      </c>
      <c r="AT20" s="55">
        <v>0.0</v>
      </c>
      <c r="AU20" s="55">
        <v>0.0</v>
      </c>
      <c r="AV20" s="55">
        <v>0.0</v>
      </c>
      <c r="AW20" s="55">
        <v>0.0</v>
      </c>
      <c r="AX20" s="55">
        <v>0.0</v>
      </c>
      <c r="AY20" s="55">
        <v>0.0</v>
      </c>
      <c r="AZ20" s="55">
        <v>0.0</v>
      </c>
      <c r="BA20" s="55">
        <v>0.0</v>
      </c>
      <c r="BB20" s="55">
        <v>0.0</v>
      </c>
      <c r="BC20" s="55">
        <v>0.0</v>
      </c>
      <c r="BD20" s="55">
        <v>0.0</v>
      </c>
      <c r="BE20" s="55">
        <v>0.0</v>
      </c>
      <c r="BF20" s="55">
        <v>0.0</v>
      </c>
      <c r="BG20" s="55">
        <v>0.0</v>
      </c>
      <c r="BH20" s="55">
        <v>0.0</v>
      </c>
      <c r="BI20" s="55">
        <v>0.0</v>
      </c>
      <c r="BJ20" s="55">
        <v>0.0</v>
      </c>
      <c r="BK20" s="55">
        <v>0.0</v>
      </c>
      <c r="BL20" s="55">
        <v>0.0</v>
      </c>
      <c r="BM20" s="55">
        <v>0.0</v>
      </c>
      <c r="BN20" s="55">
        <v>0.0</v>
      </c>
      <c r="BO20" s="55">
        <v>0.0</v>
      </c>
      <c r="BP20" s="55">
        <v>0.0</v>
      </c>
      <c r="BQ20" s="55">
        <v>0.0</v>
      </c>
      <c r="BR20" s="55">
        <v>0.0</v>
      </c>
      <c r="BS20" s="55">
        <v>0.0</v>
      </c>
      <c r="BT20" s="55">
        <v>0.0</v>
      </c>
      <c r="BU20" s="55">
        <v>0.0</v>
      </c>
      <c r="BV20" s="55">
        <v>0.0</v>
      </c>
      <c r="BW20" s="55">
        <v>0.0</v>
      </c>
      <c r="BX20" s="55">
        <v>0.0</v>
      </c>
      <c r="BY20" s="55">
        <v>0.0</v>
      </c>
      <c r="BZ20" s="55">
        <v>0.0</v>
      </c>
      <c r="CA20" s="55">
        <v>0.0</v>
      </c>
      <c r="CB20" s="55">
        <v>0.0</v>
      </c>
      <c r="CC20" s="55">
        <v>0.0</v>
      </c>
      <c r="CD20" s="55">
        <v>0.0</v>
      </c>
      <c r="CE20" s="55">
        <v>0.0</v>
      </c>
      <c r="CF20" s="55">
        <v>0.0</v>
      </c>
      <c r="CG20" s="55">
        <v>0.0</v>
      </c>
      <c r="CH20" s="55">
        <v>0.0</v>
      </c>
      <c r="CI20" s="55">
        <v>0.0</v>
      </c>
      <c r="CJ20" s="55">
        <v>0.0</v>
      </c>
      <c r="CK20" s="55">
        <v>0.0</v>
      </c>
      <c r="CL20" s="55">
        <v>0.0</v>
      </c>
      <c r="CM20" s="55">
        <v>0.0</v>
      </c>
      <c r="CN20" s="55">
        <v>0.0</v>
      </c>
      <c r="CO20" s="55">
        <v>0.0</v>
      </c>
      <c r="CP20" s="55">
        <v>0.0</v>
      </c>
      <c r="CQ20" s="55">
        <v>0.0</v>
      </c>
      <c r="CR20" s="55">
        <v>0.0</v>
      </c>
      <c r="CS20" s="55">
        <v>0.0</v>
      </c>
      <c r="CT20" s="55">
        <v>0.0</v>
      </c>
      <c r="CU20" s="55">
        <v>0.0</v>
      </c>
      <c r="CV20" s="55">
        <v>0.0</v>
      </c>
    </row>
    <row r="21">
      <c r="A21" s="61" t="s">
        <v>213</v>
      </c>
      <c r="B21" s="55">
        <v>0.0</v>
      </c>
      <c r="C21" s="55">
        <v>0.0</v>
      </c>
      <c r="D21" s="55">
        <v>0.0</v>
      </c>
      <c r="E21" s="55">
        <v>0.0</v>
      </c>
      <c r="F21" s="55">
        <v>0.0</v>
      </c>
      <c r="G21" s="55">
        <v>0.0</v>
      </c>
      <c r="H21" s="55">
        <v>0.0</v>
      </c>
      <c r="I21" s="55">
        <v>0.0</v>
      </c>
      <c r="J21" s="55">
        <v>0.0</v>
      </c>
      <c r="K21" s="55">
        <v>0.0</v>
      </c>
      <c r="L21" s="55">
        <v>0.0</v>
      </c>
      <c r="M21" s="55">
        <v>0.0</v>
      </c>
      <c r="N21" s="55">
        <v>0.0</v>
      </c>
      <c r="O21" s="55">
        <v>0.0</v>
      </c>
      <c r="P21" s="55">
        <v>0.0</v>
      </c>
      <c r="Q21" s="55">
        <v>0.0</v>
      </c>
      <c r="R21" s="55">
        <v>0.0</v>
      </c>
      <c r="S21" s="55">
        <v>0.0</v>
      </c>
      <c r="T21" s="55">
        <v>0.0</v>
      </c>
      <c r="U21" s="55">
        <v>0.0</v>
      </c>
      <c r="V21" s="55">
        <v>0.0</v>
      </c>
      <c r="W21" s="55">
        <v>0.0</v>
      </c>
      <c r="X21" s="55">
        <v>0.0</v>
      </c>
      <c r="Y21" s="55">
        <v>0.0</v>
      </c>
      <c r="Z21" s="55">
        <v>0.0</v>
      </c>
      <c r="AA21" s="55">
        <v>0.0</v>
      </c>
      <c r="AB21" s="55">
        <v>0.0</v>
      </c>
      <c r="AC21" s="55">
        <v>0.0</v>
      </c>
      <c r="AD21" s="55">
        <v>0.0</v>
      </c>
      <c r="AE21" s="55">
        <v>0.0</v>
      </c>
      <c r="AF21" s="55">
        <v>0.0</v>
      </c>
      <c r="AG21" s="55">
        <v>0.0</v>
      </c>
      <c r="AH21" s="55">
        <v>0.0</v>
      </c>
      <c r="AI21" s="55">
        <v>0.0</v>
      </c>
      <c r="AJ21" s="55">
        <v>0.0</v>
      </c>
      <c r="AK21" s="55">
        <v>0.0</v>
      </c>
      <c r="AL21" s="55">
        <v>0.0</v>
      </c>
      <c r="AM21" s="55">
        <v>0.0</v>
      </c>
      <c r="AN21" s="55">
        <v>0.0</v>
      </c>
      <c r="AO21" s="55">
        <v>0.0</v>
      </c>
      <c r="AP21" s="55">
        <v>0.0</v>
      </c>
      <c r="AQ21" s="55">
        <v>0.0</v>
      </c>
      <c r="AR21" s="55">
        <v>0.0</v>
      </c>
      <c r="AS21" s="55">
        <v>0.0</v>
      </c>
      <c r="AT21" s="55">
        <v>0.0</v>
      </c>
      <c r="AU21" s="55">
        <v>0.0</v>
      </c>
      <c r="AV21" s="55">
        <v>0.0</v>
      </c>
      <c r="AW21" s="55">
        <v>0.0</v>
      </c>
      <c r="AX21" s="55">
        <v>0.0</v>
      </c>
      <c r="AY21" s="55">
        <v>0.0</v>
      </c>
      <c r="AZ21" s="55">
        <v>0.0</v>
      </c>
      <c r="BA21" s="55">
        <v>0.0</v>
      </c>
      <c r="BB21" s="55">
        <v>0.0</v>
      </c>
      <c r="BC21" s="55">
        <v>0.0</v>
      </c>
      <c r="BD21" s="55">
        <v>0.0</v>
      </c>
      <c r="BE21" s="55">
        <v>0.0</v>
      </c>
      <c r="BF21" s="55">
        <v>0.0</v>
      </c>
      <c r="BG21" s="55">
        <v>0.0</v>
      </c>
      <c r="BH21" s="55">
        <v>0.0</v>
      </c>
      <c r="BI21" s="55">
        <v>0.0</v>
      </c>
      <c r="BJ21" s="55">
        <v>0.0</v>
      </c>
      <c r="BK21" s="55">
        <v>0.0</v>
      </c>
      <c r="BL21" s="55">
        <v>0.0</v>
      </c>
      <c r="BM21" s="55">
        <v>0.0</v>
      </c>
      <c r="BN21" s="55">
        <v>0.0</v>
      </c>
      <c r="BO21" s="55">
        <v>0.0</v>
      </c>
      <c r="BP21" s="55">
        <v>0.0</v>
      </c>
      <c r="BQ21" s="55">
        <v>0.0</v>
      </c>
      <c r="BR21" s="55">
        <v>0.0</v>
      </c>
      <c r="BS21" s="55">
        <v>0.0</v>
      </c>
      <c r="BT21" s="55">
        <v>0.0</v>
      </c>
      <c r="BU21" s="55">
        <v>0.0</v>
      </c>
      <c r="BV21" s="55">
        <v>0.0</v>
      </c>
      <c r="BW21" s="55">
        <v>0.0</v>
      </c>
      <c r="BX21" s="55">
        <v>0.0</v>
      </c>
      <c r="BY21" s="55">
        <v>0.0</v>
      </c>
      <c r="BZ21" s="55">
        <v>0.0</v>
      </c>
      <c r="CA21" s="55">
        <v>0.0</v>
      </c>
      <c r="CB21" s="55">
        <v>0.0</v>
      </c>
      <c r="CC21" s="55">
        <v>0.0</v>
      </c>
      <c r="CD21" s="55">
        <v>0.0</v>
      </c>
      <c r="CE21" s="55">
        <v>0.0</v>
      </c>
      <c r="CF21" s="55">
        <v>0.0</v>
      </c>
      <c r="CG21" s="55">
        <v>0.0</v>
      </c>
      <c r="CH21" s="55">
        <v>0.0</v>
      </c>
      <c r="CI21" s="55">
        <v>0.0</v>
      </c>
      <c r="CJ21" s="55">
        <v>0.0</v>
      </c>
      <c r="CK21" s="55">
        <v>0.0</v>
      </c>
      <c r="CL21" s="55">
        <v>0.0</v>
      </c>
      <c r="CM21" s="55">
        <v>0.0</v>
      </c>
      <c r="CN21" s="55">
        <v>0.0</v>
      </c>
      <c r="CO21" s="55">
        <v>0.0</v>
      </c>
      <c r="CP21" s="55">
        <v>0.0</v>
      </c>
      <c r="CQ21" s="55">
        <v>0.0</v>
      </c>
      <c r="CR21" s="55">
        <v>0.0</v>
      </c>
      <c r="CS21" s="55">
        <v>0.0</v>
      </c>
      <c r="CT21" s="55">
        <v>0.0</v>
      </c>
      <c r="CU21" s="55">
        <v>0.0</v>
      </c>
      <c r="CV21" s="55">
        <v>0.0</v>
      </c>
    </row>
    <row r="22">
      <c r="A22" s="61" t="s">
        <v>213</v>
      </c>
      <c r="B22" s="55">
        <v>0.0</v>
      </c>
      <c r="C22" s="55">
        <v>0.0</v>
      </c>
      <c r="D22" s="55">
        <v>0.0</v>
      </c>
      <c r="E22" s="55">
        <v>0.0</v>
      </c>
      <c r="F22" s="55">
        <v>0.0</v>
      </c>
      <c r="G22" s="55">
        <v>0.0</v>
      </c>
      <c r="H22" s="55">
        <v>0.0</v>
      </c>
      <c r="I22" s="55">
        <v>0.0</v>
      </c>
      <c r="J22" s="55">
        <v>0.0</v>
      </c>
      <c r="K22" s="55">
        <v>0.0</v>
      </c>
      <c r="L22" s="55">
        <v>0.0</v>
      </c>
      <c r="M22" s="55">
        <v>0.0</v>
      </c>
      <c r="N22" s="55">
        <v>0.0</v>
      </c>
      <c r="O22" s="55">
        <v>0.0</v>
      </c>
      <c r="P22" s="55">
        <v>0.0</v>
      </c>
      <c r="Q22" s="55">
        <v>0.0</v>
      </c>
      <c r="R22" s="55">
        <v>0.0</v>
      </c>
      <c r="S22" s="55">
        <v>0.0</v>
      </c>
      <c r="T22" s="55">
        <v>0.0</v>
      </c>
      <c r="U22" s="55">
        <v>0.0</v>
      </c>
      <c r="V22" s="55">
        <v>0.0</v>
      </c>
      <c r="W22" s="55">
        <v>0.0</v>
      </c>
      <c r="X22" s="55">
        <v>0.0</v>
      </c>
      <c r="Y22" s="55">
        <v>0.0</v>
      </c>
      <c r="Z22" s="55">
        <v>0.0</v>
      </c>
      <c r="AA22" s="55">
        <v>0.0</v>
      </c>
      <c r="AB22" s="55">
        <v>0.0</v>
      </c>
      <c r="AC22" s="55">
        <v>0.0</v>
      </c>
      <c r="AD22" s="55">
        <v>0.0</v>
      </c>
      <c r="AE22" s="55">
        <v>0.0</v>
      </c>
      <c r="AF22" s="55">
        <v>0.0</v>
      </c>
      <c r="AG22" s="55">
        <v>0.0</v>
      </c>
      <c r="AH22" s="55">
        <v>0.0</v>
      </c>
      <c r="AI22" s="55">
        <v>0.0</v>
      </c>
      <c r="AJ22" s="55">
        <v>0.0</v>
      </c>
      <c r="AK22" s="55">
        <v>0.0</v>
      </c>
      <c r="AL22" s="55">
        <v>0.0</v>
      </c>
      <c r="AM22" s="55">
        <v>0.0</v>
      </c>
      <c r="AN22" s="55">
        <v>0.0</v>
      </c>
      <c r="AO22" s="55">
        <v>0.0</v>
      </c>
      <c r="AP22" s="55">
        <v>0.0</v>
      </c>
      <c r="AQ22" s="55">
        <v>0.0</v>
      </c>
      <c r="AR22" s="55">
        <v>0.0</v>
      </c>
      <c r="AS22" s="55">
        <v>0.0</v>
      </c>
      <c r="AT22" s="55">
        <v>0.0</v>
      </c>
      <c r="AU22" s="55">
        <v>0.0</v>
      </c>
      <c r="AV22" s="55">
        <v>0.0</v>
      </c>
      <c r="AW22" s="55">
        <v>0.0</v>
      </c>
      <c r="AX22" s="55">
        <v>0.0</v>
      </c>
      <c r="AY22" s="55">
        <v>0.0</v>
      </c>
      <c r="AZ22" s="55">
        <v>0.0</v>
      </c>
      <c r="BA22" s="55">
        <v>0.0</v>
      </c>
      <c r="BB22" s="55">
        <v>0.0</v>
      </c>
      <c r="BC22" s="55">
        <v>0.0</v>
      </c>
      <c r="BD22" s="55">
        <v>0.0</v>
      </c>
      <c r="BE22" s="55">
        <v>0.0</v>
      </c>
      <c r="BF22" s="55">
        <v>0.0</v>
      </c>
      <c r="BG22" s="55">
        <v>0.0</v>
      </c>
      <c r="BH22" s="55">
        <v>0.0</v>
      </c>
      <c r="BI22" s="55">
        <v>0.0</v>
      </c>
      <c r="BJ22" s="55">
        <v>0.0</v>
      </c>
      <c r="BK22" s="55">
        <v>0.0</v>
      </c>
      <c r="BL22" s="55">
        <v>0.0</v>
      </c>
      <c r="BM22" s="55">
        <v>0.0</v>
      </c>
      <c r="BN22" s="55">
        <v>0.0</v>
      </c>
      <c r="BO22" s="55">
        <v>0.0</v>
      </c>
      <c r="BP22" s="55">
        <v>0.0</v>
      </c>
      <c r="BQ22" s="55">
        <v>0.0</v>
      </c>
      <c r="BR22" s="55">
        <v>0.0</v>
      </c>
      <c r="BS22" s="55">
        <v>0.0</v>
      </c>
      <c r="BT22" s="55">
        <v>0.0</v>
      </c>
      <c r="BU22" s="55">
        <v>0.0</v>
      </c>
      <c r="BV22" s="55">
        <v>0.0</v>
      </c>
      <c r="BW22" s="55">
        <v>0.0</v>
      </c>
      <c r="BX22" s="55">
        <v>0.0</v>
      </c>
      <c r="BY22" s="55">
        <v>0.0</v>
      </c>
      <c r="BZ22" s="55">
        <v>0.0</v>
      </c>
      <c r="CA22" s="55">
        <v>0.0</v>
      </c>
      <c r="CB22" s="55">
        <v>0.0</v>
      </c>
      <c r="CC22" s="55">
        <v>0.0</v>
      </c>
      <c r="CD22" s="55">
        <v>0.0</v>
      </c>
      <c r="CE22" s="55">
        <v>0.0</v>
      </c>
      <c r="CF22" s="55">
        <v>0.0</v>
      </c>
      <c r="CG22" s="55">
        <v>0.0</v>
      </c>
      <c r="CH22" s="55">
        <v>0.0</v>
      </c>
      <c r="CI22" s="55">
        <v>0.0</v>
      </c>
      <c r="CJ22" s="55">
        <v>0.0</v>
      </c>
      <c r="CK22" s="55">
        <v>0.0</v>
      </c>
      <c r="CL22" s="55">
        <v>0.0</v>
      </c>
      <c r="CM22" s="55">
        <v>0.0</v>
      </c>
      <c r="CN22" s="55">
        <v>0.0</v>
      </c>
      <c r="CO22" s="55">
        <v>0.0</v>
      </c>
      <c r="CP22" s="55">
        <v>0.0</v>
      </c>
      <c r="CQ22" s="55">
        <v>0.0</v>
      </c>
      <c r="CR22" s="55">
        <v>0.0</v>
      </c>
      <c r="CS22" s="55">
        <v>0.0</v>
      </c>
      <c r="CT22" s="55">
        <v>0.0</v>
      </c>
      <c r="CU22" s="55">
        <v>0.0</v>
      </c>
      <c r="CV22" s="55">
        <v>0.0</v>
      </c>
    </row>
    <row r="23">
      <c r="A23" s="61" t="s">
        <v>213</v>
      </c>
      <c r="B23" s="55">
        <v>0.0</v>
      </c>
      <c r="C23" s="55">
        <v>0.0</v>
      </c>
      <c r="D23" s="55">
        <v>0.0</v>
      </c>
      <c r="E23" s="55">
        <v>0.0</v>
      </c>
      <c r="F23" s="55">
        <v>0.0</v>
      </c>
      <c r="G23" s="55">
        <v>0.0</v>
      </c>
      <c r="H23" s="55">
        <v>0.0</v>
      </c>
      <c r="I23" s="55">
        <v>0.0</v>
      </c>
      <c r="J23" s="55">
        <v>0.0</v>
      </c>
      <c r="K23" s="55">
        <v>0.0</v>
      </c>
      <c r="L23" s="55">
        <v>0.0</v>
      </c>
      <c r="M23" s="55">
        <v>0.0</v>
      </c>
      <c r="N23" s="55">
        <v>0.0</v>
      </c>
      <c r="O23" s="55">
        <v>0.0</v>
      </c>
      <c r="P23" s="55">
        <v>0.0</v>
      </c>
      <c r="Q23" s="55">
        <v>0.0</v>
      </c>
      <c r="R23" s="55">
        <v>0.0</v>
      </c>
      <c r="S23" s="55">
        <v>0.0</v>
      </c>
      <c r="T23" s="55">
        <v>0.0</v>
      </c>
      <c r="U23" s="55">
        <v>0.0</v>
      </c>
      <c r="V23" s="55">
        <v>0.0</v>
      </c>
      <c r="W23" s="55">
        <v>0.0</v>
      </c>
      <c r="X23" s="55">
        <v>0.0</v>
      </c>
      <c r="Y23" s="55">
        <v>0.0</v>
      </c>
      <c r="Z23" s="55">
        <v>0.0</v>
      </c>
      <c r="AA23" s="55">
        <v>0.0</v>
      </c>
      <c r="AB23" s="55">
        <v>0.0</v>
      </c>
      <c r="AC23" s="55">
        <v>0.0</v>
      </c>
      <c r="AD23" s="55">
        <v>0.0</v>
      </c>
      <c r="AE23" s="55">
        <v>0.0</v>
      </c>
      <c r="AF23" s="55">
        <v>0.0</v>
      </c>
      <c r="AG23" s="55">
        <v>0.0</v>
      </c>
      <c r="AH23" s="55">
        <v>0.0</v>
      </c>
      <c r="AI23" s="55">
        <v>0.0</v>
      </c>
      <c r="AJ23" s="55">
        <v>0.0</v>
      </c>
      <c r="AK23" s="55">
        <v>0.0</v>
      </c>
      <c r="AL23" s="55">
        <v>0.0</v>
      </c>
      <c r="AM23" s="55">
        <v>0.0</v>
      </c>
      <c r="AN23" s="55">
        <v>0.0</v>
      </c>
      <c r="AO23" s="55">
        <v>0.0</v>
      </c>
      <c r="AP23" s="55">
        <v>0.0</v>
      </c>
      <c r="AQ23" s="55">
        <v>0.0</v>
      </c>
      <c r="AR23" s="55">
        <v>0.0</v>
      </c>
      <c r="AS23" s="55">
        <v>0.0</v>
      </c>
      <c r="AT23" s="55">
        <v>0.0</v>
      </c>
      <c r="AU23" s="55">
        <v>0.0</v>
      </c>
      <c r="AV23" s="55">
        <v>0.0</v>
      </c>
      <c r="AW23" s="55">
        <v>0.0</v>
      </c>
      <c r="AX23" s="55">
        <v>0.0</v>
      </c>
      <c r="AY23" s="55">
        <v>0.0</v>
      </c>
      <c r="AZ23" s="55">
        <v>0.0</v>
      </c>
      <c r="BA23" s="55">
        <v>0.0</v>
      </c>
      <c r="BB23" s="55">
        <v>0.0</v>
      </c>
      <c r="BC23" s="55">
        <v>0.0</v>
      </c>
      <c r="BD23" s="55">
        <v>0.0</v>
      </c>
      <c r="BE23" s="55">
        <v>0.0</v>
      </c>
      <c r="BF23" s="55">
        <v>0.0</v>
      </c>
      <c r="BG23" s="55">
        <v>0.0</v>
      </c>
      <c r="BH23" s="55">
        <v>0.0</v>
      </c>
      <c r="BI23" s="55">
        <v>0.0</v>
      </c>
      <c r="BJ23" s="55">
        <v>0.0</v>
      </c>
      <c r="BK23" s="55">
        <v>0.0</v>
      </c>
      <c r="BL23" s="55">
        <v>0.0</v>
      </c>
      <c r="BM23" s="55">
        <v>0.0</v>
      </c>
      <c r="BN23" s="55">
        <v>0.0</v>
      </c>
      <c r="BO23" s="55">
        <v>0.0</v>
      </c>
      <c r="BP23" s="55">
        <v>0.0</v>
      </c>
      <c r="BQ23" s="55">
        <v>0.0</v>
      </c>
      <c r="BR23" s="55">
        <v>0.0</v>
      </c>
      <c r="BS23" s="55">
        <v>0.0</v>
      </c>
      <c r="BT23" s="55">
        <v>0.0</v>
      </c>
      <c r="BU23" s="55">
        <v>0.0</v>
      </c>
      <c r="BV23" s="55">
        <v>0.0</v>
      </c>
      <c r="BW23" s="55">
        <v>0.0</v>
      </c>
      <c r="BX23" s="55">
        <v>0.0</v>
      </c>
      <c r="BY23" s="55">
        <v>0.0</v>
      </c>
      <c r="BZ23" s="55">
        <v>0.0</v>
      </c>
      <c r="CA23" s="55">
        <v>0.0</v>
      </c>
      <c r="CB23" s="55">
        <v>0.0</v>
      </c>
      <c r="CC23" s="55">
        <v>0.0</v>
      </c>
      <c r="CD23" s="55">
        <v>0.0</v>
      </c>
      <c r="CE23" s="55">
        <v>0.0</v>
      </c>
      <c r="CF23" s="55">
        <v>0.0</v>
      </c>
      <c r="CG23" s="55">
        <v>0.0</v>
      </c>
      <c r="CH23" s="55">
        <v>0.0</v>
      </c>
      <c r="CI23" s="55">
        <v>0.0</v>
      </c>
      <c r="CJ23" s="55">
        <v>0.0</v>
      </c>
      <c r="CK23" s="55">
        <v>0.0</v>
      </c>
      <c r="CL23" s="55">
        <v>0.0</v>
      </c>
      <c r="CM23" s="55">
        <v>0.0</v>
      </c>
      <c r="CN23" s="55">
        <v>0.0</v>
      </c>
      <c r="CO23" s="55">
        <v>0.0</v>
      </c>
      <c r="CP23" s="55">
        <v>0.0</v>
      </c>
      <c r="CQ23" s="55">
        <v>0.0</v>
      </c>
      <c r="CR23" s="55">
        <v>0.0</v>
      </c>
      <c r="CS23" s="55">
        <v>0.0</v>
      </c>
      <c r="CT23" s="55">
        <v>0.0</v>
      </c>
      <c r="CU23" s="55">
        <v>0.0</v>
      </c>
      <c r="CV23" s="55">
        <v>0.0</v>
      </c>
    </row>
    <row r="24">
      <c r="A24" s="61" t="s">
        <v>213</v>
      </c>
      <c r="B24" s="55">
        <v>0.0</v>
      </c>
      <c r="C24" s="55">
        <v>0.0</v>
      </c>
      <c r="D24" s="55">
        <v>0.0</v>
      </c>
      <c r="E24" s="55">
        <v>0.0</v>
      </c>
      <c r="F24" s="55">
        <v>0.0</v>
      </c>
      <c r="G24" s="55">
        <v>0.0</v>
      </c>
      <c r="H24" s="55">
        <v>0.0</v>
      </c>
      <c r="I24" s="55">
        <v>0.0</v>
      </c>
      <c r="J24" s="55">
        <v>0.0</v>
      </c>
      <c r="K24" s="55">
        <v>0.0</v>
      </c>
      <c r="L24" s="55">
        <v>0.0</v>
      </c>
      <c r="M24" s="55">
        <v>0.0</v>
      </c>
      <c r="N24" s="55">
        <v>0.0</v>
      </c>
      <c r="O24" s="55">
        <v>0.0</v>
      </c>
      <c r="P24" s="55">
        <v>0.0</v>
      </c>
      <c r="Q24" s="55">
        <v>0.0</v>
      </c>
      <c r="R24" s="55">
        <v>0.0</v>
      </c>
      <c r="S24" s="55">
        <v>0.0</v>
      </c>
      <c r="T24" s="55">
        <v>0.0</v>
      </c>
      <c r="U24" s="55">
        <v>0.0</v>
      </c>
      <c r="V24" s="55">
        <v>0.0</v>
      </c>
      <c r="W24" s="55">
        <v>0.0</v>
      </c>
      <c r="X24" s="55">
        <v>0.0</v>
      </c>
      <c r="Y24" s="55">
        <v>0.0</v>
      </c>
      <c r="Z24" s="55">
        <v>0.0</v>
      </c>
      <c r="AA24" s="55">
        <v>0.0</v>
      </c>
      <c r="AB24" s="55">
        <v>0.0</v>
      </c>
      <c r="AC24" s="55">
        <v>0.0</v>
      </c>
      <c r="AD24" s="55">
        <v>0.0</v>
      </c>
      <c r="AE24" s="55">
        <v>0.0</v>
      </c>
      <c r="AF24" s="55">
        <v>0.0</v>
      </c>
      <c r="AG24" s="55">
        <v>0.0</v>
      </c>
      <c r="AH24" s="55">
        <v>0.0</v>
      </c>
      <c r="AI24" s="55">
        <v>0.0</v>
      </c>
      <c r="AJ24" s="55">
        <v>0.0</v>
      </c>
      <c r="AK24" s="55">
        <v>0.0</v>
      </c>
      <c r="AL24" s="55">
        <v>0.0</v>
      </c>
      <c r="AM24" s="55">
        <v>0.0</v>
      </c>
      <c r="AN24" s="55">
        <v>0.0</v>
      </c>
      <c r="AO24" s="55">
        <v>0.0</v>
      </c>
      <c r="AP24" s="55">
        <v>0.0</v>
      </c>
      <c r="AQ24" s="55">
        <v>0.0</v>
      </c>
      <c r="AR24" s="55">
        <v>0.0</v>
      </c>
      <c r="AS24" s="55">
        <v>0.0</v>
      </c>
      <c r="AT24" s="55">
        <v>0.0</v>
      </c>
      <c r="AU24" s="55">
        <v>0.0</v>
      </c>
      <c r="AV24" s="55">
        <v>0.0</v>
      </c>
      <c r="AW24" s="55">
        <v>0.0</v>
      </c>
      <c r="AX24" s="55">
        <v>0.0</v>
      </c>
      <c r="AY24" s="55">
        <v>0.0</v>
      </c>
      <c r="AZ24" s="55">
        <v>0.0</v>
      </c>
      <c r="BA24" s="55">
        <v>0.0</v>
      </c>
      <c r="BB24" s="55">
        <v>0.0</v>
      </c>
      <c r="BC24" s="55">
        <v>0.0</v>
      </c>
      <c r="BD24" s="55">
        <v>0.0</v>
      </c>
      <c r="BE24" s="55">
        <v>0.0</v>
      </c>
      <c r="BF24" s="55">
        <v>0.0</v>
      </c>
      <c r="BG24" s="55">
        <v>0.0</v>
      </c>
      <c r="BH24" s="55">
        <v>0.0</v>
      </c>
      <c r="BI24" s="55">
        <v>0.0</v>
      </c>
      <c r="BJ24" s="55">
        <v>0.0</v>
      </c>
      <c r="BK24" s="55">
        <v>0.0</v>
      </c>
      <c r="BL24" s="55">
        <v>0.0</v>
      </c>
      <c r="BM24" s="55">
        <v>0.0</v>
      </c>
      <c r="BN24" s="55">
        <v>0.0</v>
      </c>
      <c r="BO24" s="55">
        <v>0.0</v>
      </c>
      <c r="BP24" s="55">
        <v>0.0</v>
      </c>
      <c r="BQ24" s="55">
        <v>0.0</v>
      </c>
      <c r="BR24" s="55">
        <v>0.0</v>
      </c>
      <c r="BS24" s="55">
        <v>0.0</v>
      </c>
      <c r="BT24" s="55">
        <v>0.0</v>
      </c>
      <c r="BU24" s="55">
        <v>0.0</v>
      </c>
      <c r="BV24" s="55">
        <v>0.0</v>
      </c>
      <c r="BW24" s="55">
        <v>0.0</v>
      </c>
      <c r="BX24" s="55">
        <v>0.0</v>
      </c>
      <c r="BY24" s="55">
        <v>0.0</v>
      </c>
      <c r="BZ24" s="55">
        <v>0.0</v>
      </c>
      <c r="CA24" s="55">
        <v>0.0</v>
      </c>
      <c r="CB24" s="55">
        <v>0.0</v>
      </c>
      <c r="CC24" s="55">
        <v>0.0</v>
      </c>
      <c r="CD24" s="55">
        <v>0.0</v>
      </c>
      <c r="CE24" s="55">
        <v>0.0</v>
      </c>
      <c r="CF24" s="55">
        <v>0.0</v>
      </c>
      <c r="CG24" s="55">
        <v>0.0</v>
      </c>
      <c r="CH24" s="55">
        <v>0.0</v>
      </c>
      <c r="CI24" s="55">
        <v>0.0</v>
      </c>
      <c r="CJ24" s="55">
        <v>0.0</v>
      </c>
      <c r="CK24" s="55">
        <v>0.0</v>
      </c>
      <c r="CL24" s="55">
        <v>0.0</v>
      </c>
      <c r="CM24" s="55">
        <v>0.0</v>
      </c>
      <c r="CN24" s="55">
        <v>0.0</v>
      </c>
      <c r="CO24" s="55">
        <v>0.0</v>
      </c>
      <c r="CP24" s="55">
        <v>0.0</v>
      </c>
      <c r="CQ24" s="55">
        <v>0.0</v>
      </c>
      <c r="CR24" s="55">
        <v>0.0</v>
      </c>
      <c r="CS24" s="55">
        <v>0.0</v>
      </c>
      <c r="CT24" s="55">
        <v>0.0</v>
      </c>
      <c r="CU24" s="55">
        <v>0.0</v>
      </c>
      <c r="CV24" s="55">
        <v>0.0</v>
      </c>
    </row>
    <row r="25">
      <c r="A25" s="61" t="s">
        <v>213</v>
      </c>
      <c r="B25" s="55">
        <v>0.0</v>
      </c>
      <c r="C25" s="55">
        <v>0.0</v>
      </c>
      <c r="D25" s="55">
        <v>0.0</v>
      </c>
      <c r="E25" s="55">
        <v>0.0</v>
      </c>
      <c r="F25" s="55">
        <v>0.0</v>
      </c>
      <c r="G25" s="55">
        <v>0.0</v>
      </c>
      <c r="H25" s="55">
        <v>0.0</v>
      </c>
      <c r="I25" s="55">
        <v>0.0</v>
      </c>
      <c r="J25" s="55">
        <v>0.0</v>
      </c>
      <c r="K25" s="55">
        <v>0.0</v>
      </c>
      <c r="L25" s="55">
        <v>0.0</v>
      </c>
      <c r="M25" s="55">
        <v>0.0</v>
      </c>
      <c r="N25" s="55">
        <v>0.0</v>
      </c>
      <c r="O25" s="55">
        <v>0.0</v>
      </c>
      <c r="P25" s="55">
        <v>0.0</v>
      </c>
      <c r="Q25" s="55">
        <v>0.0</v>
      </c>
      <c r="R25" s="55">
        <v>0.0</v>
      </c>
      <c r="S25" s="55">
        <v>0.0</v>
      </c>
      <c r="T25" s="55">
        <v>0.0</v>
      </c>
      <c r="U25" s="55">
        <v>0.0</v>
      </c>
      <c r="V25" s="55">
        <v>0.0</v>
      </c>
      <c r="W25" s="55">
        <v>0.0</v>
      </c>
      <c r="X25" s="55">
        <v>0.0</v>
      </c>
      <c r="Y25" s="55">
        <v>0.0</v>
      </c>
      <c r="Z25" s="55">
        <v>0.0</v>
      </c>
      <c r="AA25" s="55">
        <v>0.0</v>
      </c>
      <c r="AB25" s="55">
        <v>0.0</v>
      </c>
      <c r="AC25" s="55">
        <v>0.0</v>
      </c>
      <c r="AD25" s="55">
        <v>0.0</v>
      </c>
      <c r="AE25" s="55">
        <v>0.0</v>
      </c>
      <c r="AF25" s="55">
        <v>0.0</v>
      </c>
      <c r="AG25" s="55">
        <v>0.0</v>
      </c>
      <c r="AH25" s="55">
        <v>0.0</v>
      </c>
      <c r="AI25" s="55">
        <v>0.0</v>
      </c>
      <c r="AJ25" s="55">
        <v>0.0</v>
      </c>
      <c r="AK25" s="55">
        <v>0.0</v>
      </c>
      <c r="AL25" s="55">
        <v>0.0</v>
      </c>
      <c r="AM25" s="55">
        <v>0.0</v>
      </c>
      <c r="AN25" s="55">
        <v>0.0</v>
      </c>
      <c r="AO25" s="55">
        <v>0.0</v>
      </c>
      <c r="AP25" s="55">
        <v>0.0</v>
      </c>
      <c r="AQ25" s="55">
        <v>0.0</v>
      </c>
      <c r="AR25" s="55">
        <v>0.0</v>
      </c>
      <c r="AS25" s="55">
        <v>0.0</v>
      </c>
      <c r="AT25" s="55">
        <v>0.0</v>
      </c>
      <c r="AU25" s="55">
        <v>0.0</v>
      </c>
      <c r="AV25" s="55">
        <v>0.0</v>
      </c>
      <c r="AW25" s="55">
        <v>0.0</v>
      </c>
      <c r="AX25" s="55">
        <v>0.0</v>
      </c>
      <c r="AY25" s="55">
        <v>0.0</v>
      </c>
      <c r="AZ25" s="55">
        <v>0.0</v>
      </c>
      <c r="BA25" s="55">
        <v>0.0</v>
      </c>
      <c r="BB25" s="55">
        <v>0.0</v>
      </c>
      <c r="BC25" s="55">
        <v>0.0</v>
      </c>
      <c r="BD25" s="55">
        <v>0.0</v>
      </c>
      <c r="BE25" s="55">
        <v>0.0</v>
      </c>
      <c r="BF25" s="55">
        <v>0.0</v>
      </c>
      <c r="BG25" s="55">
        <v>0.0</v>
      </c>
      <c r="BH25" s="55">
        <v>0.0</v>
      </c>
      <c r="BI25" s="55">
        <v>0.0</v>
      </c>
      <c r="BJ25" s="55">
        <v>0.0</v>
      </c>
      <c r="BK25" s="55">
        <v>0.0</v>
      </c>
      <c r="BL25" s="55">
        <v>0.0</v>
      </c>
      <c r="BM25" s="55">
        <v>0.0</v>
      </c>
      <c r="BN25" s="55">
        <v>0.0</v>
      </c>
      <c r="BO25" s="55">
        <v>0.0</v>
      </c>
      <c r="BP25" s="55">
        <v>0.0</v>
      </c>
      <c r="BQ25" s="55">
        <v>0.0</v>
      </c>
      <c r="BR25" s="55">
        <v>0.0</v>
      </c>
      <c r="BS25" s="55">
        <v>0.0</v>
      </c>
      <c r="BT25" s="55">
        <v>0.0</v>
      </c>
      <c r="BU25" s="55">
        <v>0.0</v>
      </c>
      <c r="BV25" s="55">
        <v>0.0</v>
      </c>
      <c r="BW25" s="55">
        <v>0.0</v>
      </c>
      <c r="BX25" s="55">
        <v>0.0</v>
      </c>
      <c r="BY25" s="55">
        <v>0.0</v>
      </c>
      <c r="BZ25" s="55">
        <v>0.0</v>
      </c>
      <c r="CA25" s="55">
        <v>0.0</v>
      </c>
      <c r="CB25" s="55">
        <v>0.0</v>
      </c>
      <c r="CC25" s="55">
        <v>0.0</v>
      </c>
      <c r="CD25" s="55">
        <v>0.0</v>
      </c>
      <c r="CE25" s="55">
        <v>0.0</v>
      </c>
      <c r="CF25" s="55">
        <v>0.0</v>
      </c>
      <c r="CG25" s="55">
        <v>0.0</v>
      </c>
      <c r="CH25" s="55">
        <v>0.0</v>
      </c>
      <c r="CI25" s="55">
        <v>0.0</v>
      </c>
      <c r="CJ25" s="55">
        <v>0.0</v>
      </c>
      <c r="CK25" s="55">
        <v>0.0</v>
      </c>
      <c r="CL25" s="55">
        <v>0.0</v>
      </c>
      <c r="CM25" s="55">
        <v>0.0</v>
      </c>
      <c r="CN25" s="55">
        <v>0.0</v>
      </c>
      <c r="CO25" s="55">
        <v>0.0</v>
      </c>
      <c r="CP25" s="55">
        <v>0.0</v>
      </c>
      <c r="CQ25" s="55">
        <v>0.0</v>
      </c>
      <c r="CR25" s="55">
        <v>0.0</v>
      </c>
      <c r="CS25" s="55">
        <v>0.0</v>
      </c>
      <c r="CT25" s="55">
        <v>0.0</v>
      </c>
      <c r="CU25" s="55">
        <v>0.0</v>
      </c>
      <c r="CV25" s="55">
        <v>0.0</v>
      </c>
    </row>
    <row r="26">
      <c r="A26" s="61" t="s">
        <v>213</v>
      </c>
      <c r="B26" s="55">
        <v>0.0</v>
      </c>
      <c r="C26" s="55">
        <v>0.0</v>
      </c>
      <c r="D26" s="55">
        <v>0.0</v>
      </c>
      <c r="E26" s="55">
        <v>0.0</v>
      </c>
      <c r="F26" s="55">
        <v>0.0</v>
      </c>
      <c r="G26" s="55">
        <v>0.0</v>
      </c>
      <c r="H26" s="55">
        <v>0.0</v>
      </c>
      <c r="I26" s="55">
        <v>0.0</v>
      </c>
      <c r="J26" s="55">
        <v>0.0</v>
      </c>
      <c r="K26" s="55">
        <v>0.0</v>
      </c>
      <c r="L26" s="55">
        <v>0.0</v>
      </c>
      <c r="M26" s="55">
        <v>0.0</v>
      </c>
      <c r="N26" s="55">
        <v>0.0</v>
      </c>
      <c r="O26" s="55">
        <v>0.0</v>
      </c>
      <c r="P26" s="55">
        <v>0.0</v>
      </c>
      <c r="Q26" s="55">
        <v>0.0</v>
      </c>
      <c r="R26" s="55">
        <v>0.0</v>
      </c>
      <c r="S26" s="55">
        <v>0.0</v>
      </c>
      <c r="T26" s="55">
        <v>0.0</v>
      </c>
      <c r="U26" s="55">
        <v>0.0</v>
      </c>
      <c r="V26" s="55">
        <v>0.0</v>
      </c>
      <c r="W26" s="55">
        <v>0.0</v>
      </c>
      <c r="X26" s="55">
        <v>0.0</v>
      </c>
      <c r="Y26" s="55">
        <v>0.0</v>
      </c>
      <c r="Z26" s="55">
        <v>0.0</v>
      </c>
      <c r="AA26" s="55">
        <v>0.0</v>
      </c>
      <c r="AB26" s="55">
        <v>0.0</v>
      </c>
      <c r="AC26" s="55">
        <v>0.0</v>
      </c>
      <c r="AD26" s="55">
        <v>0.0</v>
      </c>
      <c r="AE26" s="55">
        <v>0.0</v>
      </c>
      <c r="AF26" s="55">
        <v>0.0</v>
      </c>
      <c r="AG26" s="55">
        <v>0.0</v>
      </c>
      <c r="AH26" s="55">
        <v>0.0</v>
      </c>
      <c r="AI26" s="55">
        <v>0.0</v>
      </c>
      <c r="AJ26" s="55">
        <v>0.0</v>
      </c>
      <c r="AK26" s="55">
        <v>0.0</v>
      </c>
      <c r="AL26" s="55">
        <v>0.0</v>
      </c>
      <c r="AM26" s="55">
        <v>0.0</v>
      </c>
      <c r="AN26" s="55">
        <v>0.0</v>
      </c>
      <c r="AO26" s="55">
        <v>0.0</v>
      </c>
      <c r="AP26" s="55">
        <v>0.0</v>
      </c>
      <c r="AQ26" s="55">
        <v>0.0</v>
      </c>
      <c r="AR26" s="55">
        <v>0.0</v>
      </c>
      <c r="AS26" s="55">
        <v>0.0</v>
      </c>
      <c r="AT26" s="55">
        <v>0.0</v>
      </c>
      <c r="AU26" s="55">
        <v>0.0</v>
      </c>
      <c r="AV26" s="55">
        <v>0.0</v>
      </c>
      <c r="AW26" s="55">
        <v>0.0</v>
      </c>
      <c r="AX26" s="55">
        <v>0.0</v>
      </c>
      <c r="AY26" s="55">
        <v>0.0</v>
      </c>
      <c r="AZ26" s="55">
        <v>0.0</v>
      </c>
      <c r="BA26" s="55">
        <v>0.0</v>
      </c>
      <c r="BB26" s="55">
        <v>0.0</v>
      </c>
      <c r="BC26" s="55">
        <v>0.0</v>
      </c>
      <c r="BD26" s="55">
        <v>0.0</v>
      </c>
      <c r="BE26" s="55">
        <v>0.0</v>
      </c>
      <c r="BF26" s="55">
        <v>0.0</v>
      </c>
      <c r="BG26" s="55">
        <v>0.0</v>
      </c>
      <c r="BH26" s="55">
        <v>0.0</v>
      </c>
      <c r="BI26" s="55">
        <v>0.0</v>
      </c>
      <c r="BJ26" s="55">
        <v>0.0</v>
      </c>
      <c r="BK26" s="55">
        <v>0.0</v>
      </c>
      <c r="BL26" s="55">
        <v>0.0</v>
      </c>
      <c r="BM26" s="55">
        <v>0.0</v>
      </c>
      <c r="BN26" s="55">
        <v>0.0</v>
      </c>
      <c r="BO26" s="55">
        <v>0.0</v>
      </c>
      <c r="BP26" s="55">
        <v>0.0</v>
      </c>
      <c r="BQ26" s="55">
        <v>0.0</v>
      </c>
      <c r="BR26" s="55">
        <v>0.0</v>
      </c>
      <c r="BS26" s="55">
        <v>0.0</v>
      </c>
      <c r="BT26" s="55">
        <v>0.0</v>
      </c>
      <c r="BU26" s="55">
        <v>0.0</v>
      </c>
      <c r="BV26" s="55">
        <v>0.0</v>
      </c>
      <c r="BW26" s="55">
        <v>0.0</v>
      </c>
      <c r="BX26" s="55">
        <v>0.0</v>
      </c>
      <c r="BY26" s="55">
        <v>0.0</v>
      </c>
      <c r="BZ26" s="55">
        <v>0.0</v>
      </c>
      <c r="CA26" s="55">
        <v>0.0</v>
      </c>
      <c r="CB26" s="55">
        <v>0.0</v>
      </c>
      <c r="CC26" s="55">
        <v>0.0</v>
      </c>
      <c r="CD26" s="55">
        <v>0.0</v>
      </c>
      <c r="CE26" s="55">
        <v>0.0</v>
      </c>
      <c r="CF26" s="55">
        <v>0.0</v>
      </c>
      <c r="CG26" s="55">
        <v>0.0</v>
      </c>
      <c r="CH26" s="55">
        <v>0.0</v>
      </c>
      <c r="CI26" s="55">
        <v>0.0</v>
      </c>
      <c r="CJ26" s="55">
        <v>0.0</v>
      </c>
      <c r="CK26" s="55">
        <v>0.0</v>
      </c>
      <c r="CL26" s="55">
        <v>0.0</v>
      </c>
      <c r="CM26" s="55">
        <v>0.0</v>
      </c>
      <c r="CN26" s="55">
        <v>0.0</v>
      </c>
      <c r="CO26" s="55">
        <v>0.0</v>
      </c>
      <c r="CP26" s="55">
        <v>0.0</v>
      </c>
      <c r="CQ26" s="55">
        <v>0.0</v>
      </c>
      <c r="CR26" s="55">
        <v>0.0</v>
      </c>
      <c r="CS26" s="55">
        <v>0.0</v>
      </c>
      <c r="CT26" s="55">
        <v>0.0</v>
      </c>
      <c r="CU26" s="55">
        <v>0.0</v>
      </c>
      <c r="CV26" s="55">
        <v>0.0</v>
      </c>
    </row>
    <row r="27">
      <c r="A27" s="61" t="s">
        <v>213</v>
      </c>
      <c r="B27" s="55">
        <v>0.0</v>
      </c>
      <c r="C27" s="55">
        <v>0.0</v>
      </c>
      <c r="D27" s="55">
        <v>0.0</v>
      </c>
      <c r="E27" s="55">
        <v>0.0</v>
      </c>
      <c r="F27" s="55">
        <v>0.0</v>
      </c>
      <c r="G27" s="55">
        <v>0.0</v>
      </c>
      <c r="H27" s="55">
        <v>0.0</v>
      </c>
      <c r="I27" s="55">
        <v>0.0</v>
      </c>
      <c r="J27" s="55">
        <v>0.0</v>
      </c>
      <c r="K27" s="55">
        <v>0.0</v>
      </c>
      <c r="L27" s="55">
        <v>0.0</v>
      </c>
      <c r="M27" s="55">
        <v>0.0</v>
      </c>
      <c r="N27" s="55">
        <v>0.0</v>
      </c>
      <c r="O27" s="55">
        <v>0.0</v>
      </c>
      <c r="P27" s="55">
        <v>0.0</v>
      </c>
      <c r="Q27" s="55">
        <v>0.0</v>
      </c>
      <c r="R27" s="55">
        <v>0.0</v>
      </c>
      <c r="S27" s="55">
        <v>0.0</v>
      </c>
      <c r="T27" s="55">
        <v>0.0</v>
      </c>
      <c r="U27" s="55">
        <v>0.0</v>
      </c>
      <c r="V27" s="55">
        <v>0.0</v>
      </c>
      <c r="W27" s="55">
        <v>0.0</v>
      </c>
      <c r="X27" s="55">
        <v>0.0</v>
      </c>
      <c r="Y27" s="55">
        <v>0.0</v>
      </c>
      <c r="Z27" s="55">
        <v>0.0</v>
      </c>
      <c r="AA27" s="55">
        <v>0.0</v>
      </c>
      <c r="AB27" s="55">
        <v>0.0</v>
      </c>
      <c r="AC27" s="55">
        <v>0.0</v>
      </c>
      <c r="AD27" s="55">
        <v>0.0</v>
      </c>
      <c r="AE27" s="55">
        <v>0.0</v>
      </c>
      <c r="AF27" s="55">
        <v>0.0</v>
      </c>
      <c r="AG27" s="55">
        <v>0.0</v>
      </c>
      <c r="AH27" s="55">
        <v>0.0</v>
      </c>
      <c r="AI27" s="55">
        <v>0.0</v>
      </c>
      <c r="AJ27" s="55">
        <v>0.0</v>
      </c>
      <c r="AK27" s="55">
        <v>0.0</v>
      </c>
      <c r="AL27" s="55">
        <v>0.0</v>
      </c>
      <c r="AM27" s="55">
        <v>0.0</v>
      </c>
      <c r="AN27" s="55">
        <v>0.0</v>
      </c>
      <c r="AO27" s="55">
        <v>0.0</v>
      </c>
      <c r="AP27" s="55">
        <v>0.0</v>
      </c>
      <c r="AQ27" s="55">
        <v>0.0</v>
      </c>
      <c r="AR27" s="55">
        <v>0.0</v>
      </c>
      <c r="AS27" s="55">
        <v>0.0</v>
      </c>
      <c r="AT27" s="55">
        <v>0.0</v>
      </c>
      <c r="AU27" s="55">
        <v>0.0</v>
      </c>
      <c r="AV27" s="55">
        <v>0.0</v>
      </c>
      <c r="AW27" s="55">
        <v>0.0</v>
      </c>
      <c r="AX27" s="55">
        <v>0.0</v>
      </c>
      <c r="AY27" s="55">
        <v>0.0</v>
      </c>
      <c r="AZ27" s="55">
        <v>0.0</v>
      </c>
      <c r="BA27" s="55">
        <v>0.0</v>
      </c>
      <c r="BB27" s="55">
        <v>0.0</v>
      </c>
      <c r="BC27" s="55">
        <v>0.0</v>
      </c>
      <c r="BD27" s="55">
        <v>0.0</v>
      </c>
      <c r="BE27" s="55">
        <v>0.0</v>
      </c>
      <c r="BF27" s="55">
        <v>0.0</v>
      </c>
      <c r="BG27" s="55">
        <v>0.0</v>
      </c>
      <c r="BH27" s="55">
        <v>0.0</v>
      </c>
      <c r="BI27" s="55">
        <v>0.0</v>
      </c>
      <c r="BJ27" s="55">
        <v>0.0</v>
      </c>
      <c r="BK27" s="55">
        <v>0.0</v>
      </c>
      <c r="BL27" s="55">
        <v>0.0</v>
      </c>
      <c r="BM27" s="55">
        <v>0.0</v>
      </c>
      <c r="BN27" s="55">
        <v>0.0</v>
      </c>
      <c r="BO27" s="55">
        <v>0.0</v>
      </c>
      <c r="BP27" s="55">
        <v>0.0</v>
      </c>
      <c r="BQ27" s="55">
        <v>0.0</v>
      </c>
      <c r="BR27" s="55">
        <v>0.0</v>
      </c>
      <c r="BS27" s="55">
        <v>0.0</v>
      </c>
      <c r="BT27" s="55">
        <v>0.0</v>
      </c>
      <c r="BU27" s="55">
        <v>0.0</v>
      </c>
      <c r="BV27" s="55">
        <v>0.0</v>
      </c>
      <c r="BW27" s="55">
        <v>0.0</v>
      </c>
      <c r="BX27" s="55">
        <v>0.0</v>
      </c>
      <c r="BY27" s="55">
        <v>0.0</v>
      </c>
      <c r="BZ27" s="55">
        <v>0.0</v>
      </c>
      <c r="CA27" s="55">
        <v>0.0</v>
      </c>
      <c r="CB27" s="55">
        <v>0.0</v>
      </c>
      <c r="CC27" s="55">
        <v>0.0</v>
      </c>
      <c r="CD27" s="55">
        <v>0.0</v>
      </c>
      <c r="CE27" s="55">
        <v>0.0</v>
      </c>
      <c r="CF27" s="55">
        <v>0.0</v>
      </c>
      <c r="CG27" s="55">
        <v>0.0</v>
      </c>
      <c r="CH27" s="55">
        <v>0.0</v>
      </c>
      <c r="CI27" s="55">
        <v>0.0</v>
      </c>
      <c r="CJ27" s="55">
        <v>0.0</v>
      </c>
      <c r="CK27" s="55">
        <v>0.0</v>
      </c>
      <c r="CL27" s="55">
        <v>0.0</v>
      </c>
      <c r="CM27" s="55">
        <v>0.0</v>
      </c>
      <c r="CN27" s="55">
        <v>0.0</v>
      </c>
      <c r="CO27" s="55">
        <v>0.0</v>
      </c>
      <c r="CP27" s="55">
        <v>0.0</v>
      </c>
      <c r="CQ27" s="55">
        <v>0.0</v>
      </c>
      <c r="CR27" s="55">
        <v>0.0</v>
      </c>
      <c r="CS27" s="55">
        <v>0.0</v>
      </c>
      <c r="CT27" s="55">
        <v>0.0</v>
      </c>
      <c r="CU27" s="55">
        <v>0.0</v>
      </c>
      <c r="CV27" s="55">
        <v>0.0</v>
      </c>
    </row>
    <row r="28">
      <c r="A28" s="61" t="s">
        <v>213</v>
      </c>
      <c r="B28" s="55">
        <v>0.0</v>
      </c>
      <c r="C28" s="55">
        <v>0.0</v>
      </c>
      <c r="D28" s="55">
        <v>0.0</v>
      </c>
      <c r="E28" s="55">
        <v>0.0</v>
      </c>
      <c r="F28" s="55">
        <v>0.0</v>
      </c>
      <c r="G28" s="55">
        <v>0.0</v>
      </c>
      <c r="H28" s="55">
        <v>0.0</v>
      </c>
      <c r="I28" s="55">
        <v>0.0</v>
      </c>
      <c r="J28" s="55">
        <v>0.0</v>
      </c>
      <c r="K28" s="55">
        <v>0.0</v>
      </c>
      <c r="L28" s="55">
        <v>0.0</v>
      </c>
      <c r="M28" s="55">
        <v>0.0</v>
      </c>
      <c r="N28" s="55">
        <v>0.0</v>
      </c>
      <c r="O28" s="55">
        <v>0.0</v>
      </c>
      <c r="P28" s="55">
        <v>0.0</v>
      </c>
      <c r="Q28" s="55">
        <v>0.0</v>
      </c>
      <c r="R28" s="55">
        <v>0.0</v>
      </c>
      <c r="S28" s="55">
        <v>0.0</v>
      </c>
      <c r="T28" s="55">
        <v>0.0</v>
      </c>
      <c r="U28" s="55">
        <v>0.0</v>
      </c>
      <c r="V28" s="55">
        <v>0.0</v>
      </c>
      <c r="W28" s="55">
        <v>0.0</v>
      </c>
      <c r="X28" s="55">
        <v>0.0</v>
      </c>
      <c r="Y28" s="55">
        <v>0.0</v>
      </c>
      <c r="Z28" s="55">
        <v>0.0</v>
      </c>
      <c r="AA28" s="55">
        <v>0.0</v>
      </c>
      <c r="AB28" s="55">
        <v>0.0</v>
      </c>
      <c r="AC28" s="55">
        <v>0.0</v>
      </c>
      <c r="AD28" s="55">
        <v>0.0</v>
      </c>
      <c r="AE28" s="55">
        <v>0.0</v>
      </c>
      <c r="AF28" s="55">
        <v>0.0</v>
      </c>
      <c r="AG28" s="55">
        <v>0.0</v>
      </c>
      <c r="AH28" s="55">
        <v>0.0</v>
      </c>
      <c r="AI28" s="55">
        <v>0.0</v>
      </c>
      <c r="AJ28" s="55">
        <v>0.0</v>
      </c>
      <c r="AK28" s="55">
        <v>0.0</v>
      </c>
      <c r="AL28" s="55">
        <v>0.0</v>
      </c>
      <c r="AM28" s="55">
        <v>0.0</v>
      </c>
      <c r="AN28" s="55">
        <v>0.0</v>
      </c>
      <c r="AO28" s="55">
        <v>0.0</v>
      </c>
      <c r="AP28" s="55">
        <v>0.0</v>
      </c>
      <c r="AQ28" s="55">
        <v>0.0</v>
      </c>
      <c r="AR28" s="55">
        <v>0.0</v>
      </c>
      <c r="AS28" s="55">
        <v>0.0</v>
      </c>
      <c r="AT28" s="55">
        <v>0.0</v>
      </c>
      <c r="AU28" s="55">
        <v>0.0</v>
      </c>
      <c r="AV28" s="55">
        <v>0.0</v>
      </c>
      <c r="AW28" s="55">
        <v>0.0</v>
      </c>
      <c r="AX28" s="55">
        <v>0.0</v>
      </c>
      <c r="AY28" s="55">
        <v>0.0</v>
      </c>
      <c r="AZ28" s="55">
        <v>0.0</v>
      </c>
      <c r="BA28" s="55">
        <v>0.0</v>
      </c>
      <c r="BB28" s="55">
        <v>0.0</v>
      </c>
      <c r="BC28" s="55">
        <v>0.0</v>
      </c>
      <c r="BD28" s="55">
        <v>0.0</v>
      </c>
      <c r="BE28" s="55">
        <v>0.0</v>
      </c>
      <c r="BF28" s="55">
        <v>0.0</v>
      </c>
      <c r="BG28" s="55">
        <v>0.0</v>
      </c>
      <c r="BH28" s="55">
        <v>0.0</v>
      </c>
      <c r="BI28" s="55">
        <v>0.0</v>
      </c>
      <c r="BJ28" s="55">
        <v>0.0</v>
      </c>
      <c r="BK28" s="55">
        <v>0.0</v>
      </c>
      <c r="BL28" s="55">
        <v>0.0</v>
      </c>
      <c r="BM28" s="55">
        <v>0.0</v>
      </c>
      <c r="BN28" s="55">
        <v>0.0</v>
      </c>
      <c r="BO28" s="55">
        <v>0.0</v>
      </c>
      <c r="BP28" s="55">
        <v>0.0</v>
      </c>
      <c r="BQ28" s="55">
        <v>0.0</v>
      </c>
      <c r="BR28" s="55">
        <v>0.0</v>
      </c>
      <c r="BS28" s="55">
        <v>0.0</v>
      </c>
      <c r="BT28" s="55">
        <v>0.0</v>
      </c>
      <c r="BU28" s="55">
        <v>0.0</v>
      </c>
      <c r="BV28" s="55">
        <v>0.0</v>
      </c>
      <c r="BW28" s="55">
        <v>0.0</v>
      </c>
      <c r="BX28" s="55">
        <v>0.0</v>
      </c>
      <c r="BY28" s="55">
        <v>0.0</v>
      </c>
      <c r="BZ28" s="55">
        <v>0.0</v>
      </c>
      <c r="CA28" s="55">
        <v>0.0</v>
      </c>
      <c r="CB28" s="55">
        <v>0.0</v>
      </c>
      <c r="CC28" s="55">
        <v>0.0</v>
      </c>
      <c r="CD28" s="55">
        <v>0.0</v>
      </c>
      <c r="CE28" s="55">
        <v>0.0</v>
      </c>
      <c r="CF28" s="55">
        <v>0.0</v>
      </c>
      <c r="CG28" s="55">
        <v>0.0</v>
      </c>
      <c r="CH28" s="55">
        <v>0.0</v>
      </c>
      <c r="CI28" s="55">
        <v>0.0</v>
      </c>
      <c r="CJ28" s="55">
        <v>0.0</v>
      </c>
      <c r="CK28" s="55">
        <v>0.0</v>
      </c>
      <c r="CL28" s="55">
        <v>0.0</v>
      </c>
      <c r="CM28" s="55">
        <v>0.0</v>
      </c>
      <c r="CN28" s="55">
        <v>0.0</v>
      </c>
      <c r="CO28" s="55">
        <v>0.0</v>
      </c>
      <c r="CP28" s="55">
        <v>0.0</v>
      </c>
      <c r="CQ28" s="55">
        <v>0.0</v>
      </c>
      <c r="CR28" s="55">
        <v>0.0</v>
      </c>
      <c r="CS28" s="55">
        <v>0.0</v>
      </c>
      <c r="CT28" s="55">
        <v>0.0</v>
      </c>
      <c r="CU28" s="55">
        <v>0.0</v>
      </c>
      <c r="CV28" s="55">
        <v>0.0</v>
      </c>
    </row>
    <row r="29">
      <c r="A29" s="61" t="s">
        <v>213</v>
      </c>
      <c r="B29" s="55">
        <v>0.0</v>
      </c>
      <c r="C29" s="55">
        <v>0.0</v>
      </c>
      <c r="D29" s="55">
        <v>0.0</v>
      </c>
      <c r="E29" s="55">
        <v>0.0</v>
      </c>
      <c r="F29" s="55">
        <v>0.0</v>
      </c>
      <c r="G29" s="55">
        <v>0.0</v>
      </c>
      <c r="H29" s="55">
        <v>0.0</v>
      </c>
      <c r="I29" s="55">
        <v>0.0</v>
      </c>
      <c r="J29" s="55">
        <v>0.0</v>
      </c>
      <c r="K29" s="55">
        <v>0.0</v>
      </c>
      <c r="L29" s="55">
        <v>0.0</v>
      </c>
      <c r="M29" s="55">
        <v>0.0</v>
      </c>
      <c r="N29" s="55">
        <v>0.0</v>
      </c>
      <c r="O29" s="55">
        <v>0.0</v>
      </c>
      <c r="P29" s="55">
        <v>0.0</v>
      </c>
      <c r="Q29" s="55">
        <v>0.0</v>
      </c>
      <c r="R29" s="55">
        <v>0.0</v>
      </c>
      <c r="S29" s="55">
        <v>0.0</v>
      </c>
      <c r="T29" s="55">
        <v>0.0</v>
      </c>
      <c r="U29" s="55">
        <v>0.0</v>
      </c>
      <c r="V29" s="55">
        <v>0.0</v>
      </c>
      <c r="W29" s="55">
        <v>0.0</v>
      </c>
      <c r="X29" s="55">
        <v>0.0</v>
      </c>
      <c r="Y29" s="55">
        <v>0.0</v>
      </c>
      <c r="Z29" s="55">
        <v>0.0</v>
      </c>
      <c r="AA29" s="55">
        <v>0.0</v>
      </c>
      <c r="AB29" s="55">
        <v>0.0</v>
      </c>
      <c r="AC29" s="55">
        <v>0.0</v>
      </c>
      <c r="AD29" s="55">
        <v>0.0</v>
      </c>
      <c r="AE29" s="55">
        <v>0.0</v>
      </c>
      <c r="AF29" s="55">
        <v>0.0</v>
      </c>
      <c r="AG29" s="55">
        <v>0.0</v>
      </c>
      <c r="AH29" s="55">
        <v>0.0</v>
      </c>
      <c r="AI29" s="55">
        <v>0.0</v>
      </c>
      <c r="AJ29" s="55">
        <v>0.0</v>
      </c>
      <c r="AK29" s="55">
        <v>0.0</v>
      </c>
      <c r="AL29" s="55">
        <v>0.0</v>
      </c>
      <c r="AM29" s="55">
        <v>0.0</v>
      </c>
      <c r="AN29" s="55">
        <v>0.0</v>
      </c>
      <c r="AO29" s="55">
        <v>0.0</v>
      </c>
      <c r="AP29" s="55">
        <v>0.0</v>
      </c>
      <c r="AQ29" s="55">
        <v>0.0</v>
      </c>
      <c r="AR29" s="55">
        <v>0.0</v>
      </c>
      <c r="AS29" s="55">
        <v>0.0</v>
      </c>
      <c r="AT29" s="55">
        <v>0.0</v>
      </c>
      <c r="AU29" s="55">
        <v>0.0</v>
      </c>
      <c r="AV29" s="55">
        <v>0.0</v>
      </c>
      <c r="AW29" s="55">
        <v>0.0</v>
      </c>
      <c r="AX29" s="55">
        <v>0.0</v>
      </c>
      <c r="AY29" s="55">
        <v>0.0</v>
      </c>
      <c r="AZ29" s="55">
        <v>0.0</v>
      </c>
      <c r="BA29" s="55">
        <v>0.0</v>
      </c>
      <c r="BB29" s="55">
        <v>0.0</v>
      </c>
      <c r="BC29" s="55">
        <v>0.0</v>
      </c>
      <c r="BD29" s="55">
        <v>0.0</v>
      </c>
      <c r="BE29" s="55">
        <v>0.0</v>
      </c>
      <c r="BF29" s="55">
        <v>0.0</v>
      </c>
      <c r="BG29" s="55">
        <v>0.0</v>
      </c>
      <c r="BH29" s="55">
        <v>0.0</v>
      </c>
      <c r="BI29" s="55">
        <v>0.0</v>
      </c>
      <c r="BJ29" s="55">
        <v>0.0</v>
      </c>
      <c r="BK29" s="55">
        <v>0.0</v>
      </c>
      <c r="BL29" s="55">
        <v>0.0</v>
      </c>
      <c r="BM29" s="55">
        <v>0.0</v>
      </c>
      <c r="BN29" s="55">
        <v>0.0</v>
      </c>
      <c r="BO29" s="55">
        <v>0.0</v>
      </c>
      <c r="BP29" s="55">
        <v>0.0</v>
      </c>
      <c r="BQ29" s="55">
        <v>0.0</v>
      </c>
      <c r="BR29" s="55">
        <v>0.0</v>
      </c>
      <c r="BS29" s="55">
        <v>0.0</v>
      </c>
      <c r="BT29" s="55">
        <v>0.0</v>
      </c>
      <c r="BU29" s="55">
        <v>0.0</v>
      </c>
      <c r="BV29" s="55">
        <v>0.0</v>
      </c>
      <c r="BW29" s="55">
        <v>0.0</v>
      </c>
      <c r="BX29" s="55">
        <v>0.0</v>
      </c>
      <c r="BY29" s="55">
        <v>0.0</v>
      </c>
      <c r="BZ29" s="55">
        <v>0.0</v>
      </c>
      <c r="CA29" s="55">
        <v>0.0</v>
      </c>
      <c r="CB29" s="55">
        <v>0.0</v>
      </c>
      <c r="CC29" s="55">
        <v>0.0</v>
      </c>
      <c r="CD29" s="55">
        <v>0.0</v>
      </c>
      <c r="CE29" s="55">
        <v>0.0</v>
      </c>
      <c r="CF29" s="55">
        <v>0.0</v>
      </c>
      <c r="CG29" s="55">
        <v>0.0</v>
      </c>
      <c r="CH29" s="55">
        <v>0.0</v>
      </c>
      <c r="CI29" s="55">
        <v>0.0</v>
      </c>
      <c r="CJ29" s="55">
        <v>0.0</v>
      </c>
      <c r="CK29" s="55">
        <v>0.0</v>
      </c>
      <c r="CL29" s="55">
        <v>0.0</v>
      </c>
      <c r="CM29" s="55">
        <v>0.0</v>
      </c>
      <c r="CN29" s="55">
        <v>0.0</v>
      </c>
      <c r="CO29" s="55">
        <v>0.0</v>
      </c>
      <c r="CP29" s="55">
        <v>0.0</v>
      </c>
      <c r="CQ29" s="55">
        <v>0.0</v>
      </c>
      <c r="CR29" s="55">
        <v>0.0</v>
      </c>
      <c r="CS29" s="55">
        <v>0.0</v>
      </c>
      <c r="CT29" s="55">
        <v>0.0</v>
      </c>
      <c r="CU29" s="55">
        <v>0.0</v>
      </c>
      <c r="CV29" s="55">
        <v>0.0</v>
      </c>
    </row>
    <row r="30">
      <c r="A30" s="61" t="s">
        <v>213</v>
      </c>
      <c r="B30" s="55">
        <v>0.0</v>
      </c>
      <c r="C30" s="55">
        <v>0.0</v>
      </c>
      <c r="D30" s="55">
        <v>0.0</v>
      </c>
      <c r="E30" s="55">
        <v>0.0</v>
      </c>
      <c r="F30" s="55">
        <v>0.0</v>
      </c>
      <c r="G30" s="55">
        <v>0.0</v>
      </c>
      <c r="H30" s="55">
        <v>0.0</v>
      </c>
      <c r="I30" s="55">
        <v>0.0</v>
      </c>
      <c r="J30" s="55">
        <v>0.0</v>
      </c>
      <c r="K30" s="55">
        <v>0.0</v>
      </c>
      <c r="L30" s="55">
        <v>0.0</v>
      </c>
      <c r="M30" s="55">
        <v>0.0</v>
      </c>
      <c r="N30" s="55">
        <v>0.0</v>
      </c>
      <c r="O30" s="55">
        <v>0.0</v>
      </c>
      <c r="P30" s="55">
        <v>0.0</v>
      </c>
      <c r="Q30" s="55">
        <v>0.0</v>
      </c>
      <c r="R30" s="55">
        <v>0.0</v>
      </c>
      <c r="S30" s="55">
        <v>0.0</v>
      </c>
      <c r="T30" s="55">
        <v>0.0</v>
      </c>
      <c r="U30" s="55">
        <v>0.0</v>
      </c>
      <c r="V30" s="55">
        <v>0.0</v>
      </c>
      <c r="W30" s="55">
        <v>0.0</v>
      </c>
      <c r="X30" s="55">
        <v>0.0</v>
      </c>
      <c r="Y30" s="55">
        <v>0.0</v>
      </c>
      <c r="Z30" s="55">
        <v>0.0</v>
      </c>
      <c r="AA30" s="55">
        <v>0.0</v>
      </c>
      <c r="AB30" s="55">
        <v>0.0</v>
      </c>
      <c r="AC30" s="55">
        <v>0.0</v>
      </c>
      <c r="AD30" s="55">
        <v>0.0</v>
      </c>
      <c r="AE30" s="55">
        <v>0.0</v>
      </c>
      <c r="AF30" s="55">
        <v>0.0</v>
      </c>
      <c r="AG30" s="55">
        <v>0.0</v>
      </c>
      <c r="AH30" s="55">
        <v>0.0</v>
      </c>
      <c r="AI30" s="55">
        <v>0.0</v>
      </c>
      <c r="AJ30" s="55">
        <v>0.0</v>
      </c>
      <c r="AK30" s="55">
        <v>0.0</v>
      </c>
      <c r="AL30" s="55">
        <v>0.0</v>
      </c>
      <c r="AM30" s="55">
        <v>0.0</v>
      </c>
      <c r="AN30" s="55">
        <v>0.0</v>
      </c>
      <c r="AO30" s="55">
        <v>0.0</v>
      </c>
      <c r="AP30" s="55">
        <v>0.0</v>
      </c>
      <c r="AQ30" s="55">
        <v>0.0</v>
      </c>
      <c r="AR30" s="55">
        <v>0.0</v>
      </c>
      <c r="AS30" s="55">
        <v>0.0</v>
      </c>
      <c r="AT30" s="55">
        <v>0.0</v>
      </c>
      <c r="AU30" s="55">
        <v>0.0</v>
      </c>
      <c r="AV30" s="55">
        <v>0.0</v>
      </c>
      <c r="AW30" s="55">
        <v>0.0</v>
      </c>
      <c r="AX30" s="55">
        <v>0.0</v>
      </c>
      <c r="AY30" s="55">
        <v>0.0</v>
      </c>
      <c r="AZ30" s="55">
        <v>0.0</v>
      </c>
      <c r="BA30" s="55">
        <v>0.0</v>
      </c>
      <c r="BB30" s="55">
        <v>0.0</v>
      </c>
      <c r="BC30" s="55">
        <v>0.0</v>
      </c>
      <c r="BD30" s="55">
        <v>0.0</v>
      </c>
      <c r="BE30" s="55">
        <v>0.0</v>
      </c>
      <c r="BF30" s="55">
        <v>0.0</v>
      </c>
      <c r="BG30" s="55">
        <v>0.0</v>
      </c>
      <c r="BH30" s="55">
        <v>0.0</v>
      </c>
      <c r="BI30" s="55">
        <v>0.0</v>
      </c>
      <c r="BJ30" s="55">
        <v>0.0</v>
      </c>
      <c r="BK30" s="55">
        <v>0.0</v>
      </c>
      <c r="BL30" s="55">
        <v>0.0</v>
      </c>
      <c r="BM30" s="55">
        <v>0.0</v>
      </c>
      <c r="BN30" s="55">
        <v>0.0</v>
      </c>
      <c r="BO30" s="55">
        <v>0.0</v>
      </c>
      <c r="BP30" s="55">
        <v>0.0</v>
      </c>
      <c r="BQ30" s="55">
        <v>0.0</v>
      </c>
      <c r="BR30" s="55">
        <v>0.0</v>
      </c>
      <c r="BS30" s="55">
        <v>0.0</v>
      </c>
      <c r="BT30" s="55">
        <v>0.0</v>
      </c>
      <c r="BU30" s="55">
        <v>0.0</v>
      </c>
      <c r="BV30" s="55">
        <v>0.0</v>
      </c>
      <c r="BW30" s="55">
        <v>0.0</v>
      </c>
      <c r="BX30" s="55">
        <v>0.0</v>
      </c>
      <c r="BY30" s="55">
        <v>0.0</v>
      </c>
      <c r="BZ30" s="55">
        <v>0.0</v>
      </c>
      <c r="CA30" s="55">
        <v>0.0</v>
      </c>
      <c r="CB30" s="55">
        <v>0.0</v>
      </c>
      <c r="CC30" s="55">
        <v>0.0</v>
      </c>
      <c r="CD30" s="55">
        <v>0.0</v>
      </c>
      <c r="CE30" s="55">
        <v>0.0</v>
      </c>
      <c r="CF30" s="55">
        <v>0.0</v>
      </c>
      <c r="CG30" s="55">
        <v>0.0</v>
      </c>
      <c r="CH30" s="55">
        <v>0.0</v>
      </c>
      <c r="CI30" s="55">
        <v>0.0</v>
      </c>
      <c r="CJ30" s="55">
        <v>0.0</v>
      </c>
      <c r="CK30" s="55">
        <v>0.0</v>
      </c>
      <c r="CL30" s="55">
        <v>0.0</v>
      </c>
      <c r="CM30" s="55">
        <v>0.0</v>
      </c>
      <c r="CN30" s="55">
        <v>0.0</v>
      </c>
      <c r="CO30" s="55">
        <v>0.0</v>
      </c>
      <c r="CP30" s="55">
        <v>0.0</v>
      </c>
      <c r="CQ30" s="55">
        <v>0.0</v>
      </c>
      <c r="CR30" s="55">
        <v>0.0</v>
      </c>
      <c r="CS30" s="55">
        <v>0.0</v>
      </c>
      <c r="CT30" s="55">
        <v>0.0</v>
      </c>
      <c r="CU30" s="55">
        <v>0.0</v>
      </c>
      <c r="CV30" s="55">
        <v>0.0</v>
      </c>
    </row>
    <row r="31">
      <c r="A31" s="61" t="s">
        <v>213</v>
      </c>
      <c r="B31" s="55">
        <v>0.0</v>
      </c>
      <c r="C31" s="55">
        <v>0.0</v>
      </c>
      <c r="D31" s="55">
        <v>0.0</v>
      </c>
      <c r="E31" s="55">
        <v>0.0</v>
      </c>
      <c r="F31" s="55">
        <v>0.0</v>
      </c>
      <c r="G31" s="55">
        <v>0.0</v>
      </c>
      <c r="H31" s="55">
        <v>0.0</v>
      </c>
      <c r="I31" s="55">
        <v>0.0</v>
      </c>
      <c r="J31" s="55">
        <v>0.0</v>
      </c>
      <c r="K31" s="55">
        <v>0.0</v>
      </c>
      <c r="L31" s="55">
        <v>0.0</v>
      </c>
      <c r="M31" s="55">
        <v>0.0</v>
      </c>
      <c r="N31" s="55">
        <v>0.0</v>
      </c>
      <c r="O31" s="55">
        <v>0.0</v>
      </c>
      <c r="P31" s="55">
        <v>0.0</v>
      </c>
      <c r="Q31" s="55">
        <v>0.0</v>
      </c>
      <c r="R31" s="55">
        <v>0.0</v>
      </c>
      <c r="S31" s="55">
        <v>0.0</v>
      </c>
      <c r="T31" s="55">
        <v>0.0</v>
      </c>
      <c r="U31" s="55">
        <v>0.0</v>
      </c>
      <c r="V31" s="55">
        <v>0.0</v>
      </c>
      <c r="W31" s="55">
        <v>0.0</v>
      </c>
      <c r="X31" s="55">
        <v>0.0</v>
      </c>
      <c r="Y31" s="55">
        <v>0.0</v>
      </c>
      <c r="Z31" s="55">
        <v>0.0</v>
      </c>
      <c r="AA31" s="55">
        <v>0.0</v>
      </c>
      <c r="AB31" s="55">
        <v>0.0</v>
      </c>
      <c r="AC31" s="55">
        <v>0.0</v>
      </c>
      <c r="AD31" s="55">
        <v>0.0</v>
      </c>
      <c r="AE31" s="55">
        <v>0.0</v>
      </c>
      <c r="AF31" s="55">
        <v>0.0</v>
      </c>
      <c r="AG31" s="55">
        <v>0.0</v>
      </c>
      <c r="AH31" s="55">
        <v>0.0</v>
      </c>
      <c r="AI31" s="55">
        <v>0.0</v>
      </c>
      <c r="AJ31" s="55">
        <v>0.0</v>
      </c>
      <c r="AK31" s="55">
        <v>0.0</v>
      </c>
      <c r="AL31" s="55">
        <v>0.0</v>
      </c>
      <c r="AM31" s="55">
        <v>0.0</v>
      </c>
      <c r="AN31" s="55">
        <v>0.0</v>
      </c>
      <c r="AO31" s="55">
        <v>0.0</v>
      </c>
      <c r="AP31" s="55">
        <v>0.0</v>
      </c>
      <c r="AQ31" s="55">
        <v>0.0</v>
      </c>
      <c r="AR31" s="55">
        <v>0.0</v>
      </c>
      <c r="AS31" s="55">
        <v>0.0</v>
      </c>
      <c r="AT31" s="55">
        <v>0.0</v>
      </c>
      <c r="AU31" s="55">
        <v>0.0</v>
      </c>
      <c r="AV31" s="55">
        <v>0.0</v>
      </c>
      <c r="AW31" s="55">
        <v>0.0</v>
      </c>
      <c r="AX31" s="55">
        <v>0.0</v>
      </c>
      <c r="AY31" s="55">
        <v>0.0</v>
      </c>
      <c r="AZ31" s="55">
        <v>0.0</v>
      </c>
      <c r="BA31" s="55">
        <v>0.0</v>
      </c>
      <c r="BB31" s="55">
        <v>0.0</v>
      </c>
      <c r="BC31" s="55">
        <v>0.0</v>
      </c>
      <c r="BD31" s="55">
        <v>0.0</v>
      </c>
      <c r="BE31" s="55">
        <v>0.0</v>
      </c>
      <c r="BF31" s="55">
        <v>0.0</v>
      </c>
      <c r="BG31" s="55">
        <v>0.0</v>
      </c>
      <c r="BH31" s="55">
        <v>0.0</v>
      </c>
      <c r="BI31" s="55">
        <v>0.0</v>
      </c>
      <c r="BJ31" s="55">
        <v>0.0</v>
      </c>
      <c r="BK31" s="55">
        <v>0.0</v>
      </c>
      <c r="BL31" s="55">
        <v>0.0</v>
      </c>
      <c r="BM31" s="55">
        <v>0.0</v>
      </c>
      <c r="BN31" s="55">
        <v>0.0</v>
      </c>
      <c r="BO31" s="55">
        <v>0.0</v>
      </c>
      <c r="BP31" s="55">
        <v>0.0</v>
      </c>
      <c r="BQ31" s="55">
        <v>0.0</v>
      </c>
      <c r="BR31" s="55">
        <v>0.0</v>
      </c>
      <c r="BS31" s="55">
        <v>0.0</v>
      </c>
      <c r="BT31" s="55">
        <v>0.0</v>
      </c>
      <c r="BU31" s="55">
        <v>0.0</v>
      </c>
      <c r="BV31" s="55">
        <v>0.0</v>
      </c>
      <c r="BW31" s="55">
        <v>0.0</v>
      </c>
      <c r="BX31" s="55">
        <v>0.0</v>
      </c>
      <c r="BY31" s="55">
        <v>0.0</v>
      </c>
      <c r="BZ31" s="55">
        <v>0.0</v>
      </c>
      <c r="CA31" s="55">
        <v>0.0</v>
      </c>
      <c r="CB31" s="55">
        <v>0.0</v>
      </c>
      <c r="CC31" s="55">
        <v>0.0</v>
      </c>
      <c r="CD31" s="55">
        <v>0.0</v>
      </c>
      <c r="CE31" s="55">
        <v>0.0</v>
      </c>
      <c r="CF31" s="55">
        <v>0.0</v>
      </c>
      <c r="CG31" s="55">
        <v>0.0</v>
      </c>
      <c r="CH31" s="55">
        <v>0.0</v>
      </c>
      <c r="CI31" s="55">
        <v>0.0</v>
      </c>
      <c r="CJ31" s="55">
        <v>0.0</v>
      </c>
      <c r="CK31" s="55">
        <v>0.0</v>
      </c>
      <c r="CL31" s="55">
        <v>0.0</v>
      </c>
      <c r="CM31" s="55">
        <v>0.0</v>
      </c>
      <c r="CN31" s="55">
        <v>0.0</v>
      </c>
      <c r="CO31" s="55">
        <v>0.0</v>
      </c>
      <c r="CP31" s="55">
        <v>0.0</v>
      </c>
      <c r="CQ31" s="55">
        <v>0.0</v>
      </c>
      <c r="CR31" s="55">
        <v>0.0</v>
      </c>
      <c r="CS31" s="55">
        <v>0.0</v>
      </c>
      <c r="CT31" s="55">
        <v>0.0</v>
      </c>
      <c r="CU31" s="55">
        <v>0.0</v>
      </c>
      <c r="CV31" s="55">
        <v>0.0</v>
      </c>
    </row>
    <row r="32">
      <c r="A32" s="61" t="s">
        <v>213</v>
      </c>
      <c r="B32" s="55">
        <v>0.0</v>
      </c>
      <c r="C32" s="55">
        <v>0.0</v>
      </c>
      <c r="D32" s="55">
        <v>0.0</v>
      </c>
      <c r="E32" s="55">
        <v>0.0</v>
      </c>
      <c r="F32" s="55">
        <v>0.0</v>
      </c>
      <c r="G32" s="55">
        <v>0.0</v>
      </c>
      <c r="H32" s="55">
        <v>0.0</v>
      </c>
      <c r="I32" s="55">
        <v>0.0</v>
      </c>
      <c r="J32" s="55">
        <v>0.0</v>
      </c>
      <c r="K32" s="55">
        <v>0.0</v>
      </c>
      <c r="L32" s="55">
        <v>0.0</v>
      </c>
      <c r="M32" s="55">
        <v>0.0</v>
      </c>
      <c r="N32" s="55">
        <v>0.0</v>
      </c>
      <c r="O32" s="55">
        <v>0.0</v>
      </c>
      <c r="P32" s="55">
        <v>0.0</v>
      </c>
      <c r="Q32" s="55">
        <v>0.0</v>
      </c>
      <c r="R32" s="55">
        <v>0.0</v>
      </c>
      <c r="S32" s="55">
        <v>0.0</v>
      </c>
      <c r="T32" s="55">
        <v>0.0</v>
      </c>
      <c r="U32" s="55">
        <v>0.0</v>
      </c>
      <c r="V32" s="55">
        <v>0.0</v>
      </c>
      <c r="W32" s="55">
        <v>0.0</v>
      </c>
      <c r="X32" s="55">
        <v>0.0</v>
      </c>
      <c r="Y32" s="55">
        <v>0.0</v>
      </c>
      <c r="Z32" s="55">
        <v>0.0</v>
      </c>
      <c r="AA32" s="55">
        <v>0.0</v>
      </c>
      <c r="AB32" s="55">
        <v>0.0</v>
      </c>
      <c r="AC32" s="55">
        <v>0.0</v>
      </c>
      <c r="AD32" s="55">
        <v>0.0</v>
      </c>
      <c r="AE32" s="55">
        <v>0.0</v>
      </c>
      <c r="AF32" s="55">
        <v>0.0</v>
      </c>
      <c r="AG32" s="55">
        <v>0.0</v>
      </c>
      <c r="AH32" s="55">
        <v>0.0</v>
      </c>
      <c r="AI32" s="55">
        <v>0.0</v>
      </c>
      <c r="AJ32" s="55">
        <v>0.0</v>
      </c>
      <c r="AK32" s="55">
        <v>0.0</v>
      </c>
      <c r="AL32" s="55">
        <v>0.0</v>
      </c>
      <c r="AM32" s="55">
        <v>0.0</v>
      </c>
      <c r="AN32" s="55">
        <v>0.0</v>
      </c>
      <c r="AO32" s="55">
        <v>0.0</v>
      </c>
      <c r="AP32" s="55">
        <v>0.0</v>
      </c>
      <c r="AQ32" s="55">
        <v>0.0</v>
      </c>
      <c r="AR32" s="55">
        <v>0.0</v>
      </c>
      <c r="AS32" s="55">
        <v>0.0</v>
      </c>
      <c r="AT32" s="55">
        <v>0.0</v>
      </c>
      <c r="AU32" s="55">
        <v>0.0</v>
      </c>
      <c r="AV32" s="55">
        <v>0.0</v>
      </c>
      <c r="AW32" s="55">
        <v>0.0</v>
      </c>
      <c r="AX32" s="55">
        <v>0.0</v>
      </c>
      <c r="AY32" s="55">
        <v>0.0</v>
      </c>
      <c r="AZ32" s="55">
        <v>0.0</v>
      </c>
      <c r="BA32" s="55">
        <v>0.0</v>
      </c>
      <c r="BB32" s="55">
        <v>0.0</v>
      </c>
      <c r="BC32" s="55">
        <v>0.0</v>
      </c>
      <c r="BD32" s="55">
        <v>0.0</v>
      </c>
      <c r="BE32" s="55">
        <v>0.0</v>
      </c>
      <c r="BF32" s="55">
        <v>0.0</v>
      </c>
      <c r="BG32" s="55">
        <v>0.0</v>
      </c>
      <c r="BH32" s="55">
        <v>0.0</v>
      </c>
      <c r="BI32" s="55">
        <v>0.0</v>
      </c>
      <c r="BJ32" s="55">
        <v>0.0</v>
      </c>
      <c r="BK32" s="55">
        <v>0.0</v>
      </c>
      <c r="BL32" s="55">
        <v>0.0</v>
      </c>
      <c r="BM32" s="55">
        <v>0.0</v>
      </c>
      <c r="BN32" s="55">
        <v>0.0</v>
      </c>
      <c r="BO32" s="55">
        <v>0.0</v>
      </c>
      <c r="BP32" s="55">
        <v>0.0</v>
      </c>
      <c r="BQ32" s="55">
        <v>0.0</v>
      </c>
      <c r="BR32" s="55">
        <v>0.0</v>
      </c>
      <c r="BS32" s="55">
        <v>0.0</v>
      </c>
      <c r="BT32" s="55">
        <v>0.0</v>
      </c>
      <c r="BU32" s="55">
        <v>0.0</v>
      </c>
      <c r="BV32" s="55">
        <v>0.0</v>
      </c>
      <c r="BW32" s="55">
        <v>0.0</v>
      </c>
      <c r="BX32" s="55">
        <v>0.0</v>
      </c>
      <c r="BY32" s="55">
        <v>0.0</v>
      </c>
      <c r="BZ32" s="55">
        <v>0.0</v>
      </c>
      <c r="CA32" s="55">
        <v>0.0</v>
      </c>
      <c r="CB32" s="55">
        <v>0.0</v>
      </c>
      <c r="CC32" s="55">
        <v>0.0</v>
      </c>
      <c r="CD32" s="55">
        <v>0.0</v>
      </c>
      <c r="CE32" s="55">
        <v>0.0</v>
      </c>
      <c r="CF32" s="55">
        <v>0.0</v>
      </c>
      <c r="CG32" s="55">
        <v>0.0</v>
      </c>
      <c r="CH32" s="55">
        <v>0.0</v>
      </c>
      <c r="CI32" s="55">
        <v>0.0</v>
      </c>
      <c r="CJ32" s="55">
        <v>0.0</v>
      </c>
      <c r="CK32" s="55">
        <v>0.0</v>
      </c>
      <c r="CL32" s="55">
        <v>0.0</v>
      </c>
      <c r="CM32" s="55">
        <v>0.0</v>
      </c>
      <c r="CN32" s="55">
        <v>0.0</v>
      </c>
      <c r="CO32" s="55">
        <v>0.0</v>
      </c>
      <c r="CP32" s="55">
        <v>0.0</v>
      </c>
      <c r="CQ32" s="55">
        <v>0.0</v>
      </c>
      <c r="CR32" s="55">
        <v>0.0</v>
      </c>
      <c r="CS32" s="55">
        <v>0.0</v>
      </c>
      <c r="CT32" s="55">
        <v>0.0</v>
      </c>
      <c r="CU32" s="55">
        <v>0.0</v>
      </c>
      <c r="CV32" s="55">
        <v>0.0</v>
      </c>
    </row>
    <row r="33">
      <c r="A33" s="61" t="s">
        <v>213</v>
      </c>
      <c r="B33" s="55">
        <v>0.0</v>
      </c>
      <c r="C33" s="55">
        <v>0.0</v>
      </c>
      <c r="D33" s="55">
        <v>0.0</v>
      </c>
      <c r="E33" s="55">
        <v>0.0</v>
      </c>
      <c r="F33" s="55">
        <v>0.0</v>
      </c>
      <c r="G33" s="55">
        <v>0.0</v>
      </c>
      <c r="H33" s="55">
        <v>0.0</v>
      </c>
      <c r="I33" s="55">
        <v>0.0</v>
      </c>
      <c r="J33" s="55">
        <v>0.0</v>
      </c>
      <c r="K33" s="55">
        <v>0.0</v>
      </c>
      <c r="L33" s="55">
        <v>0.0</v>
      </c>
      <c r="M33" s="55">
        <v>0.0</v>
      </c>
      <c r="N33" s="55">
        <v>0.0</v>
      </c>
      <c r="O33" s="55">
        <v>0.0</v>
      </c>
      <c r="P33" s="55">
        <v>0.0</v>
      </c>
      <c r="Q33" s="55">
        <v>0.0</v>
      </c>
      <c r="R33" s="55">
        <v>0.0</v>
      </c>
      <c r="S33" s="55">
        <v>0.0</v>
      </c>
      <c r="T33" s="55">
        <v>0.0</v>
      </c>
      <c r="U33" s="55">
        <v>0.0</v>
      </c>
      <c r="V33" s="55">
        <v>0.0</v>
      </c>
      <c r="W33" s="55">
        <v>0.0</v>
      </c>
      <c r="X33" s="55">
        <v>0.0</v>
      </c>
      <c r="Y33" s="55">
        <v>0.0</v>
      </c>
      <c r="Z33" s="55">
        <v>0.0</v>
      </c>
      <c r="AA33" s="55">
        <v>0.0</v>
      </c>
      <c r="AB33" s="55">
        <v>0.0</v>
      </c>
      <c r="AC33" s="55">
        <v>0.0</v>
      </c>
      <c r="AD33" s="55">
        <v>0.0</v>
      </c>
      <c r="AE33" s="55">
        <v>0.0</v>
      </c>
      <c r="AF33" s="55">
        <v>0.0</v>
      </c>
      <c r="AG33" s="55">
        <v>0.0</v>
      </c>
      <c r="AH33" s="55">
        <v>0.0</v>
      </c>
      <c r="AI33" s="55">
        <v>0.0</v>
      </c>
      <c r="AJ33" s="55">
        <v>0.0</v>
      </c>
      <c r="AK33" s="55">
        <v>0.0</v>
      </c>
      <c r="AL33" s="55">
        <v>0.0</v>
      </c>
      <c r="AM33" s="55">
        <v>0.0</v>
      </c>
      <c r="AN33" s="55">
        <v>0.0</v>
      </c>
      <c r="AO33" s="55">
        <v>0.0</v>
      </c>
      <c r="AP33" s="55">
        <v>0.0</v>
      </c>
      <c r="AQ33" s="55">
        <v>0.0</v>
      </c>
      <c r="AR33" s="55">
        <v>0.0</v>
      </c>
      <c r="AS33" s="55">
        <v>0.0</v>
      </c>
      <c r="AT33" s="55">
        <v>0.0</v>
      </c>
      <c r="AU33" s="55">
        <v>0.0</v>
      </c>
      <c r="AV33" s="55">
        <v>0.0</v>
      </c>
      <c r="AW33" s="55">
        <v>0.0</v>
      </c>
      <c r="AX33" s="55">
        <v>0.0</v>
      </c>
      <c r="AY33" s="55">
        <v>0.0</v>
      </c>
      <c r="AZ33" s="55">
        <v>0.0</v>
      </c>
      <c r="BA33" s="55">
        <v>0.0</v>
      </c>
      <c r="BB33" s="55">
        <v>0.0</v>
      </c>
      <c r="BC33" s="55">
        <v>0.0</v>
      </c>
      <c r="BD33" s="55">
        <v>0.0</v>
      </c>
      <c r="BE33" s="55">
        <v>0.0</v>
      </c>
      <c r="BF33" s="55">
        <v>0.0</v>
      </c>
      <c r="BG33" s="55">
        <v>0.0</v>
      </c>
      <c r="BH33" s="55">
        <v>0.0</v>
      </c>
      <c r="BI33" s="55">
        <v>0.0</v>
      </c>
      <c r="BJ33" s="55">
        <v>0.0</v>
      </c>
      <c r="BK33" s="55">
        <v>0.0</v>
      </c>
      <c r="BL33" s="55">
        <v>0.0</v>
      </c>
      <c r="BM33" s="55">
        <v>0.0</v>
      </c>
      <c r="BN33" s="55">
        <v>0.0</v>
      </c>
      <c r="BO33" s="55">
        <v>0.0</v>
      </c>
      <c r="BP33" s="55">
        <v>0.0</v>
      </c>
      <c r="BQ33" s="55">
        <v>0.0</v>
      </c>
      <c r="BR33" s="55">
        <v>0.0</v>
      </c>
      <c r="BS33" s="55">
        <v>0.0</v>
      </c>
      <c r="BT33" s="55">
        <v>0.0</v>
      </c>
      <c r="BU33" s="55">
        <v>0.0</v>
      </c>
      <c r="BV33" s="55">
        <v>0.0</v>
      </c>
      <c r="BW33" s="55">
        <v>0.0</v>
      </c>
      <c r="BX33" s="55">
        <v>0.0</v>
      </c>
      <c r="BY33" s="55">
        <v>0.0</v>
      </c>
      <c r="BZ33" s="55">
        <v>0.0</v>
      </c>
      <c r="CA33" s="55">
        <v>0.0</v>
      </c>
      <c r="CB33" s="55">
        <v>0.0</v>
      </c>
      <c r="CC33" s="55">
        <v>0.0</v>
      </c>
      <c r="CD33" s="55">
        <v>0.0</v>
      </c>
      <c r="CE33" s="55">
        <v>0.0</v>
      </c>
      <c r="CF33" s="55">
        <v>0.0</v>
      </c>
      <c r="CG33" s="55">
        <v>0.0</v>
      </c>
      <c r="CH33" s="55">
        <v>0.0</v>
      </c>
      <c r="CI33" s="55">
        <v>0.0</v>
      </c>
      <c r="CJ33" s="55">
        <v>0.0</v>
      </c>
      <c r="CK33" s="55">
        <v>0.0</v>
      </c>
      <c r="CL33" s="55">
        <v>0.0</v>
      </c>
      <c r="CM33" s="55">
        <v>0.0</v>
      </c>
      <c r="CN33" s="55">
        <v>0.0</v>
      </c>
      <c r="CO33" s="55">
        <v>0.0</v>
      </c>
      <c r="CP33" s="55">
        <v>0.0</v>
      </c>
      <c r="CQ33" s="55">
        <v>0.0</v>
      </c>
      <c r="CR33" s="55">
        <v>0.0</v>
      </c>
      <c r="CS33" s="55">
        <v>0.0</v>
      </c>
      <c r="CT33" s="55">
        <v>0.0</v>
      </c>
      <c r="CU33" s="55">
        <v>0.0</v>
      </c>
      <c r="CV33" s="55">
        <v>0.0</v>
      </c>
    </row>
    <row r="34">
      <c r="A34" s="61" t="s">
        <v>213</v>
      </c>
      <c r="B34" s="55">
        <v>0.0</v>
      </c>
      <c r="C34" s="55">
        <v>0.0</v>
      </c>
      <c r="D34" s="55">
        <v>0.0</v>
      </c>
      <c r="E34" s="55">
        <v>0.0</v>
      </c>
      <c r="F34" s="55">
        <v>0.0</v>
      </c>
      <c r="G34" s="55">
        <v>0.0</v>
      </c>
      <c r="H34" s="55">
        <v>0.0</v>
      </c>
      <c r="I34" s="55">
        <v>0.0</v>
      </c>
      <c r="J34" s="55">
        <v>0.0</v>
      </c>
      <c r="K34" s="55">
        <v>0.0</v>
      </c>
      <c r="L34" s="55">
        <v>0.0</v>
      </c>
      <c r="M34" s="55">
        <v>0.0</v>
      </c>
      <c r="N34" s="55">
        <v>0.0</v>
      </c>
      <c r="O34" s="55">
        <v>0.0</v>
      </c>
      <c r="P34" s="55">
        <v>0.0</v>
      </c>
      <c r="Q34" s="55">
        <v>0.0</v>
      </c>
      <c r="R34" s="55">
        <v>0.0</v>
      </c>
      <c r="S34" s="55">
        <v>0.0</v>
      </c>
      <c r="T34" s="55">
        <v>0.0</v>
      </c>
      <c r="U34" s="55">
        <v>0.0</v>
      </c>
      <c r="V34" s="55">
        <v>0.0</v>
      </c>
      <c r="W34" s="55">
        <v>0.0</v>
      </c>
      <c r="X34" s="55">
        <v>0.0</v>
      </c>
      <c r="Y34" s="55">
        <v>0.0</v>
      </c>
      <c r="Z34" s="55">
        <v>0.0</v>
      </c>
      <c r="AA34" s="55">
        <v>0.0</v>
      </c>
      <c r="AB34" s="55">
        <v>0.0</v>
      </c>
      <c r="AC34" s="55">
        <v>0.0</v>
      </c>
      <c r="AD34" s="55">
        <v>0.0</v>
      </c>
      <c r="AE34" s="55">
        <v>0.0</v>
      </c>
      <c r="AF34" s="55">
        <v>0.0</v>
      </c>
      <c r="AG34" s="55">
        <v>0.0</v>
      </c>
      <c r="AH34" s="55">
        <v>0.0</v>
      </c>
      <c r="AI34" s="55">
        <v>0.0</v>
      </c>
      <c r="AJ34" s="55">
        <v>0.0</v>
      </c>
      <c r="AK34" s="55">
        <v>0.0</v>
      </c>
      <c r="AL34" s="55">
        <v>0.0</v>
      </c>
      <c r="AM34" s="55">
        <v>0.0</v>
      </c>
      <c r="AN34" s="55">
        <v>0.0</v>
      </c>
      <c r="AO34" s="55">
        <v>0.0</v>
      </c>
      <c r="AP34" s="55">
        <v>0.0</v>
      </c>
      <c r="AQ34" s="55">
        <v>0.0</v>
      </c>
      <c r="AR34" s="55">
        <v>0.0</v>
      </c>
      <c r="AS34" s="55">
        <v>0.0</v>
      </c>
      <c r="AT34" s="55">
        <v>0.0</v>
      </c>
      <c r="AU34" s="55">
        <v>0.0</v>
      </c>
      <c r="AV34" s="55">
        <v>0.0</v>
      </c>
      <c r="AW34" s="55">
        <v>0.0</v>
      </c>
      <c r="AX34" s="55">
        <v>0.0</v>
      </c>
      <c r="AY34" s="55">
        <v>0.0</v>
      </c>
      <c r="AZ34" s="55">
        <v>0.0</v>
      </c>
      <c r="BA34" s="55">
        <v>0.0</v>
      </c>
      <c r="BB34" s="55">
        <v>0.0</v>
      </c>
      <c r="BC34" s="55">
        <v>0.0</v>
      </c>
      <c r="BD34" s="55">
        <v>0.0</v>
      </c>
      <c r="BE34" s="55">
        <v>0.0</v>
      </c>
      <c r="BF34" s="55">
        <v>0.0</v>
      </c>
      <c r="BG34" s="55">
        <v>0.0</v>
      </c>
      <c r="BH34" s="55">
        <v>0.0</v>
      </c>
      <c r="BI34" s="55">
        <v>0.0</v>
      </c>
      <c r="BJ34" s="55">
        <v>0.0</v>
      </c>
      <c r="BK34" s="55">
        <v>0.0</v>
      </c>
      <c r="BL34" s="55">
        <v>0.0</v>
      </c>
      <c r="BM34" s="55">
        <v>0.0</v>
      </c>
      <c r="BN34" s="55">
        <v>0.0</v>
      </c>
      <c r="BO34" s="55">
        <v>0.0</v>
      </c>
      <c r="BP34" s="55">
        <v>0.0</v>
      </c>
      <c r="BQ34" s="55">
        <v>0.0</v>
      </c>
      <c r="BR34" s="55">
        <v>0.0</v>
      </c>
      <c r="BS34" s="55">
        <v>0.0</v>
      </c>
      <c r="BT34" s="55">
        <v>0.0</v>
      </c>
      <c r="BU34" s="55">
        <v>0.0</v>
      </c>
      <c r="BV34" s="55">
        <v>0.0</v>
      </c>
      <c r="BW34" s="55">
        <v>0.0</v>
      </c>
      <c r="BX34" s="55">
        <v>0.0</v>
      </c>
      <c r="BY34" s="55">
        <v>0.0</v>
      </c>
      <c r="BZ34" s="55">
        <v>0.0</v>
      </c>
      <c r="CA34" s="55">
        <v>0.0</v>
      </c>
      <c r="CB34" s="55">
        <v>0.0</v>
      </c>
      <c r="CC34" s="55">
        <v>0.0</v>
      </c>
      <c r="CD34" s="55">
        <v>0.0</v>
      </c>
      <c r="CE34" s="55">
        <v>0.0</v>
      </c>
      <c r="CF34" s="55">
        <v>0.0</v>
      </c>
      <c r="CG34" s="55">
        <v>0.0</v>
      </c>
      <c r="CH34" s="55">
        <v>0.0</v>
      </c>
      <c r="CI34" s="55">
        <v>0.0</v>
      </c>
      <c r="CJ34" s="55">
        <v>0.0</v>
      </c>
      <c r="CK34" s="55">
        <v>0.0</v>
      </c>
      <c r="CL34" s="55">
        <v>0.0</v>
      </c>
      <c r="CM34" s="55">
        <v>0.0</v>
      </c>
      <c r="CN34" s="55">
        <v>0.0</v>
      </c>
      <c r="CO34" s="55">
        <v>0.0</v>
      </c>
      <c r="CP34" s="55">
        <v>0.0</v>
      </c>
      <c r="CQ34" s="55">
        <v>0.0</v>
      </c>
      <c r="CR34" s="55">
        <v>0.0</v>
      </c>
      <c r="CS34" s="55">
        <v>0.0</v>
      </c>
      <c r="CT34" s="55">
        <v>0.0</v>
      </c>
      <c r="CU34" s="55">
        <v>0.0</v>
      </c>
      <c r="CV34" s="55">
        <v>0.0</v>
      </c>
    </row>
    <row r="35">
      <c r="A35" s="61" t="s">
        <v>213</v>
      </c>
      <c r="B35" s="55">
        <v>0.0</v>
      </c>
      <c r="C35" s="55">
        <v>0.0</v>
      </c>
      <c r="D35" s="55">
        <v>0.0</v>
      </c>
      <c r="E35" s="55">
        <v>0.0</v>
      </c>
      <c r="F35" s="55">
        <v>0.0</v>
      </c>
      <c r="G35" s="55">
        <v>0.0</v>
      </c>
      <c r="H35" s="55">
        <v>0.0</v>
      </c>
      <c r="I35" s="55">
        <v>0.0</v>
      </c>
      <c r="J35" s="55">
        <v>0.0</v>
      </c>
      <c r="K35" s="55">
        <v>0.0</v>
      </c>
      <c r="L35" s="55">
        <v>0.0</v>
      </c>
      <c r="M35" s="55">
        <v>0.0</v>
      </c>
      <c r="N35" s="55">
        <v>0.0</v>
      </c>
      <c r="O35" s="55">
        <v>0.0</v>
      </c>
      <c r="P35" s="55">
        <v>0.0</v>
      </c>
      <c r="Q35" s="55">
        <v>0.0</v>
      </c>
      <c r="R35" s="55">
        <v>0.0</v>
      </c>
      <c r="S35" s="55">
        <v>0.0</v>
      </c>
      <c r="T35" s="55">
        <v>0.0</v>
      </c>
      <c r="U35" s="55">
        <v>0.0</v>
      </c>
      <c r="V35" s="55">
        <v>0.0</v>
      </c>
      <c r="W35" s="55">
        <v>0.0</v>
      </c>
      <c r="X35" s="55">
        <v>0.0</v>
      </c>
      <c r="Y35" s="55">
        <v>0.0</v>
      </c>
      <c r="Z35" s="55">
        <v>0.0</v>
      </c>
      <c r="AA35" s="55">
        <v>0.0</v>
      </c>
      <c r="AB35" s="55">
        <v>0.0</v>
      </c>
      <c r="AC35" s="55">
        <v>0.0</v>
      </c>
      <c r="AD35" s="55">
        <v>0.0</v>
      </c>
      <c r="AE35" s="55">
        <v>0.0</v>
      </c>
      <c r="AF35" s="55">
        <v>0.0</v>
      </c>
      <c r="AG35" s="55">
        <v>0.0</v>
      </c>
      <c r="AH35" s="55">
        <v>0.0</v>
      </c>
      <c r="AI35" s="55">
        <v>0.0</v>
      </c>
      <c r="AJ35" s="55">
        <v>0.0</v>
      </c>
      <c r="AK35" s="55">
        <v>0.0</v>
      </c>
      <c r="AL35" s="55">
        <v>0.0</v>
      </c>
      <c r="AM35" s="55">
        <v>0.0</v>
      </c>
      <c r="AN35" s="55">
        <v>0.0</v>
      </c>
      <c r="AO35" s="55">
        <v>0.0</v>
      </c>
      <c r="AP35" s="55">
        <v>0.0</v>
      </c>
      <c r="AQ35" s="55">
        <v>0.0</v>
      </c>
      <c r="AR35" s="55">
        <v>0.0</v>
      </c>
      <c r="AS35" s="55">
        <v>0.0</v>
      </c>
      <c r="AT35" s="55">
        <v>0.0</v>
      </c>
      <c r="AU35" s="55">
        <v>0.0</v>
      </c>
      <c r="AV35" s="55">
        <v>0.0</v>
      </c>
      <c r="AW35" s="55">
        <v>0.0</v>
      </c>
      <c r="AX35" s="55">
        <v>0.0</v>
      </c>
      <c r="AY35" s="55">
        <v>0.0</v>
      </c>
      <c r="AZ35" s="55">
        <v>0.0</v>
      </c>
      <c r="BA35" s="55">
        <v>0.0</v>
      </c>
      <c r="BB35" s="55">
        <v>0.0</v>
      </c>
      <c r="BC35" s="55">
        <v>0.0</v>
      </c>
      <c r="BD35" s="55">
        <v>0.0</v>
      </c>
      <c r="BE35" s="55">
        <v>0.0</v>
      </c>
      <c r="BF35" s="55">
        <v>0.0</v>
      </c>
      <c r="BG35" s="55">
        <v>0.0</v>
      </c>
      <c r="BH35" s="55">
        <v>0.0</v>
      </c>
      <c r="BI35" s="55">
        <v>0.0</v>
      </c>
      <c r="BJ35" s="55">
        <v>0.0</v>
      </c>
      <c r="BK35" s="55">
        <v>0.0</v>
      </c>
      <c r="BL35" s="55">
        <v>0.0</v>
      </c>
      <c r="BM35" s="55">
        <v>0.0</v>
      </c>
      <c r="BN35" s="55">
        <v>0.0</v>
      </c>
      <c r="BO35" s="55">
        <v>0.0</v>
      </c>
      <c r="BP35" s="55">
        <v>0.0</v>
      </c>
      <c r="BQ35" s="55">
        <v>0.0</v>
      </c>
      <c r="BR35" s="55">
        <v>0.0</v>
      </c>
      <c r="BS35" s="55">
        <v>0.0</v>
      </c>
      <c r="BT35" s="55">
        <v>0.0</v>
      </c>
      <c r="BU35" s="55">
        <v>0.0</v>
      </c>
      <c r="BV35" s="55">
        <v>0.0</v>
      </c>
      <c r="BW35" s="55">
        <v>0.0</v>
      </c>
      <c r="BX35" s="55">
        <v>0.0</v>
      </c>
      <c r="BY35" s="55">
        <v>0.0</v>
      </c>
      <c r="BZ35" s="55">
        <v>0.0</v>
      </c>
      <c r="CA35" s="55">
        <v>0.0</v>
      </c>
      <c r="CB35" s="55">
        <v>0.0</v>
      </c>
      <c r="CC35" s="55">
        <v>0.0</v>
      </c>
      <c r="CD35" s="55">
        <v>0.0</v>
      </c>
      <c r="CE35" s="55">
        <v>0.0</v>
      </c>
      <c r="CF35" s="55">
        <v>0.0</v>
      </c>
      <c r="CG35" s="55">
        <v>0.0</v>
      </c>
      <c r="CH35" s="55">
        <v>0.0</v>
      </c>
      <c r="CI35" s="55">
        <v>0.0</v>
      </c>
      <c r="CJ35" s="55">
        <v>0.0</v>
      </c>
      <c r="CK35" s="55">
        <v>0.0</v>
      </c>
      <c r="CL35" s="55">
        <v>0.0</v>
      </c>
      <c r="CM35" s="55">
        <v>0.0</v>
      </c>
      <c r="CN35" s="55">
        <v>0.0</v>
      </c>
      <c r="CO35" s="55">
        <v>0.0</v>
      </c>
      <c r="CP35" s="55">
        <v>0.0</v>
      </c>
      <c r="CQ35" s="55">
        <v>0.0</v>
      </c>
      <c r="CR35" s="55">
        <v>0.0</v>
      </c>
      <c r="CS35" s="55">
        <v>0.0</v>
      </c>
      <c r="CT35" s="55">
        <v>0.0</v>
      </c>
      <c r="CU35" s="55">
        <v>0.0</v>
      </c>
      <c r="CV35" s="55">
        <v>0.0</v>
      </c>
    </row>
    <row r="36">
      <c r="A36" s="61" t="s">
        <v>213</v>
      </c>
      <c r="B36" s="55">
        <v>0.0</v>
      </c>
      <c r="C36" s="55">
        <v>0.0</v>
      </c>
      <c r="D36" s="55">
        <v>0.0</v>
      </c>
      <c r="E36" s="55">
        <v>0.0</v>
      </c>
      <c r="F36" s="55">
        <v>0.0</v>
      </c>
      <c r="G36" s="55">
        <v>0.0</v>
      </c>
      <c r="H36" s="55">
        <v>0.0</v>
      </c>
      <c r="I36" s="55">
        <v>0.0</v>
      </c>
      <c r="J36" s="55">
        <v>0.0</v>
      </c>
      <c r="K36" s="55">
        <v>0.0</v>
      </c>
      <c r="L36" s="55">
        <v>0.0</v>
      </c>
      <c r="M36" s="55">
        <v>0.0</v>
      </c>
      <c r="N36" s="55">
        <v>0.0</v>
      </c>
      <c r="O36" s="55">
        <v>0.0</v>
      </c>
      <c r="P36" s="55">
        <v>0.0</v>
      </c>
      <c r="Q36" s="55">
        <v>0.0</v>
      </c>
      <c r="R36" s="55">
        <v>0.0</v>
      </c>
      <c r="S36" s="55">
        <v>0.0</v>
      </c>
      <c r="T36" s="55">
        <v>0.0</v>
      </c>
      <c r="U36" s="55">
        <v>0.0</v>
      </c>
      <c r="V36" s="55">
        <v>0.0</v>
      </c>
      <c r="W36" s="55">
        <v>0.0</v>
      </c>
      <c r="X36" s="55">
        <v>0.0</v>
      </c>
      <c r="Y36" s="55">
        <v>0.0</v>
      </c>
      <c r="Z36" s="55">
        <v>0.0</v>
      </c>
      <c r="AA36" s="55">
        <v>0.0</v>
      </c>
      <c r="AB36" s="55">
        <v>0.0</v>
      </c>
      <c r="AC36" s="55">
        <v>0.0</v>
      </c>
      <c r="AD36" s="55">
        <v>0.0</v>
      </c>
      <c r="AE36" s="55">
        <v>0.0</v>
      </c>
      <c r="AF36" s="55">
        <v>0.0</v>
      </c>
      <c r="AG36" s="55">
        <v>0.0</v>
      </c>
      <c r="AH36" s="55">
        <v>0.0</v>
      </c>
      <c r="AI36" s="55">
        <v>0.0</v>
      </c>
      <c r="AJ36" s="55">
        <v>0.0</v>
      </c>
      <c r="AK36" s="55">
        <v>0.0</v>
      </c>
      <c r="AL36" s="55">
        <v>0.0</v>
      </c>
      <c r="AM36" s="55">
        <v>0.0</v>
      </c>
      <c r="AN36" s="55">
        <v>0.0</v>
      </c>
      <c r="AO36" s="55">
        <v>0.0</v>
      </c>
      <c r="AP36" s="55">
        <v>0.0</v>
      </c>
      <c r="AQ36" s="55">
        <v>0.0</v>
      </c>
      <c r="AR36" s="55">
        <v>0.0</v>
      </c>
      <c r="AS36" s="55">
        <v>0.0</v>
      </c>
      <c r="AT36" s="55">
        <v>0.0</v>
      </c>
      <c r="AU36" s="55">
        <v>0.0</v>
      </c>
      <c r="AV36" s="55">
        <v>0.0</v>
      </c>
      <c r="AW36" s="55">
        <v>0.0</v>
      </c>
      <c r="AX36" s="55">
        <v>0.0</v>
      </c>
      <c r="AY36" s="55">
        <v>0.0</v>
      </c>
      <c r="AZ36" s="55">
        <v>0.0</v>
      </c>
      <c r="BA36" s="55">
        <v>0.0</v>
      </c>
      <c r="BB36" s="55">
        <v>0.0</v>
      </c>
      <c r="BC36" s="55">
        <v>0.0</v>
      </c>
      <c r="BD36" s="55">
        <v>0.0</v>
      </c>
      <c r="BE36" s="55">
        <v>0.0</v>
      </c>
      <c r="BF36" s="55">
        <v>0.0</v>
      </c>
      <c r="BG36" s="55">
        <v>0.0</v>
      </c>
      <c r="BH36" s="55">
        <v>0.0</v>
      </c>
      <c r="BI36" s="55">
        <v>0.0</v>
      </c>
      <c r="BJ36" s="55">
        <v>0.0</v>
      </c>
      <c r="BK36" s="55">
        <v>0.0</v>
      </c>
      <c r="BL36" s="55">
        <v>0.0</v>
      </c>
      <c r="BM36" s="55">
        <v>0.0</v>
      </c>
      <c r="BN36" s="55">
        <v>0.0</v>
      </c>
      <c r="BO36" s="55">
        <v>0.0</v>
      </c>
      <c r="BP36" s="55">
        <v>0.0</v>
      </c>
      <c r="BQ36" s="55">
        <v>0.0</v>
      </c>
      <c r="BR36" s="55">
        <v>0.0</v>
      </c>
      <c r="BS36" s="55">
        <v>0.0</v>
      </c>
      <c r="BT36" s="55">
        <v>0.0</v>
      </c>
      <c r="BU36" s="55">
        <v>0.0</v>
      </c>
      <c r="BV36" s="55">
        <v>0.0</v>
      </c>
      <c r="BW36" s="55">
        <v>0.0</v>
      </c>
      <c r="BX36" s="55">
        <v>0.0</v>
      </c>
      <c r="BY36" s="55">
        <v>0.0</v>
      </c>
      <c r="BZ36" s="55">
        <v>0.0</v>
      </c>
      <c r="CA36" s="55">
        <v>0.0</v>
      </c>
      <c r="CB36" s="55">
        <v>0.0</v>
      </c>
      <c r="CC36" s="55">
        <v>0.0</v>
      </c>
      <c r="CD36" s="55">
        <v>0.0</v>
      </c>
      <c r="CE36" s="55">
        <v>0.0</v>
      </c>
      <c r="CF36" s="55">
        <v>0.0</v>
      </c>
      <c r="CG36" s="55">
        <v>0.0</v>
      </c>
      <c r="CH36" s="55">
        <v>0.0</v>
      </c>
      <c r="CI36" s="55">
        <v>0.0</v>
      </c>
      <c r="CJ36" s="55">
        <v>0.0</v>
      </c>
      <c r="CK36" s="55">
        <v>0.0</v>
      </c>
      <c r="CL36" s="55">
        <v>0.0</v>
      </c>
      <c r="CM36" s="55">
        <v>0.0</v>
      </c>
      <c r="CN36" s="55">
        <v>0.0</v>
      </c>
      <c r="CO36" s="55">
        <v>0.0</v>
      </c>
      <c r="CP36" s="55">
        <v>0.0</v>
      </c>
      <c r="CQ36" s="55">
        <v>0.0</v>
      </c>
      <c r="CR36" s="55">
        <v>0.0</v>
      </c>
      <c r="CS36" s="55">
        <v>0.0</v>
      </c>
      <c r="CT36" s="55">
        <v>0.0</v>
      </c>
      <c r="CU36" s="55">
        <v>0.0</v>
      </c>
      <c r="CV36" s="55">
        <v>0.0</v>
      </c>
    </row>
    <row r="37">
      <c r="A37" s="61" t="s">
        <v>213</v>
      </c>
      <c r="B37" s="55">
        <v>0.0</v>
      </c>
      <c r="C37" s="55">
        <v>0.0</v>
      </c>
      <c r="D37" s="55">
        <v>0.0</v>
      </c>
      <c r="E37" s="55">
        <v>0.0</v>
      </c>
      <c r="F37" s="55">
        <v>0.0</v>
      </c>
      <c r="G37" s="55">
        <v>0.0</v>
      </c>
      <c r="H37" s="55">
        <v>0.0</v>
      </c>
      <c r="I37" s="55">
        <v>0.0</v>
      </c>
      <c r="J37" s="55">
        <v>0.0</v>
      </c>
      <c r="K37" s="55">
        <v>0.0</v>
      </c>
      <c r="L37" s="55">
        <v>0.0</v>
      </c>
      <c r="M37" s="55">
        <v>0.0</v>
      </c>
      <c r="N37" s="55">
        <v>0.0</v>
      </c>
      <c r="O37" s="55">
        <v>0.0</v>
      </c>
      <c r="P37" s="55">
        <v>0.0</v>
      </c>
      <c r="Q37" s="55">
        <v>0.0</v>
      </c>
      <c r="R37" s="55">
        <v>0.0</v>
      </c>
      <c r="S37" s="55">
        <v>0.0</v>
      </c>
      <c r="T37" s="55">
        <v>0.0</v>
      </c>
      <c r="U37" s="55">
        <v>0.0</v>
      </c>
      <c r="V37" s="55">
        <v>0.0</v>
      </c>
      <c r="W37" s="55">
        <v>0.0</v>
      </c>
      <c r="X37" s="55">
        <v>0.0</v>
      </c>
      <c r="Y37" s="55">
        <v>0.0</v>
      </c>
      <c r="Z37" s="55">
        <v>0.0</v>
      </c>
      <c r="AA37" s="55">
        <v>0.0</v>
      </c>
      <c r="AB37" s="55">
        <v>0.0</v>
      </c>
      <c r="AC37" s="55">
        <v>0.0</v>
      </c>
      <c r="AD37" s="55">
        <v>0.0</v>
      </c>
      <c r="AE37" s="55">
        <v>0.0</v>
      </c>
      <c r="AF37" s="55">
        <v>0.0</v>
      </c>
      <c r="AG37" s="55">
        <v>0.0</v>
      </c>
      <c r="AH37" s="55">
        <v>0.0</v>
      </c>
      <c r="AI37" s="55">
        <v>0.0</v>
      </c>
      <c r="AJ37" s="55">
        <v>0.0</v>
      </c>
      <c r="AK37" s="55">
        <v>0.0</v>
      </c>
      <c r="AL37" s="55">
        <v>0.0</v>
      </c>
      <c r="AM37" s="55">
        <v>0.0</v>
      </c>
      <c r="AN37" s="55">
        <v>0.0</v>
      </c>
      <c r="AO37" s="55">
        <v>0.0</v>
      </c>
      <c r="AP37" s="55">
        <v>0.0</v>
      </c>
      <c r="AQ37" s="55">
        <v>0.0</v>
      </c>
      <c r="AR37" s="55">
        <v>0.0</v>
      </c>
      <c r="AS37" s="55">
        <v>0.0</v>
      </c>
      <c r="AT37" s="55">
        <v>0.0</v>
      </c>
      <c r="AU37" s="55">
        <v>0.0</v>
      </c>
      <c r="AV37" s="55">
        <v>0.0</v>
      </c>
      <c r="AW37" s="55">
        <v>0.0</v>
      </c>
      <c r="AX37" s="55">
        <v>0.0</v>
      </c>
      <c r="AY37" s="55">
        <v>0.0</v>
      </c>
      <c r="AZ37" s="55">
        <v>0.0</v>
      </c>
      <c r="BA37" s="55">
        <v>0.0</v>
      </c>
      <c r="BB37" s="55">
        <v>0.0</v>
      </c>
      <c r="BC37" s="55">
        <v>0.0</v>
      </c>
      <c r="BD37" s="55">
        <v>0.0</v>
      </c>
      <c r="BE37" s="55">
        <v>0.0</v>
      </c>
      <c r="BF37" s="55">
        <v>0.0</v>
      </c>
      <c r="BG37" s="55">
        <v>0.0</v>
      </c>
      <c r="BH37" s="55">
        <v>0.0</v>
      </c>
      <c r="BI37" s="55">
        <v>0.0</v>
      </c>
      <c r="BJ37" s="55">
        <v>0.0</v>
      </c>
      <c r="BK37" s="55">
        <v>0.0</v>
      </c>
      <c r="BL37" s="55">
        <v>0.0</v>
      </c>
      <c r="BM37" s="55">
        <v>0.0</v>
      </c>
      <c r="BN37" s="55">
        <v>0.0</v>
      </c>
      <c r="BO37" s="55">
        <v>0.0</v>
      </c>
      <c r="BP37" s="55">
        <v>0.0</v>
      </c>
      <c r="BQ37" s="55">
        <v>0.0</v>
      </c>
      <c r="BR37" s="55">
        <v>0.0</v>
      </c>
      <c r="BS37" s="55">
        <v>0.0</v>
      </c>
      <c r="BT37" s="55">
        <v>0.0</v>
      </c>
      <c r="BU37" s="55">
        <v>0.0</v>
      </c>
      <c r="BV37" s="55">
        <v>0.0</v>
      </c>
      <c r="BW37" s="55">
        <v>0.0</v>
      </c>
      <c r="BX37" s="55">
        <v>0.0</v>
      </c>
      <c r="BY37" s="55">
        <v>0.0</v>
      </c>
      <c r="BZ37" s="55">
        <v>0.0</v>
      </c>
      <c r="CA37" s="55">
        <v>0.0</v>
      </c>
      <c r="CB37" s="55">
        <v>0.0</v>
      </c>
      <c r="CC37" s="55">
        <v>0.0</v>
      </c>
      <c r="CD37" s="55">
        <v>0.0</v>
      </c>
      <c r="CE37" s="55">
        <v>0.0</v>
      </c>
      <c r="CF37" s="55">
        <v>0.0</v>
      </c>
      <c r="CG37" s="55">
        <v>0.0</v>
      </c>
      <c r="CH37" s="55">
        <v>0.0</v>
      </c>
      <c r="CI37" s="55">
        <v>0.0</v>
      </c>
      <c r="CJ37" s="55">
        <v>0.0</v>
      </c>
      <c r="CK37" s="55">
        <v>0.0</v>
      </c>
      <c r="CL37" s="55">
        <v>0.0</v>
      </c>
      <c r="CM37" s="55">
        <v>0.0</v>
      </c>
      <c r="CN37" s="55">
        <v>0.0</v>
      </c>
      <c r="CO37" s="55">
        <v>0.0</v>
      </c>
      <c r="CP37" s="55">
        <v>0.0</v>
      </c>
      <c r="CQ37" s="55">
        <v>0.0</v>
      </c>
      <c r="CR37" s="55">
        <v>0.0</v>
      </c>
      <c r="CS37" s="55">
        <v>0.0</v>
      </c>
      <c r="CT37" s="55">
        <v>0.0</v>
      </c>
      <c r="CU37" s="55">
        <v>0.0</v>
      </c>
      <c r="CV37" s="55">
        <v>0.0</v>
      </c>
    </row>
    <row r="38">
      <c r="A38" s="61" t="s">
        <v>213</v>
      </c>
      <c r="B38" s="55">
        <v>0.0</v>
      </c>
      <c r="C38" s="55">
        <v>0.0</v>
      </c>
      <c r="D38" s="55">
        <v>0.0</v>
      </c>
      <c r="E38" s="55">
        <v>0.0</v>
      </c>
      <c r="F38" s="55">
        <v>0.0</v>
      </c>
      <c r="G38" s="55">
        <v>0.0</v>
      </c>
      <c r="H38" s="55">
        <v>0.0</v>
      </c>
      <c r="I38" s="55">
        <v>0.0</v>
      </c>
      <c r="J38" s="55">
        <v>0.0</v>
      </c>
      <c r="K38" s="55">
        <v>0.0</v>
      </c>
      <c r="L38" s="55">
        <v>0.0</v>
      </c>
      <c r="M38" s="55">
        <v>0.0</v>
      </c>
      <c r="N38" s="55">
        <v>0.0</v>
      </c>
      <c r="O38" s="55">
        <v>0.0</v>
      </c>
      <c r="P38" s="55">
        <v>0.0</v>
      </c>
      <c r="Q38" s="55">
        <v>0.0</v>
      </c>
      <c r="R38" s="55">
        <v>0.0</v>
      </c>
      <c r="S38" s="55">
        <v>0.0</v>
      </c>
      <c r="T38" s="55">
        <v>0.0</v>
      </c>
      <c r="U38" s="55">
        <v>0.0</v>
      </c>
      <c r="V38" s="55">
        <v>0.0</v>
      </c>
      <c r="W38" s="55">
        <v>0.0</v>
      </c>
      <c r="X38" s="55">
        <v>0.0</v>
      </c>
      <c r="Y38" s="55">
        <v>0.0</v>
      </c>
      <c r="Z38" s="55">
        <v>0.0</v>
      </c>
      <c r="AA38" s="55">
        <v>0.0</v>
      </c>
      <c r="AB38" s="55">
        <v>0.0</v>
      </c>
      <c r="AC38" s="55">
        <v>0.0</v>
      </c>
      <c r="AD38" s="55">
        <v>0.0</v>
      </c>
      <c r="AE38" s="55">
        <v>0.0</v>
      </c>
      <c r="AF38" s="55">
        <v>0.0</v>
      </c>
      <c r="AG38" s="55">
        <v>0.0</v>
      </c>
      <c r="AH38" s="55">
        <v>0.0</v>
      </c>
      <c r="AI38" s="55">
        <v>0.0</v>
      </c>
      <c r="AJ38" s="55">
        <v>0.0</v>
      </c>
      <c r="AK38" s="55">
        <v>0.0</v>
      </c>
      <c r="AL38" s="55">
        <v>0.0</v>
      </c>
      <c r="AM38" s="55">
        <v>0.0</v>
      </c>
      <c r="AN38" s="55">
        <v>0.0</v>
      </c>
      <c r="AO38" s="55">
        <v>0.0</v>
      </c>
      <c r="AP38" s="55">
        <v>0.0</v>
      </c>
      <c r="AQ38" s="55">
        <v>0.0</v>
      </c>
      <c r="AR38" s="55">
        <v>0.0</v>
      </c>
      <c r="AS38" s="55">
        <v>0.0</v>
      </c>
      <c r="AT38" s="55">
        <v>0.0</v>
      </c>
      <c r="AU38" s="55">
        <v>0.0</v>
      </c>
      <c r="AV38" s="55">
        <v>0.0</v>
      </c>
      <c r="AW38" s="55">
        <v>0.0</v>
      </c>
      <c r="AX38" s="55">
        <v>0.0</v>
      </c>
      <c r="AY38" s="55">
        <v>0.0</v>
      </c>
      <c r="AZ38" s="55">
        <v>0.0</v>
      </c>
      <c r="BA38" s="55">
        <v>0.0</v>
      </c>
      <c r="BB38" s="55">
        <v>0.0</v>
      </c>
      <c r="BC38" s="55">
        <v>0.0</v>
      </c>
      <c r="BD38" s="55">
        <v>0.0</v>
      </c>
      <c r="BE38" s="55">
        <v>0.0</v>
      </c>
      <c r="BF38" s="55">
        <v>0.0</v>
      </c>
      <c r="BG38" s="55">
        <v>0.0</v>
      </c>
      <c r="BH38" s="55">
        <v>0.0</v>
      </c>
      <c r="BI38" s="55">
        <v>0.0</v>
      </c>
      <c r="BJ38" s="55">
        <v>0.0</v>
      </c>
      <c r="BK38" s="55">
        <v>0.0</v>
      </c>
      <c r="BL38" s="55">
        <v>0.0</v>
      </c>
      <c r="BM38" s="55">
        <v>0.0</v>
      </c>
      <c r="BN38" s="55">
        <v>0.0</v>
      </c>
      <c r="BO38" s="55">
        <v>0.0</v>
      </c>
      <c r="BP38" s="55">
        <v>0.0</v>
      </c>
      <c r="BQ38" s="55">
        <v>0.0</v>
      </c>
      <c r="BR38" s="55">
        <v>0.0</v>
      </c>
      <c r="BS38" s="55">
        <v>0.0</v>
      </c>
      <c r="BT38" s="55">
        <v>0.0</v>
      </c>
      <c r="BU38" s="55">
        <v>0.0</v>
      </c>
      <c r="BV38" s="55">
        <v>0.0</v>
      </c>
      <c r="BW38" s="55">
        <v>0.0</v>
      </c>
      <c r="BX38" s="55">
        <v>0.0</v>
      </c>
      <c r="BY38" s="55">
        <v>0.0</v>
      </c>
      <c r="BZ38" s="55">
        <v>0.0</v>
      </c>
      <c r="CA38" s="55">
        <v>0.0</v>
      </c>
      <c r="CB38" s="55">
        <v>0.0</v>
      </c>
      <c r="CC38" s="55">
        <v>0.0</v>
      </c>
      <c r="CD38" s="55">
        <v>0.0</v>
      </c>
      <c r="CE38" s="55">
        <v>0.0</v>
      </c>
      <c r="CF38" s="55">
        <v>0.0</v>
      </c>
      <c r="CG38" s="55">
        <v>0.0</v>
      </c>
      <c r="CH38" s="55">
        <v>0.0</v>
      </c>
      <c r="CI38" s="55">
        <v>0.0</v>
      </c>
      <c r="CJ38" s="55">
        <v>0.0</v>
      </c>
      <c r="CK38" s="55">
        <v>0.0</v>
      </c>
      <c r="CL38" s="55">
        <v>0.0</v>
      </c>
      <c r="CM38" s="55">
        <v>0.0</v>
      </c>
      <c r="CN38" s="55">
        <v>0.0</v>
      </c>
      <c r="CO38" s="55">
        <v>0.0</v>
      </c>
      <c r="CP38" s="55">
        <v>0.0</v>
      </c>
      <c r="CQ38" s="55">
        <v>0.0</v>
      </c>
      <c r="CR38" s="55">
        <v>0.0</v>
      </c>
      <c r="CS38" s="55">
        <v>0.0</v>
      </c>
      <c r="CT38" s="55">
        <v>0.0</v>
      </c>
      <c r="CU38" s="55">
        <v>0.0</v>
      </c>
      <c r="CV38" s="55">
        <v>0.0</v>
      </c>
    </row>
    <row r="39">
      <c r="A39" s="61" t="s">
        <v>213</v>
      </c>
      <c r="B39" s="55">
        <v>0.0</v>
      </c>
      <c r="C39" s="55">
        <v>0.0</v>
      </c>
      <c r="D39" s="55">
        <v>0.0</v>
      </c>
      <c r="E39" s="55">
        <v>0.0</v>
      </c>
      <c r="F39" s="55">
        <v>0.0</v>
      </c>
      <c r="G39" s="55">
        <v>0.0</v>
      </c>
      <c r="H39" s="55">
        <v>0.0</v>
      </c>
      <c r="I39" s="55">
        <v>0.0</v>
      </c>
      <c r="J39" s="55">
        <v>0.0</v>
      </c>
      <c r="K39" s="55">
        <v>0.0</v>
      </c>
      <c r="L39" s="55">
        <v>0.0</v>
      </c>
      <c r="M39" s="55">
        <v>0.0</v>
      </c>
      <c r="N39" s="55">
        <v>0.0</v>
      </c>
      <c r="O39" s="55">
        <v>0.0</v>
      </c>
      <c r="P39" s="55">
        <v>0.0</v>
      </c>
      <c r="Q39" s="55">
        <v>0.0</v>
      </c>
      <c r="R39" s="55">
        <v>0.0</v>
      </c>
      <c r="S39" s="55">
        <v>0.0</v>
      </c>
      <c r="T39" s="55">
        <v>0.0</v>
      </c>
      <c r="U39" s="55">
        <v>0.0</v>
      </c>
      <c r="V39" s="55">
        <v>0.0</v>
      </c>
      <c r="W39" s="55">
        <v>0.0</v>
      </c>
      <c r="X39" s="55">
        <v>0.0</v>
      </c>
      <c r="Y39" s="55">
        <v>0.0</v>
      </c>
      <c r="Z39" s="55">
        <v>0.0</v>
      </c>
      <c r="AA39" s="55">
        <v>0.0</v>
      </c>
      <c r="AB39" s="55">
        <v>0.0</v>
      </c>
      <c r="AC39" s="55">
        <v>0.0</v>
      </c>
      <c r="AD39" s="55">
        <v>0.0</v>
      </c>
      <c r="AE39" s="55">
        <v>0.0</v>
      </c>
      <c r="AF39" s="55">
        <v>0.0</v>
      </c>
      <c r="AG39" s="55">
        <v>0.0</v>
      </c>
      <c r="AH39" s="55">
        <v>0.0</v>
      </c>
      <c r="AI39" s="55">
        <v>0.0</v>
      </c>
      <c r="AJ39" s="55">
        <v>0.0</v>
      </c>
      <c r="AK39" s="55">
        <v>0.0</v>
      </c>
      <c r="AL39" s="55">
        <v>0.0</v>
      </c>
      <c r="AM39" s="55">
        <v>0.0</v>
      </c>
      <c r="AN39" s="55">
        <v>0.0</v>
      </c>
      <c r="AO39" s="55">
        <v>0.0</v>
      </c>
      <c r="AP39" s="55">
        <v>0.0</v>
      </c>
      <c r="AQ39" s="55">
        <v>0.0</v>
      </c>
      <c r="AR39" s="55">
        <v>0.0</v>
      </c>
      <c r="AS39" s="55">
        <v>0.0</v>
      </c>
      <c r="AT39" s="55">
        <v>0.0</v>
      </c>
      <c r="AU39" s="55">
        <v>0.0</v>
      </c>
      <c r="AV39" s="55">
        <v>0.0</v>
      </c>
      <c r="AW39" s="55">
        <v>0.0</v>
      </c>
      <c r="AX39" s="55">
        <v>0.0</v>
      </c>
      <c r="AY39" s="55">
        <v>0.0</v>
      </c>
      <c r="AZ39" s="55">
        <v>0.0</v>
      </c>
      <c r="BA39" s="55">
        <v>0.0</v>
      </c>
      <c r="BB39" s="55">
        <v>0.0</v>
      </c>
      <c r="BC39" s="55">
        <v>0.0</v>
      </c>
      <c r="BD39" s="55">
        <v>0.0</v>
      </c>
      <c r="BE39" s="55">
        <v>0.0</v>
      </c>
      <c r="BF39" s="55">
        <v>0.0</v>
      </c>
      <c r="BG39" s="55">
        <v>0.0</v>
      </c>
      <c r="BH39" s="55">
        <v>0.0</v>
      </c>
      <c r="BI39" s="55">
        <v>0.0</v>
      </c>
      <c r="BJ39" s="55">
        <v>0.0</v>
      </c>
      <c r="BK39" s="55">
        <v>0.0</v>
      </c>
      <c r="BL39" s="55">
        <v>0.0</v>
      </c>
      <c r="BM39" s="55">
        <v>0.0</v>
      </c>
      <c r="BN39" s="55">
        <v>0.0</v>
      </c>
      <c r="BO39" s="55">
        <v>0.0</v>
      </c>
      <c r="BP39" s="55">
        <v>0.0</v>
      </c>
      <c r="BQ39" s="55">
        <v>0.0</v>
      </c>
      <c r="BR39" s="55">
        <v>0.0</v>
      </c>
      <c r="BS39" s="55">
        <v>0.0</v>
      </c>
      <c r="BT39" s="55">
        <v>0.0</v>
      </c>
      <c r="BU39" s="55">
        <v>0.0</v>
      </c>
      <c r="BV39" s="55">
        <v>0.0</v>
      </c>
      <c r="BW39" s="55">
        <v>0.0</v>
      </c>
      <c r="BX39" s="55">
        <v>0.0</v>
      </c>
      <c r="BY39" s="55">
        <v>0.0</v>
      </c>
      <c r="BZ39" s="55">
        <v>0.0</v>
      </c>
      <c r="CA39" s="55">
        <v>0.0</v>
      </c>
      <c r="CB39" s="55">
        <v>0.0</v>
      </c>
      <c r="CC39" s="55">
        <v>0.0</v>
      </c>
      <c r="CD39" s="55">
        <v>0.0</v>
      </c>
      <c r="CE39" s="55">
        <v>0.0</v>
      </c>
      <c r="CF39" s="55">
        <v>0.0</v>
      </c>
      <c r="CG39" s="55">
        <v>0.0</v>
      </c>
      <c r="CH39" s="55">
        <v>0.0</v>
      </c>
      <c r="CI39" s="55">
        <v>0.0</v>
      </c>
      <c r="CJ39" s="55">
        <v>0.0</v>
      </c>
      <c r="CK39" s="55">
        <v>0.0</v>
      </c>
      <c r="CL39" s="55">
        <v>0.0</v>
      </c>
      <c r="CM39" s="55">
        <v>0.0</v>
      </c>
      <c r="CN39" s="55">
        <v>0.0</v>
      </c>
      <c r="CO39" s="55">
        <v>0.0</v>
      </c>
      <c r="CP39" s="55">
        <v>0.0</v>
      </c>
      <c r="CQ39" s="55">
        <v>0.0</v>
      </c>
      <c r="CR39" s="55">
        <v>0.0</v>
      </c>
      <c r="CS39" s="55">
        <v>0.0</v>
      </c>
      <c r="CT39" s="55">
        <v>0.0</v>
      </c>
      <c r="CU39" s="55">
        <v>0.0</v>
      </c>
      <c r="CV39" s="55">
        <v>0.0</v>
      </c>
    </row>
    <row r="40">
      <c r="A40" s="61" t="s">
        <v>213</v>
      </c>
      <c r="B40" s="55">
        <v>0.0</v>
      </c>
      <c r="C40" s="55">
        <v>0.0</v>
      </c>
      <c r="D40" s="55">
        <v>0.0</v>
      </c>
      <c r="E40" s="55">
        <v>0.0</v>
      </c>
      <c r="F40" s="55">
        <v>0.0</v>
      </c>
      <c r="G40" s="55">
        <v>0.0</v>
      </c>
      <c r="H40" s="55">
        <v>0.0</v>
      </c>
      <c r="I40" s="55">
        <v>0.0</v>
      </c>
      <c r="J40" s="55">
        <v>0.0</v>
      </c>
      <c r="K40" s="55">
        <v>0.0</v>
      </c>
      <c r="L40" s="55">
        <v>0.0</v>
      </c>
      <c r="M40" s="55">
        <v>0.0</v>
      </c>
      <c r="N40" s="55">
        <v>0.0</v>
      </c>
      <c r="O40" s="55">
        <v>0.0</v>
      </c>
      <c r="P40" s="55">
        <v>0.0</v>
      </c>
      <c r="Q40" s="55">
        <v>0.0</v>
      </c>
      <c r="R40" s="55">
        <v>0.0</v>
      </c>
      <c r="S40" s="55">
        <v>0.0</v>
      </c>
      <c r="T40" s="55">
        <v>0.0</v>
      </c>
      <c r="U40" s="55">
        <v>0.0</v>
      </c>
      <c r="V40" s="55">
        <v>0.0</v>
      </c>
      <c r="W40" s="55">
        <v>0.0</v>
      </c>
      <c r="X40" s="55">
        <v>0.0</v>
      </c>
      <c r="Y40" s="55">
        <v>0.0</v>
      </c>
      <c r="Z40" s="55">
        <v>0.0</v>
      </c>
      <c r="AA40" s="55">
        <v>0.0</v>
      </c>
      <c r="AB40" s="55">
        <v>0.0</v>
      </c>
      <c r="AC40" s="55">
        <v>0.0</v>
      </c>
      <c r="AD40" s="55">
        <v>0.0</v>
      </c>
      <c r="AE40" s="55">
        <v>0.0</v>
      </c>
      <c r="AF40" s="55">
        <v>0.0</v>
      </c>
      <c r="AG40" s="55">
        <v>0.0</v>
      </c>
      <c r="AH40" s="55">
        <v>0.0</v>
      </c>
      <c r="AI40" s="55">
        <v>0.0</v>
      </c>
      <c r="AJ40" s="55">
        <v>0.0</v>
      </c>
      <c r="AK40" s="55">
        <v>0.0</v>
      </c>
      <c r="AL40" s="55">
        <v>0.0</v>
      </c>
      <c r="AM40" s="55">
        <v>0.0</v>
      </c>
      <c r="AN40" s="55">
        <v>0.0</v>
      </c>
      <c r="AO40" s="55">
        <v>0.0</v>
      </c>
      <c r="AP40" s="55">
        <v>0.0</v>
      </c>
      <c r="AQ40" s="55">
        <v>0.0</v>
      </c>
      <c r="AR40" s="55">
        <v>0.0</v>
      </c>
      <c r="AS40" s="55">
        <v>0.0</v>
      </c>
      <c r="AT40" s="55">
        <v>0.0</v>
      </c>
      <c r="AU40" s="55">
        <v>0.0</v>
      </c>
      <c r="AV40" s="55">
        <v>0.0</v>
      </c>
      <c r="AW40" s="55">
        <v>0.0</v>
      </c>
      <c r="AX40" s="55">
        <v>0.0</v>
      </c>
      <c r="AY40" s="55">
        <v>0.0</v>
      </c>
      <c r="AZ40" s="55">
        <v>0.0</v>
      </c>
      <c r="BA40" s="55">
        <v>0.0</v>
      </c>
      <c r="BB40" s="55">
        <v>0.0</v>
      </c>
      <c r="BC40" s="55">
        <v>0.0</v>
      </c>
      <c r="BD40" s="55">
        <v>0.0</v>
      </c>
      <c r="BE40" s="55">
        <v>0.0</v>
      </c>
      <c r="BF40" s="55">
        <v>0.0</v>
      </c>
      <c r="BG40" s="55">
        <v>0.0</v>
      </c>
      <c r="BH40" s="55">
        <v>0.0</v>
      </c>
      <c r="BI40" s="55">
        <v>0.0</v>
      </c>
      <c r="BJ40" s="55">
        <v>0.0</v>
      </c>
      <c r="BK40" s="55">
        <v>0.0</v>
      </c>
      <c r="BL40" s="55">
        <v>0.0</v>
      </c>
      <c r="BM40" s="55">
        <v>0.0</v>
      </c>
      <c r="BN40" s="55">
        <v>0.0</v>
      </c>
      <c r="BO40" s="55">
        <v>0.0</v>
      </c>
      <c r="BP40" s="55">
        <v>0.0</v>
      </c>
      <c r="BQ40" s="55">
        <v>0.0</v>
      </c>
      <c r="BR40" s="55">
        <v>0.0</v>
      </c>
      <c r="BS40" s="55">
        <v>0.0</v>
      </c>
      <c r="BT40" s="55">
        <v>0.0</v>
      </c>
      <c r="BU40" s="55">
        <v>0.0</v>
      </c>
      <c r="BV40" s="55">
        <v>0.0</v>
      </c>
      <c r="BW40" s="55">
        <v>0.0</v>
      </c>
      <c r="BX40" s="55">
        <v>0.0</v>
      </c>
      <c r="BY40" s="55">
        <v>0.0</v>
      </c>
      <c r="BZ40" s="55">
        <v>0.0</v>
      </c>
      <c r="CA40" s="55">
        <v>0.0</v>
      </c>
      <c r="CB40" s="55">
        <v>0.0</v>
      </c>
      <c r="CC40" s="55">
        <v>0.0</v>
      </c>
      <c r="CD40" s="55">
        <v>0.0</v>
      </c>
      <c r="CE40" s="55">
        <v>0.0</v>
      </c>
      <c r="CF40" s="55">
        <v>0.0</v>
      </c>
      <c r="CG40" s="55">
        <v>0.0</v>
      </c>
      <c r="CH40" s="55">
        <v>0.0</v>
      </c>
      <c r="CI40" s="55">
        <v>0.0</v>
      </c>
      <c r="CJ40" s="55">
        <v>0.0</v>
      </c>
      <c r="CK40" s="55">
        <v>0.0</v>
      </c>
      <c r="CL40" s="55">
        <v>0.0</v>
      </c>
      <c r="CM40" s="55">
        <v>0.0</v>
      </c>
      <c r="CN40" s="55">
        <v>0.0</v>
      </c>
      <c r="CO40" s="55">
        <v>0.0</v>
      </c>
      <c r="CP40" s="55">
        <v>0.0</v>
      </c>
      <c r="CQ40" s="55">
        <v>0.0</v>
      </c>
      <c r="CR40" s="55">
        <v>0.0</v>
      </c>
      <c r="CS40" s="55">
        <v>0.0</v>
      </c>
      <c r="CT40" s="55">
        <v>0.0</v>
      </c>
      <c r="CU40" s="55">
        <v>0.0</v>
      </c>
      <c r="CV40" s="55">
        <v>0.0</v>
      </c>
    </row>
    <row r="41">
      <c r="A41" s="62" t="s">
        <v>213</v>
      </c>
      <c r="B41" s="55">
        <v>0.0</v>
      </c>
      <c r="C41" s="55">
        <v>0.0</v>
      </c>
      <c r="D41" s="55">
        <v>0.0</v>
      </c>
      <c r="E41" s="55">
        <v>0.0</v>
      </c>
      <c r="F41" s="55">
        <v>0.0</v>
      </c>
      <c r="G41" s="55">
        <v>0.0</v>
      </c>
      <c r="H41" s="55">
        <v>0.0</v>
      </c>
      <c r="I41" s="55">
        <v>0.0</v>
      </c>
      <c r="J41" s="55">
        <v>0.0</v>
      </c>
      <c r="K41" s="55">
        <v>0.0</v>
      </c>
      <c r="L41" s="55">
        <v>0.0</v>
      </c>
      <c r="M41" s="55">
        <v>0.0</v>
      </c>
      <c r="N41" s="55">
        <v>0.0</v>
      </c>
      <c r="O41" s="55">
        <v>0.0</v>
      </c>
      <c r="P41" s="55">
        <v>0.0</v>
      </c>
      <c r="Q41" s="55">
        <v>0.0</v>
      </c>
      <c r="R41" s="55">
        <v>0.0</v>
      </c>
      <c r="S41" s="55">
        <v>0.0</v>
      </c>
      <c r="T41" s="55">
        <v>0.0</v>
      </c>
      <c r="U41" s="55">
        <v>0.0</v>
      </c>
      <c r="V41" s="55">
        <v>0.0</v>
      </c>
      <c r="W41" s="55">
        <v>0.0</v>
      </c>
      <c r="X41" s="55">
        <v>0.0</v>
      </c>
      <c r="Y41" s="55">
        <v>0.0</v>
      </c>
      <c r="Z41" s="55">
        <v>0.0</v>
      </c>
      <c r="AA41" s="55">
        <v>0.0</v>
      </c>
      <c r="AB41" s="55">
        <v>0.0</v>
      </c>
      <c r="AC41" s="55">
        <v>0.0</v>
      </c>
      <c r="AD41" s="55">
        <v>0.0</v>
      </c>
      <c r="AE41" s="55">
        <v>0.0</v>
      </c>
      <c r="AF41" s="55">
        <v>0.0</v>
      </c>
      <c r="AG41" s="55">
        <v>0.0</v>
      </c>
      <c r="AH41" s="55">
        <v>0.0</v>
      </c>
      <c r="AI41" s="55">
        <v>0.0</v>
      </c>
      <c r="AJ41" s="55">
        <v>0.0</v>
      </c>
      <c r="AK41" s="55">
        <v>0.0</v>
      </c>
      <c r="AL41" s="55">
        <v>0.0</v>
      </c>
      <c r="AM41" s="55">
        <v>0.0</v>
      </c>
      <c r="AN41" s="55">
        <v>0.0</v>
      </c>
      <c r="AO41" s="55">
        <v>0.0</v>
      </c>
      <c r="AP41" s="55">
        <v>0.0</v>
      </c>
      <c r="AQ41" s="55">
        <v>0.0</v>
      </c>
      <c r="AR41" s="55">
        <v>0.0</v>
      </c>
      <c r="AS41" s="55">
        <v>0.0</v>
      </c>
      <c r="AT41" s="55">
        <v>0.0</v>
      </c>
      <c r="AU41" s="55">
        <v>0.0</v>
      </c>
      <c r="AV41" s="55">
        <v>0.0</v>
      </c>
      <c r="AW41" s="55">
        <v>0.0</v>
      </c>
      <c r="AX41" s="55">
        <v>0.0</v>
      </c>
      <c r="AY41" s="55">
        <v>0.0</v>
      </c>
      <c r="AZ41" s="55">
        <v>0.0</v>
      </c>
      <c r="BA41" s="55">
        <v>0.0</v>
      </c>
      <c r="BB41" s="55">
        <v>0.0</v>
      </c>
      <c r="BC41" s="55">
        <v>0.0</v>
      </c>
      <c r="BD41" s="55">
        <v>0.0</v>
      </c>
      <c r="BE41" s="55">
        <v>0.0</v>
      </c>
      <c r="BF41" s="55">
        <v>0.0</v>
      </c>
      <c r="BG41" s="55">
        <v>0.0</v>
      </c>
      <c r="BH41" s="55">
        <v>0.0</v>
      </c>
      <c r="BI41" s="55">
        <v>0.0</v>
      </c>
      <c r="BJ41" s="55">
        <v>0.0</v>
      </c>
      <c r="BK41" s="55">
        <v>0.0</v>
      </c>
      <c r="BL41" s="55">
        <v>0.0</v>
      </c>
      <c r="BM41" s="55">
        <v>0.0</v>
      </c>
      <c r="BN41" s="55">
        <v>0.0</v>
      </c>
      <c r="BO41" s="55">
        <v>0.0</v>
      </c>
      <c r="BP41" s="55">
        <v>0.0</v>
      </c>
      <c r="BQ41" s="55">
        <v>0.0</v>
      </c>
      <c r="BR41" s="55">
        <v>0.0</v>
      </c>
      <c r="BS41" s="55">
        <v>0.0</v>
      </c>
      <c r="BT41" s="55">
        <v>0.0</v>
      </c>
      <c r="BU41" s="55">
        <v>0.0</v>
      </c>
      <c r="BV41" s="55">
        <v>0.0</v>
      </c>
      <c r="BW41" s="55">
        <v>0.0</v>
      </c>
      <c r="BX41" s="55">
        <v>0.0</v>
      </c>
      <c r="BY41" s="55">
        <v>0.0</v>
      </c>
      <c r="BZ41" s="55">
        <v>0.0</v>
      </c>
      <c r="CA41" s="55">
        <v>0.0</v>
      </c>
      <c r="CB41" s="55">
        <v>0.0</v>
      </c>
      <c r="CC41" s="55">
        <v>0.0</v>
      </c>
      <c r="CD41" s="55">
        <v>0.0</v>
      </c>
      <c r="CE41" s="55">
        <v>0.0</v>
      </c>
      <c r="CF41" s="55">
        <v>0.0</v>
      </c>
      <c r="CG41" s="55">
        <v>0.0</v>
      </c>
      <c r="CH41" s="55">
        <v>0.0</v>
      </c>
      <c r="CI41" s="55">
        <v>0.0</v>
      </c>
      <c r="CJ41" s="55">
        <v>0.0</v>
      </c>
      <c r="CK41" s="55">
        <v>0.0</v>
      </c>
      <c r="CL41" s="55">
        <v>0.0</v>
      </c>
      <c r="CM41" s="55">
        <v>0.0</v>
      </c>
      <c r="CN41" s="55">
        <v>0.0</v>
      </c>
      <c r="CO41" s="55">
        <v>0.0</v>
      </c>
      <c r="CP41" s="55">
        <v>0.0</v>
      </c>
      <c r="CQ41" s="55">
        <v>0.0</v>
      </c>
      <c r="CR41" s="55">
        <v>0.0</v>
      </c>
      <c r="CS41" s="55">
        <v>0.0</v>
      </c>
      <c r="CT41" s="55">
        <v>0.0</v>
      </c>
      <c r="CU41" s="55">
        <v>0.0</v>
      </c>
      <c r="CV41" s="55">
        <v>0.0</v>
      </c>
    </row>
    <row r="42">
      <c r="A42" s="62" t="s">
        <v>213</v>
      </c>
      <c r="B42" s="55">
        <v>0.0</v>
      </c>
      <c r="C42" s="55">
        <v>0.0</v>
      </c>
      <c r="D42" s="55">
        <v>0.0</v>
      </c>
      <c r="E42" s="55">
        <v>0.0</v>
      </c>
      <c r="F42" s="55">
        <v>0.0</v>
      </c>
      <c r="G42" s="55">
        <v>0.0</v>
      </c>
      <c r="H42" s="55">
        <v>0.0</v>
      </c>
      <c r="I42" s="55">
        <v>0.0</v>
      </c>
      <c r="J42" s="55">
        <v>0.0</v>
      </c>
      <c r="K42" s="55">
        <v>0.0</v>
      </c>
      <c r="L42" s="55">
        <v>0.0</v>
      </c>
      <c r="M42" s="55">
        <v>0.0</v>
      </c>
      <c r="N42" s="55">
        <v>0.0</v>
      </c>
      <c r="O42" s="55">
        <v>0.0</v>
      </c>
      <c r="P42" s="55">
        <v>0.0</v>
      </c>
      <c r="Q42" s="55">
        <v>0.0</v>
      </c>
      <c r="R42" s="55">
        <v>0.0</v>
      </c>
      <c r="S42" s="55">
        <v>0.0</v>
      </c>
      <c r="T42" s="55">
        <v>0.0</v>
      </c>
      <c r="U42" s="55">
        <v>0.0</v>
      </c>
      <c r="V42" s="55">
        <v>0.0</v>
      </c>
      <c r="W42" s="55">
        <v>0.0</v>
      </c>
      <c r="X42" s="55">
        <v>0.0</v>
      </c>
      <c r="Y42" s="55">
        <v>0.0</v>
      </c>
      <c r="Z42" s="55">
        <v>0.0</v>
      </c>
      <c r="AA42" s="55">
        <v>0.0</v>
      </c>
      <c r="AB42" s="55">
        <v>0.0</v>
      </c>
      <c r="AC42" s="55">
        <v>0.0</v>
      </c>
      <c r="AD42" s="55">
        <v>0.0</v>
      </c>
      <c r="AE42" s="55">
        <v>0.0</v>
      </c>
      <c r="AF42" s="55">
        <v>0.0</v>
      </c>
      <c r="AG42" s="55">
        <v>0.0</v>
      </c>
      <c r="AH42" s="55">
        <v>0.0</v>
      </c>
      <c r="AI42" s="55">
        <v>0.0</v>
      </c>
      <c r="AJ42" s="55">
        <v>0.0</v>
      </c>
      <c r="AK42" s="55">
        <v>0.0</v>
      </c>
      <c r="AL42" s="55">
        <v>0.0</v>
      </c>
      <c r="AM42" s="55">
        <v>0.0</v>
      </c>
      <c r="AN42" s="55">
        <v>0.0</v>
      </c>
      <c r="AO42" s="55">
        <v>0.0</v>
      </c>
      <c r="AP42" s="55">
        <v>0.0</v>
      </c>
      <c r="AQ42" s="55">
        <v>0.0</v>
      </c>
      <c r="AR42" s="55">
        <v>0.0</v>
      </c>
      <c r="AS42" s="55">
        <v>0.0</v>
      </c>
      <c r="AT42" s="55">
        <v>0.0</v>
      </c>
      <c r="AU42" s="55">
        <v>0.0</v>
      </c>
      <c r="AV42" s="55">
        <v>0.0</v>
      </c>
      <c r="AW42" s="55">
        <v>0.0</v>
      </c>
      <c r="AX42" s="55">
        <v>0.0</v>
      </c>
      <c r="AY42" s="55">
        <v>0.0</v>
      </c>
      <c r="AZ42" s="55">
        <v>0.0</v>
      </c>
      <c r="BA42" s="55">
        <v>0.0</v>
      </c>
      <c r="BB42" s="55">
        <v>0.0</v>
      </c>
      <c r="BC42" s="55">
        <v>0.0</v>
      </c>
      <c r="BD42" s="55">
        <v>0.0</v>
      </c>
      <c r="BE42" s="55">
        <v>0.0</v>
      </c>
      <c r="BF42" s="55">
        <v>0.0</v>
      </c>
      <c r="BG42" s="55">
        <v>0.0</v>
      </c>
      <c r="BH42" s="55">
        <v>0.0</v>
      </c>
      <c r="BI42" s="55">
        <v>0.0</v>
      </c>
      <c r="BJ42" s="55">
        <v>0.0</v>
      </c>
      <c r="BK42" s="55">
        <v>0.0</v>
      </c>
      <c r="BL42" s="55">
        <v>0.0</v>
      </c>
      <c r="BM42" s="55">
        <v>0.0</v>
      </c>
      <c r="BN42" s="55">
        <v>0.0</v>
      </c>
      <c r="BO42" s="55">
        <v>0.0</v>
      </c>
      <c r="BP42" s="55">
        <v>0.0</v>
      </c>
      <c r="BQ42" s="55">
        <v>0.0</v>
      </c>
      <c r="BR42" s="55">
        <v>0.0</v>
      </c>
      <c r="BS42" s="55">
        <v>0.0</v>
      </c>
      <c r="BT42" s="55">
        <v>0.0</v>
      </c>
      <c r="BU42" s="55">
        <v>0.0</v>
      </c>
      <c r="BV42" s="55">
        <v>0.0</v>
      </c>
      <c r="BW42" s="55">
        <v>0.0</v>
      </c>
      <c r="BX42" s="55">
        <v>0.0</v>
      </c>
      <c r="BY42" s="55">
        <v>0.0</v>
      </c>
      <c r="BZ42" s="55">
        <v>0.0</v>
      </c>
      <c r="CA42" s="55">
        <v>0.0</v>
      </c>
      <c r="CB42" s="55">
        <v>0.0</v>
      </c>
      <c r="CC42" s="55">
        <v>0.0</v>
      </c>
      <c r="CD42" s="55">
        <v>0.0</v>
      </c>
      <c r="CE42" s="55">
        <v>0.0</v>
      </c>
      <c r="CF42" s="55">
        <v>0.0</v>
      </c>
      <c r="CG42" s="55">
        <v>0.0</v>
      </c>
      <c r="CH42" s="55">
        <v>0.0</v>
      </c>
      <c r="CI42" s="55">
        <v>0.0</v>
      </c>
      <c r="CJ42" s="55">
        <v>0.0</v>
      </c>
      <c r="CK42" s="55">
        <v>0.0</v>
      </c>
      <c r="CL42" s="55">
        <v>0.0</v>
      </c>
      <c r="CM42" s="55">
        <v>0.0</v>
      </c>
      <c r="CN42" s="55">
        <v>0.0</v>
      </c>
      <c r="CO42" s="55">
        <v>0.0</v>
      </c>
      <c r="CP42" s="55">
        <v>0.0</v>
      </c>
      <c r="CQ42" s="55">
        <v>0.0</v>
      </c>
      <c r="CR42" s="55">
        <v>0.0</v>
      </c>
      <c r="CS42" s="55">
        <v>0.0</v>
      </c>
      <c r="CT42" s="55">
        <v>0.0</v>
      </c>
      <c r="CU42" s="55">
        <v>0.0</v>
      </c>
      <c r="CV42" s="55">
        <v>0.0</v>
      </c>
    </row>
    <row r="43">
      <c r="A43" s="62" t="s">
        <v>213</v>
      </c>
      <c r="B43" s="55">
        <v>0.0</v>
      </c>
      <c r="C43" s="55">
        <v>0.0</v>
      </c>
      <c r="D43" s="55">
        <v>0.0</v>
      </c>
      <c r="E43" s="55">
        <v>0.0</v>
      </c>
      <c r="F43" s="55">
        <v>0.0</v>
      </c>
      <c r="G43" s="55">
        <v>0.0</v>
      </c>
      <c r="H43" s="55">
        <v>0.0</v>
      </c>
      <c r="I43" s="55">
        <v>0.0</v>
      </c>
      <c r="J43" s="55">
        <v>0.0</v>
      </c>
      <c r="K43" s="55">
        <v>0.0</v>
      </c>
      <c r="L43" s="55">
        <v>0.0</v>
      </c>
      <c r="M43" s="55">
        <v>0.0</v>
      </c>
      <c r="N43" s="55">
        <v>0.0</v>
      </c>
      <c r="O43" s="55">
        <v>0.0</v>
      </c>
      <c r="P43" s="55">
        <v>0.0</v>
      </c>
      <c r="Q43" s="55">
        <v>0.0</v>
      </c>
      <c r="R43" s="55">
        <v>0.0</v>
      </c>
      <c r="S43" s="55">
        <v>0.0</v>
      </c>
      <c r="T43" s="55">
        <v>0.0</v>
      </c>
      <c r="U43" s="55">
        <v>0.0</v>
      </c>
      <c r="V43" s="55">
        <v>0.0</v>
      </c>
      <c r="W43" s="55">
        <v>0.0</v>
      </c>
      <c r="X43" s="55">
        <v>0.0</v>
      </c>
      <c r="Y43" s="55">
        <v>0.0</v>
      </c>
      <c r="Z43" s="55">
        <v>0.0</v>
      </c>
      <c r="AA43" s="55">
        <v>0.0</v>
      </c>
      <c r="AB43" s="55">
        <v>0.0</v>
      </c>
      <c r="AC43" s="55">
        <v>0.0</v>
      </c>
      <c r="AD43" s="55">
        <v>0.0</v>
      </c>
      <c r="AE43" s="55">
        <v>0.0</v>
      </c>
      <c r="AF43" s="55">
        <v>0.0</v>
      </c>
      <c r="AG43" s="55">
        <v>0.0</v>
      </c>
      <c r="AH43" s="55">
        <v>0.0</v>
      </c>
      <c r="AI43" s="55">
        <v>0.0</v>
      </c>
      <c r="AJ43" s="55">
        <v>0.0</v>
      </c>
      <c r="AK43" s="55">
        <v>0.0</v>
      </c>
      <c r="AL43" s="55">
        <v>0.0</v>
      </c>
      <c r="AM43" s="55">
        <v>0.0</v>
      </c>
      <c r="AN43" s="55">
        <v>0.0</v>
      </c>
      <c r="AO43" s="55">
        <v>0.0</v>
      </c>
      <c r="AP43" s="55">
        <v>0.0</v>
      </c>
      <c r="AQ43" s="55">
        <v>0.0</v>
      </c>
      <c r="AR43" s="55">
        <v>0.0</v>
      </c>
      <c r="AS43" s="55">
        <v>0.0</v>
      </c>
      <c r="AT43" s="55">
        <v>0.0</v>
      </c>
      <c r="AU43" s="55">
        <v>0.0</v>
      </c>
      <c r="AV43" s="55">
        <v>0.0</v>
      </c>
      <c r="AW43" s="55">
        <v>0.0</v>
      </c>
      <c r="AX43" s="55">
        <v>0.0</v>
      </c>
      <c r="AY43" s="55">
        <v>0.0</v>
      </c>
      <c r="AZ43" s="55">
        <v>0.0</v>
      </c>
      <c r="BA43" s="55">
        <v>0.0</v>
      </c>
      <c r="BB43" s="55">
        <v>0.0</v>
      </c>
      <c r="BC43" s="55">
        <v>0.0</v>
      </c>
      <c r="BD43" s="55">
        <v>0.0</v>
      </c>
      <c r="BE43" s="55">
        <v>0.0</v>
      </c>
      <c r="BF43" s="55">
        <v>0.0</v>
      </c>
      <c r="BG43" s="55">
        <v>0.0</v>
      </c>
      <c r="BH43" s="55">
        <v>0.0</v>
      </c>
      <c r="BI43" s="55">
        <v>0.0</v>
      </c>
      <c r="BJ43" s="55">
        <v>0.0</v>
      </c>
      <c r="BK43" s="55">
        <v>0.0</v>
      </c>
      <c r="BL43" s="55">
        <v>0.0</v>
      </c>
      <c r="BM43" s="55">
        <v>0.0</v>
      </c>
      <c r="BN43" s="55">
        <v>0.0</v>
      </c>
      <c r="BO43" s="55">
        <v>0.0</v>
      </c>
      <c r="BP43" s="55">
        <v>0.0</v>
      </c>
      <c r="BQ43" s="55">
        <v>0.0</v>
      </c>
      <c r="BR43" s="55">
        <v>0.0</v>
      </c>
      <c r="BS43" s="55">
        <v>0.0</v>
      </c>
      <c r="BT43" s="55">
        <v>0.0</v>
      </c>
      <c r="BU43" s="55">
        <v>0.0</v>
      </c>
      <c r="BV43" s="55">
        <v>0.0</v>
      </c>
      <c r="BW43" s="55">
        <v>0.0</v>
      </c>
      <c r="BX43" s="55">
        <v>0.0</v>
      </c>
      <c r="BY43" s="55">
        <v>0.0</v>
      </c>
      <c r="BZ43" s="55">
        <v>0.0</v>
      </c>
      <c r="CA43" s="55">
        <v>0.0</v>
      </c>
      <c r="CB43" s="55">
        <v>0.0</v>
      </c>
      <c r="CC43" s="55">
        <v>0.0</v>
      </c>
      <c r="CD43" s="55">
        <v>0.0</v>
      </c>
      <c r="CE43" s="55">
        <v>0.0</v>
      </c>
      <c r="CF43" s="55">
        <v>0.0</v>
      </c>
      <c r="CG43" s="55">
        <v>0.0</v>
      </c>
      <c r="CH43" s="55">
        <v>0.0</v>
      </c>
      <c r="CI43" s="55">
        <v>0.0</v>
      </c>
      <c r="CJ43" s="55">
        <v>0.0</v>
      </c>
      <c r="CK43" s="55">
        <v>0.0</v>
      </c>
      <c r="CL43" s="55">
        <v>0.0</v>
      </c>
      <c r="CM43" s="55">
        <v>0.0</v>
      </c>
      <c r="CN43" s="55">
        <v>0.0</v>
      </c>
      <c r="CO43" s="55">
        <v>0.0</v>
      </c>
      <c r="CP43" s="55">
        <v>0.0</v>
      </c>
      <c r="CQ43" s="55">
        <v>0.0</v>
      </c>
      <c r="CR43" s="55">
        <v>0.0</v>
      </c>
      <c r="CS43" s="55">
        <v>0.0</v>
      </c>
      <c r="CT43" s="55">
        <v>0.0</v>
      </c>
      <c r="CU43" s="55">
        <v>0.0</v>
      </c>
      <c r="CV43" s="55">
        <v>0.0</v>
      </c>
    </row>
    <row r="44">
      <c r="A44" s="62" t="s">
        <v>213</v>
      </c>
      <c r="B44" s="55">
        <v>0.0</v>
      </c>
      <c r="C44" s="55">
        <v>0.0</v>
      </c>
      <c r="D44" s="55">
        <v>0.0</v>
      </c>
      <c r="E44" s="55">
        <v>0.0</v>
      </c>
      <c r="F44" s="55">
        <v>0.0</v>
      </c>
      <c r="G44" s="55">
        <v>0.0</v>
      </c>
      <c r="H44" s="55">
        <v>0.0</v>
      </c>
      <c r="I44" s="55">
        <v>0.0</v>
      </c>
      <c r="J44" s="55">
        <v>0.0</v>
      </c>
      <c r="K44" s="55">
        <v>0.0</v>
      </c>
      <c r="L44" s="55">
        <v>0.0</v>
      </c>
      <c r="M44" s="55">
        <v>0.0</v>
      </c>
      <c r="N44" s="55">
        <v>0.0</v>
      </c>
      <c r="O44" s="55">
        <v>0.0</v>
      </c>
      <c r="P44" s="55">
        <v>0.0</v>
      </c>
      <c r="Q44" s="55">
        <v>0.0</v>
      </c>
      <c r="R44" s="55">
        <v>0.0</v>
      </c>
      <c r="S44" s="55">
        <v>0.0</v>
      </c>
      <c r="T44" s="55">
        <v>0.0</v>
      </c>
      <c r="U44" s="55">
        <v>0.0</v>
      </c>
      <c r="V44" s="55">
        <v>0.0</v>
      </c>
      <c r="W44" s="55">
        <v>0.0</v>
      </c>
      <c r="X44" s="55">
        <v>0.0</v>
      </c>
      <c r="Y44" s="55">
        <v>0.0</v>
      </c>
      <c r="Z44" s="55">
        <v>0.0</v>
      </c>
      <c r="AA44" s="55">
        <v>0.0</v>
      </c>
      <c r="AB44" s="55">
        <v>0.0</v>
      </c>
      <c r="AC44" s="55">
        <v>0.0</v>
      </c>
      <c r="AD44" s="55">
        <v>0.0</v>
      </c>
      <c r="AE44" s="55">
        <v>0.0</v>
      </c>
      <c r="AF44" s="55">
        <v>0.0</v>
      </c>
      <c r="AG44" s="55">
        <v>0.0</v>
      </c>
      <c r="AH44" s="55">
        <v>0.0</v>
      </c>
      <c r="AI44" s="55">
        <v>0.0</v>
      </c>
      <c r="AJ44" s="55">
        <v>0.0</v>
      </c>
      <c r="AK44" s="55">
        <v>0.0</v>
      </c>
      <c r="AL44" s="55">
        <v>0.0</v>
      </c>
      <c r="AM44" s="55">
        <v>0.0</v>
      </c>
      <c r="AN44" s="55">
        <v>0.0</v>
      </c>
      <c r="AO44" s="55">
        <v>0.0</v>
      </c>
      <c r="AP44" s="55">
        <v>0.0</v>
      </c>
      <c r="AQ44" s="55">
        <v>0.0</v>
      </c>
      <c r="AR44" s="55">
        <v>0.0</v>
      </c>
      <c r="AS44" s="55">
        <v>0.0</v>
      </c>
      <c r="AT44" s="55">
        <v>0.0</v>
      </c>
      <c r="AU44" s="55">
        <v>0.0</v>
      </c>
      <c r="AV44" s="55">
        <v>0.0</v>
      </c>
      <c r="AW44" s="55">
        <v>0.0</v>
      </c>
      <c r="AX44" s="55">
        <v>0.0</v>
      </c>
      <c r="AY44" s="55">
        <v>0.0</v>
      </c>
      <c r="AZ44" s="55">
        <v>0.0</v>
      </c>
      <c r="BA44" s="55">
        <v>0.0</v>
      </c>
      <c r="BB44" s="55">
        <v>0.0</v>
      </c>
      <c r="BC44" s="55">
        <v>0.0</v>
      </c>
      <c r="BD44" s="55">
        <v>0.0</v>
      </c>
      <c r="BE44" s="55">
        <v>0.0</v>
      </c>
      <c r="BF44" s="55">
        <v>0.0</v>
      </c>
      <c r="BG44" s="55">
        <v>0.0</v>
      </c>
      <c r="BH44" s="55">
        <v>0.0</v>
      </c>
      <c r="BI44" s="55">
        <v>0.0</v>
      </c>
      <c r="BJ44" s="55">
        <v>0.0</v>
      </c>
      <c r="BK44" s="55">
        <v>0.0</v>
      </c>
      <c r="BL44" s="55">
        <v>0.0</v>
      </c>
      <c r="BM44" s="55">
        <v>0.0</v>
      </c>
      <c r="BN44" s="55">
        <v>0.0</v>
      </c>
      <c r="BO44" s="55">
        <v>0.0</v>
      </c>
      <c r="BP44" s="55">
        <v>0.0</v>
      </c>
      <c r="BQ44" s="55">
        <v>0.0</v>
      </c>
      <c r="BR44" s="55">
        <v>0.0</v>
      </c>
      <c r="BS44" s="55">
        <v>0.0</v>
      </c>
      <c r="BT44" s="55">
        <v>0.0</v>
      </c>
      <c r="BU44" s="55">
        <v>0.0</v>
      </c>
      <c r="BV44" s="55">
        <v>0.0</v>
      </c>
      <c r="BW44" s="55">
        <v>0.0</v>
      </c>
      <c r="BX44" s="55">
        <v>0.0</v>
      </c>
      <c r="BY44" s="55">
        <v>0.0</v>
      </c>
      <c r="BZ44" s="55">
        <v>0.0</v>
      </c>
      <c r="CA44" s="55">
        <v>0.0</v>
      </c>
      <c r="CB44" s="55">
        <v>0.0</v>
      </c>
      <c r="CC44" s="55">
        <v>0.0</v>
      </c>
      <c r="CD44" s="55">
        <v>0.0</v>
      </c>
      <c r="CE44" s="55">
        <v>0.0</v>
      </c>
      <c r="CF44" s="55">
        <v>0.0</v>
      </c>
      <c r="CG44" s="55">
        <v>0.0</v>
      </c>
      <c r="CH44" s="55">
        <v>0.0</v>
      </c>
      <c r="CI44" s="55">
        <v>0.0</v>
      </c>
      <c r="CJ44" s="55">
        <v>0.0</v>
      </c>
      <c r="CK44" s="55">
        <v>0.0</v>
      </c>
      <c r="CL44" s="55">
        <v>0.0</v>
      </c>
      <c r="CM44" s="55">
        <v>0.0</v>
      </c>
      <c r="CN44" s="55">
        <v>0.0</v>
      </c>
      <c r="CO44" s="55">
        <v>0.0</v>
      </c>
      <c r="CP44" s="55">
        <v>0.0</v>
      </c>
      <c r="CQ44" s="55">
        <v>0.0</v>
      </c>
      <c r="CR44" s="55">
        <v>0.0</v>
      </c>
      <c r="CS44" s="55">
        <v>0.0</v>
      </c>
      <c r="CT44" s="55">
        <v>0.0</v>
      </c>
      <c r="CU44" s="55">
        <v>0.0</v>
      </c>
      <c r="CV44" s="55">
        <v>0.0</v>
      </c>
    </row>
    <row r="45">
      <c r="A45" s="62" t="s">
        <v>213</v>
      </c>
      <c r="B45" s="55">
        <v>0.0</v>
      </c>
      <c r="C45" s="55">
        <v>0.0</v>
      </c>
      <c r="D45" s="55">
        <v>0.0</v>
      </c>
      <c r="E45" s="55">
        <v>0.0</v>
      </c>
      <c r="F45" s="55">
        <v>0.0</v>
      </c>
      <c r="G45" s="55">
        <v>0.0</v>
      </c>
      <c r="H45" s="55">
        <v>0.0</v>
      </c>
      <c r="I45" s="55">
        <v>0.0</v>
      </c>
      <c r="J45" s="55">
        <v>0.0</v>
      </c>
      <c r="K45" s="55">
        <v>0.0</v>
      </c>
      <c r="L45" s="55">
        <v>0.0</v>
      </c>
      <c r="M45" s="55">
        <v>0.0</v>
      </c>
      <c r="N45" s="55">
        <v>0.0</v>
      </c>
      <c r="O45" s="55">
        <v>0.0</v>
      </c>
      <c r="P45" s="55">
        <v>0.0</v>
      </c>
      <c r="Q45" s="55">
        <v>0.0</v>
      </c>
      <c r="R45" s="55">
        <v>0.0</v>
      </c>
      <c r="S45" s="55">
        <v>0.0</v>
      </c>
      <c r="T45" s="55">
        <v>0.0</v>
      </c>
      <c r="U45" s="55">
        <v>0.0</v>
      </c>
      <c r="V45" s="55">
        <v>0.0</v>
      </c>
      <c r="W45" s="55">
        <v>0.0</v>
      </c>
      <c r="X45" s="55">
        <v>0.0</v>
      </c>
      <c r="Y45" s="55">
        <v>0.0</v>
      </c>
      <c r="Z45" s="55">
        <v>0.0</v>
      </c>
      <c r="AA45" s="55">
        <v>0.0</v>
      </c>
      <c r="AB45" s="55">
        <v>0.0</v>
      </c>
      <c r="AC45" s="55">
        <v>0.0</v>
      </c>
      <c r="AD45" s="55">
        <v>0.0</v>
      </c>
      <c r="AE45" s="55">
        <v>0.0</v>
      </c>
      <c r="AF45" s="55">
        <v>0.0</v>
      </c>
      <c r="AG45" s="55">
        <v>0.0</v>
      </c>
      <c r="AH45" s="55">
        <v>0.0</v>
      </c>
      <c r="AI45" s="55">
        <v>0.0</v>
      </c>
      <c r="AJ45" s="55">
        <v>0.0</v>
      </c>
      <c r="AK45" s="55">
        <v>0.0</v>
      </c>
      <c r="AL45" s="55">
        <v>0.0</v>
      </c>
      <c r="AM45" s="55">
        <v>0.0</v>
      </c>
      <c r="AN45" s="55">
        <v>0.0</v>
      </c>
      <c r="AO45" s="55">
        <v>0.0</v>
      </c>
      <c r="AP45" s="55">
        <v>0.0</v>
      </c>
      <c r="AQ45" s="55">
        <v>0.0</v>
      </c>
      <c r="AR45" s="55">
        <v>0.0</v>
      </c>
      <c r="AS45" s="55">
        <v>0.0</v>
      </c>
      <c r="AT45" s="55">
        <v>0.0</v>
      </c>
      <c r="AU45" s="55">
        <v>0.0</v>
      </c>
      <c r="AV45" s="55">
        <v>0.0</v>
      </c>
      <c r="AW45" s="55">
        <v>0.0</v>
      </c>
      <c r="AX45" s="55">
        <v>0.0</v>
      </c>
      <c r="AY45" s="55">
        <v>0.0</v>
      </c>
      <c r="AZ45" s="55">
        <v>0.0</v>
      </c>
      <c r="BA45" s="55">
        <v>0.0</v>
      </c>
      <c r="BB45" s="55">
        <v>0.0</v>
      </c>
      <c r="BC45" s="55">
        <v>0.0</v>
      </c>
      <c r="BD45" s="55">
        <v>0.0</v>
      </c>
      <c r="BE45" s="55">
        <v>0.0</v>
      </c>
      <c r="BF45" s="55">
        <v>0.0</v>
      </c>
      <c r="BG45" s="55">
        <v>0.0</v>
      </c>
      <c r="BH45" s="55">
        <v>0.0</v>
      </c>
      <c r="BI45" s="55">
        <v>0.0</v>
      </c>
      <c r="BJ45" s="55">
        <v>0.0</v>
      </c>
      <c r="BK45" s="55">
        <v>0.0</v>
      </c>
      <c r="BL45" s="55">
        <v>0.0</v>
      </c>
      <c r="BM45" s="55">
        <v>0.0</v>
      </c>
      <c r="BN45" s="55">
        <v>0.0</v>
      </c>
      <c r="BO45" s="55">
        <v>0.0</v>
      </c>
      <c r="BP45" s="55">
        <v>0.0</v>
      </c>
      <c r="BQ45" s="55">
        <v>0.0</v>
      </c>
      <c r="BR45" s="55">
        <v>0.0</v>
      </c>
      <c r="BS45" s="55">
        <v>0.0</v>
      </c>
      <c r="BT45" s="55">
        <v>0.0</v>
      </c>
      <c r="BU45" s="55">
        <v>0.0</v>
      </c>
      <c r="BV45" s="55">
        <v>0.0</v>
      </c>
      <c r="BW45" s="55">
        <v>0.0</v>
      </c>
      <c r="BX45" s="55">
        <v>0.0</v>
      </c>
      <c r="BY45" s="55">
        <v>0.0</v>
      </c>
      <c r="BZ45" s="55">
        <v>0.0</v>
      </c>
      <c r="CA45" s="55">
        <v>0.0</v>
      </c>
      <c r="CB45" s="55">
        <v>0.0</v>
      </c>
      <c r="CC45" s="55">
        <v>0.0</v>
      </c>
      <c r="CD45" s="55">
        <v>0.0</v>
      </c>
      <c r="CE45" s="55">
        <v>0.0</v>
      </c>
      <c r="CF45" s="55">
        <v>0.0</v>
      </c>
      <c r="CG45" s="55">
        <v>0.0</v>
      </c>
      <c r="CH45" s="55">
        <v>0.0</v>
      </c>
      <c r="CI45" s="55">
        <v>0.0</v>
      </c>
      <c r="CJ45" s="55">
        <v>0.0</v>
      </c>
      <c r="CK45" s="55">
        <v>0.0</v>
      </c>
      <c r="CL45" s="55">
        <v>0.0</v>
      </c>
      <c r="CM45" s="55">
        <v>0.0</v>
      </c>
      <c r="CN45" s="55">
        <v>0.0</v>
      </c>
      <c r="CO45" s="55">
        <v>0.0</v>
      </c>
      <c r="CP45" s="55">
        <v>0.0</v>
      </c>
      <c r="CQ45" s="55">
        <v>0.0</v>
      </c>
      <c r="CR45" s="55">
        <v>0.0</v>
      </c>
      <c r="CS45" s="55">
        <v>0.0</v>
      </c>
      <c r="CT45" s="55">
        <v>0.0</v>
      </c>
      <c r="CU45" s="55">
        <v>0.0</v>
      </c>
      <c r="CV45" s="55">
        <v>0.0</v>
      </c>
    </row>
    <row r="46">
      <c r="A46" s="62" t="s">
        <v>213</v>
      </c>
      <c r="B46" s="55">
        <v>0.0</v>
      </c>
      <c r="C46" s="55">
        <v>0.0</v>
      </c>
      <c r="D46" s="55">
        <v>0.0</v>
      </c>
      <c r="E46" s="55">
        <v>0.0</v>
      </c>
      <c r="F46" s="55">
        <v>0.0</v>
      </c>
      <c r="G46" s="55">
        <v>0.0</v>
      </c>
      <c r="H46" s="55">
        <v>0.0</v>
      </c>
      <c r="I46" s="55">
        <v>0.0</v>
      </c>
      <c r="J46" s="55">
        <v>0.0</v>
      </c>
      <c r="K46" s="55">
        <v>0.0</v>
      </c>
      <c r="L46" s="55">
        <v>0.0</v>
      </c>
      <c r="M46" s="55">
        <v>0.0</v>
      </c>
      <c r="N46" s="55">
        <v>0.0</v>
      </c>
      <c r="O46" s="55">
        <v>0.0</v>
      </c>
      <c r="P46" s="55">
        <v>0.0</v>
      </c>
      <c r="Q46" s="55">
        <v>0.0</v>
      </c>
      <c r="R46" s="55">
        <v>0.0</v>
      </c>
      <c r="S46" s="55">
        <v>0.0</v>
      </c>
      <c r="T46" s="55">
        <v>0.0</v>
      </c>
      <c r="U46" s="55">
        <v>0.0</v>
      </c>
      <c r="V46" s="55">
        <v>0.0</v>
      </c>
      <c r="W46" s="55">
        <v>0.0</v>
      </c>
      <c r="X46" s="55">
        <v>0.0</v>
      </c>
      <c r="Y46" s="55">
        <v>0.0</v>
      </c>
      <c r="Z46" s="55">
        <v>0.0</v>
      </c>
      <c r="AA46" s="55">
        <v>0.0</v>
      </c>
      <c r="AB46" s="55">
        <v>0.0</v>
      </c>
      <c r="AC46" s="55">
        <v>0.0</v>
      </c>
      <c r="AD46" s="55">
        <v>0.0</v>
      </c>
      <c r="AE46" s="55">
        <v>0.0</v>
      </c>
      <c r="AF46" s="55">
        <v>0.0</v>
      </c>
      <c r="AG46" s="55">
        <v>0.0</v>
      </c>
      <c r="AH46" s="55">
        <v>0.0</v>
      </c>
      <c r="AI46" s="55">
        <v>0.0</v>
      </c>
      <c r="AJ46" s="55">
        <v>0.0</v>
      </c>
      <c r="AK46" s="55">
        <v>0.0</v>
      </c>
      <c r="AL46" s="55">
        <v>0.0</v>
      </c>
      <c r="AM46" s="55">
        <v>0.0</v>
      </c>
      <c r="AN46" s="55">
        <v>0.0</v>
      </c>
      <c r="AO46" s="55">
        <v>0.0</v>
      </c>
      <c r="AP46" s="55">
        <v>0.0</v>
      </c>
      <c r="AQ46" s="55">
        <v>0.0</v>
      </c>
      <c r="AR46" s="55">
        <v>0.0</v>
      </c>
      <c r="AS46" s="55">
        <v>0.0</v>
      </c>
      <c r="AT46" s="55">
        <v>0.0</v>
      </c>
      <c r="AU46" s="55">
        <v>0.0</v>
      </c>
      <c r="AV46" s="55">
        <v>0.0</v>
      </c>
      <c r="AW46" s="55">
        <v>0.0</v>
      </c>
      <c r="AX46" s="55">
        <v>0.0</v>
      </c>
      <c r="AY46" s="55">
        <v>0.0</v>
      </c>
      <c r="AZ46" s="55">
        <v>0.0</v>
      </c>
      <c r="BA46" s="55">
        <v>0.0</v>
      </c>
      <c r="BB46" s="55">
        <v>0.0</v>
      </c>
      <c r="BC46" s="55">
        <v>0.0</v>
      </c>
      <c r="BD46" s="55">
        <v>0.0</v>
      </c>
      <c r="BE46" s="55">
        <v>0.0</v>
      </c>
      <c r="BF46" s="55">
        <v>0.0</v>
      </c>
      <c r="BG46" s="55">
        <v>0.0</v>
      </c>
      <c r="BH46" s="55">
        <v>0.0</v>
      </c>
      <c r="BI46" s="55">
        <v>0.0</v>
      </c>
      <c r="BJ46" s="55">
        <v>0.0</v>
      </c>
      <c r="BK46" s="55">
        <v>0.0</v>
      </c>
      <c r="BL46" s="55">
        <v>0.0</v>
      </c>
      <c r="BM46" s="55">
        <v>0.0</v>
      </c>
      <c r="BN46" s="55">
        <v>0.0</v>
      </c>
      <c r="BO46" s="55">
        <v>0.0</v>
      </c>
      <c r="BP46" s="55">
        <v>0.0</v>
      </c>
      <c r="BQ46" s="55">
        <v>0.0</v>
      </c>
      <c r="BR46" s="55">
        <v>0.0</v>
      </c>
      <c r="BS46" s="55">
        <v>0.0</v>
      </c>
      <c r="BT46" s="55">
        <v>0.0</v>
      </c>
      <c r="BU46" s="55">
        <v>0.0</v>
      </c>
      <c r="BV46" s="55">
        <v>0.0</v>
      </c>
      <c r="BW46" s="55">
        <v>0.0</v>
      </c>
      <c r="BX46" s="55">
        <v>0.0</v>
      </c>
      <c r="BY46" s="55">
        <v>0.0</v>
      </c>
      <c r="BZ46" s="55">
        <v>0.0</v>
      </c>
      <c r="CA46" s="55">
        <v>0.0</v>
      </c>
      <c r="CB46" s="55">
        <v>0.0</v>
      </c>
      <c r="CC46" s="55">
        <v>0.0</v>
      </c>
      <c r="CD46" s="55">
        <v>0.0</v>
      </c>
      <c r="CE46" s="55">
        <v>0.0</v>
      </c>
      <c r="CF46" s="55">
        <v>0.0</v>
      </c>
      <c r="CG46" s="55">
        <v>0.0</v>
      </c>
      <c r="CH46" s="55">
        <v>0.0</v>
      </c>
      <c r="CI46" s="55">
        <v>0.0</v>
      </c>
      <c r="CJ46" s="55">
        <v>0.0</v>
      </c>
      <c r="CK46" s="55">
        <v>0.0</v>
      </c>
      <c r="CL46" s="55">
        <v>0.0</v>
      </c>
      <c r="CM46" s="55">
        <v>0.0</v>
      </c>
      <c r="CN46" s="55">
        <v>0.0</v>
      </c>
      <c r="CO46" s="55">
        <v>0.0</v>
      </c>
      <c r="CP46" s="55">
        <v>0.0</v>
      </c>
      <c r="CQ46" s="55">
        <v>0.0</v>
      </c>
      <c r="CR46" s="55">
        <v>0.0</v>
      </c>
      <c r="CS46" s="55">
        <v>0.0</v>
      </c>
      <c r="CT46" s="55">
        <v>0.0</v>
      </c>
      <c r="CU46" s="55">
        <v>0.0</v>
      </c>
      <c r="CV46" s="55">
        <v>0.0</v>
      </c>
    </row>
    <row r="47">
      <c r="A47" s="62" t="s">
        <v>213</v>
      </c>
      <c r="B47" s="55">
        <v>0.0</v>
      </c>
      <c r="C47" s="55">
        <v>0.0</v>
      </c>
      <c r="D47" s="55">
        <v>0.0</v>
      </c>
      <c r="E47" s="55">
        <v>0.0</v>
      </c>
      <c r="F47" s="55">
        <v>0.0</v>
      </c>
      <c r="G47" s="55">
        <v>0.0</v>
      </c>
      <c r="H47" s="55">
        <v>0.0</v>
      </c>
      <c r="I47" s="55">
        <v>0.0</v>
      </c>
      <c r="J47" s="55">
        <v>0.0</v>
      </c>
      <c r="K47" s="55">
        <v>0.0</v>
      </c>
      <c r="L47" s="55">
        <v>0.0</v>
      </c>
      <c r="M47" s="55">
        <v>0.0</v>
      </c>
      <c r="N47" s="55">
        <v>0.0</v>
      </c>
      <c r="O47" s="55">
        <v>0.0</v>
      </c>
      <c r="P47" s="55">
        <v>0.0</v>
      </c>
      <c r="Q47" s="55">
        <v>0.0</v>
      </c>
      <c r="R47" s="55">
        <v>0.0</v>
      </c>
      <c r="S47" s="55">
        <v>0.0</v>
      </c>
      <c r="T47" s="55">
        <v>0.0</v>
      </c>
      <c r="U47" s="55">
        <v>0.0</v>
      </c>
      <c r="V47" s="55">
        <v>0.0</v>
      </c>
      <c r="W47" s="55">
        <v>0.0</v>
      </c>
      <c r="X47" s="55">
        <v>0.0</v>
      </c>
      <c r="Y47" s="55">
        <v>0.0</v>
      </c>
      <c r="Z47" s="55">
        <v>0.0</v>
      </c>
      <c r="AA47" s="55">
        <v>0.0</v>
      </c>
      <c r="AB47" s="55">
        <v>0.0</v>
      </c>
      <c r="AC47" s="55">
        <v>0.0</v>
      </c>
      <c r="AD47" s="55">
        <v>0.0</v>
      </c>
      <c r="AE47" s="55">
        <v>0.0</v>
      </c>
      <c r="AF47" s="55">
        <v>0.0</v>
      </c>
      <c r="AG47" s="55">
        <v>0.0</v>
      </c>
      <c r="AH47" s="55">
        <v>0.0</v>
      </c>
      <c r="AI47" s="55">
        <v>0.0</v>
      </c>
      <c r="AJ47" s="55">
        <v>0.0</v>
      </c>
      <c r="AK47" s="55">
        <v>0.0</v>
      </c>
      <c r="AL47" s="55">
        <v>0.0</v>
      </c>
      <c r="AM47" s="55">
        <v>0.0</v>
      </c>
      <c r="AN47" s="55">
        <v>0.0</v>
      </c>
      <c r="AO47" s="55">
        <v>0.0</v>
      </c>
      <c r="AP47" s="55">
        <v>0.0</v>
      </c>
      <c r="AQ47" s="55">
        <v>0.0</v>
      </c>
      <c r="AR47" s="55">
        <v>0.0</v>
      </c>
      <c r="AS47" s="55">
        <v>0.0</v>
      </c>
      <c r="AT47" s="55">
        <v>0.0</v>
      </c>
      <c r="AU47" s="55">
        <v>0.0</v>
      </c>
      <c r="AV47" s="55">
        <v>0.0</v>
      </c>
      <c r="AW47" s="55">
        <v>0.0</v>
      </c>
      <c r="AX47" s="55">
        <v>0.0</v>
      </c>
      <c r="AY47" s="55">
        <v>0.0</v>
      </c>
      <c r="AZ47" s="55">
        <v>0.0</v>
      </c>
      <c r="BA47" s="55">
        <v>0.0</v>
      </c>
      <c r="BB47" s="55">
        <v>0.0</v>
      </c>
      <c r="BC47" s="55">
        <v>0.0</v>
      </c>
      <c r="BD47" s="55">
        <v>0.0</v>
      </c>
      <c r="BE47" s="55">
        <v>0.0</v>
      </c>
      <c r="BF47" s="55">
        <v>0.0</v>
      </c>
      <c r="BG47" s="55">
        <v>0.0</v>
      </c>
      <c r="BH47" s="55">
        <v>0.0</v>
      </c>
      <c r="BI47" s="55">
        <v>0.0</v>
      </c>
      <c r="BJ47" s="55">
        <v>0.0</v>
      </c>
      <c r="BK47" s="55">
        <v>0.0</v>
      </c>
      <c r="BL47" s="55">
        <v>0.0</v>
      </c>
      <c r="BM47" s="55">
        <v>0.0</v>
      </c>
      <c r="BN47" s="55">
        <v>0.0</v>
      </c>
      <c r="BO47" s="55">
        <v>0.0</v>
      </c>
      <c r="BP47" s="55">
        <v>0.0</v>
      </c>
      <c r="BQ47" s="55">
        <v>0.0</v>
      </c>
      <c r="BR47" s="55">
        <v>0.0</v>
      </c>
      <c r="BS47" s="55">
        <v>0.0</v>
      </c>
      <c r="BT47" s="55">
        <v>0.0</v>
      </c>
      <c r="BU47" s="55">
        <v>0.0</v>
      </c>
      <c r="BV47" s="55">
        <v>0.0</v>
      </c>
      <c r="BW47" s="55">
        <v>0.0</v>
      </c>
      <c r="BX47" s="55">
        <v>0.0</v>
      </c>
      <c r="BY47" s="55">
        <v>0.0</v>
      </c>
      <c r="BZ47" s="55">
        <v>0.0</v>
      </c>
      <c r="CA47" s="55">
        <v>0.0</v>
      </c>
      <c r="CB47" s="55">
        <v>0.0</v>
      </c>
      <c r="CC47" s="55">
        <v>0.0</v>
      </c>
      <c r="CD47" s="55">
        <v>0.0</v>
      </c>
      <c r="CE47" s="55">
        <v>0.0</v>
      </c>
      <c r="CF47" s="55">
        <v>0.0</v>
      </c>
      <c r="CG47" s="55">
        <v>0.0</v>
      </c>
      <c r="CH47" s="55">
        <v>0.0</v>
      </c>
      <c r="CI47" s="55">
        <v>0.0</v>
      </c>
      <c r="CJ47" s="55">
        <v>0.0</v>
      </c>
      <c r="CK47" s="55">
        <v>0.0</v>
      </c>
      <c r="CL47" s="55">
        <v>0.0</v>
      </c>
      <c r="CM47" s="55">
        <v>0.0</v>
      </c>
      <c r="CN47" s="55">
        <v>0.0</v>
      </c>
      <c r="CO47" s="55">
        <v>0.0</v>
      </c>
      <c r="CP47" s="55">
        <v>0.0</v>
      </c>
      <c r="CQ47" s="55">
        <v>0.0</v>
      </c>
      <c r="CR47" s="55">
        <v>0.0</v>
      </c>
      <c r="CS47" s="55">
        <v>0.0</v>
      </c>
      <c r="CT47" s="55">
        <v>0.0</v>
      </c>
      <c r="CU47" s="55">
        <v>0.0</v>
      </c>
      <c r="CV47" s="55">
        <v>0.0</v>
      </c>
    </row>
    <row r="48">
      <c r="A48" s="62" t="s">
        <v>213</v>
      </c>
      <c r="B48" s="55">
        <v>0.0</v>
      </c>
      <c r="C48" s="55">
        <v>0.0</v>
      </c>
      <c r="D48" s="55">
        <v>0.0</v>
      </c>
      <c r="E48" s="55">
        <v>0.0</v>
      </c>
      <c r="F48" s="55">
        <v>0.0</v>
      </c>
      <c r="G48" s="55">
        <v>0.0</v>
      </c>
      <c r="H48" s="55">
        <v>0.0</v>
      </c>
      <c r="I48" s="55">
        <v>0.0</v>
      </c>
      <c r="J48" s="55">
        <v>0.0</v>
      </c>
      <c r="K48" s="55">
        <v>0.0</v>
      </c>
      <c r="L48" s="55">
        <v>0.0</v>
      </c>
      <c r="M48" s="55">
        <v>0.0</v>
      </c>
      <c r="N48" s="55">
        <v>0.0</v>
      </c>
      <c r="O48" s="55">
        <v>0.0</v>
      </c>
      <c r="P48" s="55">
        <v>0.0</v>
      </c>
      <c r="Q48" s="55">
        <v>0.0</v>
      </c>
      <c r="R48" s="55">
        <v>0.0</v>
      </c>
      <c r="S48" s="55">
        <v>0.0</v>
      </c>
      <c r="T48" s="55">
        <v>0.0</v>
      </c>
      <c r="U48" s="55">
        <v>0.0</v>
      </c>
      <c r="V48" s="55">
        <v>0.0</v>
      </c>
      <c r="W48" s="55">
        <v>0.0</v>
      </c>
      <c r="X48" s="55">
        <v>0.0</v>
      </c>
      <c r="Y48" s="55">
        <v>0.0</v>
      </c>
      <c r="Z48" s="55">
        <v>0.0</v>
      </c>
      <c r="AA48" s="55">
        <v>0.0</v>
      </c>
      <c r="AB48" s="55">
        <v>0.0</v>
      </c>
      <c r="AC48" s="55">
        <v>0.0</v>
      </c>
      <c r="AD48" s="55">
        <v>0.0</v>
      </c>
      <c r="AE48" s="55">
        <v>0.0</v>
      </c>
      <c r="AF48" s="55">
        <v>0.0</v>
      </c>
      <c r="AG48" s="55">
        <v>0.0</v>
      </c>
      <c r="AH48" s="55">
        <v>0.0</v>
      </c>
      <c r="AI48" s="55">
        <v>0.0</v>
      </c>
      <c r="AJ48" s="55">
        <v>0.0</v>
      </c>
      <c r="AK48" s="55">
        <v>0.0</v>
      </c>
      <c r="AL48" s="55">
        <v>0.0</v>
      </c>
      <c r="AM48" s="55">
        <v>0.0</v>
      </c>
      <c r="AN48" s="55">
        <v>0.0</v>
      </c>
      <c r="AO48" s="55">
        <v>0.0</v>
      </c>
      <c r="AP48" s="55">
        <v>0.0</v>
      </c>
      <c r="AQ48" s="55">
        <v>0.0</v>
      </c>
      <c r="AR48" s="55">
        <v>0.0</v>
      </c>
      <c r="AS48" s="55">
        <v>0.0</v>
      </c>
      <c r="AT48" s="55">
        <v>0.0</v>
      </c>
      <c r="AU48" s="55">
        <v>0.0</v>
      </c>
      <c r="AV48" s="55">
        <v>0.0</v>
      </c>
      <c r="AW48" s="55">
        <v>0.0</v>
      </c>
      <c r="AX48" s="55">
        <v>0.0</v>
      </c>
      <c r="AY48" s="55">
        <v>0.0</v>
      </c>
      <c r="AZ48" s="55">
        <v>0.0</v>
      </c>
      <c r="BA48" s="55">
        <v>0.0</v>
      </c>
      <c r="BB48" s="55">
        <v>0.0</v>
      </c>
      <c r="BC48" s="55">
        <v>0.0</v>
      </c>
      <c r="BD48" s="55">
        <v>0.0</v>
      </c>
      <c r="BE48" s="55">
        <v>0.0</v>
      </c>
      <c r="BF48" s="55">
        <v>0.0</v>
      </c>
      <c r="BG48" s="55">
        <v>0.0</v>
      </c>
      <c r="BH48" s="55">
        <v>0.0</v>
      </c>
      <c r="BI48" s="55">
        <v>0.0</v>
      </c>
      <c r="BJ48" s="55">
        <v>0.0</v>
      </c>
      <c r="BK48" s="55">
        <v>0.0</v>
      </c>
      <c r="BL48" s="55">
        <v>0.0</v>
      </c>
      <c r="BM48" s="55">
        <v>0.0</v>
      </c>
      <c r="BN48" s="55">
        <v>0.0</v>
      </c>
      <c r="BO48" s="55">
        <v>0.0</v>
      </c>
      <c r="BP48" s="55">
        <v>0.0</v>
      </c>
      <c r="BQ48" s="55">
        <v>0.0</v>
      </c>
      <c r="BR48" s="55">
        <v>0.0</v>
      </c>
      <c r="BS48" s="55">
        <v>0.0</v>
      </c>
      <c r="BT48" s="55">
        <v>0.0</v>
      </c>
      <c r="BU48" s="55">
        <v>0.0</v>
      </c>
      <c r="BV48" s="55">
        <v>0.0</v>
      </c>
      <c r="BW48" s="55">
        <v>0.0</v>
      </c>
      <c r="BX48" s="55">
        <v>0.0</v>
      </c>
      <c r="BY48" s="55">
        <v>0.0</v>
      </c>
      <c r="BZ48" s="55">
        <v>0.0</v>
      </c>
      <c r="CA48" s="55">
        <v>0.0</v>
      </c>
      <c r="CB48" s="55">
        <v>0.0</v>
      </c>
      <c r="CC48" s="55">
        <v>0.0</v>
      </c>
      <c r="CD48" s="55">
        <v>0.0</v>
      </c>
      <c r="CE48" s="55">
        <v>0.0</v>
      </c>
      <c r="CF48" s="55">
        <v>0.0</v>
      </c>
      <c r="CG48" s="55">
        <v>0.0</v>
      </c>
      <c r="CH48" s="55">
        <v>0.0</v>
      </c>
      <c r="CI48" s="55">
        <v>0.0</v>
      </c>
      <c r="CJ48" s="55">
        <v>0.0</v>
      </c>
      <c r="CK48" s="55">
        <v>0.0</v>
      </c>
      <c r="CL48" s="55">
        <v>0.0</v>
      </c>
      <c r="CM48" s="55">
        <v>0.0</v>
      </c>
      <c r="CN48" s="55">
        <v>0.0</v>
      </c>
      <c r="CO48" s="55">
        <v>0.0</v>
      </c>
      <c r="CP48" s="55">
        <v>0.0</v>
      </c>
      <c r="CQ48" s="55">
        <v>0.0</v>
      </c>
      <c r="CR48" s="55">
        <v>0.0</v>
      </c>
      <c r="CS48" s="55">
        <v>0.0</v>
      </c>
      <c r="CT48" s="55">
        <v>0.0</v>
      </c>
      <c r="CU48" s="55">
        <v>0.0</v>
      </c>
      <c r="CV48" s="55">
        <v>0.0</v>
      </c>
    </row>
    <row r="49">
      <c r="A49" s="62" t="s">
        <v>213</v>
      </c>
      <c r="B49" s="55">
        <v>0.0</v>
      </c>
      <c r="C49" s="55">
        <v>0.0</v>
      </c>
      <c r="D49" s="55">
        <v>0.0</v>
      </c>
      <c r="E49" s="55">
        <v>0.0</v>
      </c>
      <c r="F49" s="55">
        <v>0.0</v>
      </c>
      <c r="G49" s="55">
        <v>0.0</v>
      </c>
      <c r="H49" s="55">
        <v>0.0</v>
      </c>
      <c r="I49" s="55">
        <v>0.0</v>
      </c>
      <c r="J49" s="55">
        <v>0.0</v>
      </c>
      <c r="K49" s="55">
        <v>0.0</v>
      </c>
      <c r="L49" s="55">
        <v>0.0</v>
      </c>
      <c r="M49" s="55">
        <v>0.0</v>
      </c>
      <c r="N49" s="55">
        <v>0.0</v>
      </c>
      <c r="O49" s="55">
        <v>0.0</v>
      </c>
      <c r="P49" s="55">
        <v>0.0</v>
      </c>
      <c r="Q49" s="55">
        <v>0.0</v>
      </c>
      <c r="R49" s="55">
        <v>0.0</v>
      </c>
      <c r="S49" s="55">
        <v>0.0</v>
      </c>
      <c r="T49" s="55">
        <v>0.0</v>
      </c>
      <c r="U49" s="55">
        <v>0.0</v>
      </c>
      <c r="V49" s="55">
        <v>0.0</v>
      </c>
      <c r="W49" s="55">
        <v>0.0</v>
      </c>
      <c r="X49" s="55">
        <v>0.0</v>
      </c>
      <c r="Y49" s="55">
        <v>0.0</v>
      </c>
      <c r="Z49" s="55">
        <v>0.0</v>
      </c>
      <c r="AA49" s="55">
        <v>0.0</v>
      </c>
      <c r="AB49" s="55">
        <v>0.0</v>
      </c>
      <c r="AC49" s="55">
        <v>0.0</v>
      </c>
      <c r="AD49" s="55">
        <v>0.0</v>
      </c>
      <c r="AE49" s="55">
        <v>0.0</v>
      </c>
      <c r="AF49" s="55">
        <v>0.0</v>
      </c>
      <c r="AG49" s="55">
        <v>0.0</v>
      </c>
      <c r="AH49" s="55">
        <v>0.0</v>
      </c>
      <c r="AI49" s="55">
        <v>0.0</v>
      </c>
      <c r="AJ49" s="55">
        <v>0.0</v>
      </c>
      <c r="AK49" s="55">
        <v>0.0</v>
      </c>
      <c r="AL49" s="55">
        <v>0.0</v>
      </c>
      <c r="AM49" s="55">
        <v>0.0</v>
      </c>
      <c r="AN49" s="55">
        <v>0.0</v>
      </c>
      <c r="AO49" s="55">
        <v>0.0</v>
      </c>
      <c r="AP49" s="55">
        <v>0.0</v>
      </c>
      <c r="AQ49" s="55">
        <v>0.0</v>
      </c>
      <c r="AR49" s="55">
        <v>0.0</v>
      </c>
      <c r="AS49" s="55">
        <v>0.0</v>
      </c>
      <c r="AT49" s="55">
        <v>0.0</v>
      </c>
      <c r="AU49" s="55">
        <v>0.0</v>
      </c>
      <c r="AV49" s="55">
        <v>0.0</v>
      </c>
      <c r="AW49" s="55">
        <v>0.0</v>
      </c>
      <c r="AX49" s="55">
        <v>0.0</v>
      </c>
      <c r="AY49" s="55">
        <v>0.0</v>
      </c>
      <c r="AZ49" s="55">
        <v>0.0</v>
      </c>
      <c r="BA49" s="55">
        <v>0.0</v>
      </c>
      <c r="BB49" s="55">
        <v>0.0</v>
      </c>
      <c r="BC49" s="55">
        <v>0.0</v>
      </c>
      <c r="BD49" s="55">
        <v>0.0</v>
      </c>
      <c r="BE49" s="55">
        <v>0.0</v>
      </c>
      <c r="BF49" s="55">
        <v>0.0</v>
      </c>
      <c r="BG49" s="55">
        <v>0.0</v>
      </c>
      <c r="BH49" s="55">
        <v>0.0</v>
      </c>
      <c r="BI49" s="55">
        <v>0.0</v>
      </c>
      <c r="BJ49" s="55">
        <v>0.0</v>
      </c>
      <c r="BK49" s="55">
        <v>0.0</v>
      </c>
      <c r="BL49" s="55">
        <v>0.0</v>
      </c>
      <c r="BM49" s="55">
        <v>0.0</v>
      </c>
      <c r="BN49" s="55">
        <v>0.0</v>
      </c>
      <c r="BO49" s="55">
        <v>0.0</v>
      </c>
      <c r="BP49" s="55">
        <v>0.0</v>
      </c>
      <c r="BQ49" s="55">
        <v>0.0</v>
      </c>
      <c r="BR49" s="55">
        <v>0.0</v>
      </c>
      <c r="BS49" s="55">
        <v>0.0</v>
      </c>
      <c r="BT49" s="55">
        <v>0.0</v>
      </c>
      <c r="BU49" s="55">
        <v>0.0</v>
      </c>
      <c r="BV49" s="55">
        <v>0.0</v>
      </c>
      <c r="BW49" s="55">
        <v>0.0</v>
      </c>
      <c r="BX49" s="55">
        <v>0.0</v>
      </c>
      <c r="BY49" s="55">
        <v>0.0</v>
      </c>
      <c r="BZ49" s="55">
        <v>0.0</v>
      </c>
      <c r="CA49" s="55">
        <v>0.0</v>
      </c>
      <c r="CB49" s="55">
        <v>0.0</v>
      </c>
      <c r="CC49" s="55">
        <v>0.0</v>
      </c>
      <c r="CD49" s="55">
        <v>0.0</v>
      </c>
      <c r="CE49" s="55">
        <v>0.0</v>
      </c>
      <c r="CF49" s="55">
        <v>0.0</v>
      </c>
      <c r="CG49" s="55">
        <v>0.0</v>
      </c>
      <c r="CH49" s="55">
        <v>0.0</v>
      </c>
      <c r="CI49" s="55">
        <v>0.0</v>
      </c>
      <c r="CJ49" s="55">
        <v>0.0</v>
      </c>
      <c r="CK49" s="55">
        <v>0.0</v>
      </c>
      <c r="CL49" s="55">
        <v>0.0</v>
      </c>
      <c r="CM49" s="55">
        <v>0.0</v>
      </c>
      <c r="CN49" s="55">
        <v>0.0</v>
      </c>
      <c r="CO49" s="55">
        <v>0.0</v>
      </c>
      <c r="CP49" s="55">
        <v>0.0</v>
      </c>
      <c r="CQ49" s="55">
        <v>0.0</v>
      </c>
      <c r="CR49" s="55">
        <v>0.0</v>
      </c>
      <c r="CS49" s="55">
        <v>0.0</v>
      </c>
      <c r="CT49" s="55">
        <v>0.0</v>
      </c>
      <c r="CU49" s="55">
        <v>0.0</v>
      </c>
      <c r="CV49" s="55">
        <v>0.0</v>
      </c>
    </row>
    <row r="50">
      <c r="A50" s="62" t="s">
        <v>213</v>
      </c>
      <c r="B50" s="55">
        <v>0.0</v>
      </c>
      <c r="C50" s="55">
        <v>0.0</v>
      </c>
      <c r="D50" s="55">
        <v>0.0</v>
      </c>
      <c r="E50" s="55">
        <v>0.0</v>
      </c>
      <c r="F50" s="55">
        <v>0.0</v>
      </c>
      <c r="G50" s="55">
        <v>0.0</v>
      </c>
      <c r="H50" s="55">
        <v>0.0</v>
      </c>
      <c r="I50" s="55">
        <v>0.0</v>
      </c>
      <c r="J50" s="55">
        <v>0.0</v>
      </c>
      <c r="K50" s="55">
        <v>0.0</v>
      </c>
      <c r="L50" s="55">
        <v>0.0</v>
      </c>
      <c r="M50" s="55">
        <v>0.0</v>
      </c>
      <c r="N50" s="55">
        <v>0.0</v>
      </c>
      <c r="O50" s="55">
        <v>0.0</v>
      </c>
      <c r="P50" s="55">
        <v>0.0</v>
      </c>
      <c r="Q50" s="55">
        <v>0.0</v>
      </c>
      <c r="R50" s="55">
        <v>0.0</v>
      </c>
      <c r="S50" s="55">
        <v>0.0</v>
      </c>
      <c r="T50" s="55">
        <v>0.0</v>
      </c>
      <c r="U50" s="55">
        <v>0.0</v>
      </c>
      <c r="V50" s="55">
        <v>0.0</v>
      </c>
      <c r="W50" s="55">
        <v>0.0</v>
      </c>
      <c r="X50" s="55">
        <v>0.0</v>
      </c>
      <c r="Y50" s="55">
        <v>0.0</v>
      </c>
      <c r="Z50" s="55">
        <v>0.0</v>
      </c>
      <c r="AA50" s="55">
        <v>0.0</v>
      </c>
      <c r="AB50" s="55">
        <v>0.0</v>
      </c>
      <c r="AC50" s="55">
        <v>0.0</v>
      </c>
      <c r="AD50" s="55">
        <v>0.0</v>
      </c>
      <c r="AE50" s="55">
        <v>0.0</v>
      </c>
      <c r="AF50" s="55">
        <v>0.0</v>
      </c>
      <c r="AG50" s="55">
        <v>0.0</v>
      </c>
      <c r="AH50" s="55">
        <v>0.0</v>
      </c>
      <c r="AI50" s="55">
        <v>0.0</v>
      </c>
      <c r="AJ50" s="55">
        <v>0.0</v>
      </c>
      <c r="AK50" s="55">
        <v>0.0</v>
      </c>
      <c r="AL50" s="55">
        <v>0.0</v>
      </c>
      <c r="AM50" s="55">
        <v>0.0</v>
      </c>
      <c r="AN50" s="55">
        <v>0.0</v>
      </c>
      <c r="AO50" s="55">
        <v>0.0</v>
      </c>
      <c r="AP50" s="55">
        <v>0.0</v>
      </c>
      <c r="AQ50" s="55">
        <v>0.0</v>
      </c>
      <c r="AR50" s="55">
        <v>0.0</v>
      </c>
      <c r="AS50" s="55">
        <v>0.0</v>
      </c>
      <c r="AT50" s="55">
        <v>0.0</v>
      </c>
      <c r="AU50" s="55">
        <v>0.0</v>
      </c>
      <c r="AV50" s="55">
        <v>0.0</v>
      </c>
      <c r="AW50" s="55">
        <v>0.0</v>
      </c>
      <c r="AX50" s="55">
        <v>0.0</v>
      </c>
      <c r="AY50" s="55">
        <v>0.0</v>
      </c>
      <c r="AZ50" s="55">
        <v>0.0</v>
      </c>
      <c r="BA50" s="55">
        <v>0.0</v>
      </c>
      <c r="BB50" s="55">
        <v>0.0</v>
      </c>
      <c r="BC50" s="55">
        <v>0.0</v>
      </c>
      <c r="BD50" s="55">
        <v>0.0</v>
      </c>
      <c r="BE50" s="55">
        <v>0.0</v>
      </c>
      <c r="BF50" s="55">
        <v>0.0</v>
      </c>
      <c r="BG50" s="55">
        <v>0.0</v>
      </c>
      <c r="BH50" s="55">
        <v>0.0</v>
      </c>
      <c r="BI50" s="55">
        <v>0.0</v>
      </c>
      <c r="BJ50" s="55">
        <v>0.0</v>
      </c>
      <c r="BK50" s="55">
        <v>0.0</v>
      </c>
      <c r="BL50" s="55">
        <v>0.0</v>
      </c>
      <c r="BM50" s="55">
        <v>0.0</v>
      </c>
      <c r="BN50" s="55">
        <v>0.0</v>
      </c>
      <c r="BO50" s="55">
        <v>0.0</v>
      </c>
      <c r="BP50" s="55">
        <v>0.0</v>
      </c>
      <c r="BQ50" s="55">
        <v>0.0</v>
      </c>
      <c r="BR50" s="55">
        <v>0.0</v>
      </c>
      <c r="BS50" s="55">
        <v>0.0</v>
      </c>
      <c r="BT50" s="55">
        <v>0.0</v>
      </c>
      <c r="BU50" s="55">
        <v>0.0</v>
      </c>
      <c r="BV50" s="55">
        <v>0.0</v>
      </c>
      <c r="BW50" s="55">
        <v>0.0</v>
      </c>
      <c r="BX50" s="55">
        <v>0.0</v>
      </c>
      <c r="BY50" s="55">
        <v>0.0</v>
      </c>
      <c r="BZ50" s="55">
        <v>0.0</v>
      </c>
      <c r="CA50" s="55">
        <v>0.0</v>
      </c>
      <c r="CB50" s="55">
        <v>0.0</v>
      </c>
      <c r="CC50" s="55">
        <v>0.0</v>
      </c>
      <c r="CD50" s="55">
        <v>0.0</v>
      </c>
      <c r="CE50" s="55">
        <v>0.0</v>
      </c>
      <c r="CF50" s="55">
        <v>0.0</v>
      </c>
      <c r="CG50" s="55">
        <v>0.0</v>
      </c>
      <c r="CH50" s="55">
        <v>0.0</v>
      </c>
      <c r="CI50" s="55">
        <v>0.0</v>
      </c>
      <c r="CJ50" s="55">
        <v>0.0</v>
      </c>
      <c r="CK50" s="55">
        <v>0.0</v>
      </c>
      <c r="CL50" s="55">
        <v>0.0</v>
      </c>
      <c r="CM50" s="55">
        <v>0.0</v>
      </c>
      <c r="CN50" s="55">
        <v>0.0</v>
      </c>
      <c r="CO50" s="55">
        <v>0.0</v>
      </c>
      <c r="CP50" s="55">
        <v>0.0</v>
      </c>
      <c r="CQ50" s="55">
        <v>0.0</v>
      </c>
      <c r="CR50" s="55">
        <v>0.0</v>
      </c>
      <c r="CS50" s="55">
        <v>0.0</v>
      </c>
      <c r="CT50" s="55">
        <v>0.0</v>
      </c>
      <c r="CU50" s="55">
        <v>0.0</v>
      </c>
      <c r="CV50" s="55">
        <v>0.0</v>
      </c>
    </row>
    <row r="51">
      <c r="A51" s="62" t="s">
        <v>213</v>
      </c>
      <c r="B51" s="55">
        <v>0.0</v>
      </c>
      <c r="C51" s="55">
        <v>0.0</v>
      </c>
      <c r="D51" s="55">
        <v>0.0</v>
      </c>
      <c r="E51" s="55">
        <v>0.0</v>
      </c>
      <c r="F51" s="55">
        <v>0.0</v>
      </c>
      <c r="G51" s="55">
        <v>0.0</v>
      </c>
      <c r="H51" s="55">
        <v>0.0</v>
      </c>
      <c r="I51" s="55">
        <v>0.0</v>
      </c>
      <c r="J51" s="55">
        <v>0.0</v>
      </c>
      <c r="K51" s="55">
        <v>0.0</v>
      </c>
      <c r="L51" s="55">
        <v>0.0</v>
      </c>
      <c r="M51" s="55">
        <v>0.0</v>
      </c>
      <c r="N51" s="55">
        <v>0.0</v>
      </c>
      <c r="O51" s="55">
        <v>0.0</v>
      </c>
      <c r="P51" s="55">
        <v>0.0</v>
      </c>
      <c r="Q51" s="55">
        <v>0.0</v>
      </c>
      <c r="R51" s="55">
        <v>0.0</v>
      </c>
      <c r="S51" s="55">
        <v>0.0</v>
      </c>
      <c r="T51" s="55">
        <v>0.0</v>
      </c>
      <c r="U51" s="55">
        <v>0.0</v>
      </c>
      <c r="V51" s="55">
        <v>0.0</v>
      </c>
      <c r="W51" s="55">
        <v>0.0</v>
      </c>
      <c r="X51" s="55">
        <v>0.0</v>
      </c>
      <c r="Y51" s="55">
        <v>0.0</v>
      </c>
      <c r="Z51" s="55">
        <v>0.0</v>
      </c>
      <c r="AA51" s="55">
        <v>0.0</v>
      </c>
      <c r="AB51" s="55">
        <v>0.0</v>
      </c>
      <c r="AC51" s="55">
        <v>0.0</v>
      </c>
      <c r="AD51" s="55">
        <v>0.0</v>
      </c>
      <c r="AE51" s="55">
        <v>0.0</v>
      </c>
      <c r="AF51" s="55">
        <v>0.0</v>
      </c>
      <c r="AG51" s="55">
        <v>0.0</v>
      </c>
      <c r="AH51" s="55">
        <v>0.0</v>
      </c>
      <c r="AI51" s="55">
        <v>0.0</v>
      </c>
      <c r="AJ51" s="55">
        <v>0.0</v>
      </c>
      <c r="AK51" s="55">
        <v>0.0</v>
      </c>
      <c r="AL51" s="55">
        <v>0.0</v>
      </c>
      <c r="AM51" s="55">
        <v>0.0</v>
      </c>
      <c r="AN51" s="55">
        <v>0.0</v>
      </c>
      <c r="AO51" s="55">
        <v>0.0</v>
      </c>
      <c r="AP51" s="55">
        <v>0.0</v>
      </c>
      <c r="AQ51" s="55">
        <v>0.0</v>
      </c>
      <c r="AR51" s="55">
        <v>0.0</v>
      </c>
      <c r="AS51" s="55">
        <v>0.0</v>
      </c>
      <c r="AT51" s="55">
        <v>0.0</v>
      </c>
      <c r="AU51" s="55">
        <v>0.0</v>
      </c>
      <c r="AV51" s="55">
        <v>0.0</v>
      </c>
      <c r="AW51" s="55">
        <v>0.0</v>
      </c>
      <c r="AX51" s="55">
        <v>0.0</v>
      </c>
      <c r="AY51" s="55">
        <v>0.0</v>
      </c>
      <c r="AZ51" s="55">
        <v>0.0</v>
      </c>
      <c r="BA51" s="55">
        <v>0.0</v>
      </c>
      <c r="BB51" s="55">
        <v>0.0</v>
      </c>
      <c r="BC51" s="55">
        <v>0.0</v>
      </c>
      <c r="BD51" s="55">
        <v>0.0</v>
      </c>
      <c r="BE51" s="55">
        <v>0.0</v>
      </c>
      <c r="BF51" s="55">
        <v>0.0</v>
      </c>
      <c r="BG51" s="55">
        <v>0.0</v>
      </c>
      <c r="BH51" s="55">
        <v>0.0</v>
      </c>
      <c r="BI51" s="55">
        <v>0.0</v>
      </c>
      <c r="BJ51" s="55">
        <v>0.0</v>
      </c>
      <c r="BK51" s="55">
        <v>0.0</v>
      </c>
      <c r="BL51" s="55">
        <v>0.0</v>
      </c>
      <c r="BM51" s="55">
        <v>0.0</v>
      </c>
      <c r="BN51" s="55">
        <v>0.0</v>
      </c>
      <c r="BO51" s="55">
        <v>0.0</v>
      </c>
      <c r="BP51" s="55">
        <v>0.0</v>
      </c>
      <c r="BQ51" s="55">
        <v>0.0</v>
      </c>
      <c r="BR51" s="55">
        <v>0.0</v>
      </c>
      <c r="BS51" s="55">
        <v>0.0</v>
      </c>
      <c r="BT51" s="55">
        <v>0.0</v>
      </c>
      <c r="BU51" s="55">
        <v>0.0</v>
      </c>
      <c r="BV51" s="55">
        <v>0.0</v>
      </c>
      <c r="BW51" s="55">
        <v>0.0</v>
      </c>
      <c r="BX51" s="55">
        <v>0.0</v>
      </c>
      <c r="BY51" s="55">
        <v>0.0</v>
      </c>
      <c r="BZ51" s="55">
        <v>0.0</v>
      </c>
      <c r="CA51" s="55">
        <v>0.0</v>
      </c>
      <c r="CB51" s="55">
        <v>0.0</v>
      </c>
      <c r="CC51" s="55">
        <v>0.0</v>
      </c>
      <c r="CD51" s="55">
        <v>0.0</v>
      </c>
      <c r="CE51" s="55">
        <v>0.0</v>
      </c>
      <c r="CF51" s="55">
        <v>0.0</v>
      </c>
      <c r="CG51" s="55">
        <v>0.0</v>
      </c>
      <c r="CH51" s="55">
        <v>0.0</v>
      </c>
      <c r="CI51" s="55">
        <v>0.0</v>
      </c>
      <c r="CJ51" s="55">
        <v>0.0</v>
      </c>
      <c r="CK51" s="55">
        <v>0.0</v>
      </c>
      <c r="CL51" s="55">
        <v>0.0</v>
      </c>
      <c r="CM51" s="55">
        <v>0.0</v>
      </c>
      <c r="CN51" s="55">
        <v>0.0</v>
      </c>
      <c r="CO51" s="55">
        <v>0.0</v>
      </c>
      <c r="CP51" s="55">
        <v>0.0</v>
      </c>
      <c r="CQ51" s="55">
        <v>0.0</v>
      </c>
      <c r="CR51" s="55">
        <v>0.0</v>
      </c>
      <c r="CS51" s="55">
        <v>0.0</v>
      </c>
      <c r="CT51" s="55">
        <v>0.0</v>
      </c>
      <c r="CU51" s="55">
        <v>0.0</v>
      </c>
      <c r="CV51" s="55">
        <v>0.0</v>
      </c>
    </row>
    <row r="52">
      <c r="A52" s="62" t="s">
        <v>213</v>
      </c>
      <c r="B52" s="55">
        <v>0.0</v>
      </c>
      <c r="C52" s="55">
        <v>0.0</v>
      </c>
      <c r="D52" s="55">
        <v>0.0</v>
      </c>
      <c r="E52" s="55">
        <v>0.0</v>
      </c>
      <c r="F52" s="55">
        <v>0.0</v>
      </c>
      <c r="G52" s="55">
        <v>0.0</v>
      </c>
      <c r="H52" s="55">
        <v>0.0</v>
      </c>
      <c r="I52" s="55">
        <v>0.0</v>
      </c>
      <c r="J52" s="55">
        <v>0.0</v>
      </c>
      <c r="K52" s="55">
        <v>0.0</v>
      </c>
      <c r="L52" s="55">
        <v>0.0</v>
      </c>
      <c r="M52" s="55">
        <v>0.0</v>
      </c>
      <c r="N52" s="55">
        <v>0.0</v>
      </c>
      <c r="O52" s="55">
        <v>0.0</v>
      </c>
      <c r="P52" s="55">
        <v>0.0</v>
      </c>
      <c r="Q52" s="55">
        <v>0.0</v>
      </c>
      <c r="R52" s="55">
        <v>0.0</v>
      </c>
      <c r="S52" s="55">
        <v>0.0</v>
      </c>
      <c r="T52" s="55">
        <v>0.0</v>
      </c>
      <c r="U52" s="55">
        <v>0.0</v>
      </c>
      <c r="V52" s="55">
        <v>0.0</v>
      </c>
      <c r="W52" s="55">
        <v>0.0</v>
      </c>
      <c r="X52" s="55">
        <v>0.0</v>
      </c>
      <c r="Y52" s="55">
        <v>0.0</v>
      </c>
      <c r="Z52" s="55">
        <v>0.0</v>
      </c>
      <c r="AA52" s="55">
        <v>0.0</v>
      </c>
      <c r="AB52" s="55">
        <v>0.0</v>
      </c>
      <c r="AC52" s="55">
        <v>0.0</v>
      </c>
      <c r="AD52" s="55">
        <v>0.0</v>
      </c>
      <c r="AE52" s="55">
        <v>0.0</v>
      </c>
      <c r="AF52" s="55">
        <v>0.0</v>
      </c>
      <c r="AG52" s="55">
        <v>0.0</v>
      </c>
      <c r="AH52" s="55">
        <v>0.0</v>
      </c>
      <c r="AI52" s="55">
        <v>0.0</v>
      </c>
      <c r="AJ52" s="55">
        <v>0.0</v>
      </c>
      <c r="AK52" s="55">
        <v>0.0</v>
      </c>
      <c r="AL52" s="55">
        <v>0.0</v>
      </c>
      <c r="AM52" s="55">
        <v>0.0</v>
      </c>
      <c r="AN52" s="55">
        <v>0.0</v>
      </c>
      <c r="AO52" s="55">
        <v>0.0</v>
      </c>
      <c r="AP52" s="55">
        <v>0.0</v>
      </c>
      <c r="AQ52" s="55">
        <v>0.0</v>
      </c>
      <c r="AR52" s="55">
        <v>0.0</v>
      </c>
      <c r="AS52" s="55">
        <v>0.0</v>
      </c>
      <c r="AT52" s="55">
        <v>0.0</v>
      </c>
      <c r="AU52" s="55">
        <v>0.0</v>
      </c>
      <c r="AV52" s="55">
        <v>0.0</v>
      </c>
      <c r="AW52" s="55">
        <v>0.0</v>
      </c>
      <c r="AX52" s="55">
        <v>0.0</v>
      </c>
      <c r="AY52" s="55">
        <v>0.0</v>
      </c>
      <c r="AZ52" s="55">
        <v>0.0</v>
      </c>
      <c r="BA52" s="55">
        <v>0.0</v>
      </c>
      <c r="BB52" s="55">
        <v>0.0</v>
      </c>
      <c r="BC52" s="55">
        <v>0.0</v>
      </c>
      <c r="BD52" s="55">
        <v>0.0</v>
      </c>
      <c r="BE52" s="55">
        <v>0.0</v>
      </c>
      <c r="BF52" s="55">
        <v>0.0</v>
      </c>
      <c r="BG52" s="55">
        <v>0.0</v>
      </c>
      <c r="BH52" s="55">
        <v>0.0</v>
      </c>
      <c r="BI52" s="55">
        <v>0.0</v>
      </c>
      <c r="BJ52" s="55">
        <v>0.0</v>
      </c>
      <c r="BK52" s="55">
        <v>0.0</v>
      </c>
      <c r="BL52" s="55">
        <v>0.0</v>
      </c>
      <c r="BM52" s="55">
        <v>0.0</v>
      </c>
      <c r="BN52" s="55">
        <v>0.0</v>
      </c>
      <c r="BO52" s="55">
        <v>0.0</v>
      </c>
      <c r="BP52" s="55">
        <v>0.0</v>
      </c>
      <c r="BQ52" s="55">
        <v>0.0</v>
      </c>
      <c r="BR52" s="55">
        <v>0.0</v>
      </c>
      <c r="BS52" s="55">
        <v>0.0</v>
      </c>
      <c r="BT52" s="55">
        <v>0.0</v>
      </c>
      <c r="BU52" s="55">
        <v>0.0</v>
      </c>
      <c r="BV52" s="55">
        <v>0.0</v>
      </c>
      <c r="BW52" s="55">
        <v>0.0</v>
      </c>
      <c r="BX52" s="55">
        <v>0.0</v>
      </c>
      <c r="BY52" s="55">
        <v>0.0</v>
      </c>
      <c r="BZ52" s="55">
        <v>0.0</v>
      </c>
      <c r="CA52" s="55">
        <v>0.0</v>
      </c>
      <c r="CB52" s="55">
        <v>0.0</v>
      </c>
      <c r="CC52" s="55">
        <v>0.0</v>
      </c>
      <c r="CD52" s="55">
        <v>0.0</v>
      </c>
      <c r="CE52" s="55">
        <v>0.0</v>
      </c>
      <c r="CF52" s="55">
        <v>0.0</v>
      </c>
      <c r="CG52" s="55">
        <v>0.0</v>
      </c>
      <c r="CH52" s="55">
        <v>0.0</v>
      </c>
      <c r="CI52" s="55">
        <v>0.0</v>
      </c>
      <c r="CJ52" s="55">
        <v>0.0</v>
      </c>
      <c r="CK52" s="55">
        <v>0.0</v>
      </c>
      <c r="CL52" s="55">
        <v>0.0</v>
      </c>
      <c r="CM52" s="55">
        <v>0.0</v>
      </c>
      <c r="CN52" s="55">
        <v>0.0</v>
      </c>
      <c r="CO52" s="55">
        <v>0.0</v>
      </c>
      <c r="CP52" s="55">
        <v>0.0</v>
      </c>
      <c r="CQ52" s="55">
        <v>0.0</v>
      </c>
      <c r="CR52" s="55">
        <v>0.0</v>
      </c>
      <c r="CS52" s="55">
        <v>0.0</v>
      </c>
      <c r="CT52" s="55">
        <v>0.0</v>
      </c>
      <c r="CU52" s="55">
        <v>0.0</v>
      </c>
      <c r="CV52" s="55">
        <v>0.0</v>
      </c>
    </row>
    <row r="53">
      <c r="A53" s="62" t="s">
        <v>213</v>
      </c>
      <c r="B53" s="55">
        <v>0.0</v>
      </c>
      <c r="C53" s="55">
        <v>0.0</v>
      </c>
      <c r="D53" s="55">
        <v>0.0</v>
      </c>
      <c r="E53" s="55">
        <v>0.0</v>
      </c>
      <c r="F53" s="55">
        <v>0.0</v>
      </c>
      <c r="G53" s="55">
        <v>0.0</v>
      </c>
      <c r="H53" s="55">
        <v>0.0</v>
      </c>
      <c r="I53" s="55">
        <v>0.0</v>
      </c>
      <c r="J53" s="55">
        <v>0.0</v>
      </c>
      <c r="K53" s="55">
        <v>0.0</v>
      </c>
      <c r="L53" s="55">
        <v>0.0</v>
      </c>
      <c r="M53" s="55">
        <v>0.0</v>
      </c>
      <c r="N53" s="55">
        <v>0.0</v>
      </c>
      <c r="O53" s="55">
        <v>0.0</v>
      </c>
      <c r="P53" s="55">
        <v>0.0</v>
      </c>
      <c r="Q53" s="55">
        <v>0.0</v>
      </c>
      <c r="R53" s="55">
        <v>0.0</v>
      </c>
      <c r="S53" s="55">
        <v>0.0</v>
      </c>
      <c r="T53" s="55">
        <v>0.0</v>
      </c>
      <c r="U53" s="55">
        <v>0.0</v>
      </c>
      <c r="V53" s="55">
        <v>0.0</v>
      </c>
      <c r="W53" s="55">
        <v>0.0</v>
      </c>
      <c r="X53" s="55">
        <v>0.0</v>
      </c>
      <c r="Y53" s="55">
        <v>0.0</v>
      </c>
      <c r="Z53" s="55">
        <v>0.0</v>
      </c>
      <c r="AA53" s="55">
        <v>0.0</v>
      </c>
      <c r="AB53" s="55">
        <v>0.0</v>
      </c>
      <c r="AC53" s="55">
        <v>0.0</v>
      </c>
      <c r="AD53" s="55">
        <v>0.0</v>
      </c>
      <c r="AE53" s="55">
        <v>0.0</v>
      </c>
      <c r="AF53" s="55">
        <v>0.0</v>
      </c>
      <c r="AG53" s="55">
        <v>0.0</v>
      </c>
      <c r="AH53" s="55">
        <v>0.0</v>
      </c>
      <c r="AI53" s="55">
        <v>0.0</v>
      </c>
      <c r="AJ53" s="55">
        <v>0.0</v>
      </c>
      <c r="AK53" s="55">
        <v>0.0</v>
      </c>
      <c r="AL53" s="55">
        <v>0.0</v>
      </c>
      <c r="AM53" s="55">
        <v>0.0</v>
      </c>
      <c r="AN53" s="55">
        <v>0.0</v>
      </c>
      <c r="AO53" s="55">
        <v>0.0</v>
      </c>
      <c r="AP53" s="55">
        <v>0.0</v>
      </c>
      <c r="AQ53" s="55">
        <v>0.0</v>
      </c>
      <c r="AR53" s="55">
        <v>0.0</v>
      </c>
      <c r="AS53" s="55">
        <v>0.0</v>
      </c>
      <c r="AT53" s="55">
        <v>0.0</v>
      </c>
      <c r="AU53" s="55">
        <v>0.0</v>
      </c>
      <c r="AV53" s="55">
        <v>0.0</v>
      </c>
      <c r="AW53" s="55">
        <v>0.0</v>
      </c>
      <c r="AX53" s="55">
        <v>0.0</v>
      </c>
      <c r="AY53" s="55">
        <v>0.0</v>
      </c>
      <c r="AZ53" s="55">
        <v>0.0</v>
      </c>
      <c r="BA53" s="55">
        <v>0.0</v>
      </c>
      <c r="BB53" s="55">
        <v>0.0</v>
      </c>
      <c r="BC53" s="55">
        <v>0.0</v>
      </c>
      <c r="BD53" s="55">
        <v>0.0</v>
      </c>
      <c r="BE53" s="55">
        <v>0.0</v>
      </c>
      <c r="BF53" s="55">
        <v>0.0</v>
      </c>
      <c r="BG53" s="55">
        <v>0.0</v>
      </c>
      <c r="BH53" s="55">
        <v>0.0</v>
      </c>
      <c r="BI53" s="55">
        <v>0.0</v>
      </c>
      <c r="BJ53" s="55">
        <v>0.0</v>
      </c>
      <c r="BK53" s="55">
        <v>0.0</v>
      </c>
      <c r="BL53" s="55">
        <v>0.0</v>
      </c>
      <c r="BM53" s="55">
        <v>0.0</v>
      </c>
      <c r="BN53" s="55">
        <v>0.0</v>
      </c>
      <c r="BO53" s="55">
        <v>0.0</v>
      </c>
      <c r="BP53" s="55">
        <v>0.0</v>
      </c>
      <c r="BQ53" s="55">
        <v>0.0</v>
      </c>
      <c r="BR53" s="55">
        <v>0.0</v>
      </c>
      <c r="BS53" s="55">
        <v>0.0</v>
      </c>
      <c r="BT53" s="55">
        <v>0.0</v>
      </c>
      <c r="BU53" s="55">
        <v>0.0</v>
      </c>
      <c r="BV53" s="55">
        <v>0.0</v>
      </c>
      <c r="BW53" s="55">
        <v>0.0</v>
      </c>
      <c r="BX53" s="55">
        <v>0.0</v>
      </c>
      <c r="BY53" s="55">
        <v>0.0</v>
      </c>
      <c r="BZ53" s="55">
        <v>0.0</v>
      </c>
      <c r="CA53" s="55">
        <v>0.0</v>
      </c>
      <c r="CB53" s="55">
        <v>0.0</v>
      </c>
      <c r="CC53" s="55">
        <v>0.0</v>
      </c>
      <c r="CD53" s="55">
        <v>0.0</v>
      </c>
      <c r="CE53" s="55">
        <v>0.0</v>
      </c>
      <c r="CF53" s="55">
        <v>0.0</v>
      </c>
      <c r="CG53" s="55">
        <v>0.0</v>
      </c>
      <c r="CH53" s="55">
        <v>0.0</v>
      </c>
      <c r="CI53" s="55">
        <v>0.0</v>
      </c>
      <c r="CJ53" s="55">
        <v>0.0</v>
      </c>
      <c r="CK53" s="55">
        <v>0.0</v>
      </c>
      <c r="CL53" s="55">
        <v>0.0</v>
      </c>
      <c r="CM53" s="55">
        <v>0.0</v>
      </c>
      <c r="CN53" s="55">
        <v>0.0</v>
      </c>
      <c r="CO53" s="55">
        <v>0.0</v>
      </c>
      <c r="CP53" s="55">
        <v>0.0</v>
      </c>
      <c r="CQ53" s="55">
        <v>0.0</v>
      </c>
      <c r="CR53" s="55">
        <v>0.0</v>
      </c>
      <c r="CS53" s="55">
        <v>0.0</v>
      </c>
      <c r="CT53" s="55">
        <v>0.0</v>
      </c>
      <c r="CU53" s="55">
        <v>0.0</v>
      </c>
      <c r="CV53" s="55">
        <v>0.0</v>
      </c>
    </row>
    <row r="54">
      <c r="A54" s="62" t="s">
        <v>213</v>
      </c>
      <c r="B54" s="55">
        <v>0.0</v>
      </c>
      <c r="C54" s="55">
        <v>0.0</v>
      </c>
      <c r="D54" s="55">
        <v>0.0</v>
      </c>
      <c r="E54" s="55">
        <v>0.0</v>
      </c>
      <c r="F54" s="55">
        <v>0.0</v>
      </c>
      <c r="G54" s="55">
        <v>0.0</v>
      </c>
      <c r="H54" s="55">
        <v>0.0</v>
      </c>
      <c r="I54" s="55">
        <v>0.0</v>
      </c>
      <c r="J54" s="55">
        <v>0.0</v>
      </c>
      <c r="K54" s="55">
        <v>0.0</v>
      </c>
      <c r="L54" s="55">
        <v>0.0</v>
      </c>
      <c r="M54" s="55">
        <v>0.0</v>
      </c>
      <c r="N54" s="55">
        <v>0.0</v>
      </c>
      <c r="O54" s="55">
        <v>0.0</v>
      </c>
      <c r="P54" s="55">
        <v>0.0</v>
      </c>
      <c r="Q54" s="55">
        <v>0.0</v>
      </c>
      <c r="R54" s="55">
        <v>0.0</v>
      </c>
      <c r="S54" s="55">
        <v>0.0</v>
      </c>
      <c r="T54" s="55">
        <v>0.0</v>
      </c>
      <c r="U54" s="55">
        <v>0.0</v>
      </c>
      <c r="V54" s="55">
        <v>0.0</v>
      </c>
      <c r="W54" s="55">
        <v>0.0</v>
      </c>
      <c r="X54" s="55">
        <v>0.0</v>
      </c>
      <c r="Y54" s="55">
        <v>0.0</v>
      </c>
      <c r="Z54" s="55">
        <v>0.0</v>
      </c>
      <c r="AA54" s="55">
        <v>0.0</v>
      </c>
      <c r="AB54" s="55">
        <v>0.0</v>
      </c>
      <c r="AC54" s="55">
        <v>0.0</v>
      </c>
      <c r="AD54" s="55">
        <v>0.0</v>
      </c>
      <c r="AE54" s="55">
        <v>0.0</v>
      </c>
      <c r="AF54" s="55">
        <v>0.0</v>
      </c>
      <c r="AG54" s="55">
        <v>0.0</v>
      </c>
      <c r="AH54" s="55">
        <v>0.0</v>
      </c>
      <c r="AI54" s="55">
        <v>0.0</v>
      </c>
      <c r="AJ54" s="55">
        <v>0.0</v>
      </c>
      <c r="AK54" s="55">
        <v>0.0</v>
      </c>
      <c r="AL54" s="55">
        <v>0.0</v>
      </c>
      <c r="AM54" s="55">
        <v>0.0</v>
      </c>
      <c r="AN54" s="55">
        <v>0.0</v>
      </c>
      <c r="AO54" s="55">
        <v>0.0</v>
      </c>
      <c r="AP54" s="55">
        <v>0.0</v>
      </c>
      <c r="AQ54" s="55">
        <v>0.0</v>
      </c>
      <c r="AR54" s="55">
        <v>0.0</v>
      </c>
      <c r="AS54" s="55">
        <v>0.0</v>
      </c>
      <c r="AT54" s="55">
        <v>0.0</v>
      </c>
      <c r="AU54" s="55">
        <v>0.0</v>
      </c>
      <c r="AV54" s="55">
        <v>0.0</v>
      </c>
      <c r="AW54" s="55">
        <v>0.0</v>
      </c>
      <c r="AX54" s="55">
        <v>0.0</v>
      </c>
      <c r="AY54" s="55">
        <v>0.0</v>
      </c>
      <c r="AZ54" s="55">
        <v>0.0</v>
      </c>
      <c r="BA54" s="55">
        <v>0.0</v>
      </c>
      <c r="BB54" s="55">
        <v>0.0</v>
      </c>
      <c r="BC54" s="55">
        <v>0.0</v>
      </c>
      <c r="BD54" s="55">
        <v>0.0</v>
      </c>
      <c r="BE54" s="55">
        <v>0.0</v>
      </c>
      <c r="BF54" s="55">
        <v>0.0</v>
      </c>
      <c r="BG54" s="55">
        <v>0.0</v>
      </c>
      <c r="BH54" s="55">
        <v>0.0</v>
      </c>
      <c r="BI54" s="55">
        <v>0.0</v>
      </c>
      <c r="BJ54" s="55">
        <v>0.0</v>
      </c>
      <c r="BK54" s="55">
        <v>0.0</v>
      </c>
      <c r="BL54" s="55">
        <v>0.0</v>
      </c>
      <c r="BM54" s="55">
        <v>0.0</v>
      </c>
      <c r="BN54" s="55">
        <v>0.0</v>
      </c>
      <c r="BO54" s="55">
        <v>0.0</v>
      </c>
      <c r="BP54" s="55">
        <v>0.0</v>
      </c>
      <c r="BQ54" s="55">
        <v>0.0</v>
      </c>
      <c r="BR54" s="55">
        <v>0.0</v>
      </c>
      <c r="BS54" s="55">
        <v>0.0</v>
      </c>
      <c r="BT54" s="55">
        <v>0.0</v>
      </c>
      <c r="BU54" s="55">
        <v>0.0</v>
      </c>
      <c r="BV54" s="55">
        <v>0.0</v>
      </c>
      <c r="BW54" s="55">
        <v>0.0</v>
      </c>
      <c r="BX54" s="55">
        <v>0.0</v>
      </c>
      <c r="BY54" s="55">
        <v>0.0</v>
      </c>
      <c r="BZ54" s="55">
        <v>0.0</v>
      </c>
      <c r="CA54" s="55">
        <v>0.0</v>
      </c>
      <c r="CB54" s="55">
        <v>0.0</v>
      </c>
      <c r="CC54" s="55">
        <v>0.0</v>
      </c>
      <c r="CD54" s="55">
        <v>0.0</v>
      </c>
      <c r="CE54" s="55">
        <v>0.0</v>
      </c>
      <c r="CF54" s="55">
        <v>0.0</v>
      </c>
      <c r="CG54" s="55">
        <v>0.0</v>
      </c>
      <c r="CH54" s="55">
        <v>0.0</v>
      </c>
      <c r="CI54" s="55">
        <v>0.0</v>
      </c>
      <c r="CJ54" s="55">
        <v>0.0</v>
      </c>
      <c r="CK54" s="55">
        <v>0.0</v>
      </c>
      <c r="CL54" s="55">
        <v>0.0</v>
      </c>
      <c r="CM54" s="55">
        <v>0.0</v>
      </c>
      <c r="CN54" s="55">
        <v>0.0</v>
      </c>
      <c r="CO54" s="55">
        <v>0.0</v>
      </c>
      <c r="CP54" s="55">
        <v>0.0</v>
      </c>
      <c r="CQ54" s="55">
        <v>0.0</v>
      </c>
      <c r="CR54" s="55">
        <v>0.0</v>
      </c>
      <c r="CS54" s="55">
        <v>0.0</v>
      </c>
      <c r="CT54" s="55">
        <v>0.0</v>
      </c>
      <c r="CU54" s="55">
        <v>0.0</v>
      </c>
      <c r="CV54" s="55">
        <v>0.0</v>
      </c>
    </row>
    <row r="55">
      <c r="A55" s="62" t="s">
        <v>213</v>
      </c>
      <c r="B55" s="55">
        <v>0.0</v>
      </c>
      <c r="C55" s="55">
        <v>0.0</v>
      </c>
      <c r="D55" s="55">
        <v>0.0</v>
      </c>
      <c r="E55" s="55">
        <v>0.0</v>
      </c>
      <c r="F55" s="55">
        <v>0.0</v>
      </c>
      <c r="G55" s="55">
        <v>0.0</v>
      </c>
      <c r="H55" s="55">
        <v>0.0</v>
      </c>
      <c r="I55" s="55">
        <v>0.0</v>
      </c>
      <c r="J55" s="55">
        <v>0.0</v>
      </c>
      <c r="K55" s="55">
        <v>0.0</v>
      </c>
      <c r="L55" s="55">
        <v>0.0</v>
      </c>
      <c r="M55" s="55">
        <v>0.0</v>
      </c>
      <c r="N55" s="55">
        <v>0.0</v>
      </c>
      <c r="O55" s="55">
        <v>0.0</v>
      </c>
      <c r="P55" s="55">
        <v>0.0</v>
      </c>
      <c r="Q55" s="55">
        <v>0.0</v>
      </c>
      <c r="R55" s="55">
        <v>0.0</v>
      </c>
      <c r="S55" s="55">
        <v>0.0</v>
      </c>
      <c r="T55" s="55">
        <v>0.0</v>
      </c>
      <c r="U55" s="55">
        <v>0.0</v>
      </c>
      <c r="V55" s="55">
        <v>0.0</v>
      </c>
      <c r="W55" s="55">
        <v>0.0</v>
      </c>
      <c r="X55" s="55">
        <v>0.0</v>
      </c>
      <c r="Y55" s="55">
        <v>0.0</v>
      </c>
      <c r="Z55" s="55">
        <v>0.0</v>
      </c>
      <c r="AA55" s="55">
        <v>0.0</v>
      </c>
      <c r="AB55" s="55">
        <v>0.0</v>
      </c>
      <c r="AC55" s="55">
        <v>0.0</v>
      </c>
      <c r="AD55" s="55">
        <v>0.0</v>
      </c>
      <c r="AE55" s="55">
        <v>0.0</v>
      </c>
      <c r="AF55" s="55">
        <v>0.0</v>
      </c>
      <c r="AG55" s="55">
        <v>0.0</v>
      </c>
      <c r="AH55" s="55">
        <v>0.0</v>
      </c>
      <c r="AI55" s="55">
        <v>0.0</v>
      </c>
      <c r="AJ55" s="55">
        <v>0.0</v>
      </c>
      <c r="AK55" s="55">
        <v>0.0</v>
      </c>
      <c r="AL55" s="55">
        <v>0.0</v>
      </c>
      <c r="AM55" s="55">
        <v>0.0</v>
      </c>
      <c r="AN55" s="55">
        <v>0.0</v>
      </c>
      <c r="AO55" s="55">
        <v>0.0</v>
      </c>
      <c r="AP55" s="55">
        <v>0.0</v>
      </c>
      <c r="AQ55" s="55">
        <v>0.0</v>
      </c>
      <c r="AR55" s="55">
        <v>0.0</v>
      </c>
      <c r="AS55" s="55">
        <v>0.0</v>
      </c>
      <c r="AT55" s="55">
        <v>0.0</v>
      </c>
      <c r="AU55" s="55">
        <v>0.0</v>
      </c>
      <c r="AV55" s="55">
        <v>0.0</v>
      </c>
      <c r="AW55" s="55">
        <v>0.0</v>
      </c>
      <c r="AX55" s="55">
        <v>0.0</v>
      </c>
      <c r="AY55" s="55">
        <v>0.0</v>
      </c>
      <c r="AZ55" s="55">
        <v>0.0</v>
      </c>
      <c r="BA55" s="55">
        <v>0.0</v>
      </c>
      <c r="BB55" s="55">
        <v>0.0</v>
      </c>
      <c r="BC55" s="55">
        <v>0.0</v>
      </c>
      <c r="BD55" s="55">
        <v>0.0</v>
      </c>
      <c r="BE55" s="55">
        <v>0.0</v>
      </c>
      <c r="BF55" s="55">
        <v>0.0</v>
      </c>
      <c r="BG55" s="55">
        <v>0.0</v>
      </c>
      <c r="BH55" s="55">
        <v>0.0</v>
      </c>
      <c r="BI55" s="55">
        <v>0.0</v>
      </c>
      <c r="BJ55" s="55">
        <v>0.0</v>
      </c>
      <c r="BK55" s="55">
        <v>0.0</v>
      </c>
      <c r="BL55" s="55">
        <v>0.0</v>
      </c>
      <c r="BM55" s="55">
        <v>0.0</v>
      </c>
      <c r="BN55" s="55">
        <v>0.0</v>
      </c>
      <c r="BO55" s="55">
        <v>0.0</v>
      </c>
      <c r="BP55" s="55">
        <v>0.0</v>
      </c>
      <c r="BQ55" s="55">
        <v>0.0</v>
      </c>
      <c r="BR55" s="55">
        <v>0.0</v>
      </c>
      <c r="BS55" s="55">
        <v>0.0</v>
      </c>
      <c r="BT55" s="55">
        <v>0.0</v>
      </c>
      <c r="BU55" s="55">
        <v>0.0</v>
      </c>
      <c r="BV55" s="55">
        <v>0.0</v>
      </c>
      <c r="BW55" s="55">
        <v>0.0</v>
      </c>
      <c r="BX55" s="55">
        <v>0.0</v>
      </c>
      <c r="BY55" s="55">
        <v>0.0</v>
      </c>
      <c r="BZ55" s="55">
        <v>0.0</v>
      </c>
      <c r="CA55" s="55">
        <v>0.0</v>
      </c>
      <c r="CB55" s="55">
        <v>0.0</v>
      </c>
      <c r="CC55" s="55">
        <v>0.0</v>
      </c>
      <c r="CD55" s="55">
        <v>0.0</v>
      </c>
      <c r="CE55" s="55">
        <v>0.0</v>
      </c>
      <c r="CF55" s="55">
        <v>0.0</v>
      </c>
      <c r="CG55" s="55">
        <v>0.0</v>
      </c>
      <c r="CH55" s="55">
        <v>0.0</v>
      </c>
      <c r="CI55" s="55">
        <v>0.0</v>
      </c>
      <c r="CJ55" s="55">
        <v>0.0</v>
      </c>
      <c r="CK55" s="55">
        <v>0.0</v>
      </c>
      <c r="CL55" s="55">
        <v>0.0</v>
      </c>
      <c r="CM55" s="55">
        <v>0.0</v>
      </c>
      <c r="CN55" s="55">
        <v>0.0</v>
      </c>
      <c r="CO55" s="55">
        <v>0.0</v>
      </c>
      <c r="CP55" s="55">
        <v>0.0</v>
      </c>
      <c r="CQ55" s="55">
        <v>0.0</v>
      </c>
      <c r="CR55" s="55">
        <v>0.0</v>
      </c>
      <c r="CS55" s="55">
        <v>0.0</v>
      </c>
      <c r="CT55" s="55">
        <v>0.0</v>
      </c>
      <c r="CU55" s="55">
        <v>0.0</v>
      </c>
      <c r="CV55" s="55">
        <v>0.0</v>
      </c>
    </row>
    <row r="56">
      <c r="A56" s="62" t="s">
        <v>213</v>
      </c>
      <c r="B56" s="55">
        <v>0.0</v>
      </c>
      <c r="C56" s="55">
        <v>0.0</v>
      </c>
      <c r="D56" s="55">
        <v>0.0</v>
      </c>
      <c r="E56" s="55">
        <v>0.0</v>
      </c>
      <c r="F56" s="55">
        <v>0.0</v>
      </c>
      <c r="G56" s="55">
        <v>0.0</v>
      </c>
      <c r="H56" s="55">
        <v>0.0</v>
      </c>
      <c r="I56" s="55">
        <v>0.0</v>
      </c>
      <c r="J56" s="55">
        <v>0.0</v>
      </c>
      <c r="K56" s="55">
        <v>0.0</v>
      </c>
      <c r="L56" s="55">
        <v>0.0</v>
      </c>
      <c r="M56" s="55">
        <v>0.0</v>
      </c>
      <c r="N56" s="55">
        <v>0.0</v>
      </c>
      <c r="O56" s="55">
        <v>0.0</v>
      </c>
      <c r="P56" s="55">
        <v>0.0</v>
      </c>
      <c r="Q56" s="55">
        <v>0.0</v>
      </c>
      <c r="R56" s="55">
        <v>0.0</v>
      </c>
      <c r="S56" s="55">
        <v>0.0</v>
      </c>
      <c r="T56" s="55">
        <v>0.0</v>
      </c>
      <c r="U56" s="55">
        <v>0.0</v>
      </c>
      <c r="V56" s="55">
        <v>0.0</v>
      </c>
      <c r="W56" s="55">
        <v>0.0</v>
      </c>
      <c r="X56" s="55">
        <v>0.0</v>
      </c>
      <c r="Y56" s="55">
        <v>0.0</v>
      </c>
      <c r="Z56" s="55">
        <v>0.0</v>
      </c>
      <c r="AA56" s="55">
        <v>0.0</v>
      </c>
      <c r="AB56" s="55">
        <v>0.0</v>
      </c>
      <c r="AC56" s="55">
        <v>0.0</v>
      </c>
      <c r="AD56" s="55">
        <v>0.0</v>
      </c>
      <c r="AE56" s="55">
        <v>0.0</v>
      </c>
      <c r="AF56" s="55">
        <v>0.0</v>
      </c>
      <c r="AG56" s="55">
        <v>0.0</v>
      </c>
      <c r="AH56" s="55">
        <v>0.0</v>
      </c>
      <c r="AI56" s="55">
        <v>0.0</v>
      </c>
      <c r="AJ56" s="55">
        <v>0.0</v>
      </c>
      <c r="AK56" s="55">
        <v>0.0</v>
      </c>
      <c r="AL56" s="55">
        <v>0.0</v>
      </c>
      <c r="AM56" s="55">
        <v>0.0</v>
      </c>
      <c r="AN56" s="55">
        <v>0.0</v>
      </c>
      <c r="AO56" s="55">
        <v>0.0</v>
      </c>
      <c r="AP56" s="55">
        <v>0.0</v>
      </c>
      <c r="AQ56" s="55">
        <v>0.0</v>
      </c>
      <c r="AR56" s="55">
        <v>0.0</v>
      </c>
      <c r="AS56" s="55">
        <v>0.0</v>
      </c>
      <c r="AT56" s="55">
        <v>0.0</v>
      </c>
      <c r="AU56" s="55">
        <v>0.0</v>
      </c>
      <c r="AV56" s="55">
        <v>0.0</v>
      </c>
      <c r="AW56" s="55">
        <v>0.0</v>
      </c>
      <c r="AX56" s="55">
        <v>0.0</v>
      </c>
      <c r="AY56" s="55">
        <v>0.0</v>
      </c>
      <c r="AZ56" s="55">
        <v>0.0</v>
      </c>
      <c r="BA56" s="55">
        <v>0.0</v>
      </c>
      <c r="BB56" s="55">
        <v>0.0</v>
      </c>
      <c r="BC56" s="55">
        <v>0.0</v>
      </c>
      <c r="BD56" s="55">
        <v>0.0</v>
      </c>
      <c r="BE56" s="55">
        <v>0.0</v>
      </c>
      <c r="BF56" s="55">
        <v>0.0</v>
      </c>
      <c r="BG56" s="55">
        <v>0.0</v>
      </c>
      <c r="BH56" s="55">
        <v>0.0</v>
      </c>
      <c r="BI56" s="55">
        <v>0.0</v>
      </c>
      <c r="BJ56" s="55">
        <v>0.0</v>
      </c>
      <c r="BK56" s="55">
        <v>0.0</v>
      </c>
      <c r="BL56" s="55">
        <v>0.0</v>
      </c>
      <c r="BM56" s="55">
        <v>0.0</v>
      </c>
      <c r="BN56" s="55">
        <v>0.0</v>
      </c>
      <c r="BO56" s="55">
        <v>0.0</v>
      </c>
      <c r="BP56" s="55">
        <v>0.0</v>
      </c>
      <c r="BQ56" s="55">
        <v>0.0</v>
      </c>
      <c r="BR56" s="55">
        <v>0.0</v>
      </c>
      <c r="BS56" s="55">
        <v>0.0</v>
      </c>
      <c r="BT56" s="55">
        <v>0.0</v>
      </c>
      <c r="BU56" s="55">
        <v>0.0</v>
      </c>
      <c r="BV56" s="55">
        <v>0.0</v>
      </c>
      <c r="BW56" s="55">
        <v>0.0</v>
      </c>
      <c r="BX56" s="55">
        <v>0.0</v>
      </c>
      <c r="BY56" s="55">
        <v>0.0</v>
      </c>
      <c r="BZ56" s="55">
        <v>0.0</v>
      </c>
      <c r="CA56" s="55">
        <v>0.0</v>
      </c>
      <c r="CB56" s="55">
        <v>0.0</v>
      </c>
      <c r="CC56" s="55">
        <v>0.0</v>
      </c>
      <c r="CD56" s="55">
        <v>0.0</v>
      </c>
      <c r="CE56" s="55">
        <v>0.0</v>
      </c>
      <c r="CF56" s="55">
        <v>0.0</v>
      </c>
      <c r="CG56" s="55">
        <v>0.0</v>
      </c>
      <c r="CH56" s="55">
        <v>0.0</v>
      </c>
      <c r="CI56" s="55">
        <v>0.0</v>
      </c>
      <c r="CJ56" s="55">
        <v>0.0</v>
      </c>
      <c r="CK56" s="55">
        <v>0.0</v>
      </c>
      <c r="CL56" s="55">
        <v>0.0</v>
      </c>
      <c r="CM56" s="55">
        <v>0.0</v>
      </c>
      <c r="CN56" s="55">
        <v>0.0</v>
      </c>
      <c r="CO56" s="55">
        <v>0.0</v>
      </c>
      <c r="CP56" s="55">
        <v>0.0</v>
      </c>
      <c r="CQ56" s="55">
        <v>0.0</v>
      </c>
      <c r="CR56" s="55">
        <v>0.0</v>
      </c>
      <c r="CS56" s="55">
        <v>0.0</v>
      </c>
      <c r="CT56" s="55">
        <v>0.0</v>
      </c>
      <c r="CU56" s="55">
        <v>0.0</v>
      </c>
      <c r="CV56" s="55">
        <v>0.0</v>
      </c>
    </row>
    <row r="57">
      <c r="A57" s="62" t="s">
        <v>213</v>
      </c>
      <c r="B57" s="55">
        <v>0.0</v>
      </c>
      <c r="C57" s="55">
        <v>0.0</v>
      </c>
      <c r="D57" s="55">
        <v>0.0</v>
      </c>
      <c r="E57" s="55">
        <v>0.0</v>
      </c>
      <c r="F57" s="55">
        <v>0.0</v>
      </c>
      <c r="G57" s="55">
        <v>0.0</v>
      </c>
      <c r="H57" s="55">
        <v>0.0</v>
      </c>
      <c r="I57" s="55">
        <v>0.0</v>
      </c>
      <c r="J57" s="55">
        <v>0.0</v>
      </c>
      <c r="K57" s="55">
        <v>0.0</v>
      </c>
      <c r="L57" s="55">
        <v>0.0</v>
      </c>
      <c r="M57" s="55">
        <v>0.0</v>
      </c>
      <c r="N57" s="55">
        <v>0.0</v>
      </c>
      <c r="O57" s="55">
        <v>0.0</v>
      </c>
      <c r="P57" s="55">
        <v>0.0</v>
      </c>
      <c r="Q57" s="55">
        <v>0.0</v>
      </c>
      <c r="R57" s="55">
        <v>0.0</v>
      </c>
      <c r="S57" s="55">
        <v>0.0</v>
      </c>
      <c r="T57" s="55">
        <v>0.0</v>
      </c>
      <c r="U57" s="55">
        <v>0.0</v>
      </c>
      <c r="V57" s="55">
        <v>0.0</v>
      </c>
      <c r="W57" s="55">
        <v>0.0</v>
      </c>
      <c r="X57" s="55">
        <v>0.0</v>
      </c>
      <c r="Y57" s="55">
        <v>0.0</v>
      </c>
      <c r="Z57" s="55">
        <v>0.0</v>
      </c>
      <c r="AA57" s="55">
        <v>0.0</v>
      </c>
      <c r="AB57" s="55">
        <v>0.0</v>
      </c>
      <c r="AC57" s="55">
        <v>0.0</v>
      </c>
      <c r="AD57" s="55">
        <v>0.0</v>
      </c>
      <c r="AE57" s="55">
        <v>0.0</v>
      </c>
      <c r="AF57" s="55">
        <v>0.0</v>
      </c>
      <c r="AG57" s="55">
        <v>0.0</v>
      </c>
      <c r="AH57" s="55">
        <v>0.0</v>
      </c>
      <c r="AI57" s="55">
        <v>0.0</v>
      </c>
      <c r="AJ57" s="55">
        <v>0.0</v>
      </c>
      <c r="AK57" s="55">
        <v>0.0</v>
      </c>
      <c r="AL57" s="55">
        <v>0.0</v>
      </c>
      <c r="AM57" s="55">
        <v>0.0</v>
      </c>
      <c r="AN57" s="55">
        <v>0.0</v>
      </c>
      <c r="AO57" s="55">
        <v>0.0</v>
      </c>
      <c r="AP57" s="55">
        <v>0.0</v>
      </c>
      <c r="AQ57" s="55">
        <v>0.0</v>
      </c>
      <c r="AR57" s="55">
        <v>0.0</v>
      </c>
      <c r="AS57" s="55">
        <v>0.0</v>
      </c>
      <c r="AT57" s="55">
        <v>0.0</v>
      </c>
      <c r="AU57" s="55">
        <v>0.0</v>
      </c>
      <c r="AV57" s="55">
        <v>0.0</v>
      </c>
      <c r="AW57" s="55">
        <v>0.0</v>
      </c>
      <c r="AX57" s="55">
        <v>0.0</v>
      </c>
      <c r="AY57" s="55">
        <v>0.0</v>
      </c>
      <c r="AZ57" s="55">
        <v>0.0</v>
      </c>
      <c r="BA57" s="55">
        <v>0.0</v>
      </c>
      <c r="BB57" s="55">
        <v>0.0</v>
      </c>
      <c r="BC57" s="55">
        <v>0.0</v>
      </c>
      <c r="BD57" s="55">
        <v>0.0</v>
      </c>
      <c r="BE57" s="55">
        <v>0.0</v>
      </c>
      <c r="BF57" s="55">
        <v>0.0</v>
      </c>
      <c r="BG57" s="55">
        <v>0.0</v>
      </c>
      <c r="BH57" s="55">
        <v>0.0</v>
      </c>
      <c r="BI57" s="55">
        <v>0.0</v>
      </c>
      <c r="BJ57" s="55">
        <v>0.0</v>
      </c>
      <c r="BK57" s="55">
        <v>0.0</v>
      </c>
      <c r="BL57" s="55">
        <v>0.0</v>
      </c>
      <c r="BM57" s="55">
        <v>0.0</v>
      </c>
      <c r="BN57" s="55">
        <v>0.0</v>
      </c>
      <c r="BO57" s="55">
        <v>0.0</v>
      </c>
      <c r="BP57" s="55">
        <v>0.0</v>
      </c>
      <c r="BQ57" s="55">
        <v>0.0</v>
      </c>
      <c r="BR57" s="55">
        <v>0.0</v>
      </c>
      <c r="BS57" s="55">
        <v>0.0</v>
      </c>
      <c r="BT57" s="55">
        <v>0.0</v>
      </c>
      <c r="BU57" s="55">
        <v>0.0</v>
      </c>
      <c r="BV57" s="55">
        <v>0.0</v>
      </c>
      <c r="BW57" s="55">
        <v>0.0</v>
      </c>
      <c r="BX57" s="55">
        <v>0.0</v>
      </c>
      <c r="BY57" s="55">
        <v>0.0</v>
      </c>
      <c r="BZ57" s="55">
        <v>0.0</v>
      </c>
      <c r="CA57" s="55">
        <v>0.0</v>
      </c>
      <c r="CB57" s="55">
        <v>0.0</v>
      </c>
      <c r="CC57" s="55">
        <v>0.0</v>
      </c>
      <c r="CD57" s="55">
        <v>0.0</v>
      </c>
      <c r="CE57" s="55">
        <v>0.0</v>
      </c>
      <c r="CF57" s="55">
        <v>0.0</v>
      </c>
      <c r="CG57" s="55">
        <v>0.0</v>
      </c>
      <c r="CH57" s="55">
        <v>0.0</v>
      </c>
      <c r="CI57" s="55">
        <v>0.0</v>
      </c>
      <c r="CJ57" s="55">
        <v>0.0</v>
      </c>
      <c r="CK57" s="55">
        <v>0.0</v>
      </c>
      <c r="CL57" s="55">
        <v>0.0</v>
      </c>
      <c r="CM57" s="55">
        <v>0.0</v>
      </c>
      <c r="CN57" s="55">
        <v>0.0</v>
      </c>
      <c r="CO57" s="55">
        <v>0.0</v>
      </c>
      <c r="CP57" s="55">
        <v>0.0</v>
      </c>
      <c r="CQ57" s="55">
        <v>0.0</v>
      </c>
      <c r="CR57" s="55">
        <v>0.0</v>
      </c>
      <c r="CS57" s="55">
        <v>0.0</v>
      </c>
      <c r="CT57" s="55">
        <v>0.0</v>
      </c>
      <c r="CU57" s="55">
        <v>0.0</v>
      </c>
      <c r="CV57" s="55">
        <v>0.0</v>
      </c>
    </row>
    <row r="58" ht="76.5" customHeight="1">
      <c r="A58" s="54" t="s">
        <v>213</v>
      </c>
      <c r="B58" s="55">
        <v>0.0</v>
      </c>
      <c r="C58" s="55">
        <v>0.0</v>
      </c>
      <c r="D58" s="55">
        <v>0.0</v>
      </c>
      <c r="E58" s="55">
        <v>0.0</v>
      </c>
      <c r="F58" s="55">
        <v>0.0</v>
      </c>
      <c r="G58" s="55">
        <v>0.0</v>
      </c>
      <c r="H58" s="55">
        <v>0.0</v>
      </c>
      <c r="I58" s="55">
        <v>0.0</v>
      </c>
      <c r="J58" s="55">
        <v>0.0</v>
      </c>
      <c r="K58" s="55">
        <v>0.0</v>
      </c>
      <c r="L58" s="55">
        <v>0.0</v>
      </c>
      <c r="M58" s="55">
        <v>0.0</v>
      </c>
      <c r="N58" s="55">
        <v>0.0</v>
      </c>
      <c r="O58" s="55">
        <v>0.0</v>
      </c>
      <c r="P58" s="55">
        <v>0.0</v>
      </c>
      <c r="Q58" s="55">
        <v>0.0</v>
      </c>
      <c r="R58" s="55">
        <v>0.0</v>
      </c>
      <c r="S58" s="55">
        <v>0.0</v>
      </c>
      <c r="T58" s="55">
        <v>0.0</v>
      </c>
      <c r="U58" s="55">
        <v>0.0</v>
      </c>
      <c r="V58" s="55">
        <v>0.0</v>
      </c>
      <c r="W58" s="55">
        <v>0.0</v>
      </c>
      <c r="X58" s="55">
        <v>0.0</v>
      </c>
      <c r="Y58" s="55">
        <v>0.0</v>
      </c>
      <c r="Z58" s="55">
        <v>0.0</v>
      </c>
      <c r="AA58" s="55">
        <v>0.0</v>
      </c>
      <c r="AB58" s="55">
        <v>0.0</v>
      </c>
      <c r="AC58" s="55">
        <v>0.0</v>
      </c>
      <c r="AD58" s="55">
        <v>0.0</v>
      </c>
      <c r="AE58" s="55">
        <v>0.0</v>
      </c>
      <c r="AF58" s="55">
        <v>0.0</v>
      </c>
      <c r="AG58" s="55">
        <v>0.0</v>
      </c>
      <c r="AH58" s="55">
        <v>0.0</v>
      </c>
      <c r="AI58" s="55">
        <v>0.0</v>
      </c>
      <c r="AJ58" s="55">
        <v>0.0</v>
      </c>
      <c r="AK58" s="55">
        <v>0.0</v>
      </c>
      <c r="AL58" s="55">
        <v>0.0</v>
      </c>
      <c r="AM58" s="55">
        <v>0.0</v>
      </c>
      <c r="AN58" s="55">
        <v>0.0</v>
      </c>
      <c r="AO58" s="55">
        <v>0.0</v>
      </c>
      <c r="AP58" s="55">
        <v>0.0</v>
      </c>
      <c r="AQ58" s="55">
        <v>0.0</v>
      </c>
      <c r="AR58" s="55">
        <v>0.0</v>
      </c>
      <c r="AS58" s="55">
        <v>0.0</v>
      </c>
      <c r="AT58" s="55">
        <v>0.0</v>
      </c>
      <c r="AU58" s="55">
        <v>0.0</v>
      </c>
      <c r="AV58" s="55">
        <v>0.0</v>
      </c>
      <c r="AW58" s="55">
        <v>0.0</v>
      </c>
      <c r="AX58" s="55">
        <v>0.0</v>
      </c>
      <c r="AY58" s="55">
        <v>0.0</v>
      </c>
      <c r="AZ58" s="55">
        <v>0.0</v>
      </c>
      <c r="BA58" s="55">
        <v>0.0</v>
      </c>
      <c r="BB58" s="55">
        <v>0.0</v>
      </c>
      <c r="BC58" s="55">
        <v>0.0</v>
      </c>
      <c r="BD58" s="55">
        <v>0.0</v>
      </c>
      <c r="BE58" s="55">
        <v>0.0</v>
      </c>
      <c r="BF58" s="55">
        <v>0.0</v>
      </c>
      <c r="BG58" s="55">
        <v>0.0</v>
      </c>
      <c r="BH58" s="55">
        <v>0.0</v>
      </c>
      <c r="BI58" s="55">
        <v>0.0</v>
      </c>
      <c r="BJ58" s="55">
        <v>0.0</v>
      </c>
      <c r="BK58" s="55">
        <v>0.0</v>
      </c>
      <c r="BL58" s="55">
        <v>0.0</v>
      </c>
      <c r="BM58" s="55">
        <v>0.0</v>
      </c>
      <c r="BN58" s="55">
        <v>0.0</v>
      </c>
      <c r="BO58" s="55">
        <v>0.0</v>
      </c>
      <c r="BP58" s="55">
        <v>0.0</v>
      </c>
      <c r="BQ58" s="55">
        <v>0.0</v>
      </c>
      <c r="BR58" s="55">
        <v>0.0</v>
      </c>
      <c r="BS58" s="55">
        <v>0.0</v>
      </c>
      <c r="BT58" s="55">
        <v>0.0</v>
      </c>
      <c r="BU58" s="55">
        <v>0.0</v>
      </c>
      <c r="BV58" s="55">
        <v>0.0</v>
      </c>
      <c r="BW58" s="55">
        <v>0.0</v>
      </c>
      <c r="BX58" s="55">
        <v>0.0</v>
      </c>
      <c r="BY58" s="55">
        <v>0.0</v>
      </c>
      <c r="BZ58" s="55">
        <v>0.0</v>
      </c>
      <c r="CA58" s="55">
        <v>0.0</v>
      </c>
      <c r="CB58" s="55">
        <v>0.0</v>
      </c>
      <c r="CC58" s="55">
        <v>0.0</v>
      </c>
      <c r="CD58" s="55">
        <v>0.0</v>
      </c>
      <c r="CE58" s="55">
        <v>0.0</v>
      </c>
      <c r="CF58" s="55">
        <v>0.0</v>
      </c>
      <c r="CG58" s="55">
        <v>0.0</v>
      </c>
      <c r="CH58" s="55">
        <v>0.0</v>
      </c>
      <c r="CI58" s="55">
        <v>0.0</v>
      </c>
      <c r="CJ58" s="55">
        <v>0.0</v>
      </c>
      <c r="CK58" s="55">
        <v>0.0</v>
      </c>
      <c r="CL58" s="55">
        <v>0.0</v>
      </c>
      <c r="CM58" s="55">
        <v>0.0</v>
      </c>
      <c r="CN58" s="55">
        <v>0.0</v>
      </c>
      <c r="CO58" s="55">
        <v>0.0</v>
      </c>
      <c r="CP58" s="55">
        <v>0.0</v>
      </c>
      <c r="CQ58" s="55">
        <v>0.0</v>
      </c>
      <c r="CR58" s="55">
        <v>0.0</v>
      </c>
      <c r="CS58" s="55">
        <v>0.0</v>
      </c>
      <c r="CT58" s="55">
        <v>0.0</v>
      </c>
      <c r="CU58" s="55">
        <v>0.0</v>
      </c>
      <c r="CV58" s="55">
        <v>0.0</v>
      </c>
    </row>
  </sheetData>
  <conditionalFormatting sqref="D10">
    <cfRule type="expression" dxfId="0" priority="1">
      <formula>OR(ISODD(A16),A16=0)</formula>
    </cfRule>
  </conditionalFormatting>
  <conditionalFormatting sqref="D10">
    <cfRule type="expression" dxfId="1" priority="2">
      <formula>MOD(A16,5)=0</formula>
    </cfRule>
  </conditionalFormatting>
  <conditionalFormatting sqref="D10">
    <cfRule type="expression" dxfId="2" priority="3">
      <formula>MOD(A16,35)=0</formula>
    </cfRule>
  </conditionalFormatting>
  <conditionalFormatting sqref="C3:C6 B9:CV58">
    <cfRule type="expression" dxfId="0" priority="4">
      <formula>OR(ISODD(B9),B9=0)</formula>
    </cfRule>
  </conditionalFormatting>
  <conditionalFormatting sqref="C3:C6 B9:CV58">
    <cfRule type="expression" dxfId="3" priority="5">
      <formula>MOD(B9,35)=0</formula>
    </cfRule>
  </conditionalFormatting>
  <conditionalFormatting sqref="C3:C6 B9:CV58">
    <cfRule type="expression" dxfId="4" priority="6">
      <formula>MOD(B9,7)=0</formula>
    </cfRule>
  </conditionalFormatting>
  <conditionalFormatting sqref="C3:C6 B9:CV58">
    <cfRule type="expression" dxfId="5" priority="7">
      <formula>MOD(B9,5)=0</formula>
    </cfRule>
  </conditionalFormatting>
  <conditionalFormatting sqref="C3:C6 B9:CV58">
    <cfRule type="expression" dxfId="6" priority="8">
      <formula>MOD(B9,3)=0</formula>
    </cfRule>
  </conditionalFormatting>
  <conditionalFormatting sqref="E6">
    <cfRule type="notContainsBlanks" dxfId="7" priority="9">
      <formula>LEN(TRIM(E6))&gt;0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48.0"/>
    <col customWidth="1" min="2" max="120" width="8.13"/>
  </cols>
  <sheetData>
    <row r="1">
      <c r="A1" s="63" t="s">
        <v>214</v>
      </c>
      <c r="B1" s="64" t="s">
        <v>69</v>
      </c>
      <c r="C1" s="64" t="s">
        <v>70</v>
      </c>
      <c r="D1" s="64" t="s">
        <v>71</v>
      </c>
      <c r="E1" s="64" t="s">
        <v>72</v>
      </c>
      <c r="F1" s="64" t="s">
        <v>73</v>
      </c>
      <c r="G1" s="64" t="s">
        <v>74</v>
      </c>
      <c r="H1" s="63" t="s">
        <v>77</v>
      </c>
      <c r="I1" s="64" t="s">
        <v>79</v>
      </c>
      <c r="J1" s="64" t="s">
        <v>80</v>
      </c>
      <c r="K1" s="64" t="s">
        <v>81</v>
      </c>
      <c r="L1" s="64" t="s">
        <v>82</v>
      </c>
      <c r="M1" s="64" t="s">
        <v>83</v>
      </c>
      <c r="N1" s="64" t="s">
        <v>85</v>
      </c>
      <c r="O1" s="64" t="s">
        <v>87</v>
      </c>
      <c r="P1" s="64" t="s">
        <v>89</v>
      </c>
      <c r="Q1" s="64" t="s">
        <v>90</v>
      </c>
      <c r="R1" s="64" t="s">
        <v>92</v>
      </c>
      <c r="S1" s="64" t="s">
        <v>93</v>
      </c>
      <c r="T1" s="64" t="s">
        <v>94</v>
      </c>
      <c r="U1" s="64" t="s">
        <v>97</v>
      </c>
      <c r="V1" s="64" t="s">
        <v>98</v>
      </c>
      <c r="W1" s="65" t="s">
        <v>100</v>
      </c>
      <c r="X1" s="64" t="s">
        <v>101</v>
      </c>
      <c r="Y1" s="64" t="s">
        <v>102</v>
      </c>
      <c r="Z1" s="64" t="s">
        <v>105</v>
      </c>
      <c r="AA1" s="64" t="s">
        <v>107</v>
      </c>
      <c r="AB1" s="64" t="s">
        <v>108</v>
      </c>
      <c r="AC1" s="63" t="s">
        <v>110</v>
      </c>
      <c r="AD1" s="64" t="s">
        <v>111</v>
      </c>
      <c r="AE1" s="64" t="s">
        <v>112</v>
      </c>
      <c r="AF1" s="64" t="s">
        <v>113</v>
      </c>
      <c r="AG1" s="64" t="s">
        <v>114</v>
      </c>
      <c r="AH1" s="64" t="s">
        <v>115</v>
      </c>
      <c r="AI1" s="64" t="s">
        <v>116</v>
      </c>
      <c r="AJ1" s="64" t="s">
        <v>119</v>
      </c>
      <c r="AK1" s="64" t="s">
        <v>120</v>
      </c>
      <c r="AL1" s="64" t="s">
        <v>121</v>
      </c>
      <c r="AM1" s="64" t="s">
        <v>122</v>
      </c>
      <c r="AN1" s="64" t="s">
        <v>123</v>
      </c>
      <c r="AO1" s="64" t="s">
        <v>124</v>
      </c>
      <c r="AP1" s="64" t="s">
        <v>126</v>
      </c>
      <c r="AQ1" s="64" t="s">
        <v>128</v>
      </c>
      <c r="AR1" s="64" t="s">
        <v>129</v>
      </c>
      <c r="AS1" s="64" t="s">
        <v>130</v>
      </c>
      <c r="AT1" s="64" t="s">
        <v>131</v>
      </c>
      <c r="AU1" s="64" t="s">
        <v>132</v>
      </c>
      <c r="AV1" s="64" t="s">
        <v>133</v>
      </c>
      <c r="AW1" s="64" t="s">
        <v>134</v>
      </c>
      <c r="AX1" s="64" t="s">
        <v>136</v>
      </c>
      <c r="AY1" s="64" t="s">
        <v>137</v>
      </c>
      <c r="AZ1" s="64" t="s">
        <v>138</v>
      </c>
      <c r="BA1" s="64" t="s">
        <v>139</v>
      </c>
      <c r="BB1" s="64" t="s">
        <v>140</v>
      </c>
      <c r="BC1" s="64" t="s">
        <v>142</v>
      </c>
      <c r="BD1" s="64" t="s">
        <v>143</v>
      </c>
      <c r="BE1" s="64" t="s">
        <v>145</v>
      </c>
      <c r="BF1" s="64" t="s">
        <v>146</v>
      </c>
      <c r="BG1" s="64" t="s">
        <v>147</v>
      </c>
      <c r="BH1" s="64" t="s">
        <v>148</v>
      </c>
      <c r="BI1" s="64" t="s">
        <v>149</v>
      </c>
      <c r="BJ1" s="64" t="s">
        <v>150</v>
      </c>
      <c r="BK1" s="64" t="s">
        <v>151</v>
      </c>
      <c r="BL1" s="64" t="s">
        <v>152</v>
      </c>
      <c r="BM1" s="64" t="s">
        <v>153</v>
      </c>
      <c r="BN1" s="64" t="s">
        <v>154</v>
      </c>
      <c r="BO1" s="64" t="s">
        <v>155</v>
      </c>
      <c r="BP1" s="64" t="s">
        <v>156</v>
      </c>
      <c r="BQ1" s="64" t="s">
        <v>157</v>
      </c>
      <c r="BR1" s="64" t="s">
        <v>158</v>
      </c>
      <c r="BS1" s="64" t="s">
        <v>159</v>
      </c>
      <c r="BT1" s="64" t="s">
        <v>160</v>
      </c>
      <c r="BU1" s="64" t="s">
        <v>161</v>
      </c>
      <c r="BV1" s="64" t="s">
        <v>162</v>
      </c>
      <c r="BW1" s="64" t="s">
        <v>163</v>
      </c>
      <c r="BX1" s="64" t="s">
        <v>164</v>
      </c>
      <c r="BY1" s="64" t="s">
        <v>165</v>
      </c>
      <c r="BZ1" s="64" t="s">
        <v>166</v>
      </c>
      <c r="CA1" s="64" t="s">
        <v>167</v>
      </c>
      <c r="CB1" s="64" t="s">
        <v>168</v>
      </c>
      <c r="CC1" s="64" t="s">
        <v>169</v>
      </c>
      <c r="CD1" s="64" t="s">
        <v>170</v>
      </c>
      <c r="CE1" s="64" t="s">
        <v>171</v>
      </c>
      <c r="CF1" s="64" t="s">
        <v>172</v>
      </c>
      <c r="CG1" s="64" t="s">
        <v>173</v>
      </c>
      <c r="CH1" s="64" t="s">
        <v>174</v>
      </c>
      <c r="CI1" s="64" t="s">
        <v>175</v>
      </c>
      <c r="CJ1" s="64" t="s">
        <v>176</v>
      </c>
      <c r="CK1" s="64" t="s">
        <v>177</v>
      </c>
      <c r="CL1" s="64" t="s">
        <v>178</v>
      </c>
      <c r="CM1" s="64" t="s">
        <v>179</v>
      </c>
      <c r="CN1" s="64" t="s">
        <v>180</v>
      </c>
      <c r="CO1" s="64" t="s">
        <v>181</v>
      </c>
      <c r="CP1" s="64" t="s">
        <v>182</v>
      </c>
      <c r="CQ1" s="64" t="s">
        <v>183</v>
      </c>
      <c r="CR1" s="64" t="s">
        <v>184</v>
      </c>
      <c r="CS1" s="64" t="s">
        <v>185</v>
      </c>
      <c r="CT1" s="64" t="s">
        <v>186</v>
      </c>
      <c r="CU1" s="64" t="s">
        <v>187</v>
      </c>
      <c r="CV1" s="64" t="s">
        <v>188</v>
      </c>
      <c r="CW1" s="64" t="s">
        <v>189</v>
      </c>
      <c r="CX1" s="64" t="s">
        <v>190</v>
      </c>
      <c r="CY1" s="64" t="s">
        <v>191</v>
      </c>
      <c r="CZ1" s="64" t="s">
        <v>192</v>
      </c>
      <c r="DA1" s="64" t="s">
        <v>193</v>
      </c>
      <c r="DB1" s="64" t="s">
        <v>194</v>
      </c>
      <c r="DC1" s="64" t="s">
        <v>195</v>
      </c>
      <c r="DD1" s="64" t="s">
        <v>196</v>
      </c>
      <c r="DE1" s="64" t="s">
        <v>197</v>
      </c>
      <c r="DF1" s="64" t="s">
        <v>198</v>
      </c>
      <c r="DG1" s="64" t="s">
        <v>199</v>
      </c>
      <c r="DH1" s="64" t="s">
        <v>200</v>
      </c>
      <c r="DI1" s="64" t="s">
        <v>201</v>
      </c>
      <c r="DJ1" s="64" t="s">
        <v>202</v>
      </c>
      <c r="DK1" s="64" t="s">
        <v>203</v>
      </c>
      <c r="DL1" s="64" t="s">
        <v>204</v>
      </c>
      <c r="DM1" s="64" t="s">
        <v>205</v>
      </c>
      <c r="DN1" s="64" t="s">
        <v>206</v>
      </c>
      <c r="DO1" s="64" t="s">
        <v>207</v>
      </c>
      <c r="DP1" s="64" t="s">
        <v>208</v>
      </c>
    </row>
    <row r="2" ht="39.75" customHeight="1">
      <c r="A2" s="66"/>
      <c r="B2" s="67" t="str">
        <f>indirectForGAS!G2</f>
        <v>3/6 (月) なし</v>
      </c>
      <c r="C2" s="67" t="str">
        <f>indirectForGAS!G3</f>
        <v>3/7 (火) なし</v>
      </c>
      <c r="D2" s="67" t="str">
        <f>indirectForGAS!G4</f>
        <v>3/8 (水) なし</v>
      </c>
      <c r="E2" s="67" t="str">
        <f>indirectForGAS!G5</f>
        <v>3/9 (木) なし</v>
      </c>
      <c r="F2" s="67" t="str">
        <f>indirectForGAS!G6</f>
        <v>3/10 (金) なし</v>
      </c>
      <c r="G2" s="67" t="str">
        <f>indirectForGAS!G7</f>
        <v>3/11 (土) なし</v>
      </c>
      <c r="H2" s="67" t="str">
        <f>indirectForGAS!G8</f>
        <v>3/12 (日) 春日交流センター</v>
      </c>
      <c r="I2" s="67" t="str">
        <f>indirectForGAS!G9</f>
        <v>3/13 (月) 3A 9:00~21:00</v>
      </c>
      <c r="J2" s="67" t="str">
        <f>indirectForGAS!G10</f>
        <v>3/14 (火) 3A 9:00~21:00</v>
      </c>
      <c r="K2" s="67" t="str">
        <f>indirectForGAS!G11</f>
        <v>3/15 (水) 3A 9:00~21:00</v>
      </c>
      <c r="L2" s="67" t="str">
        <f>indirectForGAS!G12</f>
        <v>3/16 (木) 3A 9:00~21:00</v>
      </c>
      <c r="M2" s="67" t="str">
        <f>indirectForGAS!G13</f>
        <v>3/17 (金) 3A 9:00~21:00</v>
      </c>
      <c r="N2" s="67" t="str">
        <f>indirectForGAS!G14</f>
        <v>3/18 (土) 文サ 9:00~14:30</v>
      </c>
      <c r="O2" s="67" t="str">
        <f>indirectForGAS!G15</f>
        <v>3/19 (日) 文サ 9:00~17:00</v>
      </c>
      <c r="P2" s="67" t="str">
        <f>indirectForGAS!G16</f>
        <v>3/20 (月) 3A304,308</v>
      </c>
      <c r="Q2" s="67" t="str">
        <f>indirectForGAS!G17</f>
        <v>3/21 (火) 3A304,308</v>
      </c>
      <c r="R2" s="67" t="str">
        <f>indirectForGAS!G18</f>
        <v>3/22 (水) 3A304,308,311,312</v>
      </c>
      <c r="S2" s="67" t="str">
        <f>indirectForGAS!G19</f>
        <v>3/23 (木) </v>
      </c>
      <c r="T2" s="67" t="str">
        <f>indirectForGAS!G20</f>
        <v>3/24 (金) </v>
      </c>
      <c r="U2" s="67" t="str">
        <f>indirectForGAS!G21</f>
        <v>3/25 (土) 5C316,317</v>
      </c>
      <c r="V2" s="67" t="str">
        <f>indirectForGAS!G22</f>
        <v>3/26 (日) 5C316,317</v>
      </c>
      <c r="W2" s="68" t="str">
        <f>indirectForGAS!G23</f>
        <v>3/27 (月) 5C406,412,413</v>
      </c>
      <c r="X2" s="67" t="str">
        <f>indirectForGAS!G24</f>
        <v>3/28 (火) 5C406,412,413</v>
      </c>
      <c r="Y2" s="67" t="str">
        <f>indirectForGAS!G25</f>
        <v>3/29 (水) 5C406,412,413</v>
      </c>
      <c r="Z2" s="67" t="str">
        <f>indirectForGAS!G26</f>
        <v>3/30 (木) 5C307,308,406,412,413</v>
      </c>
      <c r="AA2" s="67" t="str">
        <f>indirectForGAS!G27</f>
        <v>3/31 (金) 5C412,413,316,317</v>
      </c>
      <c r="AB2" s="67" t="str">
        <f>indirectForGAS!G28</f>
        <v>4/1 (土) 5C316,317</v>
      </c>
      <c r="AC2" s="66" t="str">
        <f>indirectForGAS!G29</f>
        <v>4/2 (日) 5C316,317</v>
      </c>
      <c r="AD2" s="67" t="str">
        <f>indirectForGAS!G30</f>
        <v>4/3 (月) 5C316,317</v>
      </c>
      <c r="AE2" s="67" t="str">
        <f>indirectForGAS!G31</f>
        <v>4/4 (火) 5C316,317</v>
      </c>
      <c r="AF2" s="67" t="str">
        <f>indirectForGAS!G32</f>
        <v>4/5 (水) </v>
      </c>
      <c r="AG2" s="67" t="str">
        <f>indirectForGAS!G33</f>
        <v>4/6 (木) </v>
      </c>
      <c r="AH2" s="67" t="str">
        <f>indirectForGAS!G34</f>
        <v>4/7 (金) </v>
      </c>
      <c r="AI2" s="67" t="str">
        <f>indirectForGAS!G35</f>
        <v>4/8 (土) </v>
      </c>
      <c r="AJ2" s="67" t="str">
        <f>indirectForGAS!G36</f>
        <v>4/9 (日) 3A404,308,311 5C316,317</v>
      </c>
      <c r="AK2" s="67" t="str">
        <f>indirectForGAS!G37</f>
        <v>4/10 (月) 3A304,308</v>
      </c>
      <c r="AL2" s="67" t="str">
        <f>indirectForGAS!G38</f>
        <v>4/11 (火) 3A304,308</v>
      </c>
      <c r="AM2" s="67" t="str">
        <f>indirectForGAS!G39</f>
        <v>4/12 (水) </v>
      </c>
      <c r="AN2" s="67" t="str">
        <f>indirectForGAS!G40</f>
        <v>4/13 (木) </v>
      </c>
      <c r="AO2" s="67" t="str">
        <f>indirectForGAS!G41</f>
        <v>4/14 (金) </v>
      </c>
      <c r="AP2" s="67" t="str">
        <f>indirectForGAS!G42</f>
        <v>4/15 (土) </v>
      </c>
      <c r="AQ2" s="67" t="str">
        <f>indirectForGAS!G43</f>
        <v>4/16 (日) 3A304,308</v>
      </c>
      <c r="AR2" s="67" t="str">
        <f>indirectForGAS!G44</f>
        <v>4/17 (月) 5C406,412,413</v>
      </c>
      <c r="AS2" s="67" t="str">
        <f>indirectForGAS!G45</f>
        <v>4/18 (火) </v>
      </c>
      <c r="AT2" s="67" t="str">
        <f>indirectForGAS!G46</f>
        <v>4/19 (水) </v>
      </c>
      <c r="AU2" s="67" t="str">
        <f>indirectForGAS!G47</f>
        <v>4/20 (木) </v>
      </c>
      <c r="AV2" s="67" t="str">
        <f>indirectForGAS!G48</f>
        <v>4/21 (金) </v>
      </c>
      <c r="AW2" s="67" t="str">
        <f>indirectForGAS!G49</f>
        <v>4/22 (土) </v>
      </c>
      <c r="AX2" s="67" t="str">
        <f>indirectForGAS!G50</f>
        <v>4/23 (日) </v>
      </c>
      <c r="AY2" s="67" t="str">
        <f>indirectForGAS!G51</f>
        <v>4/24 (月) </v>
      </c>
      <c r="AZ2" s="67" t="str">
        <f>indirectForGAS!G52</f>
        <v>4/25 (火) </v>
      </c>
      <c r="BA2" s="67" t="str">
        <f>indirectForGAS!G53</f>
        <v>4/26 (水) </v>
      </c>
      <c r="BB2" s="67" t="str">
        <f>indirectForGAS!G54</f>
        <v>4/27 (木) </v>
      </c>
      <c r="BC2" s="67" t="str">
        <f>indirectForGAS!G55</f>
        <v>4/28 (金) </v>
      </c>
      <c r="BD2" s="67" t="str">
        <f>indirectForGAS!G56</f>
        <v>4/29 (土) </v>
      </c>
      <c r="BE2" s="67" t="str">
        <f>indirectForGAS!G57</f>
        <v>4/30 (日) </v>
      </c>
      <c r="BF2" s="67" t="str">
        <f>indirectForGAS!G58</f>
        <v>5/1 (月) </v>
      </c>
      <c r="BG2" s="67" t="str">
        <f>indirectForGAS!G59</f>
        <v>5/2 (火) </v>
      </c>
      <c r="BH2" s="67" t="str">
        <f>indirectForGAS!G60</f>
        <v>5/3 (水) </v>
      </c>
      <c r="BI2" s="67" t="str">
        <f>indirectForGAS!G61</f>
        <v>5/4 (木) </v>
      </c>
      <c r="BJ2" s="67" t="str">
        <f>indirectForGAS!G62</f>
        <v>5/5 (金) </v>
      </c>
      <c r="BK2" s="67" t="str">
        <f>indirectForGAS!G63</f>
        <v>5/6 (土) </v>
      </c>
      <c r="BL2" s="67" t="str">
        <f>indirectForGAS!G64</f>
        <v>5/7 (日) </v>
      </c>
      <c r="BM2" s="67" t="str">
        <f>indirectForGAS!G65</f>
        <v>5/8 (月) </v>
      </c>
      <c r="BN2" s="67" t="str">
        <f>indirectForGAS!G66</f>
        <v>5/9 (火) </v>
      </c>
      <c r="BO2" s="67" t="str">
        <f>indirectForGAS!G67</f>
        <v>5/10 (水) </v>
      </c>
      <c r="BP2" s="67" t="str">
        <f>indirectForGAS!G68</f>
        <v>5/11 (木) </v>
      </c>
      <c r="BQ2" s="67" t="str">
        <f>indirectForGAS!G69</f>
        <v>5/12 (金) </v>
      </c>
      <c r="BR2" s="67" t="str">
        <f>indirectForGAS!G70</f>
        <v>5/13 (土) </v>
      </c>
      <c r="BS2" s="67" t="str">
        <f>indirectForGAS!G71</f>
        <v>5/14 (日) </v>
      </c>
      <c r="BT2" s="67" t="str">
        <f>indirectForGAS!G72</f>
        <v>5/15 (月) </v>
      </c>
      <c r="BU2" s="67" t="str">
        <f>indirectForGAS!G73</f>
        <v>5/16 (火) </v>
      </c>
      <c r="BV2" s="67" t="str">
        <f>indirectForGAS!G74</f>
        <v>5/17 (水) </v>
      </c>
      <c r="BW2" s="67" t="str">
        <f>indirectForGAS!G75</f>
        <v>5/18 (木) </v>
      </c>
      <c r="BX2" s="67" t="str">
        <f>indirectForGAS!G76</f>
        <v>5/19 (金) </v>
      </c>
      <c r="BY2" s="67" t="str">
        <f>indirectForGAS!G77</f>
        <v>5/20 (土) </v>
      </c>
      <c r="BZ2" s="67" t="str">
        <f>indirectForGAS!G78</f>
        <v>5/21 (日) </v>
      </c>
      <c r="CA2" s="67" t="str">
        <f>indirectForGAS!G79</f>
        <v>5/22 (月) </v>
      </c>
      <c r="CB2" s="67" t="str">
        <f>indirectForGAS!G80</f>
        <v>5/23 (火) </v>
      </c>
      <c r="CC2" s="67" t="str">
        <f>indirectForGAS!G81</f>
        <v>5/24 (水) </v>
      </c>
      <c r="CD2" s="67" t="str">
        <f>indirectForGAS!G82</f>
        <v>5/25 (木) </v>
      </c>
      <c r="CE2" s="67" t="str">
        <f>indirectForGAS!G83</f>
        <v>5/26 (金) </v>
      </c>
      <c r="CF2" s="67" t="str">
        <f>indirectForGAS!G84</f>
        <v>5/27 (土) </v>
      </c>
      <c r="CG2" s="67" t="str">
        <f>indirectForGAS!G85</f>
        <v>5/28 (日) </v>
      </c>
      <c r="CH2" s="67" t="str">
        <f>indirectForGAS!G86</f>
        <v>5/29 (月) </v>
      </c>
      <c r="CI2" s="67" t="str">
        <f>indirectForGAS!G87</f>
        <v>5/30 (火) </v>
      </c>
      <c r="CJ2" s="67" t="str">
        <f>indirectForGAS!G88</f>
        <v>5/31 (水) </v>
      </c>
      <c r="CK2" s="67" t="str">
        <f>indirectForGAS!G89</f>
        <v>6/1 (木) </v>
      </c>
      <c r="CL2" s="67" t="str">
        <f>indirectForGAS!G90</f>
        <v>6/2 (金) </v>
      </c>
      <c r="CM2" s="67" t="str">
        <f>indirectForGAS!G91</f>
        <v>6/3 (土) </v>
      </c>
      <c r="CN2" s="67" t="str">
        <f>indirectForGAS!G92</f>
        <v>6/4 (日) </v>
      </c>
      <c r="CO2" s="67" t="str">
        <f>indirectForGAS!G93</f>
        <v>6/5 (月) </v>
      </c>
      <c r="CP2" s="67" t="str">
        <f>indirectForGAS!G94</f>
        <v>6/6 (火) </v>
      </c>
      <c r="CQ2" s="67" t="str">
        <f>indirectForGAS!G95</f>
        <v>6/7 (水) </v>
      </c>
      <c r="CR2" s="67" t="str">
        <f>indirectForGAS!G96</f>
        <v>6/8 (木) </v>
      </c>
      <c r="CS2" s="67" t="str">
        <f>indirectForGAS!G97</f>
        <v>6/9 (金) </v>
      </c>
      <c r="CT2" s="67" t="str">
        <f>indirectForGAS!G98</f>
        <v>6/10 (土) </v>
      </c>
      <c r="CU2" s="67" t="str">
        <f>indirectForGAS!G99</f>
        <v>6/11 (日) </v>
      </c>
      <c r="CV2" s="67" t="str">
        <f>indirectForGAS!G100</f>
        <v>6/12 (月) </v>
      </c>
      <c r="CW2" s="67" t="str">
        <f>indirectForGAS!G101</f>
        <v>6/13 (火) </v>
      </c>
      <c r="CX2" s="67" t="str">
        <f>indirectForGAS!G102</f>
        <v>6/14 (水) </v>
      </c>
      <c r="CY2" s="67" t="str">
        <f>indirectForGAS!G103</f>
        <v>6/15 (木) </v>
      </c>
      <c r="CZ2" s="67" t="str">
        <f>indirectForGAS!G104</f>
        <v>6/16 (金) </v>
      </c>
      <c r="DA2" s="67" t="str">
        <f>indirectForGAS!G105</f>
        <v>6/17 (土) </v>
      </c>
      <c r="DB2" s="67" t="str">
        <f>indirectForGAS!G106</f>
        <v>6/18 (日) </v>
      </c>
      <c r="DC2" s="67" t="str">
        <f>indirectForGAS!G107</f>
        <v>6/19 (月) </v>
      </c>
      <c r="DD2" s="67" t="str">
        <f>indirectForGAS!G108</f>
        <v>6/20 (火) </v>
      </c>
      <c r="DE2" s="67" t="str">
        <f>indirectForGAS!G109</f>
        <v>6/21 (水) </v>
      </c>
      <c r="DF2" s="67" t="str">
        <f>indirectForGAS!G110</f>
        <v>6/22 (木) </v>
      </c>
      <c r="DG2" s="67" t="str">
        <f>indirectForGAS!G111</f>
        <v>6/23 (金) </v>
      </c>
      <c r="DH2" s="67" t="str">
        <f>indirectForGAS!G112</f>
        <v>6/24 (土) </v>
      </c>
      <c r="DI2" s="67" t="str">
        <f>indirectForGAS!G113</f>
        <v>6/25 (日) </v>
      </c>
      <c r="DJ2" s="67" t="str">
        <f>indirectForGAS!G114</f>
        <v>6/26 (月) </v>
      </c>
      <c r="DK2" s="67" t="str">
        <f>indirectForGAS!G115</f>
        <v>6/27 (火) </v>
      </c>
      <c r="DL2" s="67" t="str">
        <f>indirectForGAS!G116</f>
        <v>6/28 (水) </v>
      </c>
      <c r="DM2" s="67" t="str">
        <f>indirectForGAS!G117</f>
        <v>6/29 (木) </v>
      </c>
      <c r="DN2" s="67" t="str">
        <f>indirectForGAS!G118</f>
        <v>6/30 (金) </v>
      </c>
      <c r="DO2" s="67" t="str">
        <f>indirectForGAS!G119</f>
        <v>7/1 (土) </v>
      </c>
      <c r="DP2" s="67" t="str">
        <f>indirectForGAS!G120</f>
        <v>7/2 (日) </v>
      </c>
    </row>
    <row r="3">
      <c r="A3" s="69" t="s">
        <v>215</v>
      </c>
      <c r="B3" s="70" t="str">
        <f>indirectForGAS!D2</f>
        <v/>
      </c>
      <c r="C3" s="70" t="str">
        <f>indirectForGAS!D3</f>
        <v/>
      </c>
      <c r="D3" s="70" t="str">
        <f>indirectForGAS!D4</f>
        <v/>
      </c>
      <c r="E3" s="70" t="str">
        <f>indirectForGAS!D5</f>
        <v/>
      </c>
      <c r="F3" s="70" t="str">
        <f>indirectForGAS!D6</f>
        <v/>
      </c>
      <c r="G3" s="70" t="str">
        <f>indirectForGAS!D7</f>
        <v/>
      </c>
      <c r="H3" s="70" t="str">
        <f>indirectForGAS!D8</f>
        <v>読み合わせ</v>
      </c>
      <c r="I3" s="70" t="str">
        <f>indirectForGAS!D9</f>
        <v/>
      </c>
      <c r="J3" s="70" t="str">
        <f>indirectForGAS!D10</f>
        <v/>
      </c>
      <c r="K3" s="70" t="str">
        <f>indirectForGAS!D11</f>
        <v/>
      </c>
      <c r="L3" s="70" t="str">
        <f>indirectForGAS!D12</f>
        <v/>
      </c>
      <c r="M3" s="70" t="str">
        <f>indirectForGAS!D13</f>
        <v/>
      </c>
      <c r="N3" s="70" t="str">
        <f>indirectForGAS!D14</f>
        <v/>
      </c>
      <c r="O3" s="70" t="str">
        <f>indirectForGAS!D15</f>
        <v/>
      </c>
      <c r="P3" s="70" t="str">
        <f>indirectForGAS!D16</f>
        <v/>
      </c>
      <c r="Q3" s="70" t="str">
        <f>indirectForGAS!D17</f>
        <v/>
      </c>
      <c r="R3" s="70" t="str">
        <f>indirectForGAS!D18</f>
        <v/>
      </c>
      <c r="S3" s="70" t="str">
        <f>indirectForGAS!D19</f>
        <v/>
      </c>
      <c r="T3" s="70" t="str">
        <f>indirectForGAS!D20</f>
        <v/>
      </c>
      <c r="U3" s="70" t="str">
        <f>indirectForGAS!D21</f>
        <v>歌通し、歌ダ通し</v>
      </c>
      <c r="V3" s="70" t="str">
        <f>indirectForGAS!D22</f>
        <v/>
      </c>
      <c r="W3" s="70" t="str">
        <f>indirectForGAS!D23</f>
        <v/>
      </c>
      <c r="X3" s="70" t="str">
        <f>indirectForGAS!D24</f>
        <v/>
      </c>
      <c r="Y3" s="70" t="str">
        <f>indirectForGAS!D25</f>
        <v/>
      </c>
      <c r="Z3" s="70" t="str">
        <f>indirectForGAS!D26</f>
        <v>春公オーディション</v>
      </c>
      <c r="AA3" s="70" t="str">
        <f>indirectForGAS!D27</f>
        <v>春公オーディション</v>
      </c>
      <c r="AB3" s="70" t="str">
        <f>indirectForGAS!D28</f>
        <v/>
      </c>
      <c r="AC3" s="70" t="str">
        <f>indirectForGAS!D29</f>
        <v>止め通し</v>
      </c>
      <c r="AD3" s="70" t="str">
        <f>indirectForGAS!D30</f>
        <v/>
      </c>
      <c r="AE3" s="70" t="str">
        <f>indirectForGAS!D31</f>
        <v/>
      </c>
      <c r="AF3" s="70" t="str">
        <f>indirectForGAS!D32</f>
        <v/>
      </c>
      <c r="AG3" s="70" t="str">
        <f>indirectForGAS!D33</f>
        <v/>
      </c>
      <c r="AH3" s="70" t="str">
        <f>indirectForGAS!D34</f>
        <v/>
      </c>
      <c r="AI3" s="70" t="str">
        <f>indirectForGAS!D35</f>
        <v/>
      </c>
      <c r="AJ3" s="70" t="str">
        <f>indirectForGAS!D36</f>
        <v>通し(衣装揃えば衣装付き通し)</v>
      </c>
      <c r="AK3" s="70" t="str">
        <f>indirectForGAS!D37</f>
        <v/>
      </c>
      <c r="AL3" s="70" t="str">
        <f>indirectForGAS!D38</f>
        <v/>
      </c>
      <c r="AM3" s="70" t="str">
        <f>indirectForGAS!D39</f>
        <v/>
      </c>
      <c r="AN3" s="70" t="str">
        <f>indirectForGAS!D40</f>
        <v/>
      </c>
      <c r="AO3" s="70" t="str">
        <f>indirectForGAS!D41</f>
        <v/>
      </c>
      <c r="AP3" s="70" t="str">
        <f>indirectForGAS!D42</f>
        <v/>
      </c>
      <c r="AQ3" s="70" t="str">
        <f>indirectForGAS!D43</f>
        <v>ドレリハ</v>
      </c>
      <c r="AR3" s="70" t="str">
        <f>indirectForGAS!D44</f>
        <v/>
      </c>
      <c r="AS3" s="70" t="str">
        <f>indirectForGAS!D45</f>
        <v/>
      </c>
      <c r="AT3" s="70" t="str">
        <f>indirectForGAS!D46</f>
        <v/>
      </c>
      <c r="AU3" s="70" t="str">
        <f>indirectForGAS!D47</f>
        <v/>
      </c>
      <c r="AV3" s="70" t="str">
        <f>indirectForGAS!D48</f>
        <v/>
      </c>
      <c r="AW3" s="70" t="str">
        <f>indirectForGAS!D49</f>
        <v/>
      </c>
      <c r="AX3" s="70" t="str">
        <f>indirectForGAS!D50</f>
        <v>衣装付き通し</v>
      </c>
      <c r="AY3" s="70" t="str">
        <f>indirectForGAS!D51</f>
        <v/>
      </c>
      <c r="AZ3" s="70" t="str">
        <f>indirectForGAS!D52</f>
        <v/>
      </c>
      <c r="BA3" s="70" t="str">
        <f>indirectForGAS!D53</f>
        <v/>
      </c>
      <c r="BB3" s="70" t="str">
        <f>indirectForGAS!D54</f>
        <v/>
      </c>
      <c r="BC3" s="70" t="str">
        <f>indirectForGAS!D55</f>
        <v>仕込み</v>
      </c>
      <c r="BD3" s="70" t="str">
        <f>indirectForGAS!D56</f>
        <v>仕込み</v>
      </c>
      <c r="BE3" s="70" t="str">
        <f>indirectForGAS!D57</f>
        <v>本番</v>
      </c>
      <c r="BF3" s="70" t="str">
        <f>indirectForGAS!D58</f>
        <v/>
      </c>
      <c r="BG3" s="70" t="str">
        <f>indirectForGAS!D59</f>
        <v/>
      </c>
      <c r="BH3" s="70" t="str">
        <f>indirectForGAS!D60</f>
        <v/>
      </c>
      <c r="BI3" s="70" t="str">
        <f>indirectForGAS!D61</f>
        <v/>
      </c>
      <c r="BJ3" s="70" t="str">
        <f>indirectForGAS!D62</f>
        <v/>
      </c>
      <c r="BK3" s="70" t="str">
        <f>indirectForGAS!D63</f>
        <v/>
      </c>
      <c r="BL3" s="70" t="str">
        <f>indirectForGAS!D64</f>
        <v/>
      </c>
      <c r="BM3" s="70" t="str">
        <f>indirectForGAS!D65</f>
        <v/>
      </c>
      <c r="BN3" s="70" t="str">
        <f>indirectForGAS!D66</f>
        <v/>
      </c>
      <c r="BO3" s="70" t="str">
        <f>indirectForGAS!D67</f>
        <v/>
      </c>
      <c r="BP3" s="70" t="str">
        <f>indirectForGAS!D68</f>
        <v/>
      </c>
      <c r="BQ3" s="70" t="str">
        <f>indirectForGAS!D69</f>
        <v/>
      </c>
      <c r="BR3" s="70" t="str">
        <f>indirectForGAS!D70</f>
        <v/>
      </c>
      <c r="BS3" s="70" t="str">
        <f>indirectForGAS!D71</f>
        <v/>
      </c>
      <c r="BT3" s="70" t="str">
        <f>indirectForGAS!D72</f>
        <v/>
      </c>
      <c r="BU3" s="70" t="str">
        <f>indirectForGAS!D73</f>
        <v/>
      </c>
      <c r="BV3" s="70" t="str">
        <f>indirectForGAS!D74</f>
        <v/>
      </c>
      <c r="BW3" s="70" t="str">
        <f>indirectForGAS!D75</f>
        <v/>
      </c>
      <c r="BX3" s="70" t="str">
        <f>indirectForGAS!D76</f>
        <v/>
      </c>
      <c r="BY3" s="70" t="str">
        <f>indirectForGAS!D77</f>
        <v/>
      </c>
      <c r="BZ3" s="70" t="str">
        <f>indirectForGAS!D78</f>
        <v/>
      </c>
      <c r="CA3" s="70" t="str">
        <f>indirectForGAS!D79</f>
        <v/>
      </c>
      <c r="CB3" s="70" t="str">
        <f>indirectForGAS!D80</f>
        <v/>
      </c>
      <c r="CC3" s="70" t="str">
        <f>indirectForGAS!D81</f>
        <v/>
      </c>
      <c r="CD3" s="70" t="str">
        <f>indirectForGAS!D82</f>
        <v/>
      </c>
      <c r="CE3" s="70" t="str">
        <f>indirectForGAS!D83</f>
        <v/>
      </c>
      <c r="CF3" s="70" t="str">
        <f>indirectForGAS!D84</f>
        <v/>
      </c>
      <c r="CG3" s="70" t="str">
        <f>indirectForGAS!D85</f>
        <v/>
      </c>
      <c r="CH3" s="70" t="str">
        <f>indirectForGAS!D86</f>
        <v/>
      </c>
      <c r="CI3" s="70" t="str">
        <f>indirectForGAS!D87</f>
        <v/>
      </c>
      <c r="CJ3" s="70" t="str">
        <f>indirectForGAS!D88</f>
        <v/>
      </c>
      <c r="CK3" s="70" t="str">
        <f>indirectForGAS!D89</f>
        <v/>
      </c>
      <c r="CL3" s="70" t="str">
        <f>indirectForGAS!D90</f>
        <v/>
      </c>
      <c r="CM3" s="70" t="str">
        <f>indirectForGAS!D91</f>
        <v/>
      </c>
      <c r="CN3" s="70" t="str">
        <f>indirectForGAS!D92</f>
        <v/>
      </c>
      <c r="CO3" s="70" t="str">
        <f>indirectForGAS!D93</f>
        <v/>
      </c>
      <c r="CP3" s="70" t="str">
        <f>indirectForGAS!D94</f>
        <v/>
      </c>
      <c r="CQ3" s="70" t="str">
        <f>indirectForGAS!D95</f>
        <v/>
      </c>
      <c r="CR3" s="70" t="str">
        <f>indirectForGAS!D96</f>
        <v/>
      </c>
      <c r="CS3" s="70" t="str">
        <f>indirectForGAS!D97</f>
        <v/>
      </c>
      <c r="CT3" s="70" t="str">
        <f>indirectForGAS!D98</f>
        <v/>
      </c>
      <c r="CU3" s="70" t="str">
        <f>indirectForGAS!D99</f>
        <v/>
      </c>
      <c r="CV3" s="70" t="str">
        <f>indirectForGAS!D100</f>
        <v/>
      </c>
      <c r="CW3" s="70" t="str">
        <f>indirectForGAS!D101</f>
        <v/>
      </c>
      <c r="CX3" s="70" t="str">
        <f>indirectForGAS!D102</f>
        <v/>
      </c>
      <c r="CY3" s="70" t="str">
        <f>indirectForGAS!D103</f>
        <v/>
      </c>
      <c r="CZ3" s="70" t="str">
        <f>indirectForGAS!D104</f>
        <v/>
      </c>
      <c r="DA3" s="70" t="str">
        <f>indirectForGAS!D105</f>
        <v/>
      </c>
      <c r="DB3" s="70" t="str">
        <f>indirectForGAS!D106</f>
        <v/>
      </c>
      <c r="DC3" s="70" t="str">
        <f>indirectForGAS!D107</f>
        <v/>
      </c>
      <c r="DD3" s="70" t="str">
        <f>indirectForGAS!D108</f>
        <v/>
      </c>
      <c r="DE3" s="70" t="str">
        <f>indirectForGAS!D109</f>
        <v/>
      </c>
      <c r="DF3" s="70" t="str">
        <f>indirectForGAS!D110</f>
        <v/>
      </c>
      <c r="DG3" s="70" t="str">
        <f>indirectForGAS!D111</f>
        <v/>
      </c>
      <c r="DH3" s="70" t="str">
        <f>indirectForGAS!D112</f>
        <v/>
      </c>
      <c r="DI3" s="70" t="str">
        <f>indirectForGAS!D113</f>
        <v/>
      </c>
      <c r="DJ3" s="70" t="str">
        <f>indirectForGAS!D114</f>
        <v/>
      </c>
      <c r="DK3" s="70" t="str">
        <f>indirectForGAS!D115</f>
        <v/>
      </c>
      <c r="DL3" s="70" t="str">
        <f>indirectForGAS!D116</f>
        <v/>
      </c>
      <c r="DM3" s="70" t="str">
        <f>indirectForGAS!D117</f>
        <v/>
      </c>
      <c r="DN3" s="70" t="str">
        <f>indirectForGAS!D118</f>
        <v/>
      </c>
      <c r="DO3" s="70" t="str">
        <f>indirectForGAS!D119</f>
        <v/>
      </c>
      <c r="DP3" s="70" t="str">
        <f>indirectForGAS!D120</f>
        <v/>
      </c>
    </row>
    <row r="4" ht="16.5" customHeight="1">
      <c r="A4" s="71" t="s">
        <v>216</v>
      </c>
      <c r="B4" s="72" t="str">
        <f>answers!B4</f>
        <v/>
      </c>
      <c r="C4" s="72" t="str">
        <f>answers!C4</f>
        <v/>
      </c>
      <c r="D4" s="72" t="str">
        <f>answers!D4</f>
        <v/>
      </c>
      <c r="E4" s="72" t="str">
        <f>answers!E4</f>
        <v/>
      </c>
      <c r="F4" s="72" t="str">
        <f>answers!F4</f>
        <v>ふーか、 ☆はーすけ</v>
      </c>
      <c r="G4" s="72" t="str">
        <f>answers!G4</f>
        <v/>
      </c>
      <c r="H4" s="72" t="str">
        <f>answers!H4</f>
        <v>た12:00-(12:00～18:00)、 ○わっこ16:00〜(16:00～)、 ふーか、 ☆はーすけ、 ●☆まっしー読み合わせは見に行きます</v>
      </c>
      <c r="I4" s="72" t="str">
        <f>answers!I4</f>
        <v>た、 ●○ゆかこ欠席ですが音源等でメニュー入れたいです🙏、 ○わっこ、 ☆はーすけ早退(9:00～18:30)、 ●☆まっしー適宜（メニュー入れてもらえればそこ行きます！）(12:00～)</v>
      </c>
      <c r="J4" s="72" t="str">
        <f>answers!J4</f>
        <v>●○ゆかこ欠席ですが音源等でメニュー入れたいです🙏、 ○わっこ、 ☆はーすけ</v>
      </c>
      <c r="K4" s="72" t="str">
        <f>answers!K4</f>
        <v>○わっこ早退(～16:00)、 ふーか-19:45まで可(9:00～19:45)、 ☆はーすけ、 ●☆まっしー適宜（メニュー入れてもらえればそこ行きます！）(12:00～)</v>
      </c>
      <c r="L4" s="72" t="str">
        <f>answers!L4</f>
        <v>た、 ふーか、 ☆はーすけ、 ●だま13:00〜18:00、 ●☆まっしー適宜（メニュー入れてもらえればそこ行きます！）(12:00～)</v>
      </c>
      <c r="M4" s="72" t="str">
        <f>answers!M4</f>
        <v>た、 りー帰省から16に戻れるか未定のため(12:00～)、 ○わっこ、 ふーか、 ☆はーすけ、 ●だま13:00〜、 ●☆まっしー適宜（メニュー入れてもらえればそこ行きます！）(12:00～)</v>
      </c>
      <c r="N4" s="72" t="str">
        <f>answers!N4</f>
        <v>た、 ●○ゆかこ欠席ですが音源等でメニュー入れたいです🙏、 りー、 ○わっこ早退(～11:00)、 ふーか、 ☆はーすけ、 ●だま13:00〜14:30、 ●☆まっしー適宜（メニュー入れてもらえればそこ行きます！）</v>
      </c>
      <c r="O4" s="72" t="str">
        <f>answers!O4</f>
        <v>りー、 ○わっこ、 ふーか、 ☆はーすけ、 ●だま15:00〜17:00、 ●☆まっしー適宜（メニュー入れてもらえればそこ行きます！）</v>
      </c>
      <c r="P4" s="72" t="str">
        <f>answers!P4</f>
        <v>た、 りー追いコン練のあと(15:00～18:00)、 ○わっこ、 ふーか13:00-14:00目安に移行式があります　それ以外の時間なら可能です(9:00～13:00)、 ☆はーすけ、 ●☆まっしー適宜(12:00～)</v>
      </c>
      <c r="Q4" s="72" t="str">
        <f>answers!Q4</f>
        <v>た、 ○わっこ、 ふーか、 ☆はーすけ</v>
      </c>
      <c r="R4" s="72" t="str">
        <f>answers!R4</f>
        <v>た、 ふーか、 ☆はーすけ</v>
      </c>
      <c r="S4" s="72" t="str">
        <f>answers!S4</f>
        <v>○わっこ遅刻(13:00～)、 ふーか、 ●だま〜15:00、 ●☆まっしー</v>
      </c>
      <c r="T4" s="72" t="str">
        <f>answers!T4</f>
        <v>●○ゆかこ適宜、 りー、 ふーか、 ☆はーすけ、 ●だま13:00〜15:30</v>
      </c>
      <c r="U4" s="72" t="str">
        <f>answers!U4</f>
        <v>た、 ●○ゆかこ適宜、 りー、 ○わっこ早退(～16:00)、 ふーか、 ☆はーすけ</v>
      </c>
      <c r="V4" s="72" t="str">
        <f>answers!V4</f>
        <v>た、 りー、 ふーかできれば午前でお願いします(9:00～13:00)、 ●だま適宜</v>
      </c>
      <c r="W4" s="73" t="str">
        <f>answers!W4</f>
        <v>た、 ●○ゆかこ、 りー早退かも(～17:00)、 ○わっこ、 ふーか</v>
      </c>
      <c r="X4" s="72" t="str">
        <f>answers!X4</f>
        <v>●○ゆかこ、 りー、 ○わっこ、 ふーか、 ☆はーすけ</v>
      </c>
      <c r="Y4" s="72" t="str">
        <f>answers!Y4</f>
        <v>●○ゆかこ、 ○わっこ早退(～16:30)、 ☆はーすけ、 ●だま〜16:00、 ○みお</v>
      </c>
      <c r="Z4" s="72" t="str">
        <f>answers!Z4</f>
        <v>●○ゆかこ適宜、 りー春公オーディション以外、 ○わっこ、 ☆はーすけ</v>
      </c>
      <c r="AA4" s="72" t="str">
        <f>answers!AA4</f>
        <v>●○ゆかこ適宜、 ☆はーすけ</v>
      </c>
      <c r="AB4" s="72" t="str">
        <f>answers!AB4</f>
        <v>●○ゆかこ、 ○わっこ早退(～16:30)、 ☆はーすけ、 ●☆まっしー適宜(12:00～)、 ○みお</v>
      </c>
      <c r="AC4" s="74" t="str">
        <f>answers!AC4</f>
        <v>た、 ●○ゆかこ、 りー、 ○わっこ、 ふーか、 ☆はーすけ、 ●だま、 ●☆まっしー</v>
      </c>
      <c r="AD4" s="72" t="str">
        <f>answers!AD4</f>
        <v>りー、 ○わっこ、 ☆はーすけ</v>
      </c>
      <c r="AE4" s="72" t="str">
        <f>answers!AE4</f>
        <v>●○ゆかこ、 りー、 ○わっこ、 ☆はーすけ早退(～20:30)</v>
      </c>
      <c r="AF4" s="72" t="str">
        <f>answers!AF4</f>
        <v>●○ゆかこ、 りー、 ☆はーすけ、 ●だま〜16:00</v>
      </c>
      <c r="AG4" s="72" t="str">
        <f>answers!AG4</f>
        <v>●○ゆかこ、 りー、 ○わっこ、 ☆はーすけ、 ●だま13:00〜18:00</v>
      </c>
      <c r="AH4" s="72" t="str">
        <f>answers!AH4</f>
        <v>●○ゆかこ、 りー、 ☆はーすけ、 ●だま13:00〜</v>
      </c>
      <c r="AI4" s="72" t="str">
        <f>answers!AI4</f>
        <v>●○ゆかこ、 りー新歓本祭の日って練習ありますか…？、 ○わっこ、 ☆はーすけ、 ●だま13:00〜</v>
      </c>
      <c r="AJ4" s="72" t="str">
        <f>answers!AJ4</f>
        <v>●○ゆかこ、 りー、 ○わっこ、 ☆はーすけ</v>
      </c>
      <c r="AK4" s="72" t="str">
        <f>answers!AK4</f>
        <v/>
      </c>
      <c r="AL4" s="72" t="str">
        <f>answers!AL4</f>
        <v/>
      </c>
      <c r="AM4" s="72" t="str">
        <f>answers!AM4</f>
        <v/>
      </c>
      <c r="AN4" s="72" t="str">
        <f>answers!AN4</f>
        <v/>
      </c>
      <c r="AO4" s="72" t="str">
        <f>answers!AO4</f>
        <v/>
      </c>
      <c r="AP4" s="72" t="str">
        <f>answers!AP4</f>
        <v/>
      </c>
      <c r="AQ4" s="72" t="str">
        <f>answers!AQ4</f>
        <v/>
      </c>
      <c r="AR4" s="72" t="str">
        <f>answers!AR4</f>
        <v/>
      </c>
      <c r="AS4" s="72" t="str">
        <f>answers!AS4</f>
        <v/>
      </c>
      <c r="AT4" s="72" t="str">
        <f>answers!AT4</f>
        <v/>
      </c>
      <c r="AU4" s="72" t="str">
        <f>answers!AU4</f>
        <v/>
      </c>
      <c r="AV4" s="72" t="str">
        <f>answers!AV4</f>
        <v/>
      </c>
      <c r="AW4" s="72" t="str">
        <f>answers!AW4</f>
        <v/>
      </c>
      <c r="AX4" s="72" t="str">
        <f>answers!AX4</f>
        <v/>
      </c>
      <c r="AY4" s="72" t="str">
        <f>answers!AY4</f>
        <v/>
      </c>
      <c r="AZ4" s="72" t="str">
        <f>answers!AZ4</f>
        <v/>
      </c>
      <c r="BA4" s="72" t="str">
        <f>answers!BA4</f>
        <v/>
      </c>
      <c r="BB4" s="72" t="str">
        <f>answers!BB4</f>
        <v/>
      </c>
      <c r="BC4" s="72" t="str">
        <f>answers!BC4</f>
        <v/>
      </c>
      <c r="BD4" s="72" t="str">
        <f>answers!BD4</f>
        <v/>
      </c>
      <c r="BE4" s="72" t="str">
        <f>answers!BE4</f>
        <v/>
      </c>
      <c r="BF4" s="72" t="str">
        <f>answers!BF4</f>
        <v/>
      </c>
      <c r="BG4" s="72" t="str">
        <f>answers!BG4</f>
        <v/>
      </c>
      <c r="BH4" s="72" t="str">
        <f>answers!BH4</f>
        <v/>
      </c>
      <c r="BI4" s="72" t="str">
        <f>answers!BI4</f>
        <v/>
      </c>
      <c r="BJ4" s="72" t="str">
        <f>answers!BJ4</f>
        <v/>
      </c>
      <c r="BK4" s="72" t="str">
        <f>answers!BK4</f>
        <v/>
      </c>
      <c r="BL4" s="72" t="str">
        <f>answers!BL4</f>
        <v/>
      </c>
      <c r="BM4" s="72" t="str">
        <f>answers!BM4</f>
        <v/>
      </c>
      <c r="BN4" s="72" t="str">
        <f>answers!BN4</f>
        <v/>
      </c>
      <c r="BO4" s="72" t="str">
        <f>answers!BO4</f>
        <v/>
      </c>
      <c r="BP4" s="72" t="str">
        <f>answers!BP4</f>
        <v/>
      </c>
      <c r="BQ4" s="72" t="str">
        <f>answers!BQ4</f>
        <v/>
      </c>
      <c r="BR4" s="72" t="str">
        <f>answers!BR4</f>
        <v/>
      </c>
      <c r="BS4" s="72" t="str">
        <f>answers!BS4</f>
        <v/>
      </c>
      <c r="BT4" s="72" t="str">
        <f>answers!BT4</f>
        <v/>
      </c>
      <c r="BU4" s="72" t="str">
        <f>answers!BU4</f>
        <v/>
      </c>
      <c r="BV4" s="72" t="str">
        <f>answers!BV4</f>
        <v/>
      </c>
      <c r="BW4" s="72" t="str">
        <f>answers!BW4</f>
        <v/>
      </c>
      <c r="BX4" s="72" t="str">
        <f>answers!BX4</f>
        <v/>
      </c>
      <c r="BY4" s="72" t="str">
        <f>answers!BY4</f>
        <v/>
      </c>
      <c r="BZ4" s="72" t="str">
        <f>answers!BZ4</f>
        <v/>
      </c>
      <c r="CA4" s="72" t="str">
        <f>answers!CA4</f>
        <v/>
      </c>
      <c r="CB4" s="72" t="str">
        <f>answers!CB4</f>
        <v/>
      </c>
      <c r="CC4" s="72" t="str">
        <f>answers!CC4</f>
        <v/>
      </c>
      <c r="CD4" s="72" t="str">
        <f>answers!CD4</f>
        <v/>
      </c>
      <c r="CE4" s="72" t="str">
        <f>answers!CE4</f>
        <v/>
      </c>
      <c r="CF4" s="72" t="str">
        <f>answers!CF4</f>
        <v/>
      </c>
      <c r="CG4" s="72" t="str">
        <f>answers!CG4</f>
        <v/>
      </c>
      <c r="CH4" s="72" t="str">
        <f>answers!CH4</f>
        <v/>
      </c>
      <c r="CI4" s="72" t="str">
        <f>answers!CI4</f>
        <v/>
      </c>
      <c r="CJ4" s="72" t="str">
        <f>answers!CJ4</f>
        <v/>
      </c>
      <c r="CK4" s="72" t="str">
        <f>answers!CK4</f>
        <v/>
      </c>
      <c r="CL4" s="72" t="str">
        <f>answers!CL4</f>
        <v/>
      </c>
      <c r="CM4" s="72" t="str">
        <f>answers!CM4</f>
        <v/>
      </c>
      <c r="CN4" s="72" t="str">
        <f>answers!CN4</f>
        <v/>
      </c>
      <c r="CO4" s="72" t="str">
        <f>answers!CO4</f>
        <v/>
      </c>
      <c r="CP4" s="72" t="str">
        <f>answers!CP4</f>
        <v/>
      </c>
      <c r="CQ4" s="72" t="str">
        <f>answers!CQ4</f>
        <v/>
      </c>
      <c r="CR4" s="72" t="str">
        <f>answers!CR4</f>
        <v/>
      </c>
      <c r="CS4" s="72" t="str">
        <f>answers!CS4</f>
        <v/>
      </c>
      <c r="CT4" s="72" t="str">
        <f>answers!CT4</f>
        <v/>
      </c>
      <c r="CU4" s="72" t="str">
        <f>answers!CU4</f>
        <v/>
      </c>
      <c r="CV4" s="72" t="str">
        <f>answers!CV4</f>
        <v/>
      </c>
      <c r="CW4" s="72" t="str">
        <f>answers!CW4</f>
        <v/>
      </c>
      <c r="CX4" s="72" t="str">
        <f>answers!CX4</f>
        <v/>
      </c>
      <c r="CY4" s="72" t="str">
        <f>answers!CY4</f>
        <v/>
      </c>
      <c r="CZ4" s="72" t="str">
        <f>answers!CZ4</f>
        <v/>
      </c>
      <c r="DA4" s="72" t="str">
        <f>answers!DA4</f>
        <v/>
      </c>
      <c r="DB4" s="72" t="str">
        <f>answers!DB4</f>
        <v/>
      </c>
      <c r="DC4" s="72" t="str">
        <f>answers!DC4</f>
        <v/>
      </c>
      <c r="DD4" s="72" t="str">
        <f>answers!DD4</f>
        <v/>
      </c>
      <c r="DE4" s="72" t="str">
        <f>answers!DE4</f>
        <v/>
      </c>
      <c r="DF4" s="72" t="str">
        <f>answers!DF4</f>
        <v/>
      </c>
      <c r="DG4" s="72" t="str">
        <f>answers!DG4</f>
        <v/>
      </c>
      <c r="DH4" s="72" t="str">
        <f>answers!DH4</f>
        <v/>
      </c>
      <c r="DI4" s="72" t="str">
        <f>answers!DI4</f>
        <v/>
      </c>
      <c r="DJ4" s="72" t="str">
        <f>answers!DJ4</f>
        <v/>
      </c>
      <c r="DK4" s="72" t="str">
        <f>answers!DK4</f>
        <v/>
      </c>
      <c r="DL4" s="72" t="str">
        <f>answers!DL4</f>
        <v/>
      </c>
      <c r="DM4" s="72" t="str">
        <f>answers!DM4</f>
        <v/>
      </c>
      <c r="DN4" s="72" t="str">
        <f>answers!DN4</f>
        <v/>
      </c>
      <c r="DO4" s="72" t="str">
        <f>answers!DO4</f>
        <v/>
      </c>
      <c r="DP4" s="72" t="str">
        <f>answers!DP4</f>
        <v/>
      </c>
    </row>
    <row r="5">
      <c r="A5" s="75" t="str">
        <f>IF('02_indirect'!B2="",,'02_indirect'!C2&amp;"("&amp;'02_indirect'!E2&amp;'02_indirect'!D2&amp;")")</f>
        <v>あ(ソロ歌)</v>
      </c>
      <c r="I5" s="76"/>
      <c r="J5" s="76"/>
      <c r="K5" s="76"/>
      <c r="L5" s="76"/>
      <c r="M5" s="76"/>
      <c r="N5" s="76"/>
      <c r="O5" s="76"/>
      <c r="P5" s="76"/>
      <c r="Q5" s="76"/>
      <c r="R5" s="76"/>
      <c r="S5" s="76"/>
      <c r="T5" s="76"/>
      <c r="U5" s="76"/>
      <c r="V5" s="76"/>
      <c r="W5" s="77"/>
      <c r="X5" s="76"/>
      <c r="Y5" s="76"/>
      <c r="Z5" s="76"/>
      <c r="AA5" s="76"/>
      <c r="AB5" s="76"/>
      <c r="AC5" s="78"/>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row>
    <row r="6">
      <c r="A6" s="75" t="str">
        <f>IF('02_indirect'!B4="",,'02_indirect'!C4&amp;"("&amp;'02_indirect'!E4&amp;'02_indirect'!D4&amp;")")</f>
        <v>う(ソロ歌)</v>
      </c>
      <c r="B6" s="79"/>
      <c r="C6" s="79">
        <v>1.0</v>
      </c>
      <c r="D6" s="76"/>
      <c r="E6" s="76"/>
      <c r="F6" s="76"/>
      <c r="G6" s="76"/>
      <c r="H6" s="80"/>
      <c r="I6" s="76"/>
      <c r="J6" s="76"/>
      <c r="K6" s="76"/>
      <c r="L6" s="76"/>
      <c r="M6" s="76"/>
      <c r="N6" s="76"/>
      <c r="O6" s="76"/>
      <c r="P6" s="76"/>
      <c r="Q6" s="76"/>
      <c r="R6" s="76"/>
      <c r="S6" s="76"/>
      <c r="T6" s="76"/>
      <c r="U6" s="76"/>
      <c r="V6" s="76"/>
      <c r="W6" s="81">
        <v>1.0</v>
      </c>
      <c r="X6" s="76"/>
      <c r="Y6" s="76"/>
      <c r="Z6" s="79">
        <v>1.0</v>
      </c>
      <c r="AA6" s="76"/>
      <c r="AB6" s="76"/>
      <c r="AC6" s="78"/>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row>
    <row r="7">
      <c r="A7" s="75" t="str">
        <f>IF('02_indirect'!B6="",,'02_indirect'!C6&amp;"("&amp;'02_indirect'!E6&amp;'02_indirect'!D6&amp;")")</f>
        <v>お(ソロ歌)</v>
      </c>
      <c r="B7" s="76"/>
      <c r="C7" s="79"/>
      <c r="D7" s="76"/>
      <c r="E7" s="76"/>
      <c r="F7" s="76"/>
      <c r="G7" s="76"/>
      <c r="H7" s="78"/>
      <c r="I7" s="76"/>
      <c r="J7" s="76"/>
      <c r="K7" s="76"/>
      <c r="L7" s="76"/>
      <c r="M7" s="76"/>
      <c r="N7" s="76"/>
      <c r="O7" s="76"/>
      <c r="P7" s="76"/>
      <c r="Q7" s="76"/>
      <c r="R7" s="76"/>
      <c r="S7" s="76"/>
      <c r="T7" s="76"/>
      <c r="U7" s="76"/>
      <c r="V7" s="76"/>
      <c r="W7" s="81">
        <v>1.0</v>
      </c>
      <c r="X7" s="79">
        <v>1.0</v>
      </c>
      <c r="Y7" s="76"/>
      <c r="Z7" s="76"/>
      <c r="AA7" s="76"/>
      <c r="AB7" s="76"/>
      <c r="AC7" s="80">
        <v>1.0</v>
      </c>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row>
    <row r="8">
      <c r="A8" s="75" t="str">
        <f>IF('02_indirect'!B7="",,'02_indirect'!C7&amp;"("&amp;'02_indirect'!E7&amp;'02_indirect'!D7&amp;")")</f>
        <v>か(ソロ歌)</v>
      </c>
      <c r="B8" s="79"/>
      <c r="C8" s="76"/>
      <c r="D8" s="79"/>
      <c r="E8" s="76"/>
      <c r="F8" s="76"/>
      <c r="G8" s="76"/>
      <c r="H8" s="78"/>
      <c r="I8" s="76"/>
      <c r="J8" s="76"/>
      <c r="K8" s="76"/>
      <c r="L8" s="76"/>
      <c r="M8" s="76"/>
      <c r="N8" s="76"/>
      <c r="O8" s="76"/>
      <c r="P8" s="76"/>
      <c r="Q8" s="76"/>
      <c r="R8" s="76"/>
      <c r="S8" s="76"/>
      <c r="T8" s="76"/>
      <c r="U8" s="76"/>
      <c r="V8" s="76"/>
      <c r="W8" s="77"/>
      <c r="X8" s="76"/>
      <c r="Y8" s="76"/>
      <c r="Z8" s="79">
        <v>1.0</v>
      </c>
      <c r="AA8" s="79">
        <v>1.0</v>
      </c>
      <c r="AB8" s="79">
        <v>1.0</v>
      </c>
      <c r="AC8" s="78"/>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row>
    <row r="9">
      <c r="A9" s="75" t="str">
        <f>IF('02_indirect'!B8="",,'02_indirect'!C8&amp;"("&amp;'02_indirect'!E8&amp;'02_indirect'!D8&amp;")")</f>
        <v>き(ソロ歌)</v>
      </c>
      <c r="B9" s="76"/>
      <c r="C9" s="79"/>
      <c r="D9" s="76"/>
      <c r="E9" s="79">
        <v>1.0</v>
      </c>
      <c r="F9" s="76"/>
      <c r="G9" s="76"/>
      <c r="H9" s="78"/>
      <c r="I9" s="76"/>
      <c r="J9" s="76"/>
      <c r="K9" s="76"/>
      <c r="L9" s="76"/>
      <c r="M9" s="76"/>
      <c r="N9" s="76"/>
      <c r="O9" s="76"/>
      <c r="P9" s="76"/>
      <c r="Q9" s="76"/>
      <c r="R9" s="76"/>
      <c r="S9" s="76"/>
      <c r="T9" s="76"/>
      <c r="U9" s="76"/>
      <c r="V9" s="76"/>
      <c r="W9" s="77"/>
      <c r="X9" s="76"/>
      <c r="Y9" s="76"/>
      <c r="Z9" s="76"/>
      <c r="AA9" s="76"/>
      <c r="AB9" s="76"/>
      <c r="AC9" s="78"/>
      <c r="AD9" s="76"/>
      <c r="AE9" s="76"/>
      <c r="AF9" s="76"/>
      <c r="AG9" s="76"/>
      <c r="AH9" s="76"/>
      <c r="AI9" s="76"/>
      <c r="AJ9" s="76"/>
      <c r="AK9" s="76"/>
      <c r="AL9" s="76"/>
      <c r="AM9" s="76"/>
      <c r="AN9" s="76"/>
      <c r="AO9" s="76"/>
      <c r="AP9" s="76"/>
      <c r="AQ9" s="76"/>
      <c r="AR9" s="76"/>
      <c r="AS9" s="76"/>
      <c r="AT9" s="76"/>
      <c r="AU9" s="76"/>
      <c r="AV9" s="76"/>
      <c r="AW9" s="76"/>
      <c r="AX9" s="76"/>
      <c r="AY9" s="79"/>
      <c r="AZ9" s="76"/>
      <c r="BA9" s="79">
        <v>1.0</v>
      </c>
      <c r="BB9" s="76"/>
      <c r="BC9" s="76"/>
      <c r="BD9" s="76"/>
      <c r="BE9" s="76"/>
      <c r="BF9" s="76"/>
      <c r="BG9" s="76"/>
      <c r="BH9" s="76"/>
      <c r="BI9" s="76"/>
      <c r="BJ9" s="76"/>
      <c r="BK9" s="76"/>
      <c r="BL9" s="76"/>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76"/>
      <c r="DH9" s="76"/>
      <c r="DI9" s="76"/>
      <c r="DJ9" s="76"/>
      <c r="DK9" s="76"/>
      <c r="DL9" s="76"/>
      <c r="DM9" s="76"/>
      <c r="DN9" s="76"/>
      <c r="DO9" s="76"/>
      <c r="DP9" s="76"/>
    </row>
    <row r="10">
      <c r="A10" s="75" t="str">
        <f>IF('02_indirect'!B9="",,'02_indirect'!C9&amp;"("&amp;'02_indirect'!E9&amp;'02_indirect'!D9&amp;")")</f>
        <v>く(ソロ歌)</v>
      </c>
      <c r="B10" s="76"/>
      <c r="C10" s="79"/>
      <c r="D10" s="76"/>
      <c r="E10" s="79"/>
      <c r="F10" s="76"/>
      <c r="G10" s="79"/>
      <c r="H10" s="78"/>
      <c r="I10" s="76"/>
      <c r="J10" s="76"/>
      <c r="K10" s="76"/>
      <c r="L10" s="76"/>
      <c r="M10" s="76"/>
      <c r="N10" s="76"/>
      <c r="O10" s="76"/>
      <c r="P10" s="76"/>
      <c r="Q10" s="76"/>
      <c r="R10" s="76"/>
      <c r="S10" s="76"/>
      <c r="T10" s="76"/>
      <c r="U10" s="76"/>
      <c r="V10" s="76"/>
      <c r="W10" s="77"/>
      <c r="X10" s="76"/>
      <c r="Y10" s="76"/>
      <c r="Z10" s="76"/>
      <c r="AA10" s="76"/>
      <c r="AB10" s="76"/>
      <c r="AC10" s="78"/>
      <c r="AD10" s="76"/>
      <c r="AE10" s="76"/>
      <c r="AF10" s="76"/>
      <c r="AG10" s="76"/>
      <c r="AH10" s="76"/>
      <c r="AI10" s="76"/>
      <c r="AJ10" s="76"/>
      <c r="AK10" s="76"/>
      <c r="AL10" s="76"/>
      <c r="AM10" s="76"/>
      <c r="AN10" s="76"/>
      <c r="AO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c r="DF10" s="76"/>
      <c r="DG10" s="76"/>
      <c r="DH10" s="76"/>
      <c r="DI10" s="76"/>
      <c r="DJ10" s="76"/>
      <c r="DK10" s="76"/>
      <c r="DL10" s="76"/>
      <c r="DM10" s="76"/>
      <c r="DN10" s="76"/>
      <c r="DO10" s="76"/>
      <c r="DP10" s="76"/>
    </row>
    <row r="11">
      <c r="A11" s="75" t="str">
        <f>IF('02_indirect'!B10="",,'02_indirect'!C10&amp;"("&amp;'02_indirect'!E10&amp;'02_indirect'!D10&amp;")")</f>
        <v>け(ソロ歌)</v>
      </c>
      <c r="B11" s="79"/>
      <c r="C11" s="76"/>
      <c r="D11" s="79"/>
      <c r="E11" s="76"/>
      <c r="F11" s="79"/>
      <c r="G11" s="79">
        <v>1.0</v>
      </c>
      <c r="H11" s="80"/>
      <c r="I11" s="76"/>
      <c r="J11" s="76"/>
      <c r="K11" s="76"/>
      <c r="L11" s="76"/>
      <c r="M11" s="76"/>
      <c r="N11" s="76"/>
      <c r="O11" s="76"/>
      <c r="P11" s="76"/>
      <c r="Q11" s="76"/>
      <c r="R11" s="76"/>
      <c r="S11" s="76"/>
      <c r="T11" s="76"/>
      <c r="U11" s="76"/>
      <c r="V11" s="76"/>
      <c r="W11" s="77"/>
      <c r="X11" s="76"/>
      <c r="Y11" s="76"/>
      <c r="Z11" s="76"/>
      <c r="AA11" s="76"/>
      <c r="AB11" s="76"/>
      <c r="AC11" s="78"/>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c r="BE11" s="76"/>
      <c r="BF11" s="76"/>
      <c r="BG11" s="76"/>
      <c r="BH11" s="76"/>
      <c r="BI11" s="76"/>
      <c r="BJ11" s="76"/>
      <c r="BK11" s="76"/>
      <c r="BL11" s="76"/>
      <c r="BM11" s="76"/>
      <c r="BN11" s="76"/>
      <c r="BO11" s="76"/>
      <c r="BP11" s="76"/>
      <c r="BQ11" s="76"/>
      <c r="BR11" s="76"/>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c r="DF11" s="76"/>
      <c r="DG11" s="76"/>
      <c r="DH11" s="76"/>
      <c r="DI11" s="76"/>
      <c r="DJ11" s="76"/>
      <c r="DK11" s="76"/>
      <c r="DL11" s="76"/>
      <c r="DM11" s="76"/>
      <c r="DN11" s="76"/>
      <c r="DO11" s="76"/>
      <c r="DP11" s="76"/>
    </row>
    <row r="12">
      <c r="A12" s="75" t="str">
        <f>IF('02_indirect'!B11="",,'02_indirect'!C11&amp;"("&amp;'02_indirect'!E11&amp;'02_indirect'!D11&amp;")")</f>
        <v>こ(ソロ歌)</v>
      </c>
      <c r="B12" s="76"/>
      <c r="C12" s="79"/>
      <c r="D12" s="79">
        <v>1.0</v>
      </c>
      <c r="E12" s="79"/>
      <c r="F12" s="76"/>
      <c r="G12" s="79"/>
      <c r="H12" s="78"/>
      <c r="I12" s="76"/>
      <c r="J12" s="76"/>
      <c r="K12" s="76"/>
      <c r="L12" s="76"/>
      <c r="M12" s="76"/>
      <c r="N12" s="76"/>
      <c r="O12" s="76"/>
      <c r="P12" s="76"/>
      <c r="Q12" s="76"/>
      <c r="R12" s="76"/>
      <c r="S12" s="76"/>
      <c r="T12" s="76"/>
      <c r="U12" s="76"/>
      <c r="V12" s="76"/>
      <c r="W12" s="81">
        <v>1.0</v>
      </c>
      <c r="X12" s="76"/>
      <c r="Y12" s="76"/>
      <c r="Z12" s="76"/>
      <c r="AA12" s="76"/>
      <c r="AB12" s="76"/>
      <c r="AC12" s="78"/>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c r="BE12" s="76"/>
      <c r="BF12" s="76"/>
      <c r="BG12" s="76"/>
      <c r="BH12" s="76"/>
      <c r="BI12" s="76"/>
      <c r="BJ12" s="76"/>
      <c r="BK12" s="76"/>
      <c r="BL12" s="76"/>
      <c r="BM12" s="76"/>
      <c r="BN12" s="76"/>
      <c r="BO12" s="76"/>
      <c r="BP12" s="76"/>
      <c r="BQ12" s="76"/>
      <c r="BR12" s="76"/>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c r="DF12" s="76"/>
      <c r="DG12" s="76"/>
      <c r="DH12" s="76"/>
      <c r="DI12" s="76"/>
      <c r="DJ12" s="76"/>
      <c r="DK12" s="76"/>
      <c r="DL12" s="76"/>
      <c r="DM12" s="76"/>
      <c r="DN12" s="76"/>
      <c r="DO12" s="76"/>
      <c r="DP12" s="76"/>
    </row>
    <row r="13">
      <c r="A13" s="75" t="str">
        <f>IF('02_indirect'!B12="",,'02_indirect'!C12&amp;"("&amp;'02_indirect'!E12&amp;'02_indirect'!D12&amp;")")</f>
        <v>さ(ソロ歌)</v>
      </c>
      <c r="B13" s="76"/>
      <c r="C13" s="76"/>
      <c r="D13" s="79"/>
      <c r="E13" s="76"/>
      <c r="F13" s="79"/>
      <c r="G13" s="76"/>
      <c r="H13" s="80"/>
      <c r="I13" s="76"/>
      <c r="J13" s="76"/>
      <c r="K13" s="76"/>
      <c r="L13" s="76"/>
      <c r="M13" s="76"/>
      <c r="N13" s="76"/>
      <c r="O13" s="76"/>
      <c r="P13" s="76"/>
      <c r="Q13" s="76"/>
      <c r="R13" s="76"/>
      <c r="S13" s="76"/>
      <c r="T13" s="76"/>
      <c r="U13" s="76"/>
      <c r="V13" s="76"/>
      <c r="W13" s="81"/>
      <c r="X13" s="76"/>
      <c r="Y13" s="76"/>
      <c r="Z13" s="76"/>
      <c r="AA13" s="76"/>
      <c r="AB13" s="76"/>
      <c r="AC13" s="78"/>
      <c r="AD13" s="76"/>
      <c r="AE13" s="76"/>
      <c r="AF13" s="76"/>
      <c r="AG13" s="76"/>
      <c r="AH13" s="76"/>
      <c r="AI13" s="76"/>
      <c r="AJ13" s="76"/>
      <c r="AK13" s="76"/>
      <c r="AL13" s="76"/>
      <c r="AM13" s="76"/>
      <c r="AN13" s="76"/>
      <c r="AO13" s="76"/>
      <c r="AP13" s="79">
        <v>1.0</v>
      </c>
      <c r="AQ13" s="76"/>
      <c r="AR13" s="79">
        <v>1.0</v>
      </c>
      <c r="AS13" s="76"/>
      <c r="AT13" s="79">
        <v>1.0</v>
      </c>
      <c r="AU13" s="79">
        <v>1.0</v>
      </c>
      <c r="AV13" s="79">
        <v>1.0</v>
      </c>
      <c r="AW13" s="79">
        <v>1.0</v>
      </c>
      <c r="AX13" s="79">
        <v>1.0</v>
      </c>
      <c r="AY13" s="76"/>
      <c r="AZ13" s="76"/>
      <c r="BA13" s="76"/>
      <c r="BB13" s="76"/>
      <c r="BC13" s="76"/>
      <c r="BD13" s="76"/>
      <c r="BE13" s="76"/>
      <c r="BF13" s="76"/>
      <c r="BG13" s="76"/>
      <c r="BH13" s="76"/>
      <c r="BI13" s="76"/>
      <c r="BJ13" s="76"/>
      <c r="BK13" s="76"/>
      <c r="BL13" s="76"/>
      <c r="BM13" s="76"/>
      <c r="BN13" s="76"/>
      <c r="BO13" s="76"/>
      <c r="BP13" s="76"/>
      <c r="BQ13" s="76"/>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c r="DF13" s="76"/>
      <c r="DG13" s="76"/>
      <c r="DH13" s="76"/>
      <c r="DI13" s="76"/>
      <c r="DJ13" s="76"/>
      <c r="DK13" s="76"/>
      <c r="DL13" s="76"/>
      <c r="DM13" s="76"/>
      <c r="DN13" s="76"/>
      <c r="DO13" s="76"/>
      <c r="DP13" s="76"/>
    </row>
    <row r="14">
      <c r="A14" s="75" t="str">
        <f>IF('02_indirect'!B13="",,'02_indirect'!C13&amp;"("&amp;'02_indirect'!E13&amp;'02_indirect'!D13&amp;")")</f>
        <v>し(ソロ歌)</v>
      </c>
      <c r="B14" s="79"/>
      <c r="C14" s="76"/>
      <c r="D14" s="76"/>
      <c r="E14" s="79"/>
      <c r="F14" s="76"/>
      <c r="G14" s="79"/>
      <c r="H14" s="78"/>
      <c r="I14" s="76"/>
      <c r="J14" s="76"/>
      <c r="K14" s="76"/>
      <c r="L14" s="76"/>
      <c r="M14" s="76"/>
      <c r="N14" s="76"/>
      <c r="O14" s="76"/>
      <c r="P14" s="76"/>
      <c r="Q14" s="76"/>
      <c r="R14" s="76"/>
      <c r="S14" s="76"/>
      <c r="T14" s="76"/>
      <c r="U14" s="76"/>
      <c r="V14" s="76"/>
      <c r="W14" s="81">
        <v>1.0</v>
      </c>
      <c r="X14" s="76"/>
      <c r="Y14" s="76"/>
      <c r="Z14" s="76"/>
      <c r="AA14" s="76"/>
      <c r="AB14" s="76"/>
      <c r="AC14" s="78"/>
      <c r="AD14" s="76"/>
      <c r="AE14" s="76"/>
      <c r="AF14" s="76"/>
      <c r="AG14" s="76"/>
      <c r="AH14" s="76"/>
      <c r="AI14" s="76"/>
      <c r="AJ14" s="76"/>
      <c r="AK14" s="76"/>
      <c r="AL14" s="76"/>
      <c r="AM14" s="76"/>
      <c r="AN14" s="76"/>
      <c r="AO14" s="76"/>
      <c r="AP14" s="79"/>
      <c r="AQ14" s="76"/>
      <c r="AR14" s="76"/>
      <c r="AS14" s="76"/>
      <c r="AT14" s="76"/>
      <c r="AU14" s="76"/>
      <c r="AV14" s="76"/>
      <c r="AW14" s="76"/>
      <c r="AX14" s="79">
        <v>1.0</v>
      </c>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c r="DF14" s="76"/>
      <c r="DG14" s="76"/>
      <c r="DH14" s="76"/>
      <c r="DI14" s="76"/>
      <c r="DJ14" s="76"/>
      <c r="DK14" s="76"/>
      <c r="DL14" s="76"/>
      <c r="DM14" s="76"/>
      <c r="DN14" s="76"/>
      <c r="DO14" s="76"/>
      <c r="DP14" s="76"/>
    </row>
    <row r="15">
      <c r="A15" s="75" t="str">
        <f>IF('02_indirect'!B14="",,'02_indirect'!C14&amp;"("&amp;'02_indirect'!E14&amp;'02_indirect'!D14&amp;")")</f>
        <v>す(ソロ歌)</v>
      </c>
      <c r="B15" s="76"/>
      <c r="C15" s="79"/>
      <c r="D15" s="76"/>
      <c r="E15" s="76"/>
      <c r="F15" s="79"/>
      <c r="G15" s="76"/>
      <c r="H15" s="80"/>
      <c r="I15" s="76"/>
      <c r="J15" s="76"/>
      <c r="K15" s="76"/>
      <c r="L15" s="76"/>
      <c r="M15" s="76"/>
      <c r="N15" s="76"/>
      <c r="O15" s="76"/>
      <c r="P15" s="76"/>
      <c r="Q15" s="76"/>
      <c r="R15" s="76"/>
      <c r="S15" s="76"/>
      <c r="T15" s="76"/>
      <c r="U15" s="76"/>
      <c r="V15" s="76"/>
      <c r="W15" s="81">
        <v>3.0</v>
      </c>
      <c r="X15" s="76"/>
      <c r="Y15" s="76"/>
      <c r="Z15" s="76"/>
      <c r="AA15" s="76"/>
      <c r="AB15" s="76"/>
      <c r="AC15" s="78"/>
      <c r="AD15" s="76"/>
      <c r="AE15" s="76"/>
      <c r="AF15" s="76"/>
      <c r="AG15" s="76"/>
      <c r="AH15" s="76"/>
      <c r="AI15" s="76"/>
      <c r="AJ15" s="76"/>
      <c r="AK15" s="76"/>
      <c r="AL15" s="76"/>
      <c r="AM15" s="76"/>
      <c r="AN15" s="76"/>
      <c r="AO15" s="76"/>
      <c r="AP15" s="79"/>
      <c r="AQ15" s="76"/>
      <c r="AR15" s="76"/>
      <c r="AS15" s="76"/>
      <c r="AT15" s="76"/>
      <c r="AU15" s="76"/>
      <c r="AV15" s="76"/>
      <c r="AW15" s="76"/>
      <c r="AX15" s="76"/>
      <c r="AY15" s="79">
        <v>1.0</v>
      </c>
      <c r="AZ15" s="76"/>
      <c r="BA15" s="76"/>
      <c r="BB15" s="76"/>
      <c r="BC15" s="76"/>
      <c r="BD15" s="76"/>
      <c r="BE15" s="76"/>
      <c r="BF15" s="76"/>
      <c r="BG15" s="76"/>
      <c r="BH15" s="76"/>
      <c r="BI15" s="76"/>
      <c r="BJ15" s="76"/>
      <c r="BK15" s="76"/>
      <c r="BL15" s="76"/>
      <c r="BM15" s="76"/>
      <c r="BN15" s="76"/>
      <c r="BO15" s="76"/>
      <c r="BP15" s="76"/>
      <c r="BQ15" s="76"/>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c r="DC15" s="76"/>
      <c r="DD15" s="76"/>
      <c r="DE15" s="76"/>
      <c r="DF15" s="76"/>
      <c r="DG15" s="76"/>
      <c r="DH15" s="76"/>
      <c r="DI15" s="76"/>
      <c r="DJ15" s="76"/>
      <c r="DK15" s="76"/>
      <c r="DL15" s="76"/>
      <c r="DM15" s="76"/>
      <c r="DN15" s="76"/>
      <c r="DO15" s="76"/>
      <c r="DP15" s="76"/>
    </row>
    <row r="16">
      <c r="A16" s="75" t="str">
        <f>IF('02_indirect'!B15="",,'02_indirect'!C15&amp;"("&amp;'02_indirect'!E15&amp;'02_indirect'!D15&amp;")")</f>
        <v>せ(ソロ歌)</v>
      </c>
      <c r="B16" s="76"/>
      <c r="C16" s="76"/>
      <c r="D16" s="79"/>
      <c r="E16" s="76"/>
      <c r="F16" s="76"/>
      <c r="G16" s="79"/>
      <c r="H16" s="80">
        <v>1.0</v>
      </c>
      <c r="I16" s="76"/>
      <c r="J16" s="76"/>
      <c r="K16" s="76"/>
      <c r="L16" s="76"/>
      <c r="M16" s="76"/>
      <c r="N16" s="76"/>
      <c r="O16" s="76"/>
      <c r="P16" s="76"/>
      <c r="Q16" s="76"/>
      <c r="R16" s="76"/>
      <c r="S16" s="76"/>
      <c r="T16" s="76"/>
      <c r="U16" s="76"/>
      <c r="V16" s="76"/>
      <c r="W16" s="81">
        <v>2.0</v>
      </c>
      <c r="X16" s="76"/>
      <c r="Y16" s="76"/>
      <c r="Z16" s="76"/>
      <c r="AA16" s="76"/>
      <c r="AB16" s="76"/>
      <c r="AC16" s="78"/>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6"/>
      <c r="CW16" s="76"/>
      <c r="CX16" s="76"/>
      <c r="CY16" s="76"/>
      <c r="CZ16" s="76"/>
      <c r="DA16" s="76"/>
      <c r="DB16" s="76"/>
      <c r="DC16" s="76"/>
      <c r="DD16" s="76"/>
      <c r="DE16" s="76"/>
      <c r="DF16" s="76"/>
      <c r="DG16" s="76"/>
      <c r="DH16" s="76"/>
      <c r="DI16" s="76"/>
      <c r="DJ16" s="76"/>
      <c r="DK16" s="76"/>
      <c r="DL16" s="76"/>
      <c r="DM16" s="76"/>
      <c r="DN16" s="76"/>
      <c r="DO16" s="76"/>
      <c r="DP16" s="76"/>
    </row>
    <row r="17">
      <c r="A17" s="75" t="str">
        <f>IF('02_indirect'!B16="",,'02_indirect'!C16&amp;"("&amp;'02_indirect'!E16&amp;'02_indirect'!D16&amp;")")</f>
        <v>そ(ソロ歌)</v>
      </c>
      <c r="B17" s="79"/>
      <c r="C17" s="76"/>
      <c r="D17" s="76"/>
      <c r="E17" s="79"/>
      <c r="F17" s="76"/>
      <c r="G17" s="76"/>
      <c r="H17" s="80"/>
      <c r="I17" s="76"/>
      <c r="J17" s="76"/>
      <c r="K17" s="76"/>
      <c r="L17" s="76"/>
      <c r="M17" s="76"/>
      <c r="N17" s="76"/>
      <c r="O17" s="76"/>
      <c r="P17" s="76"/>
      <c r="Q17" s="76"/>
      <c r="R17" s="76"/>
      <c r="S17" s="76"/>
      <c r="T17" s="76"/>
      <c r="U17" s="76"/>
      <c r="V17" s="76"/>
      <c r="W17" s="77"/>
      <c r="X17" s="76"/>
      <c r="Y17" s="76"/>
      <c r="Z17" s="76"/>
      <c r="AA17" s="76"/>
      <c r="AB17" s="76"/>
      <c r="AC17" s="78"/>
      <c r="AD17" s="76"/>
      <c r="AE17" s="76"/>
      <c r="AF17" s="76"/>
      <c r="AG17" s="76"/>
      <c r="AH17" s="76"/>
      <c r="AI17" s="76"/>
      <c r="AJ17" s="76"/>
      <c r="AK17" s="76"/>
      <c r="AL17" s="76"/>
      <c r="AM17" s="76"/>
      <c r="AN17" s="76"/>
      <c r="AO17" s="76"/>
      <c r="AP17" s="76"/>
      <c r="AQ17" s="76"/>
      <c r="AR17" s="76"/>
      <c r="AS17" s="76"/>
      <c r="AT17" s="76"/>
      <c r="AU17" s="76"/>
      <c r="AV17" s="76"/>
      <c r="AW17" s="76"/>
      <c r="AX17" s="76"/>
      <c r="AY17" s="79">
        <v>1.0</v>
      </c>
      <c r="AZ17" s="76"/>
      <c r="BA17" s="76"/>
      <c r="BB17" s="76"/>
      <c r="BC17" s="76"/>
      <c r="BD17" s="76"/>
      <c r="BE17" s="76"/>
      <c r="BF17" s="76"/>
      <c r="BG17" s="76"/>
      <c r="BH17" s="76"/>
      <c r="BI17" s="76"/>
      <c r="BJ17" s="76"/>
      <c r="BK17" s="76"/>
      <c r="BL17" s="76"/>
      <c r="BM17" s="76"/>
      <c r="BN17" s="76"/>
      <c r="BO17" s="76"/>
      <c r="BP17" s="76"/>
      <c r="BQ17" s="76"/>
      <c r="BR17" s="76"/>
      <c r="BS17" s="76"/>
      <c r="BT17" s="76"/>
      <c r="BU17" s="76"/>
      <c r="BV17" s="76"/>
      <c r="BW17" s="76"/>
      <c r="BX17" s="76"/>
      <c r="BY17" s="76"/>
      <c r="BZ17" s="76"/>
      <c r="CA17" s="76"/>
      <c r="CB17" s="76"/>
      <c r="CC17" s="76"/>
      <c r="CD17" s="76"/>
      <c r="CE17" s="76"/>
      <c r="CF17" s="76"/>
      <c r="CG17" s="76"/>
      <c r="CH17" s="76"/>
      <c r="CI17" s="76"/>
      <c r="CJ17" s="76"/>
      <c r="CK17" s="76"/>
      <c r="CL17" s="76"/>
      <c r="CM17" s="76"/>
      <c r="CN17" s="76"/>
      <c r="CO17" s="76"/>
      <c r="CP17" s="76"/>
      <c r="CQ17" s="76"/>
      <c r="CR17" s="76"/>
      <c r="CS17" s="76"/>
      <c r="CT17" s="76"/>
      <c r="CU17" s="76"/>
      <c r="CV17" s="76"/>
      <c r="CW17" s="76"/>
      <c r="CX17" s="76"/>
      <c r="CY17" s="76"/>
      <c r="CZ17" s="76"/>
      <c r="DA17" s="76"/>
      <c r="DB17" s="76"/>
      <c r="DC17" s="76"/>
      <c r="DD17" s="76"/>
      <c r="DE17" s="76"/>
      <c r="DF17" s="76"/>
      <c r="DG17" s="76"/>
      <c r="DH17" s="76"/>
      <c r="DI17" s="76"/>
      <c r="DJ17" s="76"/>
      <c r="DK17" s="76"/>
      <c r="DL17" s="76"/>
      <c r="DM17" s="76"/>
      <c r="DN17" s="76"/>
      <c r="DO17" s="76"/>
      <c r="DP17" s="76"/>
    </row>
    <row r="18">
      <c r="A18" s="75" t="str">
        <f>IF('02_indirect'!B17="",,'02_indirect'!C17&amp;"("&amp;'02_indirect'!E17&amp;'02_indirect'!D17&amp;")")</f>
        <v>た(ソロ歌)</v>
      </c>
      <c r="B18" s="76"/>
      <c r="C18" s="79"/>
      <c r="D18" s="76"/>
      <c r="E18" s="76"/>
      <c r="F18" s="79"/>
      <c r="G18" s="76"/>
      <c r="H18" s="78"/>
      <c r="I18" s="76"/>
      <c r="J18" s="76"/>
      <c r="K18" s="76"/>
      <c r="L18" s="76"/>
      <c r="M18" s="76"/>
      <c r="N18" s="76"/>
      <c r="O18" s="76"/>
      <c r="P18" s="76"/>
      <c r="Q18" s="76"/>
      <c r="R18" s="76"/>
      <c r="S18" s="76"/>
      <c r="T18" s="76"/>
      <c r="U18" s="76"/>
      <c r="V18" s="76"/>
      <c r="W18" s="77"/>
      <c r="X18" s="76"/>
      <c r="Y18" s="76"/>
      <c r="Z18" s="76"/>
      <c r="AA18" s="76"/>
      <c r="AB18" s="76"/>
      <c r="AC18" s="78"/>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row>
    <row r="19">
      <c r="A19" s="75" t="str">
        <f>IF('02_indirect'!B18="",,'02_indirect'!C18&amp;"("&amp;'02_indirect'!E18&amp;'02_indirect'!D18&amp;")")</f>
        <v>ち(ソロ歌)</v>
      </c>
      <c r="B19" s="76"/>
      <c r="C19" s="76"/>
      <c r="D19" s="79"/>
      <c r="E19" s="76"/>
      <c r="F19" s="76"/>
      <c r="G19" s="79"/>
      <c r="H19" s="78"/>
      <c r="I19" s="76"/>
      <c r="J19" s="76"/>
      <c r="K19" s="76"/>
      <c r="L19" s="76"/>
      <c r="M19" s="76"/>
      <c r="N19" s="76"/>
      <c r="O19" s="76"/>
      <c r="P19" s="76"/>
      <c r="Q19" s="76"/>
      <c r="R19" s="76"/>
      <c r="S19" s="76"/>
      <c r="T19" s="76"/>
      <c r="U19" s="76"/>
      <c r="V19" s="76"/>
      <c r="W19" s="81">
        <v>5.0</v>
      </c>
      <c r="X19" s="76"/>
      <c r="Y19" s="76"/>
      <c r="Z19" s="76"/>
      <c r="AA19" s="76"/>
      <c r="AB19" s="76"/>
      <c r="AC19" s="78"/>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c r="BU19" s="76"/>
      <c r="BV19" s="76"/>
      <c r="BW19" s="76"/>
      <c r="BX19" s="76"/>
      <c r="BY19" s="76"/>
      <c r="BZ19" s="76"/>
      <c r="CA19" s="76"/>
      <c r="CB19" s="76"/>
      <c r="CC19" s="76"/>
      <c r="CD19" s="76"/>
      <c r="CE19" s="76"/>
      <c r="CF19" s="76"/>
      <c r="CG19" s="76"/>
      <c r="CH19" s="76"/>
      <c r="CI19" s="76"/>
      <c r="CJ19" s="76"/>
      <c r="CK19" s="76"/>
      <c r="CL19" s="76"/>
      <c r="CM19" s="76"/>
      <c r="CN19" s="76"/>
      <c r="CO19" s="76"/>
      <c r="CP19" s="76"/>
      <c r="CQ19" s="76"/>
      <c r="CR19" s="76"/>
      <c r="CS19" s="76"/>
      <c r="CT19" s="76"/>
      <c r="CU19" s="76"/>
      <c r="CV19" s="76"/>
      <c r="CW19" s="76"/>
      <c r="CX19" s="76"/>
      <c r="CY19" s="76"/>
      <c r="CZ19" s="76"/>
      <c r="DA19" s="76"/>
      <c r="DB19" s="76"/>
      <c r="DC19" s="76"/>
      <c r="DD19" s="76"/>
      <c r="DE19" s="76"/>
      <c r="DF19" s="76"/>
      <c r="DG19" s="76"/>
      <c r="DH19" s="76"/>
      <c r="DI19" s="76"/>
      <c r="DJ19" s="76"/>
      <c r="DK19" s="76"/>
      <c r="DL19" s="76"/>
      <c r="DM19" s="76"/>
      <c r="DN19" s="76"/>
      <c r="DO19" s="76"/>
      <c r="DP19" s="76"/>
    </row>
    <row r="20">
      <c r="A20" s="75" t="str">
        <f>IF('02_indirect'!B19="",,'02_indirect'!C19&amp;"("&amp;'02_indirect'!E19&amp;'02_indirect'!D19&amp;")")</f>
        <v>つ(ソロ歌)</v>
      </c>
      <c r="B20" s="79"/>
      <c r="C20" s="76"/>
      <c r="D20" s="76"/>
      <c r="E20" s="79"/>
      <c r="F20" s="76"/>
      <c r="G20" s="76"/>
      <c r="H20" s="80"/>
      <c r="I20" s="76"/>
      <c r="J20" s="76"/>
      <c r="K20" s="76"/>
      <c r="L20" s="76"/>
      <c r="M20" s="76"/>
      <c r="N20" s="76"/>
      <c r="O20" s="76"/>
      <c r="P20" s="76"/>
      <c r="Q20" s="76"/>
      <c r="R20" s="76"/>
      <c r="S20" s="76"/>
      <c r="T20" s="76"/>
      <c r="U20" s="76"/>
      <c r="V20" s="76"/>
      <c r="W20" s="81">
        <v>4.0</v>
      </c>
      <c r="X20" s="76"/>
      <c r="Y20" s="76"/>
      <c r="Z20" s="76"/>
      <c r="AA20" s="76"/>
      <c r="AB20" s="76"/>
      <c r="AC20" s="78"/>
      <c r="AD20" s="76"/>
      <c r="AE20" s="76"/>
      <c r="AF20" s="76"/>
      <c r="AG20" s="76"/>
      <c r="AH20" s="76"/>
      <c r="AI20" s="76"/>
      <c r="AJ20" s="76"/>
      <c r="AK20" s="76"/>
      <c r="AL20" s="76"/>
      <c r="AM20" s="76"/>
      <c r="AN20" s="76"/>
      <c r="AO20" s="76"/>
      <c r="AP20" s="79"/>
      <c r="AQ20" s="76"/>
      <c r="AR20" s="76"/>
      <c r="AS20" s="76"/>
      <c r="AT20" s="76"/>
      <c r="AU20" s="76"/>
      <c r="AV20" s="79">
        <v>1.0</v>
      </c>
      <c r="AW20" s="79">
        <v>1.0</v>
      </c>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c r="CY20" s="76"/>
      <c r="CZ20" s="76"/>
      <c r="DA20" s="76"/>
      <c r="DB20" s="76"/>
      <c r="DC20" s="76"/>
      <c r="DD20" s="76"/>
      <c r="DE20" s="76"/>
      <c r="DF20" s="76"/>
      <c r="DG20" s="76"/>
      <c r="DH20" s="76"/>
      <c r="DI20" s="76"/>
      <c r="DJ20" s="76"/>
      <c r="DK20" s="76"/>
      <c r="DL20" s="76"/>
      <c r="DM20" s="76"/>
      <c r="DN20" s="76"/>
      <c r="DO20" s="76"/>
      <c r="DP20" s="76"/>
    </row>
    <row r="21">
      <c r="A21" s="75" t="str">
        <f>IF('02_indirect'!B20="",,'02_indirect'!C20&amp;"("&amp;'02_indirect'!E20&amp;'02_indirect'!D20&amp;")")</f>
        <v/>
      </c>
      <c r="B21" s="76"/>
      <c r="C21" s="79"/>
      <c r="D21" s="76"/>
      <c r="E21" s="76"/>
      <c r="F21" s="79"/>
      <c r="G21" s="76"/>
      <c r="H21" s="78"/>
      <c r="I21" s="76"/>
      <c r="J21" s="76"/>
      <c r="K21" s="76"/>
      <c r="L21" s="76"/>
      <c r="M21" s="76"/>
      <c r="N21" s="76"/>
      <c r="O21" s="76"/>
      <c r="P21" s="76"/>
      <c r="Q21" s="76"/>
      <c r="R21" s="76"/>
      <c r="S21" s="76"/>
      <c r="T21" s="76"/>
      <c r="U21" s="76"/>
      <c r="V21" s="76"/>
      <c r="W21" s="77"/>
      <c r="X21" s="76"/>
      <c r="Y21" s="76"/>
      <c r="Z21" s="76"/>
      <c r="AA21" s="76"/>
      <c r="AB21" s="76"/>
      <c r="AC21" s="78"/>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c r="CY21" s="76"/>
      <c r="CZ21" s="76"/>
      <c r="DA21" s="76"/>
      <c r="DB21" s="76"/>
      <c r="DC21" s="76"/>
      <c r="DD21" s="76"/>
      <c r="DE21" s="76"/>
      <c r="DF21" s="76"/>
      <c r="DG21" s="76"/>
      <c r="DH21" s="76"/>
      <c r="DI21" s="76"/>
      <c r="DJ21" s="76"/>
      <c r="DK21" s="76"/>
      <c r="DL21" s="76"/>
      <c r="DM21" s="76"/>
      <c r="DN21" s="76"/>
      <c r="DO21" s="76"/>
      <c r="DP21" s="76"/>
    </row>
    <row r="22">
      <c r="A22" s="75" t="str">
        <f>IF('02_indirect'!B21="",,'02_indirect'!C21&amp;"("&amp;'02_indirect'!E21&amp;'02_indirect'!D21&amp;")")</f>
        <v/>
      </c>
      <c r="B22" s="76"/>
      <c r="C22" s="76"/>
      <c r="D22" s="79"/>
      <c r="E22" s="76"/>
      <c r="F22" s="76"/>
      <c r="G22" s="79"/>
      <c r="H22" s="78"/>
      <c r="I22" s="76"/>
      <c r="J22" s="76"/>
      <c r="K22" s="76"/>
      <c r="L22" s="76"/>
      <c r="M22" s="76"/>
      <c r="N22" s="76"/>
      <c r="O22" s="76"/>
      <c r="P22" s="76"/>
      <c r="Q22" s="76"/>
      <c r="R22" s="76"/>
      <c r="S22" s="76"/>
      <c r="T22" s="76"/>
      <c r="U22" s="76"/>
      <c r="V22" s="76"/>
      <c r="W22" s="77"/>
      <c r="X22" s="76"/>
      <c r="Y22" s="76"/>
      <c r="Z22" s="76"/>
      <c r="AA22" s="76"/>
      <c r="AB22" s="76"/>
      <c r="AC22" s="78"/>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76"/>
      <c r="BZ22" s="76"/>
      <c r="CA22" s="76"/>
      <c r="CB22" s="76"/>
      <c r="CC22" s="76"/>
      <c r="CD22" s="76"/>
      <c r="CE22" s="76"/>
      <c r="CF22" s="76"/>
      <c r="CG22" s="76"/>
      <c r="CH22" s="76"/>
      <c r="CI22" s="76"/>
      <c r="CJ22" s="76"/>
      <c r="CK22" s="76"/>
      <c r="CL22" s="76"/>
      <c r="CM22" s="76"/>
      <c r="CN22" s="76"/>
      <c r="CO22" s="76"/>
      <c r="CP22" s="76"/>
      <c r="CQ22" s="76"/>
      <c r="CR22" s="76"/>
      <c r="CS22" s="76"/>
      <c r="CT22" s="76"/>
      <c r="CU22" s="76"/>
      <c r="CV22" s="76"/>
      <c r="CW22" s="76"/>
      <c r="CX22" s="76"/>
      <c r="CY22" s="76"/>
      <c r="CZ22" s="76"/>
      <c r="DA22" s="76"/>
      <c r="DB22" s="76"/>
      <c r="DC22" s="76"/>
      <c r="DD22" s="76"/>
      <c r="DE22" s="76"/>
      <c r="DF22" s="76"/>
      <c r="DG22" s="76"/>
      <c r="DH22" s="76"/>
      <c r="DI22" s="76"/>
      <c r="DJ22" s="76"/>
      <c r="DK22" s="76"/>
      <c r="DL22" s="76"/>
      <c r="DM22" s="76"/>
      <c r="DN22" s="76"/>
      <c r="DO22" s="76"/>
      <c r="DP22" s="76"/>
    </row>
    <row r="23">
      <c r="A23" s="75" t="str">
        <f>IF('02_indirect'!B22="",,'02_indirect'!C22&amp;"("&amp;'02_indirect'!E22&amp;'02_indirect'!D22&amp;")")</f>
        <v/>
      </c>
      <c r="B23" s="76"/>
      <c r="C23" s="76"/>
      <c r="D23" s="76"/>
      <c r="E23" s="79"/>
      <c r="F23" s="76"/>
      <c r="G23" s="76"/>
      <c r="H23" s="80"/>
      <c r="I23" s="76"/>
      <c r="J23" s="76"/>
      <c r="K23" s="76"/>
      <c r="L23" s="76"/>
      <c r="M23" s="76"/>
      <c r="N23" s="76"/>
      <c r="O23" s="76"/>
      <c r="P23" s="76"/>
      <c r="Q23" s="76"/>
      <c r="R23" s="76"/>
      <c r="S23" s="76"/>
      <c r="T23" s="76"/>
      <c r="U23" s="76"/>
      <c r="V23" s="76"/>
      <c r="W23" s="77"/>
      <c r="X23" s="76"/>
      <c r="Y23" s="76"/>
      <c r="Z23" s="76"/>
      <c r="AA23" s="76"/>
      <c r="AB23" s="76"/>
      <c r="AC23" s="78"/>
      <c r="AD23" s="76"/>
      <c r="AE23" s="76"/>
      <c r="AF23" s="76"/>
      <c r="AG23" s="76"/>
      <c r="AH23" s="76"/>
      <c r="AI23" s="76"/>
      <c r="AJ23" s="76"/>
      <c r="AK23" s="76"/>
      <c r="AL23" s="76"/>
      <c r="AM23" s="76"/>
      <c r="AN23" s="76"/>
      <c r="AO23" s="76"/>
      <c r="AP23" s="76"/>
      <c r="AQ23" s="76"/>
      <c r="AR23" s="76"/>
      <c r="AS23" s="76"/>
      <c r="AT23" s="76"/>
      <c r="AU23" s="76"/>
      <c r="AV23" s="76"/>
      <c r="AW23" s="76"/>
      <c r="AX23" s="76"/>
      <c r="AY23" s="79">
        <v>1.0</v>
      </c>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c r="CY23" s="76"/>
      <c r="CZ23" s="76"/>
      <c r="DA23" s="76"/>
      <c r="DB23" s="76"/>
      <c r="DC23" s="76"/>
      <c r="DD23" s="76"/>
      <c r="DE23" s="76"/>
      <c r="DF23" s="76"/>
      <c r="DG23" s="76"/>
      <c r="DH23" s="76"/>
      <c r="DI23" s="76"/>
      <c r="DJ23" s="76"/>
      <c r="DK23" s="76"/>
      <c r="DL23" s="76"/>
      <c r="DM23" s="76"/>
      <c r="DN23" s="76"/>
      <c r="DO23" s="76"/>
      <c r="DP23" s="76"/>
    </row>
    <row r="24">
      <c r="A24" s="75" t="str">
        <f>IF('02_indirect'!B23="",,'02_indirect'!C23&amp;"("&amp;'02_indirect'!E23&amp;'02_indirect'!D23&amp;")")</f>
        <v/>
      </c>
      <c r="B24" s="79"/>
      <c r="C24" s="76"/>
      <c r="D24" s="76"/>
      <c r="E24" s="76"/>
      <c r="F24" s="79"/>
      <c r="G24" s="76"/>
      <c r="H24" s="78"/>
      <c r="I24" s="76"/>
      <c r="J24" s="76"/>
      <c r="K24" s="76"/>
      <c r="L24" s="76"/>
      <c r="M24" s="76"/>
      <c r="N24" s="76"/>
      <c r="O24" s="76"/>
      <c r="P24" s="76"/>
      <c r="Q24" s="76"/>
      <c r="R24" s="76"/>
      <c r="S24" s="76"/>
      <c r="T24" s="76"/>
      <c r="U24" s="76"/>
      <c r="V24" s="76"/>
      <c r="W24" s="81"/>
      <c r="X24" s="76"/>
      <c r="Y24" s="76"/>
      <c r="Z24" s="76"/>
      <c r="AA24" s="76"/>
      <c r="AB24" s="76"/>
      <c r="AC24" s="78"/>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c r="CY24" s="76"/>
      <c r="CZ24" s="76"/>
      <c r="DA24" s="76"/>
      <c r="DB24" s="76"/>
      <c r="DC24" s="76"/>
      <c r="DD24" s="76"/>
      <c r="DE24" s="76"/>
      <c r="DF24" s="76"/>
      <c r="DG24" s="76"/>
      <c r="DH24" s="76"/>
      <c r="DI24" s="76"/>
      <c r="DJ24" s="76"/>
      <c r="DK24" s="76"/>
      <c r="DL24" s="76"/>
      <c r="DM24" s="76"/>
      <c r="DN24" s="76"/>
      <c r="DO24" s="76"/>
      <c r="DP24" s="76"/>
    </row>
    <row r="25">
      <c r="A25" s="75" t="str">
        <f>IF('02_indirect'!B24="",,'02_indirect'!C24&amp;"("&amp;'02_indirect'!E24&amp;'02_indirect'!D24&amp;")")</f>
        <v/>
      </c>
      <c r="B25" s="76"/>
      <c r="C25" s="79"/>
      <c r="D25" s="76"/>
      <c r="E25" s="76"/>
      <c r="F25" s="76"/>
      <c r="G25" s="79"/>
      <c r="H25" s="78"/>
      <c r="I25" s="76"/>
      <c r="J25" s="76"/>
      <c r="K25" s="76"/>
      <c r="L25" s="76"/>
      <c r="M25" s="76"/>
      <c r="N25" s="76"/>
      <c r="O25" s="76"/>
      <c r="P25" s="76"/>
      <c r="Q25" s="76"/>
      <c r="R25" s="76"/>
      <c r="S25" s="76"/>
      <c r="T25" s="76"/>
      <c r="U25" s="76"/>
      <c r="V25" s="76"/>
      <c r="W25" s="77"/>
      <c r="X25" s="76"/>
      <c r="Y25" s="76"/>
      <c r="Z25" s="76"/>
      <c r="AA25" s="76"/>
      <c r="AB25" s="76"/>
      <c r="AC25" s="78"/>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c r="BF25" s="76"/>
      <c r="BG25" s="76"/>
      <c r="BH25" s="76"/>
      <c r="BI25" s="76"/>
      <c r="BJ25" s="76"/>
      <c r="BK25" s="76"/>
      <c r="BL25" s="76"/>
      <c r="BM25" s="76"/>
      <c r="BN25" s="76"/>
      <c r="BO25" s="76"/>
      <c r="BP25" s="76"/>
      <c r="BQ25" s="76"/>
      <c r="BR25" s="76"/>
      <c r="BS25" s="76"/>
      <c r="BT25" s="76"/>
      <c r="BU25" s="76"/>
      <c r="BV25" s="76"/>
      <c r="BW25" s="76"/>
      <c r="BX25" s="76"/>
      <c r="BY25" s="76"/>
      <c r="BZ25" s="76"/>
      <c r="CA25" s="76"/>
      <c r="CB25" s="76"/>
      <c r="CC25" s="76"/>
      <c r="CD25" s="76"/>
      <c r="CE25" s="76"/>
      <c r="CF25" s="76"/>
      <c r="CG25" s="76"/>
      <c r="CH25" s="76"/>
      <c r="CI25" s="76"/>
      <c r="CJ25" s="76"/>
      <c r="CK25" s="76"/>
      <c r="CL25" s="76"/>
      <c r="CM25" s="76"/>
      <c r="CN25" s="76"/>
      <c r="CO25" s="76"/>
      <c r="CP25" s="76"/>
      <c r="CQ25" s="76"/>
      <c r="CR25" s="76"/>
      <c r="CS25" s="76"/>
      <c r="CT25" s="76"/>
      <c r="CU25" s="76"/>
      <c r="CV25" s="76"/>
      <c r="CW25" s="76"/>
      <c r="CX25" s="76"/>
      <c r="CY25" s="76"/>
      <c r="CZ25" s="76"/>
      <c r="DA25" s="76"/>
      <c r="DB25" s="76"/>
      <c r="DC25" s="76"/>
      <c r="DD25" s="76"/>
      <c r="DE25" s="76"/>
      <c r="DF25" s="76"/>
      <c r="DG25" s="76"/>
      <c r="DH25" s="76"/>
      <c r="DI25" s="76"/>
      <c r="DJ25" s="76"/>
      <c r="DK25" s="76"/>
      <c r="DL25" s="76"/>
      <c r="DM25" s="76"/>
      <c r="DN25" s="76"/>
      <c r="DO25" s="76"/>
      <c r="DP25" s="76"/>
    </row>
    <row r="26">
      <c r="A26" s="75" t="str">
        <f>IF('02_indirect'!B25="",,'02_indirect'!C25&amp;"("&amp;'02_indirect'!E25&amp;'02_indirect'!D25&amp;")")</f>
        <v/>
      </c>
      <c r="B26" s="76"/>
      <c r="C26" s="76"/>
      <c r="D26" s="79"/>
      <c r="E26" s="76"/>
      <c r="F26" s="76"/>
      <c r="G26" s="76"/>
      <c r="H26" s="80"/>
      <c r="I26" s="76"/>
      <c r="J26" s="76"/>
      <c r="K26" s="76"/>
      <c r="L26" s="76"/>
      <c r="M26" s="76"/>
      <c r="N26" s="76"/>
      <c r="O26" s="76"/>
      <c r="P26" s="76"/>
      <c r="Q26" s="76"/>
      <c r="R26" s="76"/>
      <c r="S26" s="76"/>
      <c r="T26" s="76"/>
      <c r="U26" s="76"/>
      <c r="V26" s="76"/>
      <c r="W26" s="81">
        <v>1.0</v>
      </c>
      <c r="X26" s="76"/>
      <c r="Y26" s="76"/>
      <c r="Z26" s="76"/>
      <c r="AA26" s="76"/>
      <c r="AB26" s="76"/>
      <c r="AC26" s="78"/>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c r="CY26" s="76"/>
      <c r="CZ26" s="76"/>
      <c r="DA26" s="76"/>
      <c r="DB26" s="76"/>
      <c r="DC26" s="76"/>
      <c r="DD26" s="76"/>
      <c r="DE26" s="76"/>
      <c r="DF26" s="76"/>
      <c r="DG26" s="76"/>
      <c r="DH26" s="76"/>
      <c r="DI26" s="76"/>
      <c r="DJ26" s="76"/>
      <c r="DK26" s="76"/>
      <c r="DL26" s="76"/>
      <c r="DM26" s="76"/>
      <c r="DN26" s="76"/>
      <c r="DO26" s="76"/>
      <c r="DP26" s="76"/>
    </row>
    <row r="27">
      <c r="A27" s="75" t="str">
        <f>IF('02_indirect'!B26="",,'02_indirect'!C26&amp;"("&amp;'02_indirect'!E26&amp;'02_indirect'!D26&amp;")")</f>
        <v/>
      </c>
      <c r="B27" s="79"/>
      <c r="C27" s="76"/>
      <c r="D27" s="76"/>
      <c r="E27" s="79"/>
      <c r="F27" s="76"/>
      <c r="G27" s="76"/>
      <c r="H27" s="78"/>
      <c r="I27" s="76"/>
      <c r="J27" s="76"/>
      <c r="K27" s="76"/>
      <c r="L27" s="76"/>
      <c r="M27" s="76"/>
      <c r="N27" s="76"/>
      <c r="O27" s="76"/>
      <c r="P27" s="76"/>
      <c r="Q27" s="76"/>
      <c r="R27" s="76"/>
      <c r="S27" s="76"/>
      <c r="T27" s="76"/>
      <c r="U27" s="76"/>
      <c r="V27" s="76"/>
      <c r="W27" s="77"/>
      <c r="X27" s="76"/>
      <c r="Y27" s="76"/>
      <c r="Z27" s="76"/>
      <c r="AA27" s="76"/>
      <c r="AB27" s="76"/>
      <c r="AC27" s="78"/>
      <c r="AD27" s="76"/>
      <c r="AE27" s="76"/>
      <c r="AF27" s="76"/>
      <c r="AG27" s="76"/>
      <c r="AH27" s="76"/>
      <c r="AI27" s="76"/>
      <c r="AJ27" s="76"/>
      <c r="AK27" s="76"/>
      <c r="AL27" s="76"/>
      <c r="AM27" s="76"/>
      <c r="AN27" s="76"/>
      <c r="AO27" s="76"/>
      <c r="AP27" s="76"/>
      <c r="AQ27" s="76"/>
      <c r="AR27" s="76"/>
      <c r="AS27" s="76"/>
      <c r="AT27" s="76"/>
      <c r="AU27" s="79">
        <v>1.0</v>
      </c>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row>
    <row r="28">
      <c r="A28" s="75" t="str">
        <f>IF('02_indirect'!B27="",,'02_indirect'!C27&amp;"("&amp;'02_indirect'!E27&amp;'02_indirect'!D27&amp;")")</f>
        <v/>
      </c>
      <c r="B28" s="76"/>
      <c r="C28" s="79"/>
      <c r="D28" s="76"/>
      <c r="E28" s="76"/>
      <c r="F28" s="79"/>
      <c r="G28" s="76"/>
      <c r="H28" s="78"/>
      <c r="I28" s="76"/>
      <c r="J28" s="76"/>
      <c r="K28" s="76"/>
      <c r="L28" s="76"/>
      <c r="M28" s="76"/>
      <c r="N28" s="76"/>
      <c r="O28" s="76"/>
      <c r="P28" s="76"/>
      <c r="Q28" s="76"/>
      <c r="R28" s="76"/>
      <c r="S28" s="76"/>
      <c r="T28" s="76"/>
      <c r="U28" s="76"/>
      <c r="V28" s="76"/>
      <c r="W28" s="77"/>
      <c r="X28" s="76"/>
      <c r="Y28" s="76"/>
      <c r="Z28" s="76"/>
      <c r="AA28" s="76"/>
      <c r="AB28" s="76"/>
      <c r="AC28" s="78"/>
      <c r="AD28" s="76"/>
      <c r="AE28" s="76"/>
      <c r="AF28" s="76"/>
      <c r="AG28" s="76"/>
      <c r="AH28" s="76"/>
      <c r="AI28" s="76"/>
      <c r="AJ28" s="76"/>
      <c r="AK28" s="76"/>
      <c r="AL28" s="76"/>
      <c r="AM28" s="76"/>
      <c r="AN28" s="76"/>
      <c r="AO28" s="76"/>
      <c r="AP28" s="76"/>
      <c r="AQ28" s="76"/>
      <c r="AR28" s="76"/>
      <c r="AS28" s="76"/>
      <c r="AT28" s="76"/>
      <c r="AU28" s="76"/>
      <c r="AV28" s="76"/>
      <c r="AW28" s="76"/>
      <c r="AX28" s="76"/>
      <c r="AY28" s="79">
        <v>1.0</v>
      </c>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row>
    <row r="29">
      <c r="A29" s="75" t="str">
        <f>IF('02_indirect'!B28="",,'02_indirect'!C28&amp;"("&amp;'02_indirect'!E28&amp;'02_indirect'!D28&amp;")")</f>
        <v/>
      </c>
      <c r="B29" s="76"/>
      <c r="C29" s="76"/>
      <c r="D29" s="79"/>
      <c r="E29" s="76"/>
      <c r="F29" s="76"/>
      <c r="G29" s="79"/>
      <c r="H29" s="78"/>
      <c r="I29" s="76"/>
      <c r="J29" s="76"/>
      <c r="K29" s="76"/>
      <c r="L29" s="76"/>
      <c r="M29" s="76"/>
      <c r="N29" s="76"/>
      <c r="O29" s="76"/>
      <c r="P29" s="76"/>
      <c r="Q29" s="76"/>
      <c r="R29" s="76"/>
      <c r="S29" s="76"/>
      <c r="T29" s="76"/>
      <c r="U29" s="76"/>
      <c r="V29" s="76"/>
      <c r="W29" s="77"/>
      <c r="X29" s="76"/>
      <c r="Y29" s="76"/>
      <c r="Z29" s="76"/>
      <c r="AA29" s="76"/>
      <c r="AB29" s="76"/>
      <c r="AC29" s="78"/>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row>
    <row r="30">
      <c r="A30" s="75" t="str">
        <f>IF('02_indirect'!B29="",,'02_indirect'!C29&amp;"("&amp;'02_indirect'!E29&amp;'02_indirect'!D29&amp;")")</f>
        <v/>
      </c>
      <c r="B30" s="79"/>
      <c r="C30" s="76"/>
      <c r="D30" s="76"/>
      <c r="E30" s="79"/>
      <c r="F30" s="76"/>
      <c r="G30" s="76"/>
      <c r="H30" s="80"/>
      <c r="I30" s="76"/>
      <c r="J30" s="76"/>
      <c r="K30" s="76"/>
      <c r="L30" s="76"/>
      <c r="M30" s="76"/>
      <c r="N30" s="76"/>
      <c r="O30" s="76"/>
      <c r="P30" s="76"/>
      <c r="Q30" s="76"/>
      <c r="R30" s="76"/>
      <c r="S30" s="76"/>
      <c r="T30" s="76"/>
      <c r="U30" s="76"/>
      <c r="V30" s="76"/>
      <c r="W30" s="81">
        <v>1.0</v>
      </c>
      <c r="X30" s="76"/>
      <c r="Y30" s="76"/>
      <c r="Z30" s="76"/>
      <c r="AA30" s="76"/>
      <c r="AB30" s="76"/>
      <c r="AC30" s="78"/>
      <c r="AD30" s="76"/>
      <c r="AE30" s="76"/>
      <c r="AF30" s="76"/>
      <c r="AG30" s="76"/>
      <c r="AH30" s="76"/>
      <c r="AI30" s="76"/>
      <c r="AJ30" s="76"/>
      <c r="AK30" s="76"/>
      <c r="AL30" s="76"/>
      <c r="AM30" s="76"/>
      <c r="AN30" s="76"/>
      <c r="AO30" s="76"/>
      <c r="AP30" s="76"/>
      <c r="AQ30" s="76"/>
      <c r="AR30" s="76"/>
      <c r="AS30" s="76"/>
      <c r="AT30" s="76"/>
      <c r="AU30" s="76"/>
      <c r="AV30" s="76"/>
      <c r="AW30" s="76"/>
      <c r="AX30" s="76"/>
      <c r="AY30" s="79">
        <v>1.0</v>
      </c>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row>
    <row r="31">
      <c r="A31" s="75" t="str">
        <f>IF('02_indirect'!B30="",,'02_indirect'!C30&amp;"("&amp;'02_indirect'!E30&amp;'02_indirect'!D30&amp;")")</f>
        <v/>
      </c>
      <c r="B31" s="76"/>
      <c r="C31" s="79"/>
      <c r="D31" s="76"/>
      <c r="E31" s="76"/>
      <c r="F31" s="79"/>
      <c r="G31" s="76"/>
      <c r="H31" s="78"/>
      <c r="I31" s="76"/>
      <c r="J31" s="76"/>
      <c r="K31" s="76"/>
      <c r="L31" s="76"/>
      <c r="M31" s="76"/>
      <c r="N31" s="76"/>
      <c r="O31" s="76"/>
      <c r="P31" s="76"/>
      <c r="Q31" s="76"/>
      <c r="R31" s="76"/>
      <c r="S31" s="76"/>
      <c r="T31" s="76"/>
      <c r="U31" s="76"/>
      <c r="V31" s="76"/>
      <c r="W31" s="81">
        <v>1.0</v>
      </c>
      <c r="X31" s="76"/>
      <c r="Y31" s="76"/>
      <c r="Z31" s="76"/>
      <c r="AA31" s="76"/>
      <c r="AB31" s="76"/>
      <c r="AC31" s="78"/>
      <c r="AD31" s="76"/>
      <c r="AE31" s="76"/>
      <c r="AF31" s="76"/>
      <c r="AG31" s="76"/>
      <c r="AH31" s="76"/>
      <c r="AI31" s="76"/>
      <c r="AJ31" s="76"/>
      <c r="AK31" s="76"/>
      <c r="AL31" s="76"/>
      <c r="AM31" s="76"/>
      <c r="AN31" s="76"/>
      <c r="AO31" s="76"/>
      <c r="AP31" s="76"/>
      <c r="AQ31" s="76"/>
      <c r="AR31" s="76"/>
      <c r="AS31" s="76"/>
      <c r="AT31" s="76"/>
      <c r="AU31" s="76"/>
      <c r="AV31" s="76"/>
      <c r="AW31" s="76"/>
      <c r="AX31" s="76"/>
      <c r="AY31" s="79">
        <v>1.0</v>
      </c>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c r="CY31" s="76"/>
      <c r="CZ31" s="76"/>
      <c r="DA31" s="76"/>
      <c r="DB31" s="76"/>
      <c r="DC31" s="76"/>
      <c r="DD31" s="76"/>
      <c r="DE31" s="76"/>
      <c r="DF31" s="76"/>
      <c r="DG31" s="76"/>
      <c r="DH31" s="76"/>
      <c r="DI31" s="76"/>
      <c r="DJ31" s="76"/>
      <c r="DK31" s="76"/>
      <c r="DL31" s="76"/>
      <c r="DM31" s="76"/>
      <c r="DN31" s="76"/>
      <c r="DO31" s="76"/>
      <c r="DP31" s="76"/>
    </row>
    <row r="32">
      <c r="A32" s="75" t="str">
        <f>IF('02_indirect'!B31="",,'02_indirect'!C31&amp;"("&amp;'02_indirect'!E31&amp;'02_indirect'!D31&amp;")")</f>
        <v/>
      </c>
      <c r="B32" s="76"/>
      <c r="C32" s="76"/>
      <c r="D32" s="79"/>
      <c r="E32" s="76"/>
      <c r="F32" s="76"/>
      <c r="G32" s="79"/>
      <c r="H32" s="78"/>
      <c r="I32" s="76"/>
      <c r="J32" s="76"/>
      <c r="K32" s="76"/>
      <c r="L32" s="76"/>
      <c r="M32" s="76"/>
      <c r="N32" s="76"/>
      <c r="O32" s="76"/>
      <c r="P32" s="76"/>
      <c r="Q32" s="76"/>
      <c r="R32" s="76"/>
      <c r="S32" s="76"/>
      <c r="T32" s="76"/>
      <c r="U32" s="76"/>
      <c r="V32" s="76"/>
      <c r="W32" s="77"/>
      <c r="X32" s="76"/>
      <c r="Y32" s="76"/>
      <c r="Z32" s="76"/>
      <c r="AA32" s="76"/>
      <c r="AB32" s="76"/>
      <c r="AC32" s="78"/>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c r="CY32" s="76"/>
      <c r="CZ32" s="76"/>
      <c r="DA32" s="76"/>
      <c r="DB32" s="76"/>
      <c r="DC32" s="76"/>
      <c r="DD32" s="76"/>
      <c r="DE32" s="76"/>
      <c r="DF32" s="76"/>
      <c r="DG32" s="76"/>
      <c r="DH32" s="76"/>
      <c r="DI32" s="76"/>
      <c r="DJ32" s="76"/>
      <c r="DK32" s="76"/>
      <c r="DL32" s="76"/>
      <c r="DM32" s="76"/>
      <c r="DN32" s="76"/>
      <c r="DO32" s="76"/>
      <c r="DP32" s="76"/>
    </row>
    <row r="33">
      <c r="A33" s="75" t="str">
        <f>IF('02_indirect'!B32="",,'02_indirect'!C32&amp;"("&amp;'02_indirect'!E32&amp;'02_indirect'!D32&amp;")")</f>
        <v/>
      </c>
      <c r="B33" s="79"/>
      <c r="C33" s="76"/>
      <c r="D33" s="76"/>
      <c r="E33" s="79"/>
      <c r="F33" s="76"/>
      <c r="G33" s="76"/>
      <c r="H33" s="80"/>
      <c r="I33" s="76"/>
      <c r="J33" s="76"/>
      <c r="K33" s="76"/>
      <c r="L33" s="76"/>
      <c r="M33" s="76"/>
      <c r="N33" s="76"/>
      <c r="O33" s="76"/>
      <c r="P33" s="76"/>
      <c r="Q33" s="76"/>
      <c r="R33" s="76"/>
      <c r="S33" s="76"/>
      <c r="T33" s="76"/>
      <c r="U33" s="76"/>
      <c r="V33" s="76"/>
      <c r="W33" s="77"/>
      <c r="X33" s="76"/>
      <c r="Y33" s="76"/>
      <c r="Z33" s="76"/>
      <c r="AA33" s="76"/>
      <c r="AB33" s="76"/>
      <c r="AC33" s="78"/>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row>
    <row r="34">
      <c r="A34" s="75" t="str">
        <f>IF('02_indirect'!B33="",,'02_indirect'!C33&amp;"("&amp;'02_indirect'!E33&amp;'02_indirect'!D33&amp;")")</f>
        <v/>
      </c>
      <c r="B34" s="76"/>
      <c r="C34" s="76"/>
      <c r="D34" s="76"/>
      <c r="E34" s="76"/>
      <c r="F34" s="79"/>
      <c r="G34" s="76"/>
      <c r="H34" s="78"/>
      <c r="I34" s="76"/>
      <c r="J34" s="76"/>
      <c r="K34" s="76"/>
      <c r="L34" s="76"/>
      <c r="M34" s="76"/>
      <c r="N34" s="76"/>
      <c r="O34" s="76"/>
      <c r="P34" s="76"/>
      <c r="Q34" s="76"/>
      <c r="R34" s="76"/>
      <c r="S34" s="76"/>
      <c r="T34" s="76"/>
      <c r="U34" s="76"/>
      <c r="V34" s="76"/>
      <c r="W34" s="77"/>
      <c r="X34" s="76"/>
      <c r="Y34" s="76"/>
      <c r="Z34" s="76"/>
      <c r="AA34" s="76"/>
      <c r="AB34" s="76"/>
      <c r="AC34" s="78"/>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row>
    <row r="35">
      <c r="A35" s="75" t="str">
        <f>IF('02_indirect'!B34="",,'02_indirect'!C34&amp;"("&amp;'02_indirect'!E34&amp;'02_indirect'!D34&amp;")")</f>
        <v/>
      </c>
      <c r="B35" s="76"/>
      <c r="C35" s="76"/>
      <c r="D35" s="76"/>
      <c r="E35" s="76"/>
      <c r="F35" s="76"/>
      <c r="G35" s="79"/>
      <c r="H35" s="78"/>
      <c r="I35" s="76"/>
      <c r="J35" s="76"/>
      <c r="K35" s="76"/>
      <c r="L35" s="76"/>
      <c r="M35" s="76"/>
      <c r="N35" s="76"/>
      <c r="O35" s="76"/>
      <c r="P35" s="76"/>
      <c r="Q35" s="76"/>
      <c r="R35" s="76"/>
      <c r="S35" s="76"/>
      <c r="T35" s="76"/>
      <c r="U35" s="76"/>
      <c r="V35" s="76"/>
      <c r="W35" s="77"/>
      <c r="X35" s="76"/>
      <c r="Y35" s="76"/>
      <c r="Z35" s="76"/>
      <c r="AA35" s="76"/>
      <c r="AB35" s="76"/>
      <c r="AC35" s="78"/>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row>
    <row r="36">
      <c r="A36" s="75" t="str">
        <f>IF('02_indirect'!B35="",,'02_indirect'!C35&amp;"("&amp;'02_indirect'!E35&amp;'02_indirect'!D35&amp;")")</f>
        <v/>
      </c>
      <c r="B36" s="76"/>
      <c r="C36" s="76"/>
      <c r="D36" s="76"/>
      <c r="E36" s="76"/>
      <c r="F36" s="76"/>
      <c r="G36" s="76"/>
      <c r="H36" s="80"/>
      <c r="I36" s="76"/>
      <c r="J36" s="76"/>
      <c r="K36" s="76"/>
      <c r="L36" s="76"/>
      <c r="M36" s="76"/>
      <c r="N36" s="76"/>
      <c r="O36" s="76"/>
      <c r="P36" s="76"/>
      <c r="Q36" s="76"/>
      <c r="R36" s="76"/>
      <c r="S36" s="76"/>
      <c r="T36" s="76"/>
      <c r="U36" s="76"/>
      <c r="V36" s="76"/>
      <c r="W36" s="77"/>
      <c r="X36" s="76"/>
      <c r="Y36" s="76"/>
      <c r="Z36" s="76"/>
      <c r="AA36" s="76"/>
      <c r="AB36" s="76"/>
      <c r="AC36" s="78"/>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6"/>
      <c r="CO36" s="76"/>
      <c r="CP36" s="76"/>
      <c r="CQ36" s="76"/>
      <c r="CR36" s="76"/>
      <c r="CS36" s="76"/>
      <c r="CT36" s="76"/>
      <c r="CU36" s="76"/>
      <c r="CV36" s="76"/>
      <c r="CW36" s="76"/>
      <c r="CX36" s="76"/>
      <c r="CY36" s="76"/>
      <c r="CZ36" s="76"/>
      <c r="DA36" s="76"/>
      <c r="DB36" s="76"/>
      <c r="DC36" s="76"/>
      <c r="DD36" s="76"/>
      <c r="DE36" s="76"/>
      <c r="DF36" s="76"/>
      <c r="DG36" s="76"/>
      <c r="DH36" s="76"/>
      <c r="DI36" s="76"/>
      <c r="DJ36" s="76"/>
      <c r="DK36" s="76"/>
      <c r="DL36" s="76"/>
      <c r="DM36" s="76"/>
      <c r="DN36" s="76"/>
      <c r="DO36" s="76"/>
      <c r="DP36" s="76"/>
    </row>
    <row r="37">
      <c r="A37" s="75" t="str">
        <f>IF('02_indirect'!B36="",,'02_indirect'!C36&amp;"("&amp;'02_indirect'!E36&amp;'02_indirect'!D36&amp;")")</f>
        <v/>
      </c>
      <c r="B37" s="76"/>
      <c r="C37" s="76"/>
      <c r="D37" s="76"/>
      <c r="E37" s="76"/>
      <c r="F37" s="76"/>
      <c r="G37" s="76"/>
      <c r="H37" s="78"/>
      <c r="I37" s="76"/>
      <c r="J37" s="76"/>
      <c r="K37" s="76"/>
      <c r="L37" s="76"/>
      <c r="M37" s="76"/>
      <c r="N37" s="76"/>
      <c r="O37" s="76"/>
      <c r="P37" s="76"/>
      <c r="Q37" s="76"/>
      <c r="R37" s="76"/>
      <c r="S37" s="76"/>
      <c r="T37" s="76"/>
      <c r="U37" s="76"/>
      <c r="V37" s="76"/>
      <c r="W37" s="77"/>
      <c r="X37" s="76"/>
      <c r="Y37" s="76"/>
      <c r="Z37" s="76"/>
      <c r="AA37" s="76"/>
      <c r="AB37" s="76"/>
      <c r="AC37" s="78"/>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row>
    <row r="38">
      <c r="A38" s="75" t="str">
        <f>IF('02_indirect'!B37="",,'02_indirect'!C37&amp;"("&amp;'02_indirect'!E37&amp;'02_indirect'!D37&amp;")")</f>
        <v/>
      </c>
      <c r="B38" s="76"/>
      <c r="C38" s="76"/>
      <c r="D38" s="76"/>
      <c r="E38" s="76"/>
      <c r="F38" s="76"/>
      <c r="G38" s="76"/>
      <c r="H38" s="78"/>
      <c r="I38" s="76"/>
      <c r="J38" s="76"/>
      <c r="K38" s="76"/>
      <c r="L38" s="76"/>
      <c r="M38" s="76"/>
      <c r="N38" s="76"/>
      <c r="O38" s="76"/>
      <c r="P38" s="76"/>
      <c r="Q38" s="76"/>
      <c r="R38" s="76"/>
      <c r="S38" s="76"/>
      <c r="T38" s="76"/>
      <c r="U38" s="76"/>
      <c r="V38" s="76"/>
      <c r="W38" s="81"/>
      <c r="X38" s="76"/>
      <c r="Y38" s="76"/>
      <c r="Z38" s="76"/>
      <c r="AA38" s="76"/>
      <c r="AB38" s="76"/>
      <c r="AC38" s="78"/>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row>
    <row r="39">
      <c r="A39" s="75" t="str">
        <f>IF('02_indirect'!B38="",,'02_indirect'!C38&amp;"("&amp;'02_indirect'!E38&amp;'02_indirect'!D38&amp;")")</f>
        <v/>
      </c>
      <c r="B39" s="76"/>
      <c r="C39" s="76"/>
      <c r="D39" s="76"/>
      <c r="E39" s="76"/>
      <c r="F39" s="76"/>
      <c r="G39" s="76"/>
      <c r="H39" s="78"/>
      <c r="I39" s="76"/>
      <c r="J39" s="76"/>
      <c r="K39" s="76"/>
      <c r="L39" s="76"/>
      <c r="M39" s="76"/>
      <c r="N39" s="76"/>
      <c r="O39" s="76"/>
      <c r="P39" s="76"/>
      <c r="Q39" s="76"/>
      <c r="R39" s="76"/>
      <c r="S39" s="76"/>
      <c r="T39" s="76"/>
      <c r="U39" s="76"/>
      <c r="V39" s="76"/>
      <c r="W39" s="81">
        <v>1.0</v>
      </c>
      <c r="X39" s="76"/>
      <c r="Y39" s="76"/>
      <c r="Z39" s="76"/>
      <c r="AA39" s="76"/>
      <c r="AB39" s="76"/>
      <c r="AC39" s="78"/>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row>
    <row r="40">
      <c r="A40" s="75" t="str">
        <f>IF('02_indirect'!B39="",,'02_indirect'!C39&amp;"("&amp;'02_indirect'!E39&amp;'02_indirect'!D39&amp;")")</f>
        <v/>
      </c>
      <c r="B40" s="76"/>
      <c r="C40" s="76"/>
      <c r="D40" s="76"/>
      <c r="E40" s="76"/>
      <c r="F40" s="76"/>
      <c r="G40" s="76"/>
      <c r="H40" s="78"/>
      <c r="I40" s="76"/>
      <c r="J40" s="76"/>
      <c r="K40" s="76"/>
      <c r="L40" s="76"/>
      <c r="M40" s="76"/>
      <c r="N40" s="76"/>
      <c r="O40" s="76"/>
      <c r="P40" s="76"/>
      <c r="Q40" s="76"/>
      <c r="R40" s="76"/>
      <c r="S40" s="76"/>
      <c r="T40" s="76"/>
      <c r="U40" s="76"/>
      <c r="V40" s="76"/>
      <c r="W40" s="81"/>
      <c r="X40" s="76"/>
      <c r="Y40" s="76"/>
      <c r="Z40" s="76"/>
      <c r="AA40" s="76"/>
      <c r="AB40" s="76"/>
      <c r="AC40" s="78"/>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c r="CC40" s="76"/>
      <c r="CD40" s="76"/>
      <c r="CE40" s="76"/>
      <c r="CF40" s="76"/>
      <c r="CG40" s="76"/>
      <c r="CH40" s="76"/>
      <c r="CI40" s="76"/>
      <c r="CJ40" s="76"/>
      <c r="CK40" s="76"/>
      <c r="CL40" s="76"/>
      <c r="CM40" s="76"/>
      <c r="CN40" s="76"/>
      <c r="CO40" s="76"/>
      <c r="CP40" s="76"/>
      <c r="CQ40" s="76"/>
      <c r="CR40" s="76"/>
      <c r="CS40" s="76"/>
      <c r="CT40" s="76"/>
      <c r="CU40" s="76"/>
      <c r="CV40" s="76"/>
      <c r="CW40" s="76"/>
      <c r="CX40" s="76"/>
      <c r="CY40" s="76"/>
      <c r="CZ40" s="76"/>
      <c r="DA40" s="76"/>
      <c r="DB40" s="76"/>
      <c r="DC40" s="76"/>
      <c r="DD40" s="76"/>
      <c r="DE40" s="76"/>
      <c r="DF40" s="76"/>
      <c r="DG40" s="76"/>
      <c r="DH40" s="76"/>
      <c r="DI40" s="76"/>
      <c r="DJ40" s="76"/>
      <c r="DK40" s="76"/>
      <c r="DL40" s="76"/>
      <c r="DM40" s="76"/>
      <c r="DN40" s="76"/>
      <c r="DO40" s="76"/>
      <c r="DP40" s="76"/>
    </row>
    <row r="41">
      <c r="A41" s="75" t="str">
        <f>IF('02_indirect'!B40="",,'02_indirect'!C40&amp;"("&amp;'02_indirect'!E40&amp;'02_indirect'!D40&amp;")")</f>
        <v/>
      </c>
      <c r="B41" s="76"/>
      <c r="C41" s="76"/>
      <c r="D41" s="76"/>
      <c r="E41" s="76"/>
      <c r="F41" s="76"/>
      <c r="G41" s="76"/>
      <c r="H41" s="78"/>
      <c r="I41" s="76"/>
      <c r="J41" s="76"/>
      <c r="K41" s="76"/>
      <c r="L41" s="76"/>
      <c r="M41" s="76"/>
      <c r="N41" s="76"/>
      <c r="O41" s="76"/>
      <c r="P41" s="76"/>
      <c r="Q41" s="76"/>
      <c r="R41" s="76"/>
      <c r="S41" s="76"/>
      <c r="T41" s="76"/>
      <c r="U41" s="76"/>
      <c r="V41" s="76"/>
      <c r="W41" s="81">
        <v>1.0</v>
      </c>
      <c r="X41" s="76"/>
      <c r="Y41" s="76"/>
      <c r="Z41" s="76"/>
      <c r="AA41" s="76"/>
      <c r="AB41" s="76"/>
      <c r="AC41" s="78"/>
      <c r="AD41" s="76"/>
      <c r="AE41" s="76"/>
      <c r="AF41" s="76"/>
      <c r="AG41" s="76"/>
      <c r="AH41" s="76"/>
      <c r="AI41" s="76"/>
      <c r="AJ41" s="76"/>
      <c r="AK41" s="76"/>
      <c r="AL41" s="76"/>
      <c r="AM41" s="76"/>
      <c r="AN41" s="76"/>
      <c r="AO41" s="76"/>
      <c r="AP41" s="79">
        <v>1.0</v>
      </c>
      <c r="AQ41" s="76"/>
      <c r="AR41" s="79">
        <v>1.0</v>
      </c>
      <c r="AS41" s="76"/>
      <c r="AT41" s="76"/>
      <c r="AU41" s="76"/>
      <c r="AV41" s="76"/>
      <c r="AW41" s="76"/>
      <c r="AX41" s="76"/>
      <c r="AY41" s="79">
        <v>1.0</v>
      </c>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c r="CA41" s="76"/>
      <c r="CB41" s="76"/>
      <c r="CC41" s="76"/>
      <c r="CD41" s="76"/>
      <c r="CE41" s="76"/>
      <c r="CF41" s="76"/>
      <c r="CG41" s="76"/>
      <c r="CH41" s="76"/>
      <c r="CI41" s="76"/>
      <c r="CJ41" s="76"/>
      <c r="CK41" s="76"/>
      <c r="CL41" s="76"/>
      <c r="CM41" s="76"/>
      <c r="CN41" s="76"/>
      <c r="CO41" s="76"/>
      <c r="CP41" s="76"/>
      <c r="CQ41" s="76"/>
      <c r="CR41" s="76"/>
      <c r="CS41" s="76"/>
      <c r="CT41" s="76"/>
      <c r="CU41" s="76"/>
      <c r="CV41" s="76"/>
      <c r="CW41" s="76"/>
      <c r="CX41" s="76"/>
      <c r="CY41" s="76"/>
      <c r="CZ41" s="76"/>
      <c r="DA41" s="76"/>
      <c r="DB41" s="76"/>
      <c r="DC41" s="76"/>
      <c r="DD41" s="76"/>
      <c r="DE41" s="76"/>
      <c r="DF41" s="76"/>
      <c r="DG41" s="76"/>
      <c r="DH41" s="76"/>
      <c r="DI41" s="76"/>
      <c r="DJ41" s="76"/>
      <c r="DK41" s="76"/>
      <c r="DL41" s="76"/>
      <c r="DM41" s="76"/>
      <c r="DN41" s="76"/>
      <c r="DO41" s="76"/>
      <c r="DP41" s="76"/>
    </row>
    <row r="42">
      <c r="A42" s="75" t="str">
        <f>IF('02_indirect'!B41="",,'02_indirect'!C41&amp;"("&amp;'02_indirect'!E41&amp;'02_indirect'!D41&amp;")")</f>
        <v/>
      </c>
      <c r="B42" s="76"/>
      <c r="C42" s="76"/>
      <c r="D42" s="76"/>
      <c r="E42" s="76"/>
      <c r="F42" s="76"/>
      <c r="G42" s="76"/>
      <c r="H42" s="78"/>
      <c r="I42" s="76"/>
      <c r="J42" s="76"/>
      <c r="K42" s="76"/>
      <c r="L42" s="76"/>
      <c r="M42" s="76"/>
      <c r="N42" s="76"/>
      <c r="O42" s="76"/>
      <c r="P42" s="76"/>
      <c r="Q42" s="76"/>
      <c r="R42" s="76"/>
      <c r="S42" s="76"/>
      <c r="T42" s="76"/>
      <c r="U42" s="76"/>
      <c r="V42" s="76"/>
      <c r="W42" s="77"/>
      <c r="X42" s="76"/>
      <c r="Y42" s="76"/>
      <c r="Z42" s="76"/>
      <c r="AA42" s="76"/>
      <c r="AB42" s="76"/>
      <c r="AC42" s="78"/>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row>
    <row r="43">
      <c r="A43" s="75" t="str">
        <f>IF('02_indirect'!B42="",,'02_indirect'!C42&amp;"("&amp;'02_indirect'!E42&amp;'02_indirect'!D42&amp;")")</f>
        <v/>
      </c>
      <c r="B43" s="76"/>
      <c r="C43" s="76"/>
      <c r="D43" s="76"/>
      <c r="E43" s="76"/>
      <c r="F43" s="76"/>
      <c r="G43" s="76"/>
      <c r="H43" s="78"/>
      <c r="I43" s="76"/>
      <c r="J43" s="76"/>
      <c r="K43" s="76"/>
      <c r="L43" s="76"/>
      <c r="M43" s="76"/>
      <c r="N43" s="76"/>
      <c r="O43" s="76"/>
      <c r="P43" s="76"/>
      <c r="Q43" s="76"/>
      <c r="R43" s="76"/>
      <c r="S43" s="76"/>
      <c r="T43" s="76"/>
      <c r="U43" s="76"/>
      <c r="V43" s="76"/>
      <c r="W43" s="77"/>
      <c r="X43" s="76"/>
      <c r="Y43" s="76"/>
      <c r="Z43" s="76"/>
      <c r="AA43" s="76"/>
      <c r="AB43" s="76"/>
      <c r="AC43" s="78"/>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row>
    <row r="44">
      <c r="A44" s="75" t="str">
        <f>IF('02_indirect'!B43="",,'02_indirect'!C43&amp;"("&amp;'02_indirect'!E43&amp;'02_indirect'!D43&amp;")")</f>
        <v/>
      </c>
      <c r="B44" s="76"/>
      <c r="C44" s="76"/>
      <c r="D44" s="76"/>
      <c r="E44" s="76"/>
      <c r="F44" s="76"/>
      <c r="G44" s="76"/>
      <c r="H44" s="78"/>
      <c r="I44" s="76"/>
      <c r="J44" s="76"/>
      <c r="K44" s="76"/>
      <c r="L44" s="76"/>
      <c r="M44" s="76"/>
      <c r="N44" s="76"/>
      <c r="O44" s="76"/>
      <c r="P44" s="76"/>
      <c r="Q44" s="76"/>
      <c r="R44" s="76"/>
      <c r="S44" s="76"/>
      <c r="T44" s="76"/>
      <c r="U44" s="76"/>
      <c r="V44" s="76"/>
      <c r="W44" s="77"/>
      <c r="X44" s="76"/>
      <c r="Y44" s="76"/>
      <c r="Z44" s="76"/>
      <c r="AA44" s="76"/>
      <c r="AB44" s="76"/>
      <c r="AC44" s="78"/>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row>
    <row r="45">
      <c r="A45" s="75" t="str">
        <f>IF('02_indirect'!B44="",,'02_indirect'!C44&amp;"("&amp;'02_indirect'!E44&amp;'02_indirect'!D44&amp;")")</f>
        <v/>
      </c>
      <c r="B45" s="76"/>
      <c r="C45" s="76"/>
      <c r="D45" s="76"/>
      <c r="E45" s="76"/>
      <c r="F45" s="76"/>
      <c r="G45" s="76"/>
      <c r="H45" s="78"/>
      <c r="I45" s="76"/>
      <c r="J45" s="76"/>
      <c r="K45" s="76"/>
      <c r="L45" s="76"/>
      <c r="M45" s="76"/>
      <c r="N45" s="76"/>
      <c r="O45" s="76"/>
      <c r="P45" s="76"/>
      <c r="Q45" s="76"/>
      <c r="R45" s="76"/>
      <c r="S45" s="76"/>
      <c r="T45" s="76"/>
      <c r="U45" s="76"/>
      <c r="V45" s="76"/>
      <c r="W45" s="77"/>
      <c r="X45" s="76"/>
      <c r="Y45" s="76"/>
      <c r="Z45" s="76"/>
      <c r="AA45" s="76"/>
      <c r="AB45" s="76"/>
      <c r="AC45" s="78"/>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row>
    <row r="46">
      <c r="A46" s="75" t="str">
        <f>IF('02_indirect'!B45="",,'02_indirect'!C45&amp;"("&amp;'02_indirect'!E45&amp;'02_indirect'!D45&amp;")")</f>
        <v/>
      </c>
      <c r="B46" s="76"/>
      <c r="C46" s="76"/>
      <c r="D46" s="76"/>
      <c r="E46" s="76"/>
      <c r="F46" s="76"/>
      <c r="G46" s="76"/>
      <c r="H46" s="78"/>
      <c r="I46" s="76"/>
      <c r="J46" s="76"/>
      <c r="K46" s="76"/>
      <c r="L46" s="76"/>
      <c r="M46" s="76"/>
      <c r="N46" s="76"/>
      <c r="O46" s="76"/>
      <c r="P46" s="76"/>
      <c r="Q46" s="76"/>
      <c r="R46" s="76"/>
      <c r="S46" s="76"/>
      <c r="T46" s="76"/>
      <c r="U46" s="76"/>
      <c r="V46" s="76"/>
      <c r="W46" s="77"/>
      <c r="X46" s="76"/>
      <c r="Y46" s="76"/>
      <c r="Z46" s="76"/>
      <c r="AA46" s="76"/>
      <c r="AB46" s="76"/>
      <c r="AC46" s="78"/>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row>
    <row r="47">
      <c r="A47" s="75" t="str">
        <f>IF('02_indirect'!B46="",,'02_indirect'!C46&amp;"("&amp;'02_indirect'!E46&amp;'02_indirect'!D46&amp;")")</f>
        <v/>
      </c>
      <c r="B47" s="76"/>
      <c r="C47" s="76"/>
      <c r="D47" s="76"/>
      <c r="E47" s="76"/>
      <c r="F47" s="76"/>
      <c r="G47" s="76"/>
      <c r="H47" s="78"/>
      <c r="I47" s="76"/>
      <c r="J47" s="76"/>
      <c r="K47" s="76"/>
      <c r="L47" s="76"/>
      <c r="M47" s="76"/>
      <c r="N47" s="76"/>
      <c r="O47" s="76"/>
      <c r="P47" s="76"/>
      <c r="Q47" s="76"/>
      <c r="R47" s="76"/>
      <c r="S47" s="76"/>
      <c r="T47" s="76"/>
      <c r="U47" s="76"/>
      <c r="V47" s="76"/>
      <c r="W47" s="77"/>
      <c r="X47" s="76"/>
      <c r="Y47" s="76"/>
      <c r="Z47" s="76"/>
      <c r="AA47" s="76"/>
      <c r="AB47" s="76"/>
      <c r="AC47" s="78"/>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row>
    <row r="48">
      <c r="A48" s="75" t="str">
        <f>IF('02_indirect'!B47="",,'02_indirect'!C47&amp;"("&amp;'02_indirect'!E47&amp;'02_indirect'!D47&amp;")")</f>
        <v/>
      </c>
      <c r="B48" s="76"/>
      <c r="C48" s="76"/>
      <c r="D48" s="76"/>
      <c r="E48" s="76"/>
      <c r="F48" s="76"/>
      <c r="G48" s="76"/>
      <c r="H48" s="78"/>
      <c r="I48" s="76"/>
      <c r="J48" s="76"/>
      <c r="K48" s="76"/>
      <c r="L48" s="76"/>
      <c r="M48" s="76"/>
      <c r="N48" s="76"/>
      <c r="O48" s="76"/>
      <c r="P48" s="76"/>
      <c r="Q48" s="76"/>
      <c r="R48" s="76"/>
      <c r="S48" s="76"/>
      <c r="T48" s="76"/>
      <c r="U48" s="76"/>
      <c r="V48" s="76"/>
      <c r="W48" s="77"/>
      <c r="X48" s="76"/>
      <c r="Y48" s="76"/>
      <c r="Z48" s="76"/>
      <c r="AA48" s="76"/>
      <c r="AB48" s="76"/>
      <c r="AC48" s="78"/>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c r="CY48" s="76"/>
      <c r="CZ48" s="76"/>
      <c r="DA48" s="76"/>
      <c r="DB48" s="76"/>
      <c r="DC48" s="76"/>
      <c r="DD48" s="76"/>
      <c r="DE48" s="76"/>
      <c r="DF48" s="76"/>
      <c r="DG48" s="76"/>
      <c r="DH48" s="76"/>
      <c r="DI48" s="76"/>
      <c r="DJ48" s="76"/>
      <c r="DK48" s="76"/>
      <c r="DL48" s="76"/>
      <c r="DM48" s="76"/>
      <c r="DN48" s="76"/>
      <c r="DO48" s="76"/>
      <c r="DP48" s="76"/>
    </row>
    <row r="49">
      <c r="A49" s="75" t="str">
        <f>IF('02_indirect'!B48="",,'02_indirect'!C48&amp;"("&amp;'02_indirect'!E48&amp;'02_indirect'!D48&amp;")")</f>
        <v/>
      </c>
      <c r="B49" s="76"/>
      <c r="C49" s="76"/>
      <c r="D49" s="76"/>
      <c r="E49" s="76"/>
      <c r="F49" s="76"/>
      <c r="G49" s="76"/>
      <c r="H49" s="78"/>
      <c r="I49" s="76"/>
      <c r="J49" s="76"/>
      <c r="K49" s="76"/>
      <c r="L49" s="76"/>
      <c r="M49" s="76"/>
      <c r="N49" s="76"/>
      <c r="O49" s="76"/>
      <c r="P49" s="76"/>
      <c r="Q49" s="76"/>
      <c r="R49" s="76"/>
      <c r="S49" s="76"/>
      <c r="T49" s="76"/>
      <c r="U49" s="76"/>
      <c r="V49" s="76"/>
      <c r="W49" s="77"/>
      <c r="X49" s="76"/>
      <c r="Y49" s="76"/>
      <c r="Z49" s="76"/>
      <c r="AA49" s="76"/>
      <c r="AB49" s="76"/>
      <c r="AC49" s="78"/>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c r="DH49" s="76"/>
      <c r="DI49" s="76"/>
      <c r="DJ49" s="76"/>
      <c r="DK49" s="76"/>
      <c r="DL49" s="76"/>
      <c r="DM49" s="76"/>
      <c r="DN49" s="76"/>
      <c r="DO49" s="76"/>
      <c r="DP49" s="76"/>
    </row>
    <row r="50">
      <c r="A50" s="75" t="str">
        <f>IF('02_indirect'!B49="",,'02_indirect'!C49&amp;"("&amp;'02_indirect'!E49&amp;'02_indirect'!D49&amp;")")</f>
        <v/>
      </c>
      <c r="B50" s="76"/>
      <c r="C50" s="76"/>
      <c r="D50" s="76"/>
      <c r="E50" s="76"/>
      <c r="F50" s="76"/>
      <c r="G50" s="76"/>
      <c r="H50" s="78"/>
      <c r="I50" s="76"/>
      <c r="J50" s="76"/>
      <c r="K50" s="76"/>
      <c r="L50" s="76"/>
      <c r="M50" s="76"/>
      <c r="N50" s="76"/>
      <c r="O50" s="76"/>
      <c r="P50" s="76"/>
      <c r="Q50" s="76"/>
      <c r="R50" s="76"/>
      <c r="S50" s="76"/>
      <c r="T50" s="76"/>
      <c r="U50" s="76"/>
      <c r="V50" s="76"/>
      <c r="W50" s="77"/>
      <c r="X50" s="76"/>
      <c r="Y50" s="76"/>
      <c r="Z50" s="76"/>
      <c r="AA50" s="76"/>
      <c r="AB50" s="76"/>
      <c r="AC50" s="78"/>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row>
    <row r="51">
      <c r="A51" s="75" t="str">
        <f>IF('02_indirect'!B50="",,'02_indirect'!C50&amp;"("&amp;'02_indirect'!E50&amp;'02_indirect'!D50&amp;")")</f>
        <v/>
      </c>
      <c r="B51" s="76"/>
      <c r="C51" s="76"/>
      <c r="D51" s="76"/>
      <c r="E51" s="76"/>
      <c r="F51" s="76"/>
      <c r="G51" s="76"/>
      <c r="H51" s="78"/>
      <c r="I51" s="76"/>
      <c r="J51" s="76"/>
      <c r="K51" s="76"/>
      <c r="L51" s="76"/>
      <c r="M51" s="76"/>
      <c r="N51" s="76"/>
      <c r="O51" s="76"/>
      <c r="P51" s="76"/>
      <c r="Q51" s="76"/>
      <c r="R51" s="76"/>
      <c r="S51" s="76"/>
      <c r="T51" s="76"/>
      <c r="U51" s="76"/>
      <c r="V51" s="76"/>
      <c r="W51" s="77"/>
      <c r="X51" s="76"/>
      <c r="Y51" s="76"/>
      <c r="Z51" s="76"/>
      <c r="AA51" s="76"/>
      <c r="AB51" s="76"/>
      <c r="AC51" s="78"/>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c r="DH51" s="76"/>
      <c r="DI51" s="76"/>
      <c r="DJ51" s="76"/>
      <c r="DK51" s="76"/>
      <c r="DL51" s="76"/>
      <c r="DM51" s="76"/>
      <c r="DN51" s="76"/>
      <c r="DO51" s="76"/>
      <c r="DP51" s="76"/>
    </row>
    <row r="52">
      <c r="A52" s="75" t="str">
        <f>IF('02_indirect'!B51="",,'02_indirect'!C51&amp;"("&amp;'02_indirect'!E51&amp;'02_indirect'!D51&amp;")")</f>
        <v/>
      </c>
      <c r="B52" s="76"/>
      <c r="C52" s="76"/>
      <c r="D52" s="76"/>
      <c r="E52" s="76"/>
      <c r="F52" s="76"/>
      <c r="G52" s="76"/>
      <c r="H52" s="78"/>
      <c r="I52" s="76"/>
      <c r="J52" s="76"/>
      <c r="K52" s="76"/>
      <c r="L52" s="76"/>
      <c r="M52" s="76"/>
      <c r="N52" s="76"/>
      <c r="O52" s="76"/>
      <c r="P52" s="76"/>
      <c r="Q52" s="76"/>
      <c r="R52" s="76"/>
      <c r="S52" s="76"/>
      <c r="T52" s="76"/>
      <c r="U52" s="76"/>
      <c r="V52" s="76"/>
      <c r="W52" s="77"/>
      <c r="X52" s="76"/>
      <c r="Y52" s="76"/>
      <c r="Z52" s="76"/>
      <c r="AA52" s="76"/>
      <c r="AB52" s="76"/>
      <c r="AC52" s="78"/>
      <c r="AD52" s="76"/>
      <c r="AE52" s="76"/>
      <c r="AF52" s="76"/>
      <c r="AG52" s="76"/>
      <c r="AH52" s="76"/>
      <c r="AI52" s="76"/>
      <c r="AJ52" s="76"/>
      <c r="AK52" s="76"/>
      <c r="AL52" s="76"/>
      <c r="AM52" s="76"/>
      <c r="AN52" s="76"/>
      <c r="AO52" s="76"/>
      <c r="AP52" s="79">
        <v>1.0</v>
      </c>
      <c r="AQ52" s="76"/>
      <c r="AR52" s="76"/>
      <c r="AS52" s="76"/>
      <c r="AT52" s="79">
        <v>1.0</v>
      </c>
      <c r="AU52" s="79">
        <v>1.0</v>
      </c>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row>
    <row r="53">
      <c r="A53" s="75" t="str">
        <f>IF('02_indirect'!B52="",,'02_indirect'!C52&amp;"("&amp;'02_indirect'!E52&amp;'02_indirect'!D52&amp;")")</f>
        <v/>
      </c>
      <c r="B53" s="76"/>
      <c r="C53" s="76"/>
      <c r="D53" s="76"/>
      <c r="E53" s="76"/>
      <c r="F53" s="76"/>
      <c r="G53" s="76"/>
      <c r="H53" s="78"/>
      <c r="I53" s="76"/>
      <c r="J53" s="76"/>
      <c r="K53" s="76"/>
      <c r="L53" s="76"/>
      <c r="M53" s="76"/>
      <c r="N53" s="76"/>
      <c r="O53" s="76"/>
      <c r="P53" s="76"/>
      <c r="Q53" s="76"/>
      <c r="R53" s="76"/>
      <c r="S53" s="76"/>
      <c r="T53" s="76"/>
      <c r="U53" s="76"/>
      <c r="V53" s="76"/>
      <c r="W53" s="81">
        <v>1.0</v>
      </c>
      <c r="X53" s="76"/>
      <c r="Y53" s="76"/>
      <c r="Z53" s="76"/>
      <c r="AA53" s="76"/>
      <c r="AB53" s="76"/>
      <c r="AC53" s="78"/>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row>
    <row r="54">
      <c r="A54" s="75" t="str">
        <f>IF('02_indirect'!B53="",,'02_indirect'!C53&amp;"("&amp;'02_indirect'!E53&amp;'02_indirect'!D53&amp;")")</f>
        <v/>
      </c>
      <c r="B54" s="76"/>
      <c r="C54" s="76"/>
      <c r="D54" s="76"/>
      <c r="E54" s="76"/>
      <c r="F54" s="76"/>
      <c r="G54" s="76"/>
      <c r="H54" s="78"/>
      <c r="I54" s="76"/>
      <c r="J54" s="76"/>
      <c r="K54" s="76"/>
      <c r="L54" s="76"/>
      <c r="M54" s="76"/>
      <c r="N54" s="76"/>
      <c r="O54" s="76"/>
      <c r="P54" s="76"/>
      <c r="Q54" s="76"/>
      <c r="R54" s="76"/>
      <c r="S54" s="76"/>
      <c r="T54" s="76"/>
      <c r="U54" s="76"/>
      <c r="V54" s="76"/>
      <c r="W54" s="77"/>
      <c r="X54" s="76"/>
      <c r="Y54" s="76"/>
      <c r="Z54" s="76"/>
      <c r="AA54" s="76"/>
      <c r="AB54" s="76"/>
      <c r="AC54" s="78"/>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row>
    <row r="55">
      <c r="A55" s="75" t="str">
        <f>IF('02_indirect'!B54="",,'02_indirect'!C54&amp;"("&amp;'02_indirect'!E54&amp;'02_indirect'!D54&amp;")")</f>
        <v/>
      </c>
      <c r="B55" s="76"/>
      <c r="C55" s="76"/>
      <c r="D55" s="76"/>
      <c r="E55" s="76"/>
      <c r="F55" s="76"/>
      <c r="G55" s="76"/>
      <c r="H55" s="78"/>
      <c r="I55" s="76"/>
      <c r="J55" s="76"/>
      <c r="K55" s="76"/>
      <c r="L55" s="76"/>
      <c r="M55" s="76"/>
      <c r="N55" s="76"/>
      <c r="O55" s="76"/>
      <c r="P55" s="76"/>
      <c r="Q55" s="76"/>
      <c r="R55" s="76"/>
      <c r="S55" s="76"/>
      <c r="T55" s="76"/>
      <c r="U55" s="76"/>
      <c r="V55" s="76"/>
      <c r="W55" s="77"/>
      <c r="X55" s="76"/>
      <c r="Y55" s="76"/>
      <c r="Z55" s="76"/>
      <c r="AA55" s="76"/>
      <c r="AB55" s="76"/>
      <c r="AC55" s="78"/>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row>
    <row r="56">
      <c r="A56" s="75" t="str">
        <f>IF('02_indirect'!B55="",,'02_indirect'!C55&amp;"("&amp;'02_indirect'!E55&amp;'02_indirect'!D55&amp;")")</f>
        <v/>
      </c>
      <c r="B56" s="76"/>
      <c r="C56" s="76"/>
      <c r="D56" s="76"/>
      <c r="E56" s="76"/>
      <c r="F56" s="76"/>
      <c r="G56" s="76"/>
      <c r="H56" s="78"/>
      <c r="I56" s="76"/>
      <c r="J56" s="76"/>
      <c r="K56" s="76"/>
      <c r="L56" s="76"/>
      <c r="M56" s="76"/>
      <c r="N56" s="76"/>
      <c r="O56" s="76"/>
      <c r="P56" s="76"/>
      <c r="Q56" s="76"/>
      <c r="R56" s="76"/>
      <c r="S56" s="76"/>
      <c r="T56" s="76"/>
      <c r="U56" s="76"/>
      <c r="V56" s="76"/>
      <c r="W56" s="77"/>
      <c r="X56" s="76"/>
      <c r="Y56" s="76"/>
      <c r="Z56" s="76"/>
      <c r="AA56" s="76"/>
      <c r="AB56" s="76"/>
      <c r="AC56" s="78"/>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row>
    <row r="57">
      <c r="A57" s="75" t="str">
        <f>IF('02_indirect'!B56="",,'02_indirect'!C56&amp;"("&amp;'02_indirect'!E56&amp;'02_indirect'!D56&amp;")")</f>
        <v/>
      </c>
      <c r="B57" s="76"/>
      <c r="C57" s="76"/>
      <c r="D57" s="76"/>
      <c r="E57" s="76"/>
      <c r="F57" s="76"/>
      <c r="G57" s="76"/>
      <c r="H57" s="78"/>
      <c r="I57" s="76"/>
      <c r="J57" s="76"/>
      <c r="K57" s="76"/>
      <c r="L57" s="76"/>
      <c r="M57" s="76"/>
      <c r="N57" s="76"/>
      <c r="O57" s="76"/>
      <c r="P57" s="76"/>
      <c r="Q57" s="76"/>
      <c r="R57" s="76"/>
      <c r="S57" s="76"/>
      <c r="T57" s="76"/>
      <c r="U57" s="76"/>
      <c r="V57" s="76"/>
      <c r="W57" s="77"/>
      <c r="X57" s="76"/>
      <c r="Y57" s="76"/>
      <c r="Z57" s="76"/>
      <c r="AA57" s="76"/>
      <c r="AB57" s="76"/>
      <c r="AC57" s="78"/>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row>
    <row r="58">
      <c r="A58" s="75" t="str">
        <f>IF('02_indirect'!B57="",,'02_indirect'!C57&amp;"("&amp;'02_indirect'!E57&amp;'02_indirect'!D57&amp;")")</f>
        <v/>
      </c>
      <c r="B58" s="76"/>
      <c r="C58" s="76"/>
      <c r="D58" s="76"/>
      <c r="E58" s="76"/>
      <c r="F58" s="76"/>
      <c r="G58" s="76"/>
      <c r="H58" s="78"/>
      <c r="I58" s="76"/>
      <c r="J58" s="76"/>
      <c r="K58" s="76"/>
      <c r="L58" s="76"/>
      <c r="M58" s="76"/>
      <c r="N58" s="76"/>
      <c r="O58" s="76"/>
      <c r="P58" s="76"/>
      <c r="Q58" s="76"/>
      <c r="R58" s="76"/>
      <c r="S58" s="76"/>
      <c r="T58" s="76"/>
      <c r="U58" s="76"/>
      <c r="V58" s="76"/>
      <c r="W58" s="77"/>
      <c r="X58" s="76"/>
      <c r="Y58" s="76"/>
      <c r="Z58" s="76"/>
      <c r="AA58" s="76"/>
      <c r="AB58" s="76"/>
      <c r="AC58" s="78"/>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row>
    <row r="59">
      <c r="A59" s="75" t="str">
        <f>IF('02_indirect'!B58="",,'02_indirect'!C58&amp;"("&amp;'02_indirect'!E58&amp;'02_indirect'!D58&amp;")")</f>
        <v/>
      </c>
      <c r="B59" s="76"/>
      <c r="C59" s="76"/>
      <c r="D59" s="76"/>
      <c r="E59" s="76"/>
      <c r="F59" s="76"/>
      <c r="G59" s="76"/>
      <c r="H59" s="78"/>
      <c r="I59" s="76"/>
      <c r="J59" s="76"/>
      <c r="K59" s="76"/>
      <c r="L59" s="76"/>
      <c r="M59" s="76"/>
      <c r="N59" s="76"/>
      <c r="O59" s="76"/>
      <c r="P59" s="76"/>
      <c r="Q59" s="76"/>
      <c r="R59" s="76"/>
      <c r="S59" s="76"/>
      <c r="T59" s="76"/>
      <c r="U59" s="76"/>
      <c r="V59" s="76"/>
      <c r="W59" s="77"/>
      <c r="X59" s="76"/>
      <c r="Y59" s="76"/>
      <c r="Z59" s="76"/>
      <c r="AA59" s="76"/>
      <c r="AB59" s="76"/>
      <c r="AC59" s="78"/>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row>
    <row r="60">
      <c r="A60" s="75" t="str">
        <f>IF('02_indirect'!B59="",,'02_indirect'!C59&amp;"("&amp;'02_indirect'!E59&amp;'02_indirect'!D59&amp;")")</f>
        <v/>
      </c>
      <c r="B60" s="76"/>
      <c r="C60" s="76"/>
      <c r="D60" s="76"/>
      <c r="E60" s="76"/>
      <c r="F60" s="76"/>
      <c r="G60" s="76"/>
      <c r="H60" s="78"/>
      <c r="I60" s="76"/>
      <c r="J60" s="76"/>
      <c r="K60" s="76"/>
      <c r="L60" s="76"/>
      <c r="M60" s="76"/>
      <c r="N60" s="76"/>
      <c r="O60" s="76"/>
      <c r="P60" s="76"/>
      <c r="Q60" s="76"/>
      <c r="R60" s="76"/>
      <c r="S60" s="76"/>
      <c r="T60" s="76"/>
      <c r="U60" s="76"/>
      <c r="V60" s="76"/>
      <c r="W60" s="77"/>
      <c r="X60" s="76"/>
      <c r="Y60" s="76"/>
      <c r="Z60" s="76"/>
      <c r="AA60" s="76"/>
      <c r="AB60" s="76"/>
      <c r="AC60" s="78"/>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row>
    <row r="61">
      <c r="A61" s="75" t="str">
        <f>IF('02_indirect'!B60="",,'02_indirect'!C60&amp;"("&amp;'02_indirect'!E60&amp;'02_indirect'!D60&amp;")")</f>
        <v/>
      </c>
      <c r="B61" s="76"/>
      <c r="C61" s="76"/>
      <c r="D61" s="76"/>
      <c r="E61" s="76"/>
      <c r="F61" s="76"/>
      <c r="G61" s="76"/>
      <c r="H61" s="78"/>
      <c r="I61" s="76"/>
      <c r="J61" s="76"/>
      <c r="K61" s="76"/>
      <c r="L61" s="76"/>
      <c r="M61" s="76"/>
      <c r="N61" s="76"/>
      <c r="O61" s="76"/>
      <c r="P61" s="76"/>
      <c r="Q61" s="76"/>
      <c r="R61" s="76"/>
      <c r="S61" s="76"/>
      <c r="T61" s="76"/>
      <c r="U61" s="76"/>
      <c r="V61" s="76"/>
      <c r="W61" s="77"/>
      <c r="X61" s="76"/>
      <c r="Y61" s="76"/>
      <c r="Z61" s="76"/>
      <c r="AA61" s="76"/>
      <c r="AB61" s="76"/>
      <c r="AC61" s="78"/>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row>
    <row r="62">
      <c r="A62" s="75" t="str">
        <f>IF('02_indirect'!B61="",,'02_indirect'!C61&amp;"("&amp;'02_indirect'!E61&amp;'02_indirect'!D61&amp;")")</f>
        <v/>
      </c>
      <c r="B62" s="76"/>
      <c r="C62" s="76"/>
      <c r="D62" s="76"/>
      <c r="E62" s="76"/>
      <c r="F62" s="76"/>
      <c r="G62" s="76"/>
      <c r="H62" s="78"/>
      <c r="I62" s="76"/>
      <c r="J62" s="76"/>
      <c r="K62" s="76"/>
      <c r="L62" s="76"/>
      <c r="M62" s="76"/>
      <c r="N62" s="76"/>
      <c r="O62" s="76"/>
      <c r="P62" s="76"/>
      <c r="Q62" s="76"/>
      <c r="R62" s="76"/>
      <c r="S62" s="76"/>
      <c r="T62" s="76"/>
      <c r="U62" s="76"/>
      <c r="V62" s="76"/>
      <c r="W62" s="77"/>
      <c r="X62" s="76"/>
      <c r="Y62" s="76"/>
      <c r="Z62" s="76"/>
      <c r="AA62" s="76"/>
      <c r="AB62" s="76"/>
      <c r="AC62" s="78"/>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row>
    <row r="63">
      <c r="A63" s="75" t="str">
        <f>IF('02_indirect'!B62="",,'02_indirect'!C62&amp;"("&amp;'02_indirect'!E62&amp;'02_indirect'!D62&amp;")")</f>
        <v/>
      </c>
      <c r="B63" s="76"/>
      <c r="C63" s="76"/>
      <c r="D63" s="76"/>
      <c r="E63" s="76"/>
      <c r="F63" s="76"/>
      <c r="G63" s="76"/>
      <c r="H63" s="78"/>
      <c r="I63" s="76"/>
      <c r="J63" s="76"/>
      <c r="K63" s="76"/>
      <c r="L63" s="76"/>
      <c r="M63" s="76"/>
      <c r="N63" s="76"/>
      <c r="O63" s="76"/>
      <c r="P63" s="76"/>
      <c r="Q63" s="76"/>
      <c r="R63" s="76"/>
      <c r="S63" s="76"/>
      <c r="T63" s="76"/>
      <c r="U63" s="76"/>
      <c r="V63" s="76"/>
      <c r="W63" s="77"/>
      <c r="X63" s="76"/>
      <c r="Y63" s="76"/>
      <c r="Z63" s="76"/>
      <c r="AA63" s="76"/>
      <c r="AB63" s="76"/>
      <c r="AC63" s="78"/>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c r="CA63" s="76"/>
      <c r="CB63" s="76"/>
      <c r="CC63" s="76"/>
      <c r="CD63" s="76"/>
      <c r="CE63" s="76"/>
      <c r="CF63" s="76"/>
      <c r="CG63" s="76"/>
      <c r="CH63" s="76"/>
      <c r="CI63" s="76"/>
      <c r="CJ63" s="76"/>
      <c r="CK63" s="76"/>
      <c r="CL63" s="76"/>
      <c r="CM63" s="76"/>
      <c r="CN63" s="76"/>
      <c r="CO63" s="76"/>
      <c r="CP63" s="76"/>
      <c r="CQ63" s="76"/>
      <c r="CR63" s="76"/>
      <c r="CS63" s="76"/>
      <c r="CT63" s="76"/>
      <c r="CU63" s="76"/>
      <c r="CV63" s="76"/>
      <c r="CW63" s="76"/>
      <c r="CX63" s="76"/>
      <c r="CY63" s="76"/>
      <c r="CZ63" s="76"/>
      <c r="DA63" s="76"/>
      <c r="DB63" s="76"/>
      <c r="DC63" s="76"/>
      <c r="DD63" s="76"/>
      <c r="DE63" s="76"/>
      <c r="DF63" s="76"/>
      <c r="DG63" s="76"/>
      <c r="DH63" s="76"/>
      <c r="DI63" s="76"/>
      <c r="DJ63" s="76"/>
      <c r="DK63" s="76"/>
      <c r="DL63" s="76"/>
      <c r="DM63" s="76"/>
      <c r="DN63" s="76"/>
      <c r="DO63" s="76"/>
      <c r="DP63" s="76"/>
    </row>
    <row r="64">
      <c r="A64" s="75" t="str">
        <f>IF('02_indirect'!B63="",,'02_indirect'!C63&amp;"("&amp;'02_indirect'!E63&amp;'02_indirect'!D63&amp;")")</f>
        <v/>
      </c>
      <c r="B64" s="76"/>
      <c r="C64" s="76"/>
      <c r="D64" s="76"/>
      <c r="E64" s="76"/>
      <c r="F64" s="76"/>
      <c r="G64" s="76"/>
      <c r="H64" s="78"/>
      <c r="I64" s="76"/>
      <c r="J64" s="76"/>
      <c r="K64" s="76"/>
      <c r="L64" s="76"/>
      <c r="M64" s="76"/>
      <c r="N64" s="76"/>
      <c r="O64" s="76"/>
      <c r="P64" s="76"/>
      <c r="Q64" s="76"/>
      <c r="R64" s="76"/>
      <c r="S64" s="76"/>
      <c r="T64" s="76"/>
      <c r="U64" s="76"/>
      <c r="V64" s="76"/>
      <c r="W64" s="77"/>
      <c r="X64" s="76"/>
      <c r="Y64" s="76"/>
      <c r="Z64" s="76"/>
      <c r="AA64" s="76"/>
      <c r="AB64" s="76"/>
      <c r="AC64" s="78"/>
      <c r="AD64" s="76"/>
      <c r="AE64" s="76"/>
      <c r="AF64" s="76"/>
      <c r="AG64" s="76"/>
      <c r="AH64" s="76"/>
      <c r="AI64" s="76"/>
      <c r="AJ64" s="76"/>
      <c r="AK64" s="76"/>
      <c r="AL64" s="76"/>
      <c r="AM64" s="76"/>
      <c r="AN64" s="76"/>
      <c r="AO64" s="76"/>
      <c r="AP64" s="76"/>
      <c r="AQ64" s="76"/>
      <c r="AR64" s="76"/>
      <c r="AS64" s="76"/>
      <c r="AT64" s="76"/>
      <c r="AU64" s="76"/>
      <c r="AV64" s="76"/>
      <c r="AW64" s="76"/>
      <c r="AX64" s="79">
        <v>1.0</v>
      </c>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row>
    <row r="65">
      <c r="A65" s="75" t="str">
        <f>IF('02_indirect'!B64="",,'02_indirect'!C64&amp;"("&amp;'02_indirect'!E64&amp;'02_indirect'!D64&amp;")")</f>
        <v/>
      </c>
      <c r="B65" s="76"/>
      <c r="C65" s="76"/>
      <c r="D65" s="76"/>
      <c r="E65" s="76"/>
      <c r="F65" s="76"/>
      <c r="G65" s="76"/>
      <c r="H65" s="78"/>
      <c r="I65" s="76"/>
      <c r="J65" s="76"/>
      <c r="K65" s="76"/>
      <c r="L65" s="76"/>
      <c r="M65" s="76"/>
      <c r="N65" s="76"/>
      <c r="O65" s="76"/>
      <c r="P65" s="76"/>
      <c r="Q65" s="76"/>
      <c r="R65" s="76"/>
      <c r="S65" s="76"/>
      <c r="T65" s="76"/>
      <c r="U65" s="76"/>
      <c r="V65" s="76"/>
      <c r="W65" s="77"/>
      <c r="X65" s="76"/>
      <c r="Y65" s="76"/>
      <c r="Z65" s="76"/>
      <c r="AA65" s="76"/>
      <c r="AB65" s="76"/>
      <c r="AC65" s="78"/>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row>
    <row r="66">
      <c r="A66" s="75" t="str">
        <f>IF('02_indirect'!B65="",,'02_indirect'!C65&amp;"("&amp;'02_indirect'!E65&amp;'02_indirect'!D65&amp;")")</f>
        <v/>
      </c>
      <c r="B66" s="76"/>
      <c r="C66" s="76"/>
      <c r="D66" s="76"/>
      <c r="E66" s="76"/>
      <c r="F66" s="76"/>
      <c r="G66" s="76"/>
      <c r="H66" s="78"/>
      <c r="I66" s="76"/>
      <c r="J66" s="76"/>
      <c r="K66" s="76"/>
      <c r="L66" s="76"/>
      <c r="M66" s="76"/>
      <c r="N66" s="76"/>
      <c r="O66" s="76"/>
      <c r="P66" s="76"/>
      <c r="Q66" s="76"/>
      <c r="R66" s="76"/>
      <c r="S66" s="76"/>
      <c r="T66" s="76"/>
      <c r="U66" s="76"/>
      <c r="V66" s="76"/>
      <c r="W66" s="77"/>
      <c r="X66" s="76"/>
      <c r="Y66" s="76"/>
      <c r="Z66" s="76"/>
      <c r="AA66" s="76"/>
      <c r="AB66" s="76"/>
      <c r="AC66" s="78"/>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row>
    <row r="67">
      <c r="A67" s="75" t="str">
        <f>IF('02_indirect'!B66="",,'02_indirect'!C66&amp;"("&amp;'02_indirect'!E66&amp;'02_indirect'!D66&amp;")")</f>
        <v/>
      </c>
      <c r="B67" s="76"/>
      <c r="C67" s="76"/>
      <c r="D67" s="76"/>
      <c r="E67" s="76"/>
      <c r="F67" s="76"/>
      <c r="G67" s="76"/>
      <c r="H67" s="78"/>
      <c r="I67" s="76"/>
      <c r="J67" s="76"/>
      <c r="K67" s="76"/>
      <c r="L67" s="76"/>
      <c r="M67" s="76"/>
      <c r="N67" s="76"/>
      <c r="O67" s="76"/>
      <c r="P67" s="76"/>
      <c r="Q67" s="76"/>
      <c r="R67" s="76"/>
      <c r="S67" s="76"/>
      <c r="T67" s="76"/>
      <c r="U67" s="76"/>
      <c r="V67" s="76"/>
      <c r="W67" s="77"/>
      <c r="X67" s="76"/>
      <c r="Y67" s="76"/>
      <c r="Z67" s="76"/>
      <c r="AA67" s="76"/>
      <c r="AB67" s="76"/>
      <c r="AC67" s="78"/>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row>
    <row r="68">
      <c r="A68" s="75" t="str">
        <f>IF('02_indirect'!B67="",,'02_indirect'!C67&amp;"("&amp;'02_indirect'!E67&amp;'02_indirect'!D67&amp;")")</f>
        <v/>
      </c>
      <c r="B68" s="76"/>
      <c r="C68" s="76"/>
      <c r="D68" s="76"/>
      <c r="E68" s="76"/>
      <c r="F68" s="76"/>
      <c r="G68" s="76"/>
      <c r="H68" s="78"/>
      <c r="I68" s="76"/>
      <c r="J68" s="76"/>
      <c r="K68" s="76"/>
      <c r="L68" s="76"/>
      <c r="M68" s="76"/>
      <c r="N68" s="76"/>
      <c r="O68" s="76"/>
      <c r="P68" s="76"/>
      <c r="Q68" s="76"/>
      <c r="R68" s="76"/>
      <c r="S68" s="76"/>
      <c r="T68" s="76"/>
      <c r="U68" s="76"/>
      <c r="V68" s="76"/>
      <c r="W68" s="77"/>
      <c r="X68" s="76"/>
      <c r="Y68" s="76"/>
      <c r="Z68" s="76"/>
      <c r="AA68" s="76"/>
      <c r="AB68" s="76"/>
      <c r="AC68" s="78"/>
      <c r="AD68" s="76"/>
      <c r="AE68" s="76"/>
      <c r="AF68" s="76"/>
      <c r="AG68" s="76"/>
      <c r="AH68" s="76"/>
      <c r="AI68" s="76"/>
      <c r="AJ68" s="76"/>
      <c r="AK68" s="76"/>
      <c r="AL68" s="76"/>
      <c r="AM68" s="76"/>
      <c r="AN68" s="76"/>
      <c r="AO68" s="76"/>
      <c r="AP68" s="79">
        <v>1.0</v>
      </c>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row>
    <row r="69">
      <c r="A69" s="75" t="str">
        <f>IF('02_indirect'!B68="",,'02_indirect'!C68&amp;"("&amp;'02_indirect'!E68&amp;'02_indirect'!D68&amp;")")</f>
        <v/>
      </c>
      <c r="B69" s="76"/>
      <c r="C69" s="76"/>
      <c r="D69" s="76"/>
      <c r="E69" s="76"/>
      <c r="F69" s="76"/>
      <c r="G69" s="76"/>
      <c r="H69" s="78"/>
      <c r="I69" s="76"/>
      <c r="J69" s="76"/>
      <c r="K69" s="76"/>
      <c r="L69" s="76"/>
      <c r="M69" s="76"/>
      <c r="N69" s="76"/>
      <c r="O69" s="76"/>
      <c r="P69" s="76"/>
      <c r="Q69" s="76"/>
      <c r="R69" s="76"/>
      <c r="S69" s="76"/>
      <c r="T69" s="76"/>
      <c r="U69" s="76"/>
      <c r="V69" s="76"/>
      <c r="W69" s="77"/>
      <c r="X69" s="76"/>
      <c r="Y69" s="76"/>
      <c r="Z69" s="76"/>
      <c r="AA69" s="76"/>
      <c r="AB69" s="76"/>
      <c r="AC69" s="78"/>
      <c r="AD69" s="76"/>
      <c r="AE69" s="76"/>
      <c r="AF69" s="76"/>
      <c r="AG69" s="76"/>
      <c r="AH69" s="76"/>
      <c r="AI69" s="76"/>
      <c r="AJ69" s="76"/>
      <c r="AK69" s="76"/>
      <c r="AL69" s="76"/>
      <c r="AM69" s="76"/>
      <c r="AN69" s="76"/>
      <c r="AO69" s="76"/>
      <c r="AP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row>
    <row r="70">
      <c r="A70" s="75" t="str">
        <f>IF('02_indirect'!B69="",,'02_indirect'!C69&amp;"("&amp;'02_indirect'!E69&amp;'02_indirect'!D69&amp;")")</f>
        <v/>
      </c>
      <c r="B70" s="76"/>
      <c r="C70" s="76"/>
      <c r="D70" s="76"/>
      <c r="E70" s="76"/>
      <c r="F70" s="76"/>
      <c r="G70" s="76"/>
      <c r="H70" s="78"/>
      <c r="I70" s="76"/>
      <c r="J70" s="76"/>
      <c r="K70" s="76"/>
      <c r="L70" s="76"/>
      <c r="M70" s="76"/>
      <c r="N70" s="76"/>
      <c r="O70" s="76"/>
      <c r="P70" s="76"/>
      <c r="Q70" s="76"/>
      <c r="R70" s="76"/>
      <c r="S70" s="76"/>
      <c r="T70" s="76"/>
      <c r="U70" s="76"/>
      <c r="V70" s="76"/>
      <c r="W70" s="77"/>
      <c r="X70" s="76"/>
      <c r="Y70" s="76"/>
      <c r="Z70" s="76"/>
      <c r="AA70" s="76"/>
      <c r="AB70" s="76"/>
      <c r="AC70" s="78"/>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row>
    <row r="71">
      <c r="A71" s="75" t="str">
        <f>IF('02_indirect'!B70="",,'02_indirect'!C70&amp;"("&amp;'02_indirect'!E70&amp;'02_indirect'!D70&amp;")")</f>
        <v/>
      </c>
      <c r="B71" s="76"/>
      <c r="C71" s="76"/>
      <c r="D71" s="76"/>
      <c r="E71" s="76"/>
      <c r="F71" s="76"/>
      <c r="G71" s="76"/>
      <c r="H71" s="78"/>
      <c r="I71" s="76"/>
      <c r="J71" s="76"/>
      <c r="K71" s="76"/>
      <c r="L71" s="76"/>
      <c r="M71" s="76"/>
      <c r="N71" s="76"/>
      <c r="O71" s="76"/>
      <c r="P71" s="76"/>
      <c r="Q71" s="76"/>
      <c r="R71" s="76"/>
      <c r="S71" s="76"/>
      <c r="T71" s="76"/>
      <c r="U71" s="76"/>
      <c r="V71" s="76"/>
      <c r="W71" s="77"/>
      <c r="X71" s="76"/>
      <c r="Y71" s="76"/>
      <c r="Z71" s="76"/>
      <c r="AA71" s="76"/>
      <c r="AB71" s="76"/>
      <c r="AC71" s="78"/>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row>
    <row r="72">
      <c r="A72" s="75" t="str">
        <f>IF('02_indirect'!B71="",,'02_indirect'!C71&amp;"("&amp;'02_indirect'!E71&amp;'02_indirect'!D71&amp;")")</f>
        <v/>
      </c>
      <c r="B72" s="76"/>
      <c r="C72" s="76"/>
      <c r="D72" s="76"/>
      <c r="E72" s="76"/>
      <c r="F72" s="76"/>
      <c r="G72" s="76"/>
      <c r="H72" s="78"/>
      <c r="I72" s="76"/>
      <c r="J72" s="76"/>
      <c r="K72" s="76"/>
      <c r="L72" s="76"/>
      <c r="M72" s="76"/>
      <c r="N72" s="76"/>
      <c r="O72" s="76"/>
      <c r="P72" s="76"/>
      <c r="Q72" s="76"/>
      <c r="R72" s="76"/>
      <c r="S72" s="76"/>
      <c r="T72" s="76"/>
      <c r="U72" s="76"/>
      <c r="V72" s="76"/>
      <c r="W72" s="77"/>
      <c r="X72" s="76"/>
      <c r="Y72" s="76"/>
      <c r="Z72" s="76"/>
      <c r="AA72" s="76"/>
      <c r="AB72" s="76"/>
      <c r="AC72" s="78"/>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row>
    <row r="73">
      <c r="A73" s="75" t="str">
        <f>IF('02_indirect'!B72="",,'02_indirect'!C72&amp;"("&amp;'02_indirect'!E72&amp;'02_indirect'!D72&amp;")")</f>
        <v/>
      </c>
      <c r="B73" s="76"/>
      <c r="C73" s="76"/>
      <c r="D73" s="76"/>
      <c r="E73" s="76"/>
      <c r="F73" s="76"/>
      <c r="G73" s="76"/>
      <c r="H73" s="78"/>
      <c r="I73" s="76"/>
      <c r="J73" s="76"/>
      <c r="K73" s="76"/>
      <c r="L73" s="76"/>
      <c r="M73" s="76"/>
      <c r="N73" s="76"/>
      <c r="O73" s="76"/>
      <c r="P73" s="76"/>
      <c r="Q73" s="76"/>
      <c r="R73" s="76"/>
      <c r="S73" s="76"/>
      <c r="T73" s="76"/>
      <c r="U73" s="76"/>
      <c r="V73" s="76"/>
      <c r="W73" s="77"/>
      <c r="X73" s="76"/>
      <c r="Y73" s="76"/>
      <c r="Z73" s="76"/>
      <c r="AA73" s="76"/>
      <c r="AB73" s="76"/>
      <c r="AC73" s="78"/>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row>
    <row r="74">
      <c r="A74" s="75" t="str">
        <f>IF('02_indirect'!B73="",,'02_indirect'!C73&amp;"("&amp;'02_indirect'!E73&amp;'02_indirect'!D73&amp;")")</f>
        <v/>
      </c>
      <c r="B74" s="76"/>
      <c r="C74" s="76"/>
      <c r="D74" s="76"/>
      <c r="E74" s="76"/>
      <c r="F74" s="76"/>
      <c r="G74" s="76"/>
      <c r="H74" s="78"/>
      <c r="I74" s="76"/>
      <c r="J74" s="76"/>
      <c r="K74" s="76"/>
      <c r="L74" s="76"/>
      <c r="M74" s="76"/>
      <c r="N74" s="76"/>
      <c r="O74" s="76"/>
      <c r="P74" s="76"/>
      <c r="Q74" s="76"/>
      <c r="R74" s="76"/>
      <c r="S74" s="76"/>
      <c r="T74" s="76"/>
      <c r="U74" s="76"/>
      <c r="V74" s="76"/>
      <c r="W74" s="77"/>
      <c r="X74" s="76"/>
      <c r="Y74" s="76"/>
      <c r="Z74" s="76"/>
      <c r="AA74" s="76"/>
      <c r="AB74" s="76"/>
      <c r="AC74" s="78"/>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row>
    <row r="75">
      <c r="A75" s="75" t="str">
        <f>IF('02_indirect'!B74="",,'02_indirect'!C74&amp;"("&amp;'02_indirect'!E74&amp;'02_indirect'!D74&amp;")")</f>
        <v/>
      </c>
      <c r="B75" s="76"/>
      <c r="C75" s="76"/>
      <c r="D75" s="76"/>
      <c r="E75" s="76"/>
      <c r="F75" s="76"/>
      <c r="G75" s="76"/>
      <c r="H75" s="78"/>
      <c r="I75" s="76"/>
      <c r="J75" s="76"/>
      <c r="K75" s="76"/>
      <c r="L75" s="76"/>
      <c r="M75" s="76"/>
      <c r="N75" s="76"/>
      <c r="O75" s="76"/>
      <c r="P75" s="76"/>
      <c r="Q75" s="76"/>
      <c r="R75" s="76"/>
      <c r="S75" s="76"/>
      <c r="T75" s="76"/>
      <c r="U75" s="76"/>
      <c r="V75" s="76"/>
      <c r="W75" s="77"/>
      <c r="X75" s="76"/>
      <c r="Y75" s="76"/>
      <c r="Z75" s="76"/>
      <c r="AA75" s="76"/>
      <c r="AB75" s="76"/>
      <c r="AC75" s="78"/>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row>
    <row r="76">
      <c r="A76" s="75" t="str">
        <f>IF('02_indirect'!B75="",,'02_indirect'!C75&amp;"("&amp;'02_indirect'!E75&amp;'02_indirect'!D75&amp;")")</f>
        <v/>
      </c>
      <c r="B76" s="76"/>
      <c r="C76" s="76"/>
      <c r="D76" s="76"/>
      <c r="E76" s="76"/>
      <c r="F76" s="76"/>
      <c r="G76" s="76"/>
      <c r="H76" s="78"/>
      <c r="I76" s="76"/>
      <c r="J76" s="76"/>
      <c r="K76" s="76"/>
      <c r="L76" s="76"/>
      <c r="M76" s="76"/>
      <c r="N76" s="76"/>
      <c r="O76" s="76"/>
      <c r="P76" s="76"/>
      <c r="Q76" s="76"/>
      <c r="R76" s="76"/>
      <c r="S76" s="76"/>
      <c r="T76" s="76"/>
      <c r="U76" s="76"/>
      <c r="V76" s="76"/>
      <c r="W76" s="77"/>
      <c r="X76" s="76"/>
      <c r="Y76" s="76"/>
      <c r="Z76" s="76"/>
      <c r="AA76" s="76"/>
      <c r="AB76" s="76"/>
      <c r="AC76" s="78"/>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row>
    <row r="77">
      <c r="A77" s="75" t="str">
        <f>IF('02_indirect'!B76="",,'02_indirect'!C76&amp;"("&amp;'02_indirect'!E76&amp;'02_indirect'!D76&amp;")")</f>
        <v/>
      </c>
      <c r="B77" s="76"/>
      <c r="C77" s="76"/>
      <c r="D77" s="76"/>
      <c r="E77" s="76"/>
      <c r="F77" s="76"/>
      <c r="G77" s="76"/>
      <c r="H77" s="78"/>
      <c r="I77" s="76"/>
      <c r="J77" s="76"/>
      <c r="K77" s="76"/>
      <c r="L77" s="76"/>
      <c r="M77" s="76"/>
      <c r="N77" s="76"/>
      <c r="O77" s="76"/>
      <c r="P77" s="76"/>
      <c r="Q77" s="76"/>
      <c r="R77" s="76"/>
      <c r="S77" s="76"/>
      <c r="T77" s="76"/>
      <c r="U77" s="76"/>
      <c r="V77" s="76"/>
      <c r="W77" s="77"/>
      <c r="X77" s="76"/>
      <c r="Y77" s="76"/>
      <c r="Z77" s="76"/>
      <c r="AA77" s="76"/>
      <c r="AB77" s="76"/>
      <c r="AC77" s="78"/>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row>
    <row r="78">
      <c r="A78" s="75" t="str">
        <f>IF('02_indirect'!B77="",,'02_indirect'!C77&amp;"("&amp;'02_indirect'!E77&amp;'02_indirect'!D77&amp;")")</f>
        <v/>
      </c>
      <c r="B78" s="76"/>
      <c r="C78" s="76"/>
      <c r="D78" s="76"/>
      <c r="E78" s="76"/>
      <c r="F78" s="76"/>
      <c r="G78" s="76"/>
      <c r="H78" s="78"/>
      <c r="I78" s="76"/>
      <c r="J78" s="76"/>
      <c r="K78" s="76"/>
      <c r="L78" s="76"/>
      <c r="M78" s="76"/>
      <c r="N78" s="76"/>
      <c r="O78" s="76"/>
      <c r="P78" s="76"/>
      <c r="Q78" s="76"/>
      <c r="R78" s="76"/>
      <c r="S78" s="76"/>
      <c r="T78" s="76"/>
      <c r="U78" s="76"/>
      <c r="V78" s="76"/>
      <c r="W78" s="77"/>
      <c r="X78" s="76"/>
      <c r="Y78" s="76"/>
      <c r="Z78" s="76"/>
      <c r="AA78" s="76"/>
      <c r="AB78" s="76"/>
      <c r="AC78" s="78"/>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c r="CY78" s="76"/>
      <c r="CZ78" s="76"/>
      <c r="DA78" s="76"/>
      <c r="DB78" s="76"/>
      <c r="DC78" s="76"/>
      <c r="DD78" s="76"/>
      <c r="DE78" s="76"/>
      <c r="DF78" s="76"/>
      <c r="DG78" s="76"/>
      <c r="DH78" s="76"/>
      <c r="DI78" s="76"/>
      <c r="DJ78" s="76"/>
      <c r="DK78" s="76"/>
      <c r="DL78" s="76"/>
      <c r="DM78" s="76"/>
      <c r="DN78" s="76"/>
      <c r="DO78" s="76"/>
      <c r="DP78" s="76"/>
    </row>
    <row r="79">
      <c r="A79" s="75" t="str">
        <f>IF('02_indirect'!B78="",,'02_indirect'!C78&amp;"("&amp;'02_indirect'!E78&amp;'02_indirect'!D78&amp;")")</f>
        <v/>
      </c>
      <c r="B79" s="76"/>
      <c r="C79" s="76"/>
      <c r="D79" s="76"/>
      <c r="E79" s="76"/>
      <c r="F79" s="76"/>
      <c r="G79" s="76"/>
      <c r="H79" s="78"/>
      <c r="I79" s="76"/>
      <c r="J79" s="76"/>
      <c r="K79" s="76"/>
      <c r="L79" s="76"/>
      <c r="M79" s="76"/>
      <c r="N79" s="76"/>
      <c r="O79" s="76"/>
      <c r="P79" s="76"/>
      <c r="Q79" s="76"/>
      <c r="R79" s="76"/>
      <c r="S79" s="76"/>
      <c r="T79" s="76"/>
      <c r="U79" s="76"/>
      <c r="V79" s="76"/>
      <c r="W79" s="77"/>
      <c r="X79" s="76"/>
      <c r="Y79" s="76"/>
      <c r="Z79" s="76"/>
      <c r="AA79" s="76"/>
      <c r="AB79" s="76"/>
      <c r="AC79" s="78"/>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76"/>
    </row>
    <row r="80">
      <c r="A80" s="75" t="str">
        <f>IF('02_indirect'!B79="",,'02_indirect'!C79&amp;"("&amp;'02_indirect'!E79&amp;'02_indirect'!D79&amp;")")</f>
        <v/>
      </c>
      <c r="B80" s="76"/>
      <c r="C80" s="76"/>
      <c r="D80" s="76"/>
      <c r="E80" s="76"/>
      <c r="F80" s="76"/>
      <c r="G80" s="76"/>
      <c r="H80" s="78"/>
      <c r="I80" s="76"/>
      <c r="J80" s="76"/>
      <c r="K80" s="76"/>
      <c r="L80" s="76"/>
      <c r="M80" s="76"/>
      <c r="N80" s="76"/>
      <c r="O80" s="76"/>
      <c r="P80" s="76"/>
      <c r="Q80" s="76"/>
      <c r="R80" s="76"/>
      <c r="S80" s="76"/>
      <c r="T80" s="76"/>
      <c r="U80" s="76"/>
      <c r="V80" s="76"/>
      <c r="W80" s="77"/>
      <c r="X80" s="76"/>
      <c r="Y80" s="76"/>
      <c r="Z80" s="76"/>
      <c r="AA80" s="76"/>
      <c r="AB80" s="76"/>
      <c r="AC80" s="78"/>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c r="DH80" s="76"/>
      <c r="DI80" s="76"/>
      <c r="DJ80" s="76"/>
      <c r="DK80" s="76"/>
      <c r="DL80" s="76"/>
      <c r="DM80" s="76"/>
      <c r="DN80" s="76"/>
      <c r="DO80" s="76"/>
      <c r="DP80" s="76"/>
    </row>
    <row r="81">
      <c r="A81" s="75" t="str">
        <f>IF('02_indirect'!B80="",,'02_indirect'!C80&amp;"("&amp;'02_indirect'!E80&amp;'02_indirect'!D80&amp;")")</f>
        <v/>
      </c>
      <c r="B81" s="76"/>
      <c r="C81" s="76"/>
      <c r="D81" s="76"/>
      <c r="E81" s="76"/>
      <c r="F81" s="76"/>
      <c r="G81" s="76"/>
      <c r="H81" s="78"/>
      <c r="I81" s="76"/>
      <c r="J81" s="76"/>
      <c r="K81" s="76"/>
      <c r="L81" s="76"/>
      <c r="M81" s="76"/>
      <c r="N81" s="76"/>
      <c r="O81" s="76"/>
      <c r="P81" s="76"/>
      <c r="Q81" s="76"/>
      <c r="R81" s="76"/>
      <c r="S81" s="76"/>
      <c r="T81" s="76"/>
      <c r="U81" s="76"/>
      <c r="V81" s="76"/>
      <c r="W81" s="77"/>
      <c r="X81" s="76"/>
      <c r="Y81" s="76"/>
      <c r="Z81" s="76"/>
      <c r="AA81" s="76"/>
      <c r="AB81" s="76"/>
      <c r="AC81" s="78"/>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c r="DH81" s="76"/>
      <c r="DI81" s="76"/>
      <c r="DJ81" s="76"/>
      <c r="DK81" s="76"/>
      <c r="DL81" s="76"/>
      <c r="DM81" s="76"/>
      <c r="DN81" s="76"/>
      <c r="DO81" s="76"/>
      <c r="DP81" s="76"/>
    </row>
    <row r="82">
      <c r="A82" s="75" t="str">
        <f>IF('02_indirect'!B81="",,'02_indirect'!C81&amp;"("&amp;'02_indirect'!E81&amp;'02_indirect'!D81&amp;")")</f>
        <v/>
      </c>
      <c r="B82" s="76"/>
      <c r="C82" s="76"/>
      <c r="D82" s="76"/>
      <c r="E82" s="76"/>
      <c r="F82" s="76"/>
      <c r="G82" s="76"/>
      <c r="H82" s="78"/>
      <c r="I82" s="76"/>
      <c r="J82" s="76"/>
      <c r="K82" s="76"/>
      <c r="L82" s="76"/>
      <c r="M82" s="76"/>
      <c r="N82" s="76"/>
      <c r="O82" s="76"/>
      <c r="P82" s="76"/>
      <c r="Q82" s="76"/>
      <c r="R82" s="76"/>
      <c r="S82" s="76"/>
      <c r="T82" s="76"/>
      <c r="U82" s="76"/>
      <c r="V82" s="76"/>
      <c r="W82" s="77"/>
      <c r="X82" s="76"/>
      <c r="Y82" s="76"/>
      <c r="Z82" s="76"/>
      <c r="AA82" s="76"/>
      <c r="AB82" s="76"/>
      <c r="AC82" s="78"/>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c r="CY82" s="76"/>
      <c r="CZ82" s="76"/>
      <c r="DA82" s="76"/>
      <c r="DB82" s="76"/>
      <c r="DC82" s="76"/>
      <c r="DD82" s="76"/>
      <c r="DE82" s="76"/>
      <c r="DF82" s="76"/>
      <c r="DG82" s="76"/>
      <c r="DH82" s="76"/>
      <c r="DI82" s="76"/>
      <c r="DJ82" s="76"/>
      <c r="DK82" s="76"/>
      <c r="DL82" s="76"/>
      <c r="DM82" s="76"/>
      <c r="DN82" s="76"/>
      <c r="DO82" s="76"/>
      <c r="DP82" s="76"/>
    </row>
    <row r="83">
      <c r="A83" s="75" t="str">
        <f>IF('02_indirect'!B82="",,'02_indirect'!C82&amp;"("&amp;'02_indirect'!E82&amp;'02_indirect'!D82&amp;")")</f>
        <v/>
      </c>
      <c r="B83" s="76"/>
      <c r="C83" s="76"/>
      <c r="D83" s="76"/>
      <c r="E83" s="76"/>
      <c r="F83" s="76"/>
      <c r="G83" s="76"/>
      <c r="H83" s="78"/>
      <c r="I83" s="76"/>
      <c r="J83" s="76"/>
      <c r="K83" s="76"/>
      <c r="L83" s="76"/>
      <c r="M83" s="76"/>
      <c r="N83" s="76"/>
      <c r="O83" s="76"/>
      <c r="P83" s="76"/>
      <c r="Q83" s="76"/>
      <c r="R83" s="76"/>
      <c r="S83" s="76"/>
      <c r="T83" s="76"/>
      <c r="U83" s="76"/>
      <c r="V83" s="76"/>
      <c r="W83" s="77"/>
      <c r="X83" s="76"/>
      <c r="Y83" s="76"/>
      <c r="Z83" s="76"/>
      <c r="AA83" s="76"/>
      <c r="AB83" s="76"/>
      <c r="AC83" s="78"/>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c r="CY83" s="76"/>
      <c r="CZ83" s="76"/>
      <c r="DA83" s="76"/>
      <c r="DB83" s="76"/>
      <c r="DC83" s="76"/>
      <c r="DD83" s="76"/>
      <c r="DE83" s="76"/>
      <c r="DF83" s="76"/>
      <c r="DG83" s="76"/>
      <c r="DH83" s="76"/>
      <c r="DI83" s="76"/>
      <c r="DJ83" s="76"/>
      <c r="DK83" s="76"/>
      <c r="DL83" s="76"/>
      <c r="DM83" s="76"/>
      <c r="DN83" s="76"/>
      <c r="DO83" s="76"/>
      <c r="DP83" s="76"/>
    </row>
    <row r="84">
      <c r="A84" s="75" t="str">
        <f>IF('02_indirect'!B83="",,'02_indirect'!C83&amp;"("&amp;'02_indirect'!E83&amp;'02_indirect'!D83&amp;")")</f>
        <v/>
      </c>
      <c r="B84" s="76"/>
      <c r="C84" s="76"/>
      <c r="D84" s="76"/>
      <c r="E84" s="76"/>
      <c r="F84" s="76"/>
      <c r="G84" s="76"/>
      <c r="H84" s="78"/>
      <c r="I84" s="76"/>
      <c r="J84" s="76"/>
      <c r="K84" s="76"/>
      <c r="L84" s="76"/>
      <c r="M84" s="76"/>
      <c r="N84" s="76"/>
      <c r="O84" s="76"/>
      <c r="P84" s="76"/>
      <c r="Q84" s="76"/>
      <c r="R84" s="76"/>
      <c r="S84" s="76"/>
      <c r="T84" s="76"/>
      <c r="U84" s="76"/>
      <c r="V84" s="76"/>
      <c r="W84" s="77"/>
      <c r="X84" s="76"/>
      <c r="Y84" s="76"/>
      <c r="Z84" s="76"/>
      <c r="AA84" s="76"/>
      <c r="AB84" s="76"/>
      <c r="AC84" s="78"/>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76"/>
    </row>
    <row r="85">
      <c r="A85" s="75" t="str">
        <f>IF('02_indirect'!B84="",,'02_indirect'!C84&amp;"("&amp;'02_indirect'!E84&amp;'02_indirect'!D84&amp;")")</f>
        <v/>
      </c>
      <c r="B85" s="76"/>
      <c r="C85" s="76"/>
      <c r="D85" s="76"/>
      <c r="E85" s="76"/>
      <c r="F85" s="76"/>
      <c r="G85" s="76"/>
      <c r="H85" s="78"/>
      <c r="I85" s="76"/>
      <c r="J85" s="76"/>
      <c r="K85" s="76"/>
      <c r="L85" s="76"/>
      <c r="M85" s="76"/>
      <c r="N85" s="76"/>
      <c r="O85" s="76"/>
      <c r="P85" s="76"/>
      <c r="Q85" s="76"/>
      <c r="R85" s="76"/>
      <c r="S85" s="76"/>
      <c r="T85" s="76"/>
      <c r="U85" s="76"/>
      <c r="V85" s="76"/>
      <c r="W85" s="77"/>
      <c r="X85" s="76"/>
      <c r="Y85" s="76"/>
      <c r="Z85" s="76"/>
      <c r="AA85" s="76"/>
      <c r="AB85" s="76"/>
      <c r="AC85" s="78"/>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c r="CY85" s="76"/>
      <c r="CZ85" s="76"/>
      <c r="DA85" s="76"/>
      <c r="DB85" s="76"/>
      <c r="DC85" s="76"/>
      <c r="DD85" s="76"/>
      <c r="DE85" s="76"/>
      <c r="DF85" s="76"/>
      <c r="DG85" s="76"/>
      <c r="DH85" s="76"/>
      <c r="DI85" s="76"/>
      <c r="DJ85" s="76"/>
      <c r="DK85" s="76"/>
      <c r="DL85" s="76"/>
      <c r="DM85" s="76"/>
      <c r="DN85" s="76"/>
      <c r="DO85" s="76"/>
      <c r="DP85" s="76"/>
    </row>
    <row r="86">
      <c r="A86" s="75" t="str">
        <f>IF('02_indirect'!B85="",,'02_indirect'!C85&amp;"("&amp;'02_indirect'!E85&amp;'02_indirect'!D85&amp;")")</f>
        <v/>
      </c>
      <c r="B86" s="76"/>
      <c r="C86" s="76"/>
      <c r="D86" s="76"/>
      <c r="E86" s="76"/>
      <c r="F86" s="76"/>
      <c r="G86" s="76"/>
      <c r="H86" s="78"/>
      <c r="I86" s="76"/>
      <c r="J86" s="76"/>
      <c r="K86" s="76"/>
      <c r="L86" s="76"/>
      <c r="M86" s="76"/>
      <c r="N86" s="76"/>
      <c r="O86" s="76"/>
      <c r="P86" s="76"/>
      <c r="Q86" s="76"/>
      <c r="R86" s="76"/>
      <c r="S86" s="76"/>
      <c r="T86" s="76"/>
      <c r="U86" s="76"/>
      <c r="V86" s="76"/>
      <c r="W86" s="77"/>
      <c r="X86" s="76"/>
      <c r="Y86" s="76"/>
      <c r="Z86" s="76"/>
      <c r="AA86" s="76"/>
      <c r="AB86" s="76"/>
      <c r="AC86" s="78"/>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row>
    <row r="87">
      <c r="A87" s="75" t="str">
        <f>IF('02_indirect'!B86="",,'02_indirect'!C86&amp;"("&amp;'02_indirect'!E86&amp;'02_indirect'!D86&amp;")")</f>
        <v/>
      </c>
      <c r="B87" s="76"/>
      <c r="C87" s="76"/>
      <c r="D87" s="76"/>
      <c r="E87" s="76"/>
      <c r="F87" s="76"/>
      <c r="G87" s="76"/>
      <c r="H87" s="78"/>
      <c r="I87" s="76"/>
      <c r="J87" s="76"/>
      <c r="K87" s="76"/>
      <c r="L87" s="76"/>
      <c r="M87" s="76"/>
      <c r="N87" s="76"/>
      <c r="O87" s="76"/>
      <c r="P87" s="76"/>
      <c r="Q87" s="76"/>
      <c r="R87" s="76"/>
      <c r="S87" s="76"/>
      <c r="T87" s="76"/>
      <c r="U87" s="76"/>
      <c r="V87" s="76"/>
      <c r="W87" s="77"/>
      <c r="X87" s="76"/>
      <c r="Y87" s="76"/>
      <c r="Z87" s="76"/>
      <c r="AA87" s="76"/>
      <c r="AB87" s="76"/>
      <c r="AC87" s="78"/>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c r="CY87" s="76"/>
      <c r="CZ87" s="76"/>
      <c r="DA87" s="76"/>
      <c r="DB87" s="76"/>
      <c r="DC87" s="76"/>
      <c r="DD87" s="76"/>
      <c r="DE87" s="76"/>
      <c r="DF87" s="76"/>
      <c r="DG87" s="76"/>
      <c r="DH87" s="76"/>
      <c r="DI87" s="76"/>
      <c r="DJ87" s="76"/>
      <c r="DK87" s="76"/>
      <c r="DL87" s="76"/>
      <c r="DM87" s="76"/>
      <c r="DN87" s="76"/>
      <c r="DO87" s="76"/>
      <c r="DP87" s="76"/>
    </row>
    <row r="88">
      <c r="A88" s="75" t="str">
        <f>IF('02_indirect'!B87="",,'02_indirect'!C87&amp;"("&amp;'02_indirect'!E87&amp;'02_indirect'!D87&amp;")")</f>
        <v/>
      </c>
      <c r="B88" s="76"/>
      <c r="C88" s="76"/>
      <c r="D88" s="76"/>
      <c r="E88" s="76"/>
      <c r="F88" s="76"/>
      <c r="G88" s="76"/>
      <c r="H88" s="78"/>
      <c r="I88" s="76"/>
      <c r="J88" s="76"/>
      <c r="K88" s="76"/>
      <c r="L88" s="76"/>
      <c r="M88" s="76"/>
      <c r="N88" s="76"/>
      <c r="O88" s="76"/>
      <c r="P88" s="76"/>
      <c r="Q88" s="76"/>
      <c r="R88" s="76"/>
      <c r="S88" s="76"/>
      <c r="T88" s="76"/>
      <c r="U88" s="76"/>
      <c r="V88" s="76"/>
      <c r="W88" s="77"/>
      <c r="X88" s="76"/>
      <c r="Y88" s="76"/>
      <c r="Z88" s="76"/>
      <c r="AA88" s="76"/>
      <c r="AB88" s="76"/>
      <c r="AC88" s="78"/>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c r="CY88" s="76"/>
      <c r="CZ88" s="76"/>
      <c r="DA88" s="76"/>
      <c r="DB88" s="76"/>
      <c r="DC88" s="76"/>
      <c r="DD88" s="76"/>
      <c r="DE88" s="76"/>
      <c r="DF88" s="76"/>
      <c r="DG88" s="76"/>
      <c r="DH88" s="76"/>
      <c r="DI88" s="76"/>
      <c r="DJ88" s="76"/>
      <c r="DK88" s="76"/>
      <c r="DL88" s="76"/>
      <c r="DM88" s="76"/>
      <c r="DN88" s="76"/>
      <c r="DO88" s="76"/>
      <c r="DP88" s="76"/>
    </row>
    <row r="89">
      <c r="A89" s="75" t="str">
        <f>IF('02_indirect'!B88="",,'02_indirect'!C88&amp;"("&amp;'02_indirect'!E88&amp;'02_indirect'!D88&amp;")")</f>
        <v/>
      </c>
      <c r="B89" s="76"/>
      <c r="C89" s="76"/>
      <c r="D89" s="76"/>
      <c r="E89" s="76"/>
      <c r="F89" s="76"/>
      <c r="G89" s="76"/>
      <c r="H89" s="78"/>
      <c r="I89" s="76"/>
      <c r="J89" s="76"/>
      <c r="K89" s="76"/>
      <c r="L89" s="76"/>
      <c r="M89" s="76"/>
      <c r="N89" s="76"/>
      <c r="O89" s="76"/>
      <c r="P89" s="76"/>
      <c r="Q89" s="76"/>
      <c r="R89" s="76"/>
      <c r="S89" s="76"/>
      <c r="T89" s="76"/>
      <c r="U89" s="76"/>
      <c r="V89" s="76"/>
      <c r="W89" s="77"/>
      <c r="X89" s="76"/>
      <c r="Y89" s="76"/>
      <c r="Z89" s="76"/>
      <c r="AA89" s="76"/>
      <c r="AB89" s="76"/>
      <c r="AC89" s="78"/>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c r="CY89" s="76"/>
      <c r="CZ89" s="76"/>
      <c r="DA89" s="76"/>
      <c r="DB89" s="76"/>
      <c r="DC89" s="76"/>
      <c r="DD89" s="76"/>
      <c r="DE89" s="76"/>
      <c r="DF89" s="76"/>
      <c r="DG89" s="76"/>
      <c r="DH89" s="76"/>
      <c r="DI89" s="76"/>
      <c r="DJ89" s="76"/>
      <c r="DK89" s="76"/>
      <c r="DL89" s="76"/>
      <c r="DM89" s="76"/>
      <c r="DN89" s="76"/>
      <c r="DO89" s="76"/>
      <c r="DP89" s="76"/>
    </row>
    <row r="90">
      <c r="A90" s="75" t="str">
        <f>IF('02_indirect'!B89="",,'02_indirect'!C89&amp;"("&amp;'02_indirect'!E89&amp;'02_indirect'!D89&amp;")")</f>
        <v/>
      </c>
      <c r="B90" s="76"/>
      <c r="C90" s="76"/>
      <c r="D90" s="76"/>
      <c r="E90" s="76"/>
      <c r="F90" s="76"/>
      <c r="G90" s="76"/>
      <c r="H90" s="78"/>
      <c r="I90" s="76"/>
      <c r="J90" s="76"/>
      <c r="K90" s="76"/>
      <c r="L90" s="76"/>
      <c r="M90" s="76"/>
      <c r="N90" s="76"/>
      <c r="O90" s="76"/>
      <c r="P90" s="76"/>
      <c r="Q90" s="76"/>
      <c r="R90" s="76"/>
      <c r="S90" s="76"/>
      <c r="T90" s="76"/>
      <c r="U90" s="76"/>
      <c r="V90" s="76"/>
      <c r="W90" s="77"/>
      <c r="X90" s="76"/>
      <c r="Y90" s="76"/>
      <c r="Z90" s="76"/>
      <c r="AA90" s="76"/>
      <c r="AB90" s="76"/>
      <c r="AC90" s="78"/>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c r="CY90" s="76"/>
      <c r="CZ90" s="76"/>
      <c r="DA90" s="76"/>
      <c r="DB90" s="76"/>
      <c r="DC90" s="76"/>
      <c r="DD90" s="76"/>
      <c r="DE90" s="76"/>
      <c r="DF90" s="76"/>
      <c r="DG90" s="76"/>
      <c r="DH90" s="76"/>
      <c r="DI90" s="76"/>
      <c r="DJ90" s="76"/>
      <c r="DK90" s="76"/>
      <c r="DL90" s="76"/>
      <c r="DM90" s="76"/>
      <c r="DN90" s="76"/>
      <c r="DO90" s="76"/>
      <c r="DP90" s="76"/>
    </row>
    <row r="91">
      <c r="A91" s="75" t="str">
        <f>IF('02_indirect'!B90="",,'02_indirect'!C90&amp;"("&amp;'02_indirect'!E90&amp;'02_indirect'!D90&amp;")")</f>
        <v/>
      </c>
      <c r="B91" s="76"/>
      <c r="C91" s="76"/>
      <c r="D91" s="76"/>
      <c r="E91" s="76"/>
      <c r="F91" s="76"/>
      <c r="G91" s="76"/>
      <c r="H91" s="78"/>
      <c r="I91" s="76"/>
      <c r="J91" s="76"/>
      <c r="K91" s="76"/>
      <c r="L91" s="76"/>
      <c r="M91" s="76"/>
      <c r="N91" s="76"/>
      <c r="O91" s="76"/>
      <c r="P91" s="76"/>
      <c r="Q91" s="76"/>
      <c r="R91" s="76"/>
      <c r="S91" s="76"/>
      <c r="T91" s="76"/>
      <c r="U91" s="76"/>
      <c r="V91" s="76"/>
      <c r="W91" s="77"/>
      <c r="X91" s="76"/>
      <c r="Y91" s="76"/>
      <c r="Z91" s="76"/>
      <c r="AA91" s="76"/>
      <c r="AB91" s="76"/>
      <c r="AC91" s="78"/>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c r="CY91" s="76"/>
      <c r="CZ91" s="76"/>
      <c r="DA91" s="76"/>
      <c r="DB91" s="76"/>
      <c r="DC91" s="76"/>
      <c r="DD91" s="76"/>
      <c r="DE91" s="76"/>
      <c r="DF91" s="76"/>
      <c r="DG91" s="76"/>
      <c r="DH91" s="76"/>
      <c r="DI91" s="76"/>
      <c r="DJ91" s="76"/>
      <c r="DK91" s="76"/>
      <c r="DL91" s="76"/>
      <c r="DM91" s="76"/>
      <c r="DN91" s="76"/>
      <c r="DO91" s="76"/>
      <c r="DP91" s="76"/>
    </row>
    <row r="92">
      <c r="A92" s="75" t="str">
        <f>IF('02_indirect'!B91="",,'02_indirect'!C91&amp;"("&amp;'02_indirect'!E91&amp;'02_indirect'!D91&amp;")")</f>
        <v/>
      </c>
      <c r="B92" s="76"/>
      <c r="C92" s="76"/>
      <c r="D92" s="76"/>
      <c r="E92" s="76"/>
      <c r="F92" s="76"/>
      <c r="G92" s="76"/>
      <c r="H92" s="78"/>
      <c r="I92" s="76"/>
      <c r="J92" s="76"/>
      <c r="K92" s="76"/>
      <c r="L92" s="76"/>
      <c r="M92" s="76"/>
      <c r="N92" s="76"/>
      <c r="O92" s="76"/>
      <c r="P92" s="76"/>
      <c r="Q92" s="76"/>
      <c r="R92" s="76"/>
      <c r="S92" s="76"/>
      <c r="T92" s="76"/>
      <c r="U92" s="76"/>
      <c r="V92" s="76"/>
      <c r="W92" s="77"/>
      <c r="X92" s="76"/>
      <c r="Y92" s="76"/>
      <c r="Z92" s="76"/>
      <c r="AA92" s="76"/>
      <c r="AB92" s="76"/>
      <c r="AC92" s="78"/>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c r="CY92" s="76"/>
      <c r="CZ92" s="76"/>
      <c r="DA92" s="76"/>
      <c r="DB92" s="76"/>
      <c r="DC92" s="76"/>
      <c r="DD92" s="76"/>
      <c r="DE92" s="76"/>
      <c r="DF92" s="76"/>
      <c r="DG92" s="76"/>
      <c r="DH92" s="76"/>
      <c r="DI92" s="76"/>
      <c r="DJ92" s="76"/>
      <c r="DK92" s="76"/>
      <c r="DL92" s="76"/>
      <c r="DM92" s="76"/>
      <c r="DN92" s="76"/>
      <c r="DO92" s="76"/>
      <c r="DP92" s="76"/>
    </row>
    <row r="93">
      <c r="A93" s="75" t="str">
        <f>IF('02_indirect'!B92="",,'02_indirect'!C92&amp;"("&amp;'02_indirect'!E92&amp;'02_indirect'!D92&amp;")")</f>
        <v/>
      </c>
      <c r="B93" s="76"/>
      <c r="C93" s="76"/>
      <c r="D93" s="76"/>
      <c r="E93" s="76"/>
      <c r="F93" s="76"/>
      <c r="G93" s="76"/>
      <c r="H93" s="78"/>
      <c r="I93" s="76"/>
      <c r="J93" s="76"/>
      <c r="K93" s="76"/>
      <c r="L93" s="76"/>
      <c r="M93" s="76"/>
      <c r="N93" s="76"/>
      <c r="O93" s="76"/>
      <c r="P93" s="76"/>
      <c r="Q93" s="76"/>
      <c r="R93" s="76"/>
      <c r="S93" s="76"/>
      <c r="T93" s="76"/>
      <c r="U93" s="76"/>
      <c r="V93" s="76"/>
      <c r="W93" s="77"/>
      <c r="X93" s="76"/>
      <c r="Y93" s="76"/>
      <c r="Z93" s="76"/>
      <c r="AA93" s="76"/>
      <c r="AB93" s="76"/>
      <c r="AC93" s="78"/>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c r="CY93" s="76"/>
      <c r="CZ93" s="76"/>
      <c r="DA93" s="76"/>
      <c r="DB93" s="76"/>
      <c r="DC93" s="76"/>
      <c r="DD93" s="76"/>
      <c r="DE93" s="76"/>
      <c r="DF93" s="76"/>
      <c r="DG93" s="76"/>
      <c r="DH93" s="76"/>
      <c r="DI93" s="76"/>
      <c r="DJ93" s="76"/>
      <c r="DK93" s="76"/>
      <c r="DL93" s="76"/>
      <c r="DM93" s="76"/>
      <c r="DN93" s="76"/>
      <c r="DO93" s="76"/>
      <c r="DP93" s="76"/>
    </row>
    <row r="94">
      <c r="A94" s="75" t="str">
        <f>IF('02_indirect'!B93="",,'02_indirect'!C93&amp;"("&amp;'02_indirect'!E93&amp;'02_indirect'!D93&amp;")")</f>
        <v/>
      </c>
      <c r="B94" s="76"/>
      <c r="C94" s="76"/>
      <c r="D94" s="76"/>
      <c r="E94" s="76"/>
      <c r="F94" s="76"/>
      <c r="G94" s="76"/>
      <c r="H94" s="78"/>
      <c r="I94" s="76"/>
      <c r="J94" s="76"/>
      <c r="K94" s="76"/>
      <c r="L94" s="76"/>
      <c r="M94" s="76"/>
      <c r="N94" s="76"/>
      <c r="O94" s="76"/>
      <c r="P94" s="76"/>
      <c r="Q94" s="76"/>
      <c r="R94" s="76"/>
      <c r="S94" s="76"/>
      <c r="T94" s="76"/>
      <c r="U94" s="76"/>
      <c r="V94" s="76"/>
      <c r="W94" s="77"/>
      <c r="X94" s="76"/>
      <c r="Y94" s="76"/>
      <c r="Z94" s="76"/>
      <c r="AA94" s="76"/>
      <c r="AB94" s="76"/>
      <c r="AC94" s="78"/>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c r="CY94" s="76"/>
      <c r="CZ94" s="76"/>
      <c r="DA94" s="76"/>
      <c r="DB94" s="76"/>
      <c r="DC94" s="76"/>
      <c r="DD94" s="76"/>
      <c r="DE94" s="76"/>
      <c r="DF94" s="76"/>
      <c r="DG94" s="76"/>
      <c r="DH94" s="76"/>
      <c r="DI94" s="76"/>
      <c r="DJ94" s="76"/>
      <c r="DK94" s="76"/>
      <c r="DL94" s="76"/>
      <c r="DM94" s="76"/>
      <c r="DN94" s="76"/>
      <c r="DO94" s="76"/>
      <c r="DP94" s="76"/>
    </row>
    <row r="95">
      <c r="A95" s="75" t="str">
        <f>IF('02_indirect'!B94="",,'02_indirect'!C94&amp;"("&amp;'02_indirect'!E94&amp;'02_indirect'!D94&amp;")")</f>
        <v/>
      </c>
      <c r="B95" s="76"/>
      <c r="C95" s="76"/>
      <c r="D95" s="76"/>
      <c r="E95" s="76"/>
      <c r="F95" s="76"/>
      <c r="G95" s="76"/>
      <c r="H95" s="78"/>
      <c r="I95" s="76"/>
      <c r="J95" s="76"/>
      <c r="K95" s="76"/>
      <c r="L95" s="76"/>
      <c r="M95" s="76"/>
      <c r="N95" s="76"/>
      <c r="O95" s="76"/>
      <c r="P95" s="76"/>
      <c r="Q95" s="76"/>
      <c r="R95" s="76"/>
      <c r="S95" s="76"/>
      <c r="T95" s="76"/>
      <c r="U95" s="76"/>
      <c r="V95" s="76"/>
      <c r="W95" s="77"/>
      <c r="X95" s="76"/>
      <c r="Y95" s="76"/>
      <c r="Z95" s="76"/>
      <c r="AA95" s="76"/>
      <c r="AB95" s="76"/>
      <c r="AC95" s="78"/>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c r="CY95" s="76"/>
      <c r="CZ95" s="76"/>
      <c r="DA95" s="76"/>
      <c r="DB95" s="76"/>
      <c r="DC95" s="76"/>
      <c r="DD95" s="76"/>
      <c r="DE95" s="76"/>
      <c r="DF95" s="76"/>
      <c r="DG95" s="76"/>
      <c r="DH95" s="76"/>
      <c r="DI95" s="76"/>
      <c r="DJ95" s="76"/>
      <c r="DK95" s="76"/>
      <c r="DL95" s="76"/>
      <c r="DM95" s="76"/>
      <c r="DN95" s="76"/>
      <c r="DO95" s="76"/>
      <c r="DP95" s="76"/>
    </row>
    <row r="96">
      <c r="A96" s="75" t="str">
        <f>IF('02_indirect'!B95="",,'02_indirect'!C95&amp;"("&amp;'02_indirect'!E95&amp;'02_indirect'!D95&amp;")")</f>
        <v/>
      </c>
      <c r="B96" s="76"/>
      <c r="C96" s="76"/>
      <c r="D96" s="76"/>
      <c r="E96" s="76"/>
      <c r="F96" s="76"/>
      <c r="G96" s="76"/>
      <c r="H96" s="78"/>
      <c r="I96" s="76"/>
      <c r="J96" s="76"/>
      <c r="K96" s="76"/>
      <c r="L96" s="76"/>
      <c r="M96" s="76"/>
      <c r="N96" s="76"/>
      <c r="O96" s="76"/>
      <c r="P96" s="76"/>
      <c r="Q96" s="76"/>
      <c r="R96" s="76"/>
      <c r="S96" s="76"/>
      <c r="T96" s="76"/>
      <c r="U96" s="76"/>
      <c r="V96" s="76"/>
      <c r="W96" s="77"/>
      <c r="X96" s="76"/>
      <c r="Y96" s="76"/>
      <c r="Z96" s="76"/>
      <c r="AA96" s="76"/>
      <c r="AB96" s="76"/>
      <c r="AC96" s="78"/>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c r="DO96" s="76"/>
      <c r="DP96" s="76"/>
    </row>
    <row r="97">
      <c r="A97" s="75" t="str">
        <f>IF('02_indirect'!B96="",,'02_indirect'!C96&amp;"("&amp;'02_indirect'!E96&amp;'02_indirect'!D96&amp;")")</f>
        <v/>
      </c>
      <c r="B97" s="76"/>
      <c r="C97" s="76"/>
      <c r="D97" s="76"/>
      <c r="E97" s="76"/>
      <c r="F97" s="76"/>
      <c r="G97" s="76"/>
      <c r="H97" s="78"/>
      <c r="I97" s="76"/>
      <c r="J97" s="76"/>
      <c r="K97" s="76"/>
      <c r="L97" s="76"/>
      <c r="M97" s="76"/>
      <c r="N97" s="76"/>
      <c r="O97" s="76"/>
      <c r="P97" s="76"/>
      <c r="Q97" s="76"/>
      <c r="R97" s="76"/>
      <c r="S97" s="76"/>
      <c r="T97" s="76"/>
      <c r="U97" s="76"/>
      <c r="V97" s="76"/>
      <c r="W97" s="77"/>
      <c r="X97" s="76"/>
      <c r="Y97" s="76"/>
      <c r="Z97" s="76"/>
      <c r="AA97" s="76"/>
      <c r="AB97" s="76"/>
      <c r="AC97" s="78"/>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c r="DO97" s="76"/>
      <c r="DP97" s="76"/>
    </row>
    <row r="98">
      <c r="A98" s="75" t="str">
        <f>IF('02_indirect'!B97="",,'02_indirect'!C97&amp;"("&amp;'02_indirect'!E97&amp;'02_indirect'!D97&amp;")")</f>
        <v/>
      </c>
      <c r="B98" s="76"/>
      <c r="C98" s="76"/>
      <c r="D98" s="76"/>
      <c r="E98" s="76"/>
      <c r="F98" s="76"/>
      <c r="G98" s="76"/>
      <c r="H98" s="78"/>
      <c r="I98" s="76"/>
      <c r="J98" s="76"/>
      <c r="K98" s="76"/>
      <c r="L98" s="76"/>
      <c r="M98" s="76"/>
      <c r="N98" s="76"/>
      <c r="O98" s="76"/>
      <c r="P98" s="76"/>
      <c r="Q98" s="76"/>
      <c r="R98" s="76"/>
      <c r="S98" s="76"/>
      <c r="T98" s="76"/>
      <c r="U98" s="76"/>
      <c r="V98" s="76"/>
      <c r="W98" s="77"/>
      <c r="X98" s="76"/>
      <c r="Y98" s="76"/>
      <c r="Z98" s="76"/>
      <c r="AA98" s="76"/>
      <c r="AB98" s="76"/>
      <c r="AC98" s="78"/>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c r="DO98" s="76"/>
      <c r="DP98" s="76"/>
    </row>
    <row r="99">
      <c r="A99" s="75" t="str">
        <f>IF('02_indirect'!B98="",,'02_indirect'!C98&amp;"("&amp;'02_indirect'!E98&amp;'02_indirect'!D98&amp;")")</f>
        <v/>
      </c>
      <c r="B99" s="76"/>
      <c r="C99" s="76"/>
      <c r="D99" s="76"/>
      <c r="E99" s="76"/>
      <c r="F99" s="76"/>
      <c r="G99" s="76"/>
      <c r="H99" s="78"/>
      <c r="I99" s="76"/>
      <c r="J99" s="76"/>
      <c r="K99" s="76"/>
      <c r="L99" s="76"/>
      <c r="M99" s="76"/>
      <c r="N99" s="76"/>
      <c r="O99" s="76"/>
      <c r="P99" s="76"/>
      <c r="Q99" s="76"/>
      <c r="R99" s="76"/>
      <c r="S99" s="76"/>
      <c r="T99" s="76"/>
      <c r="U99" s="76"/>
      <c r="V99" s="76"/>
      <c r="W99" s="77"/>
      <c r="X99" s="76"/>
      <c r="Y99" s="76"/>
      <c r="Z99" s="76"/>
      <c r="AA99" s="76"/>
      <c r="AB99" s="76"/>
      <c r="AC99" s="78"/>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c r="DO99" s="76"/>
      <c r="DP99" s="76"/>
    </row>
    <row r="100">
      <c r="A100" s="75" t="str">
        <f>IF('02_indirect'!B99="",,'02_indirect'!C99&amp;"("&amp;'02_indirect'!E99&amp;'02_indirect'!D99&amp;")")</f>
        <v/>
      </c>
      <c r="B100" s="76"/>
      <c r="C100" s="76"/>
      <c r="D100" s="76"/>
      <c r="E100" s="76"/>
      <c r="F100" s="76"/>
      <c r="G100" s="76"/>
      <c r="H100" s="78"/>
      <c r="I100" s="76"/>
      <c r="J100" s="76"/>
      <c r="K100" s="76"/>
      <c r="L100" s="76"/>
      <c r="M100" s="76"/>
      <c r="N100" s="76"/>
      <c r="O100" s="76"/>
      <c r="P100" s="76"/>
      <c r="Q100" s="76"/>
      <c r="R100" s="76"/>
      <c r="S100" s="76"/>
      <c r="T100" s="76"/>
      <c r="U100" s="76"/>
      <c r="V100" s="76"/>
      <c r="W100" s="77"/>
      <c r="X100" s="76"/>
      <c r="Y100" s="76"/>
      <c r="Z100" s="76"/>
      <c r="AA100" s="76"/>
      <c r="AB100" s="76"/>
      <c r="AC100" s="78"/>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c r="DO100" s="76"/>
      <c r="DP100" s="76"/>
    </row>
    <row r="101">
      <c r="A101" s="75" t="str">
        <f>IF('02_indirect'!B100="",,'02_indirect'!C100&amp;"("&amp;'02_indirect'!E100&amp;'02_indirect'!D100&amp;")")</f>
        <v/>
      </c>
      <c r="B101" s="76"/>
      <c r="C101" s="76"/>
      <c r="D101" s="76"/>
      <c r="E101" s="76"/>
      <c r="F101" s="76"/>
      <c r="G101" s="76"/>
      <c r="H101" s="78"/>
      <c r="I101" s="76"/>
      <c r="J101" s="76"/>
      <c r="K101" s="76"/>
      <c r="L101" s="76"/>
      <c r="M101" s="76"/>
      <c r="N101" s="76"/>
      <c r="O101" s="76"/>
      <c r="P101" s="76"/>
      <c r="Q101" s="76"/>
      <c r="R101" s="76"/>
      <c r="S101" s="76"/>
      <c r="T101" s="76"/>
      <c r="U101" s="76"/>
      <c r="V101" s="76"/>
      <c r="W101" s="77"/>
      <c r="X101" s="76"/>
      <c r="Y101" s="76"/>
      <c r="Z101" s="76"/>
      <c r="AA101" s="76"/>
      <c r="AB101" s="76"/>
      <c r="AC101" s="78"/>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c r="DO101" s="76"/>
      <c r="DP101" s="76"/>
    </row>
    <row r="102">
      <c r="A102" s="75" t="str">
        <f>IF('02_indirect'!B101="",,'02_indirect'!C101&amp;"("&amp;'02_indirect'!E101&amp;'02_indirect'!D101&amp;")")</f>
        <v/>
      </c>
      <c r="B102" s="76"/>
      <c r="C102" s="76"/>
      <c r="D102" s="76"/>
      <c r="E102" s="76"/>
      <c r="F102" s="76"/>
      <c r="G102" s="76"/>
      <c r="H102" s="78"/>
      <c r="I102" s="76"/>
      <c r="J102" s="76"/>
      <c r="K102" s="76"/>
      <c r="L102" s="76"/>
      <c r="M102" s="76"/>
      <c r="N102" s="76"/>
      <c r="O102" s="76"/>
      <c r="P102" s="76"/>
      <c r="Q102" s="76"/>
      <c r="R102" s="76"/>
      <c r="S102" s="76"/>
      <c r="T102" s="76"/>
      <c r="U102" s="76"/>
      <c r="V102" s="76"/>
      <c r="W102" s="77"/>
      <c r="X102" s="76"/>
      <c r="Y102" s="76"/>
      <c r="Z102" s="76"/>
      <c r="AA102" s="76"/>
      <c r="AB102" s="76"/>
      <c r="AC102" s="78"/>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c r="DO102" s="76"/>
      <c r="DP102" s="76"/>
    </row>
    <row r="103">
      <c r="A103" s="75" t="str">
        <f>IF('02_indirect'!B102="",,'02_indirect'!C102&amp;"("&amp;'02_indirect'!E102&amp;'02_indirect'!D102&amp;")")</f>
        <v/>
      </c>
      <c r="B103" s="76"/>
      <c r="C103" s="76"/>
      <c r="D103" s="76"/>
      <c r="E103" s="76"/>
      <c r="F103" s="76"/>
      <c r="G103" s="76"/>
      <c r="H103" s="78"/>
      <c r="I103" s="76"/>
      <c r="J103" s="76"/>
      <c r="K103" s="76"/>
      <c r="L103" s="76"/>
      <c r="M103" s="76"/>
      <c r="N103" s="76"/>
      <c r="O103" s="76"/>
      <c r="P103" s="76"/>
      <c r="Q103" s="76"/>
      <c r="R103" s="76"/>
      <c r="S103" s="76"/>
      <c r="T103" s="76"/>
      <c r="U103" s="76"/>
      <c r="V103" s="76"/>
      <c r="W103" s="77"/>
      <c r="X103" s="76"/>
      <c r="Y103" s="76"/>
      <c r="Z103" s="76"/>
      <c r="AA103" s="76"/>
      <c r="AB103" s="76"/>
      <c r="AC103" s="78"/>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c r="DO103" s="76"/>
      <c r="DP103" s="76"/>
    </row>
    <row r="104">
      <c r="A104" s="75" t="str">
        <f>IF('02_indirect'!B103="",,'02_indirect'!C103&amp;"("&amp;'02_indirect'!E103&amp;'02_indirect'!D103&amp;")")</f>
        <v/>
      </c>
      <c r="B104" s="76"/>
      <c r="C104" s="76"/>
      <c r="D104" s="76"/>
      <c r="E104" s="76"/>
      <c r="F104" s="76"/>
      <c r="G104" s="76"/>
      <c r="H104" s="78"/>
      <c r="I104" s="76"/>
      <c r="J104" s="76"/>
      <c r="K104" s="76"/>
      <c r="L104" s="76"/>
      <c r="M104" s="76"/>
      <c r="N104" s="76"/>
      <c r="O104" s="76"/>
      <c r="P104" s="76"/>
      <c r="Q104" s="76"/>
      <c r="R104" s="76"/>
      <c r="S104" s="76"/>
      <c r="T104" s="76"/>
      <c r="U104" s="76"/>
      <c r="V104" s="76"/>
      <c r="W104" s="77"/>
      <c r="X104" s="76"/>
      <c r="Y104" s="76"/>
      <c r="Z104" s="76"/>
      <c r="AA104" s="76"/>
      <c r="AB104" s="76"/>
      <c r="AC104" s="78"/>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c r="DO104" s="76"/>
      <c r="DP104" s="7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tr">
        <f>indirect("'01_memberdate'!$B2")</f>
        <v>た</v>
      </c>
      <c r="B1" s="24">
        <f>indirect("'01_memberdate'!$C2")</f>
        <v>1</v>
      </c>
      <c r="C1" s="82">
        <v>1.0</v>
      </c>
    </row>
    <row r="2">
      <c r="A2" s="24" t="str">
        <f>indirect("'01_memberdate'!$B3")</f>
        <v>●○ゆかこ</v>
      </c>
      <c r="B2" s="24">
        <f>indirect("'01_memberdate'!$C3")</f>
        <v>1</v>
      </c>
      <c r="C2" s="82">
        <v>2.0</v>
      </c>
    </row>
    <row r="3">
      <c r="A3" s="24" t="str">
        <f>indirect("'01_memberdate'!$B4")</f>
        <v>りー</v>
      </c>
      <c r="B3" s="24">
        <f>indirect("'01_memberdate'!$C4")</f>
        <v>1</v>
      </c>
      <c r="C3" s="82">
        <v>3.0</v>
      </c>
    </row>
    <row r="4">
      <c r="A4" s="24" t="str">
        <f>indirect("'01_memberdate'!$B5")</f>
        <v>○わっこ</v>
      </c>
      <c r="B4" s="24">
        <f>indirect("'01_memberdate'!$C5")</f>
        <v>1</v>
      </c>
      <c r="C4" s="82">
        <v>4.0</v>
      </c>
    </row>
    <row r="5">
      <c r="A5" s="24" t="str">
        <f>indirect("'01_memberdate'!$B6")</f>
        <v>ふーか</v>
      </c>
      <c r="B5" s="24">
        <f>indirect("'01_memberdate'!$C6")</f>
        <v>1</v>
      </c>
      <c r="C5" s="82">
        <v>5.0</v>
      </c>
    </row>
    <row r="6">
      <c r="A6" s="24" t="str">
        <f>indirect("'01_memberdate'!$B7")</f>
        <v>☆はーすけ</v>
      </c>
      <c r="B6" s="24">
        <f>indirect("'01_memberdate'!$C7")</f>
        <v>1</v>
      </c>
      <c r="C6" s="82">
        <v>6.0</v>
      </c>
    </row>
    <row r="7">
      <c r="A7" s="24" t="str">
        <f>indirect("'01_memberdate'!$B8")</f>
        <v>●だま</v>
      </c>
      <c r="B7" s="24" t="str">
        <f>indirect("'01_memberdate'!$C8")</f>
        <v/>
      </c>
      <c r="C7" s="82">
        <v>7.0</v>
      </c>
    </row>
    <row r="8">
      <c r="A8" s="24" t="str">
        <f>indirect("'01_memberdate'!$B9")</f>
        <v>●☆まっしー</v>
      </c>
      <c r="B8" s="24" t="str">
        <f>indirect("'01_memberdate'!$C9")</f>
        <v/>
      </c>
      <c r="C8" s="82">
        <v>8.0</v>
      </c>
    </row>
    <row r="9">
      <c r="A9" s="24" t="str">
        <f>indirect("'01_memberdate'!$B10")</f>
        <v>○みお</v>
      </c>
      <c r="B9" s="24" t="str">
        <f>indirect("'01_memberdate'!$C10")</f>
        <v/>
      </c>
      <c r="C9" s="82">
        <v>9.0</v>
      </c>
    </row>
    <row r="10">
      <c r="A10" s="24" t="str">
        <f>indirect("'01_memberdate'!$B11")</f>
        <v/>
      </c>
      <c r="B10" s="24" t="str">
        <f>indirect("'01_memberdate'!$C11")</f>
        <v/>
      </c>
      <c r="C10" s="82">
        <v>10.0</v>
      </c>
    </row>
    <row r="11">
      <c r="A11" s="24" t="str">
        <f>indirect("'01_memberdate'!$B12")</f>
        <v/>
      </c>
      <c r="B11" s="24" t="str">
        <f>indirect("'01_memberdate'!$C12")</f>
        <v/>
      </c>
      <c r="C11" s="82">
        <v>11.0</v>
      </c>
    </row>
    <row r="12">
      <c r="A12" s="24" t="str">
        <f>indirect("'01_memberdate'!$B13")</f>
        <v/>
      </c>
      <c r="B12" s="24" t="str">
        <f>indirect("'01_memberdate'!$C13")</f>
        <v/>
      </c>
      <c r="C12" s="82">
        <v>12.0</v>
      </c>
    </row>
    <row r="13">
      <c r="A13" s="24" t="str">
        <f>indirect("'01_memberdate'!$B14")</f>
        <v/>
      </c>
      <c r="B13" s="24" t="str">
        <f>indirect("'01_memberdate'!$C14")</f>
        <v/>
      </c>
      <c r="C13" s="82">
        <v>13.0</v>
      </c>
    </row>
    <row r="14">
      <c r="A14" s="24" t="str">
        <f>indirect("'01_memberdate'!$B15")</f>
        <v/>
      </c>
      <c r="B14" s="24" t="str">
        <f>indirect("'01_memberdate'!$C15")</f>
        <v/>
      </c>
      <c r="C14" s="82">
        <v>14.0</v>
      </c>
    </row>
    <row r="15">
      <c r="A15" s="24" t="str">
        <f>indirect("'01_memberdate'!$B16")</f>
        <v/>
      </c>
      <c r="B15" s="24" t="str">
        <f>indirect("'01_memberdate'!$C16")</f>
        <v/>
      </c>
      <c r="C15" s="82">
        <v>15.0</v>
      </c>
    </row>
    <row r="16">
      <c r="A16" s="24" t="str">
        <f>indirect("'01_memberdate'!$B17")</f>
        <v/>
      </c>
      <c r="B16" s="24" t="str">
        <f>indirect("'01_memberdate'!$C17")</f>
        <v/>
      </c>
      <c r="C16" s="82">
        <v>16.0</v>
      </c>
    </row>
    <row r="17">
      <c r="A17" s="24" t="str">
        <f>indirect("'01_memberdate'!$B18")</f>
        <v/>
      </c>
      <c r="B17" s="24" t="str">
        <f>indirect("'01_memberdate'!$C18")</f>
        <v/>
      </c>
      <c r="C17" s="82">
        <v>17.0</v>
      </c>
    </row>
    <row r="18">
      <c r="A18" s="24" t="str">
        <f>indirect("'01_memberdate'!$B19")</f>
        <v/>
      </c>
      <c r="B18" s="24" t="str">
        <f>indirect("'01_memberdate'!$C19")</f>
        <v/>
      </c>
      <c r="C18" s="82">
        <v>18.0</v>
      </c>
    </row>
    <row r="19">
      <c r="A19" s="24" t="str">
        <f>indirect("'01_memberdate'!$B20")</f>
        <v/>
      </c>
      <c r="B19" s="24" t="str">
        <f>indirect("'01_memberdate'!$C20")</f>
        <v/>
      </c>
      <c r="C19" s="82">
        <v>19.0</v>
      </c>
    </row>
    <row r="20">
      <c r="A20" s="24" t="str">
        <f>indirect("'01_memberdate'!$B21")</f>
        <v/>
      </c>
      <c r="B20" s="24" t="str">
        <f>indirect("'01_memberdate'!$C21")</f>
        <v/>
      </c>
      <c r="C20" s="82">
        <v>20.0</v>
      </c>
    </row>
    <row r="21">
      <c r="A21" s="24" t="str">
        <f>indirect("'01_memberdate'!$B22")</f>
        <v/>
      </c>
      <c r="B21" s="24" t="str">
        <f>indirect("'01_memberdate'!$C22")</f>
        <v/>
      </c>
      <c r="C21" s="82">
        <v>21.0</v>
      </c>
    </row>
    <row r="22">
      <c r="A22" s="24" t="str">
        <f>indirect("'01_memberdate'!$B23")</f>
        <v/>
      </c>
      <c r="B22" s="24" t="str">
        <f>indirect("'01_memberdate'!$C23")</f>
        <v/>
      </c>
      <c r="C22" s="82">
        <v>22.0</v>
      </c>
    </row>
    <row r="23">
      <c r="A23" s="24" t="str">
        <f>indirect("'01_memberdate'!$B24")</f>
        <v/>
      </c>
      <c r="B23" s="24" t="str">
        <f>indirect("'01_memberdate'!$C24")</f>
        <v/>
      </c>
      <c r="C23" s="82">
        <v>23.0</v>
      </c>
    </row>
    <row r="24">
      <c r="A24" s="24" t="str">
        <f>indirect("'01_memberdate'!$B25")</f>
        <v/>
      </c>
      <c r="B24" s="24" t="str">
        <f>indirect("'01_memberdate'!$C25")</f>
        <v/>
      </c>
      <c r="C24" s="82">
        <v>24.0</v>
      </c>
    </row>
    <row r="25">
      <c r="A25" s="24" t="str">
        <f>indirect("'01_memberdate'!$B26")</f>
        <v/>
      </c>
      <c r="B25" s="24" t="str">
        <f>indirect("'01_memberdate'!$C26")</f>
        <v/>
      </c>
      <c r="C25" s="82">
        <v>25.0</v>
      </c>
    </row>
    <row r="26">
      <c r="A26" s="24" t="str">
        <f>indirect("'01_memberdate'!$B27")</f>
        <v/>
      </c>
      <c r="B26" s="24" t="str">
        <f>indirect("'01_memberdate'!$C27")</f>
        <v/>
      </c>
      <c r="C26" s="82">
        <v>26.0</v>
      </c>
    </row>
    <row r="27">
      <c r="A27" s="24" t="str">
        <f>indirect("'01_memberdate'!$B28")</f>
        <v/>
      </c>
      <c r="B27" s="24" t="str">
        <f>indirect("'01_memberdate'!$C28")</f>
        <v/>
      </c>
      <c r="C27" s="82">
        <v>27.0</v>
      </c>
    </row>
    <row r="28">
      <c r="A28" s="24" t="str">
        <f>indirect("'01_memberdate'!$B29")</f>
        <v/>
      </c>
      <c r="B28" s="24" t="str">
        <f>indirect("'01_memberdate'!$C29")</f>
        <v/>
      </c>
      <c r="C28" s="82">
        <v>28.0</v>
      </c>
    </row>
    <row r="29">
      <c r="A29" s="24" t="str">
        <f>indirect("'01_memberdate'!$B30")</f>
        <v/>
      </c>
      <c r="B29" s="24" t="str">
        <f>indirect("'01_memberdate'!$C30")</f>
        <v/>
      </c>
      <c r="C29" s="82">
        <v>29.0</v>
      </c>
    </row>
    <row r="30">
      <c r="A30" s="24" t="str">
        <f>indirect("'01_memberdate'!$B31")</f>
        <v/>
      </c>
      <c r="B30" s="24" t="str">
        <f>indirect("'01_memberdate'!$C31")</f>
        <v/>
      </c>
      <c r="C30" s="82">
        <v>30.0</v>
      </c>
    </row>
    <row r="31">
      <c r="A31" s="24" t="str">
        <f>indirect("'01_memberdate'!$B32")</f>
        <v/>
      </c>
      <c r="B31" s="24" t="str">
        <f>indirect("'01_memberdate'!$C32")</f>
        <v/>
      </c>
      <c r="C31" s="82">
        <v>31.0</v>
      </c>
    </row>
    <row r="32">
      <c r="A32" s="24" t="str">
        <f>indirect("'01_memberdate'!$B33")</f>
        <v/>
      </c>
      <c r="B32" s="24" t="str">
        <f>indirect("'01_memberdate'!$C33")</f>
        <v/>
      </c>
      <c r="C32" s="82">
        <v>32.0</v>
      </c>
    </row>
    <row r="33">
      <c r="A33" s="24" t="str">
        <f>indirect("'01_memberdate'!$B34")</f>
        <v/>
      </c>
      <c r="B33" s="24" t="str">
        <f>indirect("'01_memberdate'!$C34")</f>
        <v/>
      </c>
      <c r="C33" s="82">
        <v>33.0</v>
      </c>
    </row>
    <row r="34">
      <c r="A34" s="24" t="str">
        <f>indirect("'01_memberdate'!$B35")</f>
        <v/>
      </c>
      <c r="B34" s="24" t="str">
        <f>indirect("'01_memberdate'!$C35")</f>
        <v/>
      </c>
      <c r="C34" s="82">
        <v>34.0</v>
      </c>
    </row>
    <row r="35">
      <c r="A35" s="24" t="str">
        <f>indirect("'01_memberdate'!$B36")</f>
        <v/>
      </c>
      <c r="B35" s="24" t="str">
        <f>indirect("'01_memberdate'!$C36")</f>
        <v/>
      </c>
      <c r="C35" s="82">
        <v>35.0</v>
      </c>
    </row>
    <row r="36">
      <c r="A36" s="24" t="str">
        <f>indirect("'01_memberdate'!$B37")</f>
        <v/>
      </c>
      <c r="B36" s="24" t="str">
        <f>indirect("'01_memberdate'!$C37")</f>
        <v/>
      </c>
      <c r="C36" s="82">
        <v>36.0</v>
      </c>
    </row>
    <row r="37">
      <c r="A37" s="24" t="str">
        <f>indirect("'01_memberdate'!$B38")</f>
        <v/>
      </c>
      <c r="B37" s="24" t="str">
        <f>indirect("'01_memberdate'!$C38")</f>
        <v/>
      </c>
      <c r="C37" s="82">
        <v>37.0</v>
      </c>
    </row>
    <row r="38">
      <c r="A38" s="24" t="str">
        <f>indirect("'01_memberdate'!$B39")</f>
        <v/>
      </c>
      <c r="B38" s="24" t="str">
        <f>indirect("'01_memberdate'!$C39")</f>
        <v/>
      </c>
      <c r="C38" s="82">
        <v>38.0</v>
      </c>
    </row>
    <row r="39">
      <c r="A39" s="24" t="str">
        <f>indirect("'01_memberdate'!$B40")</f>
        <v/>
      </c>
      <c r="B39" s="24" t="str">
        <f>indirect("'01_memberdate'!$C40")</f>
        <v/>
      </c>
      <c r="C39" s="82">
        <v>39.0</v>
      </c>
    </row>
    <row r="40">
      <c r="A40" s="24" t="str">
        <f>indirect("'01_memberdate'!$B41")</f>
        <v/>
      </c>
      <c r="B40" s="24" t="str">
        <f>indirect("'01_memberdate'!$C41")</f>
        <v/>
      </c>
      <c r="C40" s="82">
        <v>40.0</v>
      </c>
    </row>
    <row r="41">
      <c r="A41" s="24" t="str">
        <f>indirect("'01_memberdate'!$B42")</f>
        <v/>
      </c>
      <c r="B41" s="24" t="str">
        <f>indirect("'01_memberdate'!$C42")</f>
        <v/>
      </c>
      <c r="C41" s="82">
        <v>41.0</v>
      </c>
    </row>
    <row r="42">
      <c r="A42" s="24" t="str">
        <f>indirect("'01_memberdate'!$B43")</f>
        <v/>
      </c>
      <c r="B42" s="24" t="str">
        <f>indirect("'01_memberdate'!$C43")</f>
        <v/>
      </c>
      <c r="C42" s="82">
        <v>42.0</v>
      </c>
    </row>
    <row r="43">
      <c r="A43" s="24" t="str">
        <f>indirect("'01_memberdate'!$B44")</f>
        <v/>
      </c>
      <c r="B43" s="24" t="str">
        <f>indirect("'01_memberdate'!$C44")</f>
        <v/>
      </c>
      <c r="C43" s="82">
        <v>43.0</v>
      </c>
    </row>
    <row r="44">
      <c r="A44" s="24" t="str">
        <f>indirect("'01_memberdate'!$B45")</f>
        <v/>
      </c>
      <c r="B44" s="24" t="str">
        <f>indirect("'01_memberdate'!$C45")</f>
        <v/>
      </c>
      <c r="C44" s="82">
        <v>44.0</v>
      </c>
    </row>
    <row r="45">
      <c r="A45" s="24" t="str">
        <f>indirect("'01_memberdate'!$B46")</f>
        <v/>
      </c>
      <c r="B45" s="24" t="str">
        <f>indirect("'01_memberdate'!$C46")</f>
        <v/>
      </c>
      <c r="C45" s="82">
        <v>45.0</v>
      </c>
    </row>
    <row r="46">
      <c r="A46" s="24" t="str">
        <f>indirect("'01_memberdate'!$B47")</f>
        <v/>
      </c>
      <c r="B46" s="24" t="str">
        <f>indirect("'01_memberdate'!$C47")</f>
        <v/>
      </c>
      <c r="C46" s="82">
        <v>46.0</v>
      </c>
    </row>
    <row r="47">
      <c r="A47" s="24" t="str">
        <f>indirect("'01_memberdate'!$B48")</f>
        <v/>
      </c>
      <c r="B47" s="24" t="str">
        <f>indirect("'01_memberdate'!$C48")</f>
        <v/>
      </c>
      <c r="C47" s="82">
        <v>47.0</v>
      </c>
    </row>
    <row r="48">
      <c r="A48" s="24" t="str">
        <f>indirect("'01_memberdate'!$B49")</f>
        <v/>
      </c>
      <c r="B48" s="24" t="str">
        <f>indirect("'01_memberdate'!$C49")</f>
        <v/>
      </c>
      <c r="C48" s="82">
        <v>48.0</v>
      </c>
    </row>
    <row r="49">
      <c r="A49" s="24" t="str">
        <f>indirect("'01_memberdate'!$B50")</f>
        <v/>
      </c>
      <c r="B49" s="24" t="str">
        <f>indirect("'01_memberdate'!$C50")</f>
        <v/>
      </c>
      <c r="C49" s="82">
        <v>49.0</v>
      </c>
    </row>
    <row r="50">
      <c r="A50" s="25" t="str">
        <f>indirect("'01_memberdate'!$B51")</f>
        <v/>
      </c>
      <c r="B50" s="25" t="str">
        <f>indirect("'01_memberdate'!$C51")</f>
        <v/>
      </c>
      <c r="C50" s="82">
        <v>50.0</v>
      </c>
    </row>
    <row r="51">
      <c r="A51" s="24"/>
      <c r="B51" s="24"/>
      <c r="C51" s="82">
        <v>51.0</v>
      </c>
    </row>
    <row r="52">
      <c r="A52" s="24"/>
      <c r="B52" s="24"/>
      <c r="C52" s="82">
        <v>52.0</v>
      </c>
    </row>
    <row r="53">
      <c r="A53" s="24"/>
      <c r="B53" s="24"/>
      <c r="C53" s="82">
        <v>53.0</v>
      </c>
    </row>
    <row r="54">
      <c r="A54" s="24"/>
      <c r="B54" s="24"/>
      <c r="C54" s="82">
        <v>54.0</v>
      </c>
    </row>
    <row r="55">
      <c r="A55" s="24"/>
      <c r="B55" s="24"/>
      <c r="C55" s="82">
        <v>55.0</v>
      </c>
    </row>
    <row r="56">
      <c r="A56" s="24"/>
      <c r="B56" s="24"/>
      <c r="C56" s="82">
        <v>56.0</v>
      </c>
    </row>
    <row r="57">
      <c r="A57" s="24"/>
      <c r="B57" s="24"/>
      <c r="C57" s="82">
        <v>57.0</v>
      </c>
    </row>
    <row r="58">
      <c r="A58" s="24"/>
      <c r="B58" s="24"/>
      <c r="C58" s="82">
        <v>58.0</v>
      </c>
    </row>
    <row r="59">
      <c r="A59" s="24"/>
      <c r="B59" s="24"/>
      <c r="C59" s="82">
        <v>59.0</v>
      </c>
    </row>
    <row r="60">
      <c r="A60" s="24"/>
      <c r="B60" s="24"/>
      <c r="C60" s="82">
        <v>60.0</v>
      </c>
    </row>
    <row r="61">
      <c r="A61" s="24"/>
      <c r="B61" s="24"/>
      <c r="C61" s="82">
        <v>61.0</v>
      </c>
    </row>
    <row r="62">
      <c r="A62" s="24"/>
      <c r="B62" s="24"/>
      <c r="C62" s="82">
        <v>62.0</v>
      </c>
    </row>
    <row r="63">
      <c r="A63" s="24"/>
      <c r="B63" s="24"/>
      <c r="C63" s="82">
        <v>63.0</v>
      </c>
    </row>
    <row r="64">
      <c r="A64" s="24"/>
      <c r="B64" s="24"/>
      <c r="C64" s="82">
        <v>64.0</v>
      </c>
    </row>
    <row r="65">
      <c r="A65" s="24"/>
      <c r="B65" s="24"/>
      <c r="C65" s="82">
        <v>65.0</v>
      </c>
    </row>
    <row r="66">
      <c r="A66" s="24"/>
      <c r="B66" s="24"/>
      <c r="C66" s="82">
        <v>66.0</v>
      </c>
    </row>
    <row r="67">
      <c r="A67" s="24"/>
      <c r="B67" s="24"/>
      <c r="C67" s="82">
        <v>67.0</v>
      </c>
    </row>
    <row r="68">
      <c r="A68" s="24"/>
      <c r="B68" s="24"/>
      <c r="C68" s="82">
        <v>68.0</v>
      </c>
    </row>
    <row r="69">
      <c r="A69" s="24"/>
      <c r="B69" s="24"/>
      <c r="C69" s="82">
        <v>69.0</v>
      </c>
    </row>
    <row r="70">
      <c r="A70" s="24"/>
      <c r="B70" s="24"/>
      <c r="C70" s="82">
        <v>70.0</v>
      </c>
    </row>
    <row r="71">
      <c r="A71" s="24"/>
      <c r="B71" s="24"/>
      <c r="C71" s="82">
        <v>71.0</v>
      </c>
    </row>
    <row r="72">
      <c r="A72" s="24"/>
      <c r="B72" s="24"/>
      <c r="C72" s="82">
        <v>72.0</v>
      </c>
    </row>
    <row r="73">
      <c r="A73" s="24"/>
      <c r="B73" s="24"/>
      <c r="C73" s="82">
        <v>73.0</v>
      </c>
    </row>
    <row r="74">
      <c r="A74" s="24"/>
      <c r="B74" s="24"/>
      <c r="C74" s="82">
        <v>74.0</v>
      </c>
    </row>
    <row r="75">
      <c r="A75" s="24"/>
      <c r="B75" s="24"/>
      <c r="C75" s="82">
        <v>75.0</v>
      </c>
    </row>
    <row r="76">
      <c r="A76" s="24"/>
      <c r="B76" s="24"/>
      <c r="C76" s="82">
        <v>76.0</v>
      </c>
    </row>
    <row r="77">
      <c r="A77" s="24"/>
      <c r="B77" s="24"/>
      <c r="C77" s="82">
        <v>77.0</v>
      </c>
    </row>
    <row r="78">
      <c r="A78" s="24"/>
      <c r="B78" s="24"/>
      <c r="C78" s="82">
        <v>78.0</v>
      </c>
    </row>
    <row r="79">
      <c r="A79" s="24"/>
      <c r="B79" s="24"/>
      <c r="C79" s="82">
        <v>79.0</v>
      </c>
    </row>
    <row r="80">
      <c r="A80" s="24"/>
      <c r="B80" s="24"/>
      <c r="C80" s="82">
        <v>80.0</v>
      </c>
    </row>
    <row r="81">
      <c r="A81" s="24"/>
      <c r="B81" s="24"/>
      <c r="C81" s="82">
        <v>81.0</v>
      </c>
    </row>
    <row r="82">
      <c r="A82" s="24"/>
      <c r="B82" s="24"/>
      <c r="C82" s="82">
        <v>82.0</v>
      </c>
    </row>
    <row r="83">
      <c r="A83" s="24"/>
      <c r="B83" s="24"/>
      <c r="C83" s="82">
        <v>83.0</v>
      </c>
    </row>
    <row r="84">
      <c r="A84" s="24"/>
      <c r="B84" s="24"/>
      <c r="C84" s="82">
        <v>84.0</v>
      </c>
    </row>
    <row r="85">
      <c r="A85" s="24"/>
      <c r="B85" s="24"/>
      <c r="C85" s="82">
        <v>85.0</v>
      </c>
    </row>
    <row r="86">
      <c r="A86" s="24"/>
      <c r="B86" s="24"/>
      <c r="C86" s="82">
        <v>86.0</v>
      </c>
    </row>
    <row r="87">
      <c r="A87" s="24"/>
      <c r="B87" s="24"/>
      <c r="C87" s="82">
        <v>87.0</v>
      </c>
    </row>
    <row r="88">
      <c r="A88" s="24"/>
      <c r="B88" s="24"/>
      <c r="C88" s="82">
        <v>88.0</v>
      </c>
    </row>
    <row r="89">
      <c r="A89" s="24"/>
      <c r="B89" s="24"/>
      <c r="C89" s="82">
        <v>89.0</v>
      </c>
    </row>
    <row r="90">
      <c r="A90" s="24"/>
      <c r="B90" s="24"/>
      <c r="C90" s="82">
        <v>90.0</v>
      </c>
    </row>
    <row r="91">
      <c r="A91" s="24"/>
      <c r="B91" s="24"/>
      <c r="C91" s="82">
        <v>91.0</v>
      </c>
    </row>
    <row r="92">
      <c r="A92" s="24"/>
      <c r="B92" s="24"/>
      <c r="C92" s="82">
        <v>92.0</v>
      </c>
    </row>
    <row r="93">
      <c r="A93" s="24"/>
      <c r="B93" s="24"/>
      <c r="C93" s="82">
        <v>93.0</v>
      </c>
    </row>
    <row r="94">
      <c r="A94" s="24"/>
      <c r="B94" s="24"/>
      <c r="C94" s="82">
        <v>94.0</v>
      </c>
    </row>
    <row r="95">
      <c r="A95" s="24"/>
      <c r="B95" s="24"/>
      <c r="C95" s="82">
        <v>95.0</v>
      </c>
    </row>
    <row r="96">
      <c r="A96" s="24"/>
      <c r="B96" s="24"/>
      <c r="C96" s="82">
        <v>96.0</v>
      </c>
    </row>
    <row r="97">
      <c r="A97" s="24"/>
      <c r="B97" s="24"/>
      <c r="C97" s="82">
        <v>97.0</v>
      </c>
    </row>
    <row r="98">
      <c r="A98" s="24"/>
      <c r="B98" s="24"/>
      <c r="C98" s="82">
        <v>98.0</v>
      </c>
    </row>
    <row r="99">
      <c r="A99" s="24"/>
      <c r="B99" s="24"/>
      <c r="C99" s="82">
        <v>99.0</v>
      </c>
    </row>
    <row r="100">
      <c r="A100" s="24"/>
      <c r="B100" s="24"/>
      <c r="C100" s="82">
        <v>100.0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1.38"/>
  </cols>
  <sheetData>
    <row r="1">
      <c r="G1" s="83" t="s">
        <v>217</v>
      </c>
      <c r="H1" s="84" t="s">
        <v>218</v>
      </c>
      <c r="I1" s="85" t="s">
        <v>219</v>
      </c>
    </row>
    <row r="2">
      <c r="A2" s="86">
        <f>indirect("'03_date'!A2")</f>
        <v>44991</v>
      </c>
      <c r="B2" s="87" t="str">
        <f>indirect("'03_date'!B2")</f>
        <v>月</v>
      </c>
      <c r="C2" s="87" t="str">
        <f>indirect("'03_date'!C2")</f>
        <v>なし</v>
      </c>
      <c r="D2" s="87" t="str">
        <f>indirect("'03_date'!D2")</f>
        <v/>
      </c>
      <c r="E2" s="87" t="str">
        <f>indirect("'03_date'!E2")</f>
        <v>w01d1</v>
      </c>
      <c r="G2" s="88" t="str">
        <f t="shared" ref="G2:G120" si="1">text(A2,"m/d (ddd) ")&amp;C2</f>
        <v>3/6 (月) なし</v>
      </c>
      <c r="H2" s="89" t="str">
        <f>D2&amp;" 本番まであと"&amp;Days('01_memberdate'!$D$2,A2)&amp;"日！"</f>
        <v> 本番まであと48日！</v>
      </c>
      <c r="I2" s="90" t="s">
        <v>220</v>
      </c>
      <c r="P2" s="24" t="s">
        <v>221</v>
      </c>
    </row>
    <row r="3">
      <c r="A3" s="86">
        <f>indirect("'03_date'!A3")</f>
        <v>44992</v>
      </c>
      <c r="B3" s="87" t="str">
        <f>indirect("'03_date'!B3")</f>
        <v>火</v>
      </c>
      <c r="C3" s="87" t="str">
        <f>indirect("'03_date'!C3")</f>
        <v>なし</v>
      </c>
      <c r="D3" s="87" t="str">
        <f>indirect("'03_date'!D3")</f>
        <v/>
      </c>
      <c r="E3" s="87" t="str">
        <f>indirect("'03_date'!E3")</f>
        <v>w01d2</v>
      </c>
      <c r="G3" s="88" t="str">
        <f t="shared" si="1"/>
        <v>3/7 (火) なし</v>
      </c>
      <c r="H3" s="89" t="str">
        <f>D3&amp;" 本番まであと"&amp;Days('01_memberdate'!$D$2,A3)&amp;"日！"</f>
        <v> 本番まであと47日！</v>
      </c>
      <c r="I3" s="90"/>
    </row>
    <row r="4">
      <c r="A4" s="86">
        <f>indirect("'03_date'!A4")</f>
        <v>44993</v>
      </c>
      <c r="B4" s="87" t="str">
        <f>indirect("'03_date'!B4")</f>
        <v>水</v>
      </c>
      <c r="C4" s="87" t="str">
        <f>indirect("'03_date'!C4")</f>
        <v>なし</v>
      </c>
      <c r="D4" s="87" t="str">
        <f>indirect("'03_date'!D4")</f>
        <v/>
      </c>
      <c r="E4" s="87" t="str">
        <f>indirect("'03_date'!E4")</f>
        <v>w01d3</v>
      </c>
      <c r="G4" s="88" t="str">
        <f t="shared" si="1"/>
        <v>3/8 (水) なし</v>
      </c>
      <c r="H4" s="89" t="str">
        <f>D4&amp;" 本番まであと"&amp;Days('01_memberdate'!$D$2,A4)&amp;"日！"</f>
        <v> 本番まであと46日！</v>
      </c>
      <c r="I4" s="90" t="s">
        <v>222</v>
      </c>
    </row>
    <row r="5">
      <c r="A5" s="86">
        <f>indirect("'03_date'!A5")</f>
        <v>44994</v>
      </c>
      <c r="B5" s="87" t="str">
        <f>indirect("'03_date'!B5")</f>
        <v>木</v>
      </c>
      <c r="C5" s="87" t="str">
        <f>indirect("'03_date'!C5")</f>
        <v>なし</v>
      </c>
      <c r="D5" s="87" t="str">
        <f>indirect("'03_date'!D5")</f>
        <v/>
      </c>
      <c r="E5" s="87" t="str">
        <f>indirect("'03_date'!E5")</f>
        <v>w01d4</v>
      </c>
      <c r="G5" s="88" t="str">
        <f t="shared" si="1"/>
        <v>3/9 (木) なし</v>
      </c>
      <c r="H5" s="89" t="str">
        <f>D5&amp;" 本番まであと"&amp;Days('01_memberdate'!$D$2,A5)&amp;"日！"</f>
        <v> 本番まであと45日！</v>
      </c>
      <c r="I5" s="90"/>
    </row>
    <row r="6">
      <c r="A6" s="86">
        <f>indirect("'03_date'!A6")</f>
        <v>44995</v>
      </c>
      <c r="B6" s="87" t="str">
        <f>indirect("'03_date'!B6")</f>
        <v>金</v>
      </c>
      <c r="C6" s="87" t="str">
        <f>indirect("'03_date'!C6")</f>
        <v>なし</v>
      </c>
      <c r="D6" s="87" t="str">
        <f>indirect("'03_date'!D6")</f>
        <v/>
      </c>
      <c r="E6" s="87" t="str">
        <f>indirect("'03_date'!E6")</f>
        <v>w01d5</v>
      </c>
      <c r="G6" s="88" t="str">
        <f t="shared" si="1"/>
        <v>3/10 (金) なし</v>
      </c>
      <c r="H6" s="89" t="str">
        <f>D6&amp;" 本番まであと"&amp;Days('01_memberdate'!$D$2,A6)&amp;"日！"</f>
        <v> 本番まであと44日！</v>
      </c>
      <c r="I6" s="90"/>
    </row>
    <row r="7">
      <c r="A7" s="86">
        <f>indirect("'03_date'!A7")</f>
        <v>44996</v>
      </c>
      <c r="B7" s="87" t="str">
        <f>indirect("'03_date'!B7")</f>
        <v>土</v>
      </c>
      <c r="C7" s="87" t="str">
        <f>indirect("'03_date'!C7")</f>
        <v>なし</v>
      </c>
      <c r="D7" s="87" t="str">
        <f>indirect("'03_date'!D7")</f>
        <v/>
      </c>
      <c r="E7" s="87" t="str">
        <f>indirect("'03_date'!E7")</f>
        <v>w01d6</v>
      </c>
      <c r="G7" s="88" t="str">
        <f t="shared" si="1"/>
        <v>3/11 (土) なし</v>
      </c>
      <c r="H7" s="89" t="str">
        <f>D7&amp;" 本番まであと"&amp;Days('01_memberdate'!$D$2,A7)&amp;"日！"</f>
        <v> 本番まであと43日！</v>
      </c>
      <c r="I7" s="91"/>
    </row>
    <row r="8">
      <c r="A8" s="86">
        <f>indirect("'03_date'!A8")</f>
        <v>44997</v>
      </c>
      <c r="B8" s="87" t="str">
        <f>indirect("'03_date'!B8")</f>
        <v>日</v>
      </c>
      <c r="C8" s="87" t="str">
        <f>indirect("'03_date'!C8")</f>
        <v>春日交流センター</v>
      </c>
      <c r="D8" s="87" t="str">
        <f>indirect("'03_date'!D8")</f>
        <v>読み合わせ</v>
      </c>
      <c r="E8" s="87" t="str">
        <f>indirect("'03_date'!E8")</f>
        <v>w01d7</v>
      </c>
      <c r="G8" s="88" t="str">
        <f t="shared" si="1"/>
        <v>3/12 (日) 春日交流センター</v>
      </c>
      <c r="H8" s="89" t="str">
        <f>D8&amp;" 本番まであと"&amp;Days('01_memberdate'!$D$2,A8)&amp;"日！"</f>
        <v>読み合わせ 本番まであと42日！</v>
      </c>
      <c r="I8" s="90"/>
    </row>
    <row r="9">
      <c r="A9" s="86">
        <f>indirect("'03_date'!A9")</f>
        <v>44998</v>
      </c>
      <c r="B9" s="87" t="str">
        <f>indirect("'03_date'!B9")</f>
        <v>月</v>
      </c>
      <c r="C9" s="87" t="str">
        <f>indirect("'03_date'!C9")</f>
        <v>3A 9:00~21:00</v>
      </c>
      <c r="D9" s="87" t="str">
        <f>indirect("'03_date'!D9")</f>
        <v/>
      </c>
      <c r="E9" s="87" t="str">
        <f>indirect("'03_date'!E9")</f>
        <v>w02d1</v>
      </c>
      <c r="G9" s="88" t="str">
        <f t="shared" si="1"/>
        <v>3/13 (月) 3A 9:00~21:00</v>
      </c>
      <c r="H9" s="89" t="str">
        <f>D9&amp;" 本番まであと"&amp;Days('01_memberdate'!$D$2,A9)&amp;"日！"</f>
        <v> 本番まであと41日！</v>
      </c>
      <c r="I9" s="89"/>
    </row>
    <row r="10">
      <c r="A10" s="86">
        <f>indirect("'03_date'!A10")</f>
        <v>44999</v>
      </c>
      <c r="B10" s="87" t="str">
        <f>indirect("'03_date'!B10")</f>
        <v>火</v>
      </c>
      <c r="C10" s="87" t="str">
        <f>indirect("'03_date'!C10")</f>
        <v>3A 9:00~21:00</v>
      </c>
      <c r="D10" s="87" t="str">
        <f>indirect("'03_date'!D10")</f>
        <v/>
      </c>
      <c r="E10" s="87" t="str">
        <f>indirect("'03_date'!E10")</f>
        <v>w02d2</v>
      </c>
      <c r="G10" s="88" t="str">
        <f t="shared" si="1"/>
        <v>3/14 (火) 3A 9:00~21:00</v>
      </c>
      <c r="H10" s="89" t="str">
        <f>D10&amp;" 本番まであと"&amp;Days('01_memberdate'!$D$2,A10)&amp;"日！"</f>
        <v> 本番まであと40日！</v>
      </c>
      <c r="I10" s="89"/>
    </row>
    <row r="11">
      <c r="A11" s="86">
        <f>indirect("'03_date'!A11")</f>
        <v>45000</v>
      </c>
      <c r="B11" s="87" t="str">
        <f>indirect("'03_date'!B11")</f>
        <v>水</v>
      </c>
      <c r="C11" s="87" t="str">
        <f>indirect("'03_date'!C11")</f>
        <v>3A 9:00~21:00</v>
      </c>
      <c r="D11" s="87" t="str">
        <f>indirect("'03_date'!D11")</f>
        <v/>
      </c>
      <c r="E11" s="87" t="str">
        <f>indirect("'03_date'!E11")</f>
        <v>w02d3</v>
      </c>
      <c r="G11" s="88" t="str">
        <f t="shared" si="1"/>
        <v>3/15 (水) 3A 9:00~21:00</v>
      </c>
      <c r="H11" s="89" t="str">
        <f>D11&amp;" 本番まであと"&amp;Days('01_memberdate'!$D$2,A11)&amp;"日！"</f>
        <v> 本番まであと39日！</v>
      </c>
      <c r="I11" s="89"/>
    </row>
    <row r="12">
      <c r="A12" s="86">
        <f>indirect("'03_date'!A12")</f>
        <v>45001</v>
      </c>
      <c r="B12" s="87" t="str">
        <f>indirect("'03_date'!B12")</f>
        <v>木</v>
      </c>
      <c r="C12" s="87" t="str">
        <f>indirect("'03_date'!C12")</f>
        <v>3A 9:00~21:00</v>
      </c>
      <c r="D12" s="87" t="str">
        <f>indirect("'03_date'!D12")</f>
        <v/>
      </c>
      <c r="E12" s="87" t="str">
        <f>indirect("'03_date'!E12")</f>
        <v>w02d4</v>
      </c>
      <c r="G12" s="88" t="str">
        <f t="shared" si="1"/>
        <v>3/16 (木) 3A 9:00~21:00</v>
      </c>
      <c r="H12" s="89" t="str">
        <f>D12&amp;" 本番まであと"&amp;Days('01_memberdate'!$D$2,A12)&amp;"日！"</f>
        <v> 本番まであと38日！</v>
      </c>
      <c r="I12" s="89"/>
    </row>
    <row r="13">
      <c r="A13" s="86">
        <f>indirect("'03_date'!A13")</f>
        <v>45002</v>
      </c>
      <c r="B13" s="87" t="str">
        <f>indirect("'03_date'!B13")</f>
        <v>金</v>
      </c>
      <c r="C13" s="87" t="str">
        <f>indirect("'03_date'!C13")</f>
        <v>3A 9:00~21:00</v>
      </c>
      <c r="D13" s="87" t="str">
        <f>indirect("'03_date'!D13")</f>
        <v/>
      </c>
      <c r="E13" s="87" t="str">
        <f>indirect("'03_date'!E13")</f>
        <v>w02d5</v>
      </c>
      <c r="G13" s="88" t="str">
        <f t="shared" si="1"/>
        <v>3/17 (金) 3A 9:00~21:00</v>
      </c>
      <c r="H13" s="89" t="str">
        <f>D13&amp;" 本番まであと"&amp;Days('01_memberdate'!$D$2,A13)&amp;"日！"</f>
        <v> 本番まであと37日！</v>
      </c>
      <c r="I13" s="89"/>
    </row>
    <row r="14">
      <c r="A14" s="86">
        <f>indirect("'03_date'!A14")</f>
        <v>45003</v>
      </c>
      <c r="B14" s="87" t="str">
        <f>indirect("'03_date'!B14")</f>
        <v>土</v>
      </c>
      <c r="C14" s="87" t="str">
        <f>indirect("'03_date'!C14")</f>
        <v>文サ 9:00~14:30</v>
      </c>
      <c r="D14" s="87" t="str">
        <f>indirect("'03_date'!D14")</f>
        <v/>
      </c>
      <c r="E14" s="87" t="str">
        <f>indirect("'03_date'!E14")</f>
        <v>w02d6</v>
      </c>
      <c r="G14" s="88" t="str">
        <f t="shared" si="1"/>
        <v>3/18 (土) 文サ 9:00~14:30</v>
      </c>
      <c r="H14" s="89" t="str">
        <f>D14&amp;" 本番まであと"&amp;Days('01_memberdate'!$D$2,A14)&amp;"日！"</f>
        <v> 本番まであと36日！</v>
      </c>
      <c r="I14" s="89"/>
    </row>
    <row r="15">
      <c r="A15" s="86">
        <f>indirect("'03_date'!A15")</f>
        <v>45004</v>
      </c>
      <c r="B15" s="87" t="str">
        <f>indirect("'03_date'!B15")</f>
        <v>日</v>
      </c>
      <c r="C15" s="87" t="str">
        <f>indirect("'03_date'!C15")</f>
        <v>文サ 9:00~17:00</v>
      </c>
      <c r="D15" s="87" t="str">
        <f>indirect("'03_date'!D15")</f>
        <v/>
      </c>
      <c r="E15" s="87" t="str">
        <f>indirect("'03_date'!E15")</f>
        <v>w02d7</v>
      </c>
      <c r="G15" s="88" t="str">
        <f t="shared" si="1"/>
        <v>3/19 (日) 文サ 9:00~17:00</v>
      </c>
      <c r="H15" s="89" t="str">
        <f>D15&amp;" 本番まであと"&amp;Days('01_memberdate'!$D$2,A15)&amp;"日！"</f>
        <v> 本番まであと35日！</v>
      </c>
      <c r="I15" s="89"/>
    </row>
    <row r="16">
      <c r="A16" s="86">
        <f>indirect("'03_date'!A16")</f>
        <v>45005</v>
      </c>
      <c r="B16" s="87" t="str">
        <f>indirect("'03_date'!B16")</f>
        <v>月</v>
      </c>
      <c r="C16" s="87" t="str">
        <f>indirect("'03_date'!C16")</f>
        <v>3A304,308</v>
      </c>
      <c r="D16" s="87" t="str">
        <f>indirect("'03_date'!D16")</f>
        <v/>
      </c>
      <c r="E16" s="87" t="str">
        <f>indirect("'03_date'!E16")</f>
        <v>w03d1</v>
      </c>
      <c r="G16" s="88" t="str">
        <f t="shared" si="1"/>
        <v>3/20 (月) 3A304,308</v>
      </c>
      <c r="H16" s="89" t="str">
        <f>D16&amp;" 本番まであと"&amp;Days('01_memberdate'!$D$2,A16)&amp;"日！"</f>
        <v> 本番まであと34日！</v>
      </c>
      <c r="I16" s="89"/>
    </row>
    <row r="17">
      <c r="A17" s="86">
        <f>indirect("'03_date'!A17")</f>
        <v>45006</v>
      </c>
      <c r="B17" s="87" t="str">
        <f>indirect("'03_date'!B17")</f>
        <v>火</v>
      </c>
      <c r="C17" s="87" t="str">
        <f>indirect("'03_date'!C17")</f>
        <v>3A304,308</v>
      </c>
      <c r="D17" s="87" t="str">
        <f>indirect("'03_date'!D17")</f>
        <v/>
      </c>
      <c r="E17" s="87" t="str">
        <f>indirect("'03_date'!E17")</f>
        <v>w03d2</v>
      </c>
      <c r="G17" s="88" t="str">
        <f t="shared" si="1"/>
        <v>3/21 (火) 3A304,308</v>
      </c>
      <c r="H17" s="89" t="str">
        <f>D17&amp;" 本番まであと"&amp;Days('01_memberdate'!$D$2,A17)&amp;"日！"</f>
        <v> 本番まであと33日！</v>
      </c>
      <c r="I17" s="89"/>
    </row>
    <row r="18">
      <c r="A18" s="86">
        <f>indirect("'03_date'!A18")</f>
        <v>45007</v>
      </c>
      <c r="B18" s="87" t="str">
        <f>indirect("'03_date'!B18")</f>
        <v>水</v>
      </c>
      <c r="C18" s="87" t="str">
        <f>indirect("'03_date'!C18")</f>
        <v>3A304,308,311,312</v>
      </c>
      <c r="D18" s="87" t="str">
        <f>indirect("'03_date'!D18")</f>
        <v/>
      </c>
      <c r="E18" s="87" t="str">
        <f>indirect("'03_date'!E18")</f>
        <v>w03d3</v>
      </c>
      <c r="G18" s="88" t="str">
        <f t="shared" si="1"/>
        <v>3/22 (水) 3A304,308,311,312</v>
      </c>
      <c r="H18" s="89" t="str">
        <f>D18&amp;" 本番まであと"&amp;Days('01_memberdate'!$D$2,A18)&amp;"日！"</f>
        <v> 本番まであと32日！</v>
      </c>
      <c r="I18" s="89"/>
    </row>
    <row r="19">
      <c r="A19" s="86">
        <f>indirect("'03_date'!A19")</f>
        <v>45008</v>
      </c>
      <c r="B19" s="87" t="str">
        <f>indirect("'03_date'!B19")</f>
        <v>木</v>
      </c>
      <c r="C19" s="87" t="str">
        <f>indirect("'03_date'!C19")</f>
        <v/>
      </c>
      <c r="D19" s="87" t="str">
        <f>indirect("'03_date'!D19")</f>
        <v/>
      </c>
      <c r="E19" s="87" t="str">
        <f>indirect("'03_date'!E19")</f>
        <v>w03d4</v>
      </c>
      <c r="G19" s="88" t="str">
        <f t="shared" si="1"/>
        <v>3/23 (木) </v>
      </c>
      <c r="H19" s="89" t="str">
        <f>D19&amp;" 本番まであと"&amp;Days('01_memberdate'!$D$2,A19)&amp;"日！"</f>
        <v> 本番まであと31日！</v>
      </c>
      <c r="I19" s="89"/>
    </row>
    <row r="20">
      <c r="A20" s="86">
        <f>indirect("'03_date'!A20")</f>
        <v>45009</v>
      </c>
      <c r="B20" s="87" t="str">
        <f>indirect("'03_date'!B20")</f>
        <v>金</v>
      </c>
      <c r="C20" s="87" t="str">
        <f>indirect("'03_date'!C20")</f>
        <v/>
      </c>
      <c r="D20" s="87" t="str">
        <f>indirect("'03_date'!D20")</f>
        <v/>
      </c>
      <c r="E20" s="87" t="str">
        <f>indirect("'03_date'!E20")</f>
        <v>w03d5</v>
      </c>
      <c r="G20" s="88" t="str">
        <f t="shared" si="1"/>
        <v>3/24 (金) </v>
      </c>
      <c r="H20" s="89" t="str">
        <f>D20&amp;" 本番まであと"&amp;Days('01_memberdate'!$D$2,A20)&amp;"日！"</f>
        <v> 本番まであと30日！</v>
      </c>
      <c r="I20" s="89"/>
    </row>
    <row r="21">
      <c r="A21" s="86">
        <f>indirect("'03_date'!A21")</f>
        <v>45010</v>
      </c>
      <c r="B21" s="87" t="str">
        <f>indirect("'03_date'!B21")</f>
        <v>土</v>
      </c>
      <c r="C21" s="87" t="str">
        <f>indirect("'03_date'!C21")</f>
        <v>5C316,317</v>
      </c>
      <c r="D21" s="87" t="str">
        <f>indirect("'03_date'!D21")</f>
        <v>歌通し、歌ダ通し</v>
      </c>
      <c r="E21" s="87" t="str">
        <f>indirect("'03_date'!E21")</f>
        <v>w03d6</v>
      </c>
      <c r="G21" s="88" t="str">
        <f t="shared" si="1"/>
        <v>3/25 (土) 5C316,317</v>
      </c>
      <c r="H21" s="89" t="str">
        <f>D21&amp;" 本番まであと"&amp;Days('01_memberdate'!$D$2,A21)&amp;"日！"</f>
        <v>歌通し、歌ダ通し 本番まであと29日！</v>
      </c>
      <c r="I21" s="89"/>
    </row>
    <row r="22">
      <c r="A22" s="86">
        <f>indirect("'03_date'!A22")</f>
        <v>45011</v>
      </c>
      <c r="B22" s="87" t="str">
        <f>indirect("'03_date'!B22")</f>
        <v>日</v>
      </c>
      <c r="C22" s="87" t="str">
        <f>indirect("'03_date'!C22")</f>
        <v>5C316,317</v>
      </c>
      <c r="D22" s="87" t="str">
        <f>indirect("'03_date'!D22")</f>
        <v/>
      </c>
      <c r="E22" s="87" t="str">
        <f>indirect("'03_date'!E22")</f>
        <v>w03d7</v>
      </c>
      <c r="G22" s="88" t="str">
        <f t="shared" si="1"/>
        <v>3/26 (日) 5C316,317</v>
      </c>
      <c r="H22" s="89" t="str">
        <f>D22&amp;" 本番まであと"&amp;Days('01_memberdate'!$D$2,A22)&amp;"日！"</f>
        <v> 本番まであと28日！</v>
      </c>
      <c r="I22" s="89"/>
    </row>
    <row r="23">
      <c r="A23" s="86">
        <f>indirect("'03_date'!A23")</f>
        <v>45012</v>
      </c>
      <c r="B23" s="87" t="str">
        <f>indirect("'03_date'!B23")</f>
        <v>月</v>
      </c>
      <c r="C23" s="87" t="str">
        <f>indirect("'03_date'!C23")</f>
        <v>5C406,412,413</v>
      </c>
      <c r="D23" s="87" t="str">
        <f>indirect("'03_date'!D23")</f>
        <v/>
      </c>
      <c r="E23" s="87" t="str">
        <f>indirect("'03_date'!E23")</f>
        <v>w04d1</v>
      </c>
      <c r="G23" s="88" t="str">
        <f t="shared" si="1"/>
        <v>3/27 (月) 5C406,412,413</v>
      </c>
      <c r="H23" s="89" t="str">
        <f>D23&amp;" 本番まであと"&amp;Days('01_memberdate'!$D$2,A23)&amp;"日！"</f>
        <v> 本番まであと27日！</v>
      </c>
      <c r="I23" s="89"/>
    </row>
    <row r="24">
      <c r="A24" s="86">
        <f>indirect("'03_date'!A24")</f>
        <v>45013</v>
      </c>
      <c r="B24" s="87" t="str">
        <f>indirect("'03_date'!B24")</f>
        <v>火</v>
      </c>
      <c r="C24" s="87" t="str">
        <f>indirect("'03_date'!C24")</f>
        <v>5C406,412,413</v>
      </c>
      <c r="D24" s="87" t="str">
        <f>indirect("'03_date'!D24")</f>
        <v/>
      </c>
      <c r="E24" s="87" t="str">
        <f>indirect("'03_date'!E24")</f>
        <v>w04d2</v>
      </c>
      <c r="G24" s="88" t="str">
        <f t="shared" si="1"/>
        <v>3/28 (火) 5C406,412,413</v>
      </c>
      <c r="H24" s="89" t="str">
        <f>D24&amp;" 本番まであと"&amp;Days('01_memberdate'!$D$2,A24)&amp;"日！"</f>
        <v> 本番まであと26日！</v>
      </c>
      <c r="I24" s="89"/>
    </row>
    <row r="25">
      <c r="A25" s="86">
        <f>indirect("'03_date'!A25")</f>
        <v>45014</v>
      </c>
      <c r="B25" s="87" t="str">
        <f>indirect("'03_date'!B25")</f>
        <v>水</v>
      </c>
      <c r="C25" s="87" t="str">
        <f>indirect("'03_date'!C25")</f>
        <v>5C406,412,413</v>
      </c>
      <c r="D25" s="87" t="str">
        <f>indirect("'03_date'!D25")</f>
        <v/>
      </c>
      <c r="E25" s="87" t="str">
        <f>indirect("'03_date'!E25")</f>
        <v>w04d3</v>
      </c>
      <c r="G25" s="88" t="str">
        <f t="shared" si="1"/>
        <v>3/29 (水) 5C406,412,413</v>
      </c>
      <c r="H25" s="89" t="str">
        <f>D25&amp;" 本番まであと"&amp;Days('01_memberdate'!$D$2,A25)&amp;"日！"</f>
        <v> 本番まであと25日！</v>
      </c>
      <c r="I25" s="89"/>
    </row>
    <row r="26">
      <c r="A26" s="86">
        <f>indirect("'03_date'!A26")</f>
        <v>45015</v>
      </c>
      <c r="B26" s="87" t="str">
        <f>indirect("'03_date'!B26")</f>
        <v>木</v>
      </c>
      <c r="C26" s="87" t="str">
        <f>indirect("'03_date'!C26")</f>
        <v>5C307,308,406,412,413</v>
      </c>
      <c r="D26" s="87" t="str">
        <f>indirect("'03_date'!D26")</f>
        <v>春公オーディション</v>
      </c>
      <c r="E26" s="87" t="str">
        <f>indirect("'03_date'!E26")</f>
        <v>w04d4</v>
      </c>
      <c r="G26" s="88" t="str">
        <f t="shared" si="1"/>
        <v>3/30 (木) 5C307,308,406,412,413</v>
      </c>
      <c r="H26" s="89" t="str">
        <f>D26&amp;" 本番まであと"&amp;Days('01_memberdate'!$D$2,A26)&amp;"日！"</f>
        <v>春公オーディション 本番まであと24日！</v>
      </c>
      <c r="I26" s="89"/>
    </row>
    <row r="27">
      <c r="A27" s="86">
        <f>indirect("'03_date'!A27")</f>
        <v>45016</v>
      </c>
      <c r="B27" s="87" t="str">
        <f>indirect("'03_date'!B27")</f>
        <v>金</v>
      </c>
      <c r="C27" s="87" t="str">
        <f>indirect("'03_date'!C27")</f>
        <v>5C412,413,316,317</v>
      </c>
      <c r="D27" s="87" t="str">
        <f>indirect("'03_date'!D27")</f>
        <v>春公オーディション</v>
      </c>
      <c r="E27" s="87" t="str">
        <f>indirect("'03_date'!E27")</f>
        <v>w04d5</v>
      </c>
      <c r="G27" s="88" t="str">
        <f t="shared" si="1"/>
        <v>3/31 (金) 5C412,413,316,317</v>
      </c>
      <c r="H27" s="89" t="str">
        <f>D27&amp;" 本番まであと"&amp;Days('01_memberdate'!$D$2,A27)&amp;"日！"</f>
        <v>春公オーディション 本番まであと23日！</v>
      </c>
      <c r="I27" s="89"/>
    </row>
    <row r="28">
      <c r="A28" s="86">
        <f>indirect("'03_date'!A28")</f>
        <v>45017</v>
      </c>
      <c r="B28" s="87" t="str">
        <f>indirect("'03_date'!B28")</f>
        <v>土</v>
      </c>
      <c r="C28" s="87" t="str">
        <f>indirect("'03_date'!C28")</f>
        <v>5C316,317</v>
      </c>
      <c r="D28" s="87" t="str">
        <f>indirect("'03_date'!D28")</f>
        <v/>
      </c>
      <c r="E28" s="87" t="str">
        <f>indirect("'03_date'!E28")</f>
        <v>w04d6</v>
      </c>
      <c r="G28" s="88" t="str">
        <f t="shared" si="1"/>
        <v>4/1 (土) 5C316,317</v>
      </c>
      <c r="H28" s="89" t="str">
        <f>D28&amp;" 本番まであと"&amp;Days('01_memberdate'!$D$2,A28)&amp;"日！"</f>
        <v> 本番まであと22日！</v>
      </c>
      <c r="I28" s="89"/>
    </row>
    <row r="29">
      <c r="A29" s="86">
        <f>indirect("'03_date'!A29")</f>
        <v>45018</v>
      </c>
      <c r="B29" s="87" t="str">
        <f>indirect("'03_date'!B29")</f>
        <v>日</v>
      </c>
      <c r="C29" s="87" t="str">
        <f>indirect("'03_date'!C29")</f>
        <v>5C316,317</v>
      </c>
      <c r="D29" s="87" t="str">
        <f>indirect("'03_date'!D29")</f>
        <v>止め通し</v>
      </c>
      <c r="E29" s="87" t="str">
        <f>indirect("'03_date'!E29")</f>
        <v>w04d7</v>
      </c>
      <c r="G29" s="88" t="str">
        <f t="shared" si="1"/>
        <v>4/2 (日) 5C316,317</v>
      </c>
      <c r="H29" s="89" t="str">
        <f>D29&amp;" 本番まであと"&amp;Days('01_memberdate'!$D$2,A29)&amp;"日！"</f>
        <v>止め通し 本番まであと21日！</v>
      </c>
      <c r="I29" s="89"/>
    </row>
    <row r="30">
      <c r="A30" s="86">
        <f>indirect("'03_date'!A30")</f>
        <v>45019</v>
      </c>
      <c r="B30" s="87" t="str">
        <f>indirect("'03_date'!B30")</f>
        <v>月</v>
      </c>
      <c r="C30" s="87" t="str">
        <f>indirect("'03_date'!C30")</f>
        <v>5C316,317</v>
      </c>
      <c r="D30" s="87" t="str">
        <f>indirect("'03_date'!D30")</f>
        <v/>
      </c>
      <c r="E30" s="87" t="str">
        <f>indirect("'03_date'!E30")</f>
        <v>w05d1</v>
      </c>
      <c r="G30" s="88" t="str">
        <f t="shared" si="1"/>
        <v>4/3 (月) 5C316,317</v>
      </c>
      <c r="H30" s="89" t="str">
        <f>D30&amp;" 本番まであと"&amp;Days('01_memberdate'!$D$2,A30)&amp;"日！"</f>
        <v> 本番まであと20日！</v>
      </c>
      <c r="I30" s="89"/>
    </row>
    <row r="31">
      <c r="A31" s="86">
        <f>indirect("'03_date'!A31")</f>
        <v>45020</v>
      </c>
      <c r="B31" s="87" t="str">
        <f>indirect("'03_date'!B31")</f>
        <v>火</v>
      </c>
      <c r="C31" s="87" t="str">
        <f>indirect("'03_date'!C31")</f>
        <v>5C316,317</v>
      </c>
      <c r="D31" s="87" t="str">
        <f>indirect("'03_date'!D31")</f>
        <v/>
      </c>
      <c r="E31" s="87" t="str">
        <f>indirect("'03_date'!E31")</f>
        <v>w05d2</v>
      </c>
      <c r="G31" s="88" t="str">
        <f t="shared" si="1"/>
        <v>4/4 (火) 5C316,317</v>
      </c>
      <c r="H31" s="89" t="str">
        <f>D31&amp;" 本番まであと"&amp;Days('01_memberdate'!$D$2,A31)&amp;"日！"</f>
        <v> 本番まであと19日！</v>
      </c>
      <c r="I31" s="89"/>
    </row>
    <row r="32">
      <c r="A32" s="86">
        <f>indirect("'03_date'!A32")</f>
        <v>45021</v>
      </c>
      <c r="B32" s="87" t="str">
        <f>indirect("'03_date'!B32")</f>
        <v>水</v>
      </c>
      <c r="C32" s="87" t="str">
        <f>indirect("'03_date'!C32")</f>
        <v/>
      </c>
      <c r="D32" s="87" t="str">
        <f>indirect("'03_date'!D32")</f>
        <v/>
      </c>
      <c r="E32" s="87" t="str">
        <f>indirect("'03_date'!E32")</f>
        <v>w05d3</v>
      </c>
      <c r="G32" s="88" t="str">
        <f t="shared" si="1"/>
        <v>4/5 (水) </v>
      </c>
      <c r="H32" s="89" t="str">
        <f>D32&amp;" 本番まであと"&amp;Days('01_memberdate'!$D$2,A32)&amp;"日！"</f>
        <v> 本番まであと18日！</v>
      </c>
      <c r="I32" s="89"/>
    </row>
    <row r="33">
      <c r="A33" s="86">
        <f>indirect("'03_date'!A33")</f>
        <v>45022</v>
      </c>
      <c r="B33" s="87" t="str">
        <f>indirect("'03_date'!B33")</f>
        <v>木</v>
      </c>
      <c r="C33" s="87" t="str">
        <f>indirect("'03_date'!C33")</f>
        <v/>
      </c>
      <c r="D33" s="87" t="str">
        <f>indirect("'03_date'!D33")</f>
        <v/>
      </c>
      <c r="E33" s="87" t="str">
        <f>indirect("'03_date'!E33")</f>
        <v>w05d4</v>
      </c>
      <c r="G33" s="88" t="str">
        <f t="shared" si="1"/>
        <v>4/6 (木) </v>
      </c>
      <c r="H33" s="89" t="str">
        <f>D33&amp;" 本番まであと"&amp;Days('01_memberdate'!$D$2,A33)&amp;"日！"</f>
        <v> 本番まであと17日！</v>
      </c>
      <c r="I33" s="89"/>
    </row>
    <row r="34">
      <c r="A34" s="86">
        <f>indirect("'03_date'!A34")</f>
        <v>45023</v>
      </c>
      <c r="B34" s="87" t="str">
        <f>indirect("'03_date'!B34")</f>
        <v>金</v>
      </c>
      <c r="C34" s="87" t="str">
        <f>indirect("'03_date'!C34")</f>
        <v/>
      </c>
      <c r="D34" s="87" t="str">
        <f>indirect("'03_date'!D34")</f>
        <v/>
      </c>
      <c r="E34" s="87" t="str">
        <f>indirect("'03_date'!E34")</f>
        <v>w05d5</v>
      </c>
      <c r="G34" s="88" t="str">
        <f t="shared" si="1"/>
        <v>4/7 (金) </v>
      </c>
      <c r="H34" s="89" t="str">
        <f>D34&amp;" 本番まであと"&amp;Days('01_memberdate'!$D$2,A34)&amp;"日！"</f>
        <v> 本番まであと16日！</v>
      </c>
      <c r="I34" s="89"/>
    </row>
    <row r="35">
      <c r="A35" s="86">
        <f>indirect("'03_date'!A35")</f>
        <v>45024</v>
      </c>
      <c r="B35" s="87" t="str">
        <f>indirect("'03_date'!B35")</f>
        <v>土</v>
      </c>
      <c r="C35" s="87" t="str">
        <f>indirect("'03_date'!C35")</f>
        <v/>
      </c>
      <c r="D35" s="87" t="str">
        <f>indirect("'03_date'!D35")</f>
        <v/>
      </c>
      <c r="E35" s="87" t="str">
        <f>indirect("'03_date'!E35")</f>
        <v>w05d6</v>
      </c>
      <c r="G35" s="88" t="str">
        <f t="shared" si="1"/>
        <v>4/8 (土) </v>
      </c>
      <c r="H35" s="89" t="str">
        <f>D35&amp;" 本番まであと"&amp;Days('01_memberdate'!$D$2,A35)&amp;"日！"</f>
        <v> 本番まであと15日！</v>
      </c>
      <c r="I35" s="89"/>
    </row>
    <row r="36">
      <c r="A36" s="86">
        <f>indirect("'03_date'!A36")</f>
        <v>45025</v>
      </c>
      <c r="B36" s="87" t="str">
        <f>indirect("'03_date'!B36")</f>
        <v>日</v>
      </c>
      <c r="C36" s="87" t="str">
        <f>indirect("'03_date'!C36")</f>
        <v>3A404,308,311 5C316,317</v>
      </c>
      <c r="D36" s="87" t="str">
        <f>indirect("'03_date'!D36")</f>
        <v>通し(衣装揃えば衣装付き通し)</v>
      </c>
      <c r="E36" s="87" t="str">
        <f>indirect("'03_date'!E36")</f>
        <v>w05d7</v>
      </c>
      <c r="G36" s="88" t="str">
        <f t="shared" si="1"/>
        <v>4/9 (日) 3A404,308,311 5C316,317</v>
      </c>
      <c r="H36" s="89" t="str">
        <f>D36&amp;" 本番まであと"&amp;Days('01_memberdate'!$D$2,A36)&amp;"日！"</f>
        <v>通し(衣装揃えば衣装付き通し) 本番まであと14日！</v>
      </c>
      <c r="I36" s="89"/>
    </row>
    <row r="37">
      <c r="A37" s="86">
        <f>indirect("'03_date'!A37")</f>
        <v>45026</v>
      </c>
      <c r="B37" s="87" t="str">
        <f>indirect("'03_date'!B37")</f>
        <v>月</v>
      </c>
      <c r="C37" s="87" t="str">
        <f>indirect("'03_date'!C37")</f>
        <v>3A304,308</v>
      </c>
      <c r="D37" s="87" t="str">
        <f>indirect("'03_date'!D37")</f>
        <v/>
      </c>
      <c r="E37" s="87" t="str">
        <f>indirect("'03_date'!E37")</f>
        <v>w06d1</v>
      </c>
      <c r="G37" s="88" t="str">
        <f t="shared" si="1"/>
        <v>4/10 (月) 3A304,308</v>
      </c>
      <c r="H37" s="89" t="str">
        <f>D37&amp;" 本番まであと"&amp;Days('01_memberdate'!$D$2,A37)&amp;"日！"</f>
        <v> 本番まであと13日！</v>
      </c>
      <c r="I37" s="89"/>
    </row>
    <row r="38">
      <c r="A38" s="86">
        <f>indirect("'03_date'!A38")</f>
        <v>45027</v>
      </c>
      <c r="B38" s="87" t="str">
        <f>indirect("'03_date'!B38")</f>
        <v>火</v>
      </c>
      <c r="C38" s="87" t="str">
        <f>indirect("'03_date'!C38")</f>
        <v>3A304,308</v>
      </c>
      <c r="D38" s="87" t="str">
        <f>indirect("'03_date'!D38")</f>
        <v/>
      </c>
      <c r="E38" s="87" t="str">
        <f>indirect("'03_date'!E38")</f>
        <v>w06d2</v>
      </c>
      <c r="G38" s="88" t="str">
        <f t="shared" si="1"/>
        <v>4/11 (火) 3A304,308</v>
      </c>
      <c r="H38" s="89" t="str">
        <f>D38&amp;" 本番まであと"&amp;Days('01_memberdate'!$D$2,A38)&amp;"日！"</f>
        <v> 本番まであと12日！</v>
      </c>
      <c r="I38" s="89"/>
    </row>
    <row r="39">
      <c r="A39" s="86">
        <f>indirect("'03_date'!A39")</f>
        <v>45028</v>
      </c>
      <c r="B39" s="87" t="str">
        <f>indirect("'03_date'!B39")</f>
        <v>水</v>
      </c>
      <c r="C39" s="87" t="str">
        <f>indirect("'03_date'!C39")</f>
        <v/>
      </c>
      <c r="D39" s="87" t="str">
        <f>indirect("'03_date'!D39")</f>
        <v/>
      </c>
      <c r="E39" s="87" t="str">
        <f>indirect("'03_date'!E39")</f>
        <v>w06d3</v>
      </c>
      <c r="G39" s="88" t="str">
        <f t="shared" si="1"/>
        <v>4/12 (水) </v>
      </c>
      <c r="H39" s="89" t="str">
        <f>D39&amp;" 本番まであと"&amp;Days('01_memberdate'!$D$2,A39)&amp;"日！"</f>
        <v> 本番まであと11日！</v>
      </c>
      <c r="I39" s="89"/>
    </row>
    <row r="40">
      <c r="A40" s="86">
        <f>indirect("'03_date'!A40")</f>
        <v>45029</v>
      </c>
      <c r="B40" s="87" t="str">
        <f>indirect("'03_date'!B40")</f>
        <v>木</v>
      </c>
      <c r="C40" s="87" t="str">
        <f>indirect("'03_date'!C40")</f>
        <v/>
      </c>
      <c r="D40" s="87" t="str">
        <f>indirect("'03_date'!D40")</f>
        <v/>
      </c>
      <c r="E40" s="87" t="str">
        <f>indirect("'03_date'!E40")</f>
        <v>w06d4</v>
      </c>
      <c r="G40" s="88" t="str">
        <f t="shared" si="1"/>
        <v>4/13 (木) </v>
      </c>
      <c r="H40" s="89" t="str">
        <f>D40&amp;" 本番まであと"&amp;Days('01_memberdate'!$D$2,A40)&amp;"日！"</f>
        <v> 本番まであと10日！</v>
      </c>
      <c r="I40" s="89"/>
    </row>
    <row r="41">
      <c r="A41" s="86">
        <f>indirect("'03_date'!A41")</f>
        <v>45030</v>
      </c>
      <c r="B41" s="87" t="str">
        <f>indirect("'03_date'!B41")</f>
        <v>金</v>
      </c>
      <c r="C41" s="87" t="str">
        <f>indirect("'03_date'!C41")</f>
        <v/>
      </c>
      <c r="D41" s="87" t="str">
        <f>indirect("'03_date'!D41")</f>
        <v/>
      </c>
      <c r="E41" s="87" t="str">
        <f>indirect("'03_date'!E41")</f>
        <v>w06d5</v>
      </c>
      <c r="G41" s="88" t="str">
        <f t="shared" si="1"/>
        <v>4/14 (金) </v>
      </c>
      <c r="H41" s="89" t="str">
        <f>D41&amp;" 本番まであと"&amp;Days('01_memberdate'!$D$2,A41)&amp;"日！"</f>
        <v> 本番まであと9日！</v>
      </c>
      <c r="I41" s="89"/>
    </row>
    <row r="42">
      <c r="A42" s="86">
        <f>indirect("'03_date'!A42")</f>
        <v>45031</v>
      </c>
      <c r="B42" s="87" t="str">
        <f>indirect("'03_date'!B42")</f>
        <v>金</v>
      </c>
      <c r="C42" s="87" t="str">
        <f>indirect("'03_date'!C42")</f>
        <v/>
      </c>
      <c r="D42" s="87" t="str">
        <f>indirect("'03_date'!D42")</f>
        <v/>
      </c>
      <c r="E42" s="87" t="str">
        <f>indirect("'03_date'!E42")</f>
        <v>w06d6</v>
      </c>
      <c r="G42" s="88" t="str">
        <f t="shared" si="1"/>
        <v>4/15 (土) </v>
      </c>
      <c r="H42" s="89" t="str">
        <f>D42&amp;" 本番まであと"&amp;Days('01_memberdate'!$D$2,A42)&amp;"日！"</f>
        <v> 本番まであと8日！</v>
      </c>
      <c r="I42" s="89"/>
    </row>
    <row r="43">
      <c r="A43" s="86">
        <f>indirect("'03_date'!A43")</f>
        <v>45032</v>
      </c>
      <c r="B43" s="87" t="str">
        <f>indirect("'03_date'!B43")</f>
        <v>日</v>
      </c>
      <c r="C43" s="87" t="str">
        <f>indirect("'03_date'!C43")</f>
        <v>3A304,308</v>
      </c>
      <c r="D43" s="87" t="str">
        <f>indirect("'03_date'!D43")</f>
        <v>ドレリハ</v>
      </c>
      <c r="E43" s="87" t="str">
        <f>indirect("'03_date'!E43")</f>
        <v>w06d7</v>
      </c>
      <c r="G43" s="88" t="str">
        <f t="shared" si="1"/>
        <v>4/16 (日) 3A304,308</v>
      </c>
      <c r="H43" s="89" t="str">
        <f>D43&amp;" 本番まであと"&amp;Days('01_memberdate'!$D$2,A43)&amp;"日！"</f>
        <v>ドレリハ 本番まであと7日！</v>
      </c>
      <c r="I43" s="89"/>
    </row>
    <row r="44">
      <c r="A44" s="86">
        <f>indirect("'03_date'!A44")</f>
        <v>45033</v>
      </c>
      <c r="B44" s="87" t="str">
        <f>indirect("'03_date'!B44")</f>
        <v>月</v>
      </c>
      <c r="C44" s="87" t="str">
        <f>indirect("'03_date'!C44")</f>
        <v>5C406,412,413</v>
      </c>
      <c r="D44" s="87" t="str">
        <f>indirect("'03_date'!D44")</f>
        <v/>
      </c>
      <c r="E44" s="87" t="str">
        <f>indirect("'03_date'!E44")</f>
        <v>w07d1</v>
      </c>
      <c r="G44" s="88" t="str">
        <f t="shared" si="1"/>
        <v>4/17 (月) 5C406,412,413</v>
      </c>
      <c r="H44" s="89" t="str">
        <f>D44&amp;" 本番まであと"&amp;Days('01_memberdate'!$D$2,A44)&amp;"日！"</f>
        <v> 本番まであと6日！</v>
      </c>
      <c r="I44" s="89"/>
    </row>
    <row r="45">
      <c r="A45" s="86">
        <f>indirect("'03_date'!A45")</f>
        <v>45034</v>
      </c>
      <c r="B45" s="87" t="str">
        <f>indirect("'03_date'!B45")</f>
        <v>火</v>
      </c>
      <c r="C45" s="87" t="str">
        <f>indirect("'03_date'!C45")</f>
        <v/>
      </c>
      <c r="D45" s="87" t="str">
        <f>indirect("'03_date'!D45")</f>
        <v/>
      </c>
      <c r="E45" s="87" t="str">
        <f>indirect("'03_date'!E45")</f>
        <v>w07d2</v>
      </c>
      <c r="G45" s="88" t="str">
        <f t="shared" si="1"/>
        <v>4/18 (火) </v>
      </c>
      <c r="H45" s="89" t="str">
        <f>D45&amp;" 本番まであと"&amp;Days('01_memberdate'!$D$2,A45)&amp;"日！"</f>
        <v> 本番まであと5日！</v>
      </c>
      <c r="I45" s="89"/>
    </row>
    <row r="46">
      <c r="A46" s="86">
        <f>indirect("'03_date'!A46")</f>
        <v>45035</v>
      </c>
      <c r="B46" s="87" t="str">
        <f>indirect("'03_date'!B46")</f>
        <v>水</v>
      </c>
      <c r="C46" s="87" t="str">
        <f>indirect("'03_date'!C46")</f>
        <v/>
      </c>
      <c r="D46" s="87" t="str">
        <f>indirect("'03_date'!D46")</f>
        <v/>
      </c>
      <c r="E46" s="87" t="str">
        <f>indirect("'03_date'!E46")</f>
        <v>w07d3</v>
      </c>
      <c r="G46" s="88" t="str">
        <f t="shared" si="1"/>
        <v>4/19 (水) </v>
      </c>
      <c r="H46" s="89" t="str">
        <f>D46&amp;" 本番まであと"&amp;Days('01_memberdate'!$D$2,A46)&amp;"日！"</f>
        <v> 本番まであと4日！</v>
      </c>
      <c r="I46" s="89"/>
    </row>
    <row r="47">
      <c r="A47" s="86">
        <f>indirect("'03_date'!A47")</f>
        <v>45036</v>
      </c>
      <c r="B47" s="87" t="str">
        <f>indirect("'03_date'!B47")</f>
        <v>木</v>
      </c>
      <c r="C47" s="87" t="str">
        <f>indirect("'03_date'!C47")</f>
        <v/>
      </c>
      <c r="D47" s="87" t="str">
        <f>indirect("'03_date'!D47")</f>
        <v/>
      </c>
      <c r="E47" s="87" t="str">
        <f>indirect("'03_date'!E47")</f>
        <v>w07d4</v>
      </c>
      <c r="G47" s="88" t="str">
        <f t="shared" si="1"/>
        <v>4/20 (木) </v>
      </c>
      <c r="H47" s="89" t="str">
        <f>D47&amp;" 本番まであと"&amp;Days('01_memberdate'!$D$2,A47)&amp;"日！"</f>
        <v> 本番まであと3日！</v>
      </c>
      <c r="I47" s="89"/>
    </row>
    <row r="48">
      <c r="A48" s="86">
        <f>indirect("'03_date'!A48")</f>
        <v>45037</v>
      </c>
      <c r="B48" s="87" t="str">
        <f>indirect("'03_date'!B48")</f>
        <v>金</v>
      </c>
      <c r="C48" s="87" t="str">
        <f>indirect("'03_date'!C48")</f>
        <v/>
      </c>
      <c r="D48" s="87" t="str">
        <f>indirect("'03_date'!D48")</f>
        <v/>
      </c>
      <c r="E48" s="87" t="str">
        <f>indirect("'03_date'!E48")</f>
        <v>w07d5</v>
      </c>
      <c r="G48" s="88" t="str">
        <f t="shared" si="1"/>
        <v>4/21 (金) </v>
      </c>
      <c r="H48" s="89" t="str">
        <f>D48&amp;" 本番まであと"&amp;Days('01_memberdate'!$D$2,A48)&amp;"日！"</f>
        <v> 本番まであと2日！</v>
      </c>
      <c r="I48" s="89"/>
    </row>
    <row r="49">
      <c r="A49" s="86">
        <f>indirect("'03_date'!A49")</f>
        <v>45038</v>
      </c>
      <c r="B49" s="87" t="str">
        <f>indirect("'03_date'!B49")</f>
        <v>土</v>
      </c>
      <c r="C49" s="87" t="str">
        <f>indirect("'03_date'!C49")</f>
        <v/>
      </c>
      <c r="D49" s="87" t="str">
        <f>indirect("'03_date'!D49")</f>
        <v/>
      </c>
      <c r="E49" s="87" t="str">
        <f>indirect("'03_date'!E49")</f>
        <v>w07d6</v>
      </c>
      <c r="G49" s="88" t="str">
        <f t="shared" si="1"/>
        <v>4/22 (土) </v>
      </c>
      <c r="H49" s="89" t="str">
        <f>D49&amp;" 本番まであと"&amp;Days('01_memberdate'!$D$2,A49)&amp;"日！"</f>
        <v> 本番まであと1日！</v>
      </c>
      <c r="I49" s="89"/>
    </row>
    <row r="50">
      <c r="A50" s="86">
        <f>indirect("'03_date'!A50")</f>
        <v>45039</v>
      </c>
      <c r="B50" s="87" t="str">
        <f>indirect("'03_date'!B50")</f>
        <v>日</v>
      </c>
      <c r="C50" s="87" t="str">
        <f>indirect("'03_date'!C50")</f>
        <v/>
      </c>
      <c r="D50" s="87" t="str">
        <f>indirect("'03_date'!D50")</f>
        <v>衣装付き通し</v>
      </c>
      <c r="E50" s="87" t="str">
        <f>indirect("'03_date'!E50")</f>
        <v>w07d7</v>
      </c>
      <c r="G50" s="88" t="str">
        <f t="shared" si="1"/>
        <v>4/23 (日) </v>
      </c>
      <c r="H50" s="89" t="str">
        <f>D50&amp;" 本番まであと"&amp;Days('01_memberdate'!$D$2,A50)&amp;"日！"</f>
        <v>衣装付き通し 本番まであと0日！</v>
      </c>
      <c r="I50" s="89"/>
    </row>
    <row r="51">
      <c r="A51" s="86">
        <f>indirect("'03_date'!A51")</f>
        <v>45040</v>
      </c>
      <c r="B51" s="87" t="str">
        <f>indirect("'03_date'!B51")</f>
        <v>月</v>
      </c>
      <c r="C51" s="87" t="str">
        <f>indirect("'03_date'!C51")</f>
        <v/>
      </c>
      <c r="D51" s="87" t="str">
        <f>indirect("'03_date'!D51")</f>
        <v/>
      </c>
      <c r="E51" s="87" t="str">
        <f>indirect("'03_date'!E51")</f>
        <v>w08d1</v>
      </c>
      <c r="G51" s="88" t="str">
        <f t="shared" si="1"/>
        <v>4/24 (月) </v>
      </c>
      <c r="H51" s="89" t="str">
        <f>D51&amp;" 本番まであと"&amp;Days('01_memberdate'!$D$2,A51)&amp;"日！"</f>
        <v> 本番まであと-1日！</v>
      </c>
      <c r="I51" s="89"/>
    </row>
    <row r="52">
      <c r="A52" s="86">
        <f>indirect("'03_date'!A52")</f>
        <v>45041</v>
      </c>
      <c r="B52" s="87" t="str">
        <f>indirect("'03_date'!B52")</f>
        <v>火</v>
      </c>
      <c r="C52" s="87" t="str">
        <f>indirect("'03_date'!C52")</f>
        <v/>
      </c>
      <c r="D52" s="87" t="str">
        <f>indirect("'03_date'!D52")</f>
        <v/>
      </c>
      <c r="E52" s="87" t="str">
        <f>indirect("'03_date'!E52")</f>
        <v>w08d2</v>
      </c>
      <c r="G52" s="88" t="str">
        <f t="shared" si="1"/>
        <v>4/25 (火) </v>
      </c>
      <c r="H52" s="89" t="str">
        <f>D52&amp;" 本番まであと"&amp;Days('01_memberdate'!$D$2,A52)&amp;"日！"</f>
        <v> 本番まであと-2日！</v>
      </c>
      <c r="I52" s="89"/>
    </row>
    <row r="53">
      <c r="A53" s="86">
        <f>indirect("'03_date'!A53")</f>
        <v>45042</v>
      </c>
      <c r="B53" s="87" t="str">
        <f>indirect("'03_date'!B53")</f>
        <v>水</v>
      </c>
      <c r="C53" s="87" t="str">
        <f>indirect("'03_date'!C53")</f>
        <v/>
      </c>
      <c r="D53" s="87" t="str">
        <f>indirect("'03_date'!D53")</f>
        <v/>
      </c>
      <c r="E53" s="87" t="str">
        <f>indirect("'03_date'!E53")</f>
        <v>w08d3</v>
      </c>
      <c r="G53" s="88" t="str">
        <f t="shared" si="1"/>
        <v>4/26 (水) </v>
      </c>
      <c r="H53" s="89" t="str">
        <f>D53&amp;" 本番まであと"&amp;Days('01_memberdate'!$D$2,A53)&amp;"日！"</f>
        <v> 本番まであと-3日！</v>
      </c>
      <c r="I53" s="89"/>
    </row>
    <row r="54">
      <c r="A54" s="86">
        <f>indirect("'03_date'!A54")</f>
        <v>45043</v>
      </c>
      <c r="B54" s="87" t="str">
        <f>indirect("'03_date'!B54")</f>
        <v>木</v>
      </c>
      <c r="C54" s="87" t="str">
        <f>indirect("'03_date'!C54")</f>
        <v/>
      </c>
      <c r="D54" s="87" t="str">
        <f>indirect("'03_date'!D54")</f>
        <v/>
      </c>
      <c r="E54" s="87" t="str">
        <f>indirect("'03_date'!E54")</f>
        <v>w08d4</v>
      </c>
      <c r="G54" s="88" t="str">
        <f t="shared" si="1"/>
        <v>4/27 (木) </v>
      </c>
      <c r="H54" s="89" t="str">
        <f>D54&amp;" 本番まであと"&amp;Days('01_memberdate'!$D$2,A54)&amp;"日！"</f>
        <v> 本番まであと-4日！</v>
      </c>
      <c r="I54" s="89"/>
    </row>
    <row r="55">
      <c r="A55" s="86">
        <f>indirect("'03_date'!A55")</f>
        <v>45044</v>
      </c>
      <c r="B55" s="87" t="str">
        <f>indirect("'03_date'!B55")</f>
        <v>金</v>
      </c>
      <c r="C55" s="87" t="str">
        <f>indirect("'03_date'!C55")</f>
        <v/>
      </c>
      <c r="D55" s="87" t="str">
        <f>indirect("'03_date'!D55")</f>
        <v>仕込み</v>
      </c>
      <c r="E55" s="87" t="str">
        <f>indirect("'03_date'!E55")</f>
        <v>w08d5</v>
      </c>
      <c r="G55" s="88" t="str">
        <f t="shared" si="1"/>
        <v>4/28 (金) </v>
      </c>
      <c r="H55" s="89" t="str">
        <f>D55&amp;" 本番まであと"&amp;Days('01_memberdate'!$D$2,A55)&amp;"日！"</f>
        <v>仕込み 本番まであと-5日！</v>
      </c>
      <c r="I55" s="89"/>
    </row>
    <row r="56">
      <c r="A56" s="86">
        <f>indirect("'03_date'!A56")</f>
        <v>45045</v>
      </c>
      <c r="B56" s="87" t="str">
        <f>indirect("'03_date'!B56")</f>
        <v>土</v>
      </c>
      <c r="C56" s="87" t="str">
        <f>indirect("'03_date'!C56")</f>
        <v/>
      </c>
      <c r="D56" s="87" t="str">
        <f>indirect("'03_date'!D56")</f>
        <v>仕込み</v>
      </c>
      <c r="E56" s="87" t="str">
        <f>indirect("'03_date'!E56")</f>
        <v>w08d6</v>
      </c>
      <c r="G56" s="88" t="str">
        <f t="shared" si="1"/>
        <v>4/29 (土) </v>
      </c>
      <c r="H56" s="89" t="str">
        <f>D56&amp;" 本番まであと"&amp;Days('01_memberdate'!$D$2,A56)&amp;"日！"</f>
        <v>仕込み 本番まであと-6日！</v>
      </c>
      <c r="I56" s="89"/>
    </row>
    <row r="57">
      <c r="A57" s="86">
        <f>indirect("'03_date'!A57")</f>
        <v>45046</v>
      </c>
      <c r="B57" s="87" t="str">
        <f>indirect("'03_date'!B57")</f>
        <v>日</v>
      </c>
      <c r="C57" s="87" t="str">
        <f>indirect("'03_date'!C57")</f>
        <v/>
      </c>
      <c r="D57" s="87" t="str">
        <f>indirect("'03_date'!D57")</f>
        <v>本番</v>
      </c>
      <c r="E57" s="87" t="str">
        <f>indirect("'03_date'!E57")</f>
        <v>w08d7</v>
      </c>
      <c r="G57" s="88" t="str">
        <f t="shared" si="1"/>
        <v>4/30 (日) </v>
      </c>
      <c r="H57" s="89" t="str">
        <f>D57&amp;" 本番まであと"&amp;Days('01_memberdate'!$D$2,A57)&amp;"日！"</f>
        <v>本番 本番まであと-7日！</v>
      </c>
      <c r="I57" s="89"/>
    </row>
    <row r="58">
      <c r="A58" s="86">
        <f>indirect("'03_date'!A58")</f>
        <v>45047</v>
      </c>
      <c r="B58" s="87" t="str">
        <f>indirect("'03_date'!B58")</f>
        <v>月</v>
      </c>
      <c r="C58" s="87" t="str">
        <f>indirect("'03_date'!C58")</f>
        <v/>
      </c>
      <c r="D58" s="87" t="str">
        <f>indirect("'03_date'!D58")</f>
        <v/>
      </c>
      <c r="E58" s="87" t="str">
        <f>indirect("'03_date'!E58")</f>
        <v>w09d1</v>
      </c>
      <c r="G58" s="88" t="str">
        <f t="shared" si="1"/>
        <v>5/1 (月) </v>
      </c>
      <c r="H58" s="89" t="str">
        <f>D58&amp;" 本番まであと"&amp;Days('01_memberdate'!$D$2,A58)&amp;"日！"</f>
        <v> 本番まであと-8日！</v>
      </c>
      <c r="I58" s="89"/>
    </row>
    <row r="59">
      <c r="A59" s="86">
        <f>indirect("'03_date'!A59")</f>
        <v>45048</v>
      </c>
      <c r="B59" s="87" t="str">
        <f>indirect("'03_date'!B59")</f>
        <v>火</v>
      </c>
      <c r="C59" s="87" t="str">
        <f>indirect("'03_date'!C59")</f>
        <v/>
      </c>
      <c r="D59" s="87" t="str">
        <f>indirect("'03_date'!D59")</f>
        <v/>
      </c>
      <c r="E59" s="87" t="str">
        <f>indirect("'03_date'!E59")</f>
        <v>w09d2</v>
      </c>
      <c r="G59" s="88" t="str">
        <f t="shared" si="1"/>
        <v>5/2 (火) </v>
      </c>
      <c r="H59" s="89" t="str">
        <f>D59&amp;" 本番まであと"&amp;Days('01_memberdate'!$D$2,A59)&amp;"日！"</f>
        <v> 本番まであと-9日！</v>
      </c>
      <c r="I59" s="89"/>
    </row>
    <row r="60">
      <c r="A60" s="86">
        <f>indirect("'03_date'!A60")</f>
        <v>45049</v>
      </c>
      <c r="B60" s="87" t="str">
        <f>indirect("'03_date'!B60")</f>
        <v>水</v>
      </c>
      <c r="C60" s="87" t="str">
        <f>indirect("'03_date'!C60")</f>
        <v/>
      </c>
      <c r="D60" s="87" t="str">
        <f>indirect("'03_date'!D60")</f>
        <v/>
      </c>
      <c r="E60" s="87" t="str">
        <f>indirect("'03_date'!E60")</f>
        <v>w09d3</v>
      </c>
      <c r="G60" s="88" t="str">
        <f t="shared" si="1"/>
        <v>5/3 (水) </v>
      </c>
      <c r="H60" s="89" t="str">
        <f>D60&amp;" 本番まであと"&amp;Days('01_memberdate'!$D$2,A60)&amp;"日！"</f>
        <v> 本番まであと-10日！</v>
      </c>
      <c r="I60" s="89"/>
    </row>
    <row r="61">
      <c r="A61" s="86">
        <f>indirect("'03_date'!A61")</f>
        <v>45050</v>
      </c>
      <c r="B61" s="87" t="str">
        <f>indirect("'03_date'!B61")</f>
        <v>木</v>
      </c>
      <c r="C61" s="87" t="str">
        <f>indirect("'03_date'!C61")</f>
        <v/>
      </c>
      <c r="D61" s="87" t="str">
        <f>indirect("'03_date'!D61")</f>
        <v/>
      </c>
      <c r="E61" s="87" t="str">
        <f>indirect("'03_date'!E61")</f>
        <v>w09d4</v>
      </c>
      <c r="G61" s="88" t="str">
        <f t="shared" si="1"/>
        <v>5/4 (木) </v>
      </c>
      <c r="H61" s="89" t="str">
        <f>D61&amp;" 本番まであと"&amp;Days('01_memberdate'!$D$2,A61)&amp;"日！"</f>
        <v> 本番まであと-11日！</v>
      </c>
      <c r="I61" s="89"/>
    </row>
    <row r="62">
      <c r="A62" s="86">
        <f>indirect("'03_date'!A62")</f>
        <v>45051</v>
      </c>
      <c r="B62" s="87" t="str">
        <f>indirect("'03_date'!B62")</f>
        <v>金</v>
      </c>
      <c r="C62" s="87" t="str">
        <f>indirect("'03_date'!C62")</f>
        <v/>
      </c>
      <c r="D62" s="87" t="str">
        <f>indirect("'03_date'!D62")</f>
        <v/>
      </c>
      <c r="E62" s="87" t="str">
        <f>indirect("'03_date'!E62")</f>
        <v>w09d5</v>
      </c>
      <c r="G62" s="88" t="str">
        <f t="shared" si="1"/>
        <v>5/5 (金) </v>
      </c>
      <c r="H62" s="89" t="str">
        <f>D62&amp;" 本番まであと"&amp;Days('01_memberdate'!$D$2,A62)&amp;"日！"</f>
        <v> 本番まであと-12日！</v>
      </c>
      <c r="I62" s="89"/>
    </row>
    <row r="63">
      <c r="A63" s="86">
        <f>indirect("'03_date'!A63")</f>
        <v>45052</v>
      </c>
      <c r="B63" s="87" t="str">
        <f>indirect("'03_date'!B63")</f>
        <v>土</v>
      </c>
      <c r="C63" s="87" t="str">
        <f>indirect("'03_date'!C63")</f>
        <v/>
      </c>
      <c r="D63" s="87" t="str">
        <f>indirect("'03_date'!D63")</f>
        <v/>
      </c>
      <c r="E63" s="87" t="str">
        <f>indirect("'03_date'!E63")</f>
        <v>w09d6</v>
      </c>
      <c r="G63" s="88" t="str">
        <f t="shared" si="1"/>
        <v>5/6 (土) </v>
      </c>
      <c r="H63" s="89" t="str">
        <f>D63&amp;" 本番まであと"&amp;Days('01_memberdate'!$D$2,A63)&amp;"日！"</f>
        <v> 本番まであと-13日！</v>
      </c>
      <c r="I63" s="89"/>
    </row>
    <row r="64">
      <c r="A64" s="86">
        <f>indirect("'03_date'!A64")</f>
        <v>45053</v>
      </c>
      <c r="B64" s="87" t="str">
        <f>indirect("'03_date'!B64")</f>
        <v>日</v>
      </c>
      <c r="C64" s="87" t="str">
        <f>indirect("'03_date'!C64")</f>
        <v/>
      </c>
      <c r="D64" s="87" t="str">
        <f>indirect("'03_date'!D64")</f>
        <v/>
      </c>
      <c r="E64" s="87" t="str">
        <f>indirect("'03_date'!E64")</f>
        <v>w09d7</v>
      </c>
      <c r="G64" s="88" t="str">
        <f t="shared" si="1"/>
        <v>5/7 (日) </v>
      </c>
      <c r="H64" s="89" t="str">
        <f>D64&amp;" 本番まであと"&amp;Days('01_memberdate'!$D$2,A64)&amp;"日！"</f>
        <v> 本番まであと-14日！</v>
      </c>
      <c r="I64" s="89"/>
    </row>
    <row r="65">
      <c r="A65" s="86">
        <f>indirect("'03_date'!A65")</f>
        <v>45054</v>
      </c>
      <c r="B65" s="87" t="str">
        <f>indirect("'03_date'!B65")</f>
        <v>月</v>
      </c>
      <c r="C65" s="87" t="str">
        <f>indirect("'03_date'!C65")</f>
        <v/>
      </c>
      <c r="D65" s="87" t="str">
        <f>indirect("'03_date'!D65")</f>
        <v/>
      </c>
      <c r="E65" s="87" t="str">
        <f>indirect("'03_date'!E65")</f>
        <v>w10d1</v>
      </c>
      <c r="G65" s="88" t="str">
        <f t="shared" si="1"/>
        <v>5/8 (月) </v>
      </c>
      <c r="H65" s="89" t="str">
        <f>D65&amp;" 本番まであと"&amp;Days('01_memberdate'!$D$2,A65)&amp;"日！"</f>
        <v> 本番まであと-15日！</v>
      </c>
      <c r="I65" s="89"/>
    </row>
    <row r="66">
      <c r="A66" s="86">
        <f>indirect("'03_date'!A66")</f>
        <v>45055</v>
      </c>
      <c r="B66" s="87" t="str">
        <f>indirect("'03_date'!B66")</f>
        <v>火</v>
      </c>
      <c r="C66" s="87" t="str">
        <f>indirect("'03_date'!C66")</f>
        <v/>
      </c>
      <c r="D66" s="87" t="str">
        <f>indirect("'03_date'!D66")</f>
        <v/>
      </c>
      <c r="E66" s="87" t="str">
        <f>indirect("'03_date'!E66")</f>
        <v>w10d2</v>
      </c>
      <c r="G66" s="88" t="str">
        <f t="shared" si="1"/>
        <v>5/9 (火) </v>
      </c>
      <c r="H66" s="89" t="str">
        <f>D66&amp;" 本番まであと"&amp;Days('01_memberdate'!$D$2,A66)&amp;"日！"</f>
        <v> 本番まであと-16日！</v>
      </c>
      <c r="I66" s="89"/>
    </row>
    <row r="67">
      <c r="A67" s="86">
        <f>indirect("'03_date'!A67")</f>
        <v>45056</v>
      </c>
      <c r="B67" s="87" t="str">
        <f>indirect("'03_date'!B67")</f>
        <v>水</v>
      </c>
      <c r="C67" s="87" t="str">
        <f>indirect("'03_date'!C67")</f>
        <v/>
      </c>
      <c r="D67" s="87" t="str">
        <f>indirect("'03_date'!D67")</f>
        <v/>
      </c>
      <c r="E67" s="87" t="str">
        <f>indirect("'03_date'!E67")</f>
        <v>w10d3</v>
      </c>
      <c r="G67" s="88" t="str">
        <f t="shared" si="1"/>
        <v>5/10 (水) </v>
      </c>
      <c r="H67" s="89" t="str">
        <f>D67&amp;" 本番まであと"&amp;Days('01_memberdate'!$D$2,A67)&amp;"日！"</f>
        <v> 本番まであと-17日！</v>
      </c>
      <c r="I67" s="89"/>
    </row>
    <row r="68">
      <c r="A68" s="86">
        <f>indirect("'03_date'!A68")</f>
        <v>45057</v>
      </c>
      <c r="B68" s="87" t="str">
        <f>indirect("'03_date'!B68")</f>
        <v>木</v>
      </c>
      <c r="C68" s="87" t="str">
        <f>indirect("'03_date'!C68")</f>
        <v/>
      </c>
      <c r="D68" s="87" t="str">
        <f>indirect("'03_date'!D68")</f>
        <v/>
      </c>
      <c r="E68" s="87" t="str">
        <f>indirect("'03_date'!E68")</f>
        <v>w10d4</v>
      </c>
      <c r="G68" s="88" t="str">
        <f t="shared" si="1"/>
        <v>5/11 (木) </v>
      </c>
      <c r="H68" s="89" t="str">
        <f>D68&amp;" 本番まであと"&amp;Days('01_memberdate'!$D$2,A68)&amp;"日！"</f>
        <v> 本番まであと-18日！</v>
      </c>
      <c r="I68" s="89"/>
    </row>
    <row r="69">
      <c r="A69" s="86">
        <f>indirect("'03_date'!A69")</f>
        <v>45058</v>
      </c>
      <c r="B69" s="87" t="str">
        <f>indirect("'03_date'!B69")</f>
        <v>金</v>
      </c>
      <c r="C69" s="87" t="str">
        <f>indirect("'03_date'!C69")</f>
        <v/>
      </c>
      <c r="D69" s="87" t="str">
        <f>indirect("'03_date'!D69")</f>
        <v/>
      </c>
      <c r="E69" s="87" t="str">
        <f>indirect("'03_date'!E69")</f>
        <v>w10d5</v>
      </c>
      <c r="G69" s="88" t="str">
        <f t="shared" si="1"/>
        <v>5/12 (金) </v>
      </c>
      <c r="H69" s="89" t="str">
        <f>D69&amp;" 本番まであと"&amp;Days('01_memberdate'!$D$2,A69)&amp;"日！"</f>
        <v> 本番まであと-19日！</v>
      </c>
      <c r="I69" s="89"/>
    </row>
    <row r="70">
      <c r="A70" s="86">
        <f>indirect("'03_date'!A70")</f>
        <v>45059</v>
      </c>
      <c r="B70" s="87" t="str">
        <f>indirect("'03_date'!B70")</f>
        <v>土</v>
      </c>
      <c r="C70" s="87" t="str">
        <f>indirect("'03_date'!C70")</f>
        <v/>
      </c>
      <c r="D70" s="87" t="str">
        <f>indirect("'03_date'!D70")</f>
        <v/>
      </c>
      <c r="E70" s="87" t="str">
        <f>indirect("'03_date'!E70")</f>
        <v>w10d6</v>
      </c>
      <c r="G70" s="88" t="str">
        <f t="shared" si="1"/>
        <v>5/13 (土) </v>
      </c>
      <c r="H70" s="89" t="str">
        <f>D70&amp;" 本番まであと"&amp;Days('01_memberdate'!$D$2,A70)&amp;"日！"</f>
        <v> 本番まであと-20日！</v>
      </c>
      <c r="I70" s="89"/>
    </row>
    <row r="71">
      <c r="A71" s="86">
        <f>indirect("'03_date'!A71")</f>
        <v>45060</v>
      </c>
      <c r="B71" s="87" t="str">
        <f>indirect("'03_date'!B71")</f>
        <v>日</v>
      </c>
      <c r="C71" s="87" t="str">
        <f>indirect("'03_date'!C71")</f>
        <v/>
      </c>
      <c r="D71" s="87" t="str">
        <f>indirect("'03_date'!D71")</f>
        <v/>
      </c>
      <c r="E71" s="87" t="str">
        <f>indirect("'03_date'!E71")</f>
        <v>w10d7</v>
      </c>
      <c r="G71" s="88" t="str">
        <f t="shared" si="1"/>
        <v>5/14 (日) </v>
      </c>
      <c r="H71" s="89" t="str">
        <f>D71&amp;" 本番まであと"&amp;Days('01_memberdate'!$D$2,A71)&amp;"日！"</f>
        <v> 本番まであと-21日！</v>
      </c>
      <c r="I71" s="89"/>
    </row>
    <row r="72">
      <c r="A72" s="86">
        <f>indirect("'03_date'!A72")</f>
        <v>45061</v>
      </c>
      <c r="B72" s="87" t="str">
        <f>indirect("'03_date'!B72")</f>
        <v>月</v>
      </c>
      <c r="C72" s="87" t="str">
        <f>indirect("'03_date'!C72")</f>
        <v/>
      </c>
      <c r="D72" s="87" t="str">
        <f>indirect("'03_date'!D72")</f>
        <v/>
      </c>
      <c r="E72" s="87" t="str">
        <f>indirect("'03_date'!E72")</f>
        <v>w11d1</v>
      </c>
      <c r="G72" s="88" t="str">
        <f t="shared" si="1"/>
        <v>5/15 (月) </v>
      </c>
      <c r="H72" s="89" t="str">
        <f>D72&amp;" 本番まであと"&amp;Days('01_memberdate'!$D$2,A72)&amp;"日！"</f>
        <v> 本番まであと-22日！</v>
      </c>
      <c r="I72" s="89"/>
    </row>
    <row r="73">
      <c r="A73" s="86">
        <f>indirect("'03_date'!A73")</f>
        <v>45062</v>
      </c>
      <c r="B73" s="87" t="str">
        <f>indirect("'03_date'!B73")</f>
        <v>火</v>
      </c>
      <c r="C73" s="87" t="str">
        <f>indirect("'03_date'!C73")</f>
        <v/>
      </c>
      <c r="D73" s="87" t="str">
        <f>indirect("'03_date'!D73")</f>
        <v/>
      </c>
      <c r="E73" s="87" t="str">
        <f>indirect("'03_date'!E73")</f>
        <v>w11d2</v>
      </c>
      <c r="G73" s="88" t="str">
        <f t="shared" si="1"/>
        <v>5/16 (火) </v>
      </c>
      <c r="H73" s="89" t="str">
        <f>D73&amp;" 本番まであと"&amp;Days('01_memberdate'!$D$2,A73)&amp;"日！"</f>
        <v> 本番まであと-23日！</v>
      </c>
      <c r="I73" s="89"/>
    </row>
    <row r="74">
      <c r="A74" s="86">
        <f>indirect("'03_date'!A74")</f>
        <v>45063</v>
      </c>
      <c r="B74" s="87" t="str">
        <f>indirect("'03_date'!B74")</f>
        <v>水</v>
      </c>
      <c r="C74" s="87" t="str">
        <f>indirect("'03_date'!C74")</f>
        <v/>
      </c>
      <c r="D74" s="87" t="str">
        <f>indirect("'03_date'!D74")</f>
        <v/>
      </c>
      <c r="E74" s="87" t="str">
        <f>indirect("'03_date'!E74")</f>
        <v>w11d3</v>
      </c>
      <c r="G74" s="88" t="str">
        <f t="shared" si="1"/>
        <v>5/17 (水) </v>
      </c>
      <c r="H74" s="89" t="str">
        <f>D74&amp;" 本番まであと"&amp;Days('01_memberdate'!$D$2,A74)&amp;"日！"</f>
        <v> 本番まであと-24日！</v>
      </c>
      <c r="I74" s="89"/>
    </row>
    <row r="75">
      <c r="A75" s="86">
        <f>indirect("'03_date'!A75")</f>
        <v>45064</v>
      </c>
      <c r="B75" s="87" t="str">
        <f>indirect("'03_date'!B75")</f>
        <v>木</v>
      </c>
      <c r="C75" s="87" t="str">
        <f>indirect("'03_date'!C75")</f>
        <v/>
      </c>
      <c r="D75" s="87" t="str">
        <f>indirect("'03_date'!D75")</f>
        <v/>
      </c>
      <c r="E75" s="87" t="str">
        <f>indirect("'03_date'!E75")</f>
        <v>w11d4</v>
      </c>
      <c r="G75" s="88" t="str">
        <f t="shared" si="1"/>
        <v>5/18 (木) </v>
      </c>
      <c r="H75" s="89" t="str">
        <f>D75&amp;" 本番まであと"&amp;Days('01_memberdate'!$D$2,A75)&amp;"日！"</f>
        <v> 本番まであと-25日！</v>
      </c>
      <c r="I75" s="89"/>
    </row>
    <row r="76">
      <c r="A76" s="86">
        <f>indirect("'03_date'!A76")</f>
        <v>45065</v>
      </c>
      <c r="B76" s="87" t="str">
        <f>indirect("'03_date'!B76")</f>
        <v>金</v>
      </c>
      <c r="C76" s="87" t="str">
        <f>indirect("'03_date'!C76")</f>
        <v/>
      </c>
      <c r="D76" s="87" t="str">
        <f>indirect("'03_date'!D76")</f>
        <v/>
      </c>
      <c r="E76" s="87" t="str">
        <f>indirect("'03_date'!E76")</f>
        <v>w11d5</v>
      </c>
      <c r="G76" s="88" t="str">
        <f t="shared" si="1"/>
        <v>5/19 (金) </v>
      </c>
      <c r="H76" s="89" t="str">
        <f>D76&amp;" 本番まであと"&amp;Days('01_memberdate'!$D$2,A76)&amp;"日！"</f>
        <v> 本番まであと-26日！</v>
      </c>
      <c r="I76" s="89"/>
    </row>
    <row r="77">
      <c r="A77" s="86">
        <f>indirect("'03_date'!A77")</f>
        <v>45066</v>
      </c>
      <c r="B77" s="87" t="str">
        <f>indirect("'03_date'!B77")</f>
        <v>土</v>
      </c>
      <c r="C77" s="87" t="str">
        <f>indirect("'03_date'!C77")</f>
        <v/>
      </c>
      <c r="D77" s="87" t="str">
        <f>indirect("'03_date'!D77")</f>
        <v/>
      </c>
      <c r="E77" s="87" t="str">
        <f>indirect("'03_date'!E77")</f>
        <v>w11d6</v>
      </c>
      <c r="G77" s="88" t="str">
        <f t="shared" si="1"/>
        <v>5/20 (土) </v>
      </c>
      <c r="H77" s="89" t="str">
        <f>D77&amp;" 本番まであと"&amp;Days('01_memberdate'!$D$2,A77)&amp;"日！"</f>
        <v> 本番まであと-27日！</v>
      </c>
      <c r="I77" s="89"/>
    </row>
    <row r="78">
      <c r="A78" s="86">
        <f>indirect("'03_date'!A78")</f>
        <v>45067</v>
      </c>
      <c r="B78" s="87" t="str">
        <f>indirect("'03_date'!B78")</f>
        <v>日</v>
      </c>
      <c r="C78" s="87" t="str">
        <f>indirect("'03_date'!C78")</f>
        <v/>
      </c>
      <c r="D78" s="87" t="str">
        <f>indirect("'03_date'!D78")</f>
        <v/>
      </c>
      <c r="E78" s="87" t="str">
        <f>indirect("'03_date'!E78")</f>
        <v>w11d7</v>
      </c>
      <c r="G78" s="88" t="str">
        <f t="shared" si="1"/>
        <v>5/21 (日) </v>
      </c>
      <c r="H78" s="89" t="str">
        <f>D78&amp;" 本番まであと"&amp;Days('01_memberdate'!$D$2,A78)&amp;"日！"</f>
        <v> 本番まであと-28日！</v>
      </c>
      <c r="I78" s="89"/>
    </row>
    <row r="79">
      <c r="A79" s="86">
        <f>indirect("'03_date'!A79")</f>
        <v>45068</v>
      </c>
      <c r="B79" s="87" t="str">
        <f>indirect("'03_date'!B79")</f>
        <v>月</v>
      </c>
      <c r="C79" s="87" t="str">
        <f>indirect("'03_date'!C79")</f>
        <v/>
      </c>
      <c r="D79" s="87" t="str">
        <f>indirect("'03_date'!D79")</f>
        <v/>
      </c>
      <c r="E79" s="87" t="str">
        <f>indirect("'03_date'!E79")</f>
        <v>w12d1</v>
      </c>
      <c r="G79" s="88" t="str">
        <f t="shared" si="1"/>
        <v>5/22 (月) </v>
      </c>
      <c r="H79" s="89" t="str">
        <f>D79&amp;" 本番まであと"&amp;Days('01_memberdate'!$D$2,A79)&amp;"日！"</f>
        <v> 本番まであと-29日！</v>
      </c>
      <c r="I79" s="89"/>
    </row>
    <row r="80">
      <c r="A80" s="86">
        <f>indirect("'03_date'!A80")</f>
        <v>45069</v>
      </c>
      <c r="B80" s="87" t="str">
        <f>indirect("'03_date'!B80")</f>
        <v>火</v>
      </c>
      <c r="C80" s="87" t="str">
        <f>indirect("'03_date'!C80")</f>
        <v/>
      </c>
      <c r="D80" s="87" t="str">
        <f>indirect("'03_date'!D80")</f>
        <v/>
      </c>
      <c r="E80" s="87" t="str">
        <f>indirect("'03_date'!E80")</f>
        <v>w12d2</v>
      </c>
      <c r="G80" s="88" t="str">
        <f t="shared" si="1"/>
        <v>5/23 (火) </v>
      </c>
      <c r="H80" s="89" t="str">
        <f>D80&amp;" 本番まであと"&amp;Days('01_memberdate'!$D$2,A80)&amp;"日！"</f>
        <v> 本番まであと-30日！</v>
      </c>
      <c r="I80" s="89"/>
    </row>
    <row r="81">
      <c r="A81" s="86">
        <f>indirect("'03_date'!A81")</f>
        <v>45070</v>
      </c>
      <c r="B81" s="87" t="str">
        <f>indirect("'03_date'!B81")</f>
        <v>水</v>
      </c>
      <c r="C81" s="87" t="str">
        <f>indirect("'03_date'!C81")</f>
        <v/>
      </c>
      <c r="D81" s="87" t="str">
        <f>indirect("'03_date'!D81")</f>
        <v/>
      </c>
      <c r="E81" s="87" t="str">
        <f>indirect("'03_date'!E81")</f>
        <v>w12d3</v>
      </c>
      <c r="G81" s="88" t="str">
        <f t="shared" si="1"/>
        <v>5/24 (水) </v>
      </c>
      <c r="H81" s="89" t="str">
        <f>D81&amp;" 本番まであと"&amp;Days('01_memberdate'!$D$2,A81)&amp;"日！"</f>
        <v> 本番まであと-31日！</v>
      </c>
      <c r="I81" s="89"/>
    </row>
    <row r="82">
      <c r="A82" s="86">
        <f>indirect("'03_date'!A82")</f>
        <v>45071</v>
      </c>
      <c r="B82" s="87" t="str">
        <f>indirect("'03_date'!B82")</f>
        <v>木</v>
      </c>
      <c r="C82" s="87" t="str">
        <f>indirect("'03_date'!C82")</f>
        <v/>
      </c>
      <c r="D82" s="87" t="str">
        <f>indirect("'03_date'!D82")</f>
        <v/>
      </c>
      <c r="E82" s="87" t="str">
        <f>indirect("'03_date'!E82")</f>
        <v>w12d4</v>
      </c>
      <c r="G82" s="88" t="str">
        <f t="shared" si="1"/>
        <v>5/25 (木) </v>
      </c>
      <c r="H82" s="89" t="str">
        <f>D82&amp;" 本番まであと"&amp;Days('01_memberdate'!$D$2,A82)&amp;"日！"</f>
        <v> 本番まであと-32日！</v>
      </c>
      <c r="I82" s="89"/>
    </row>
    <row r="83">
      <c r="A83" s="86">
        <f>indirect("'03_date'!A83")</f>
        <v>45072</v>
      </c>
      <c r="B83" s="87" t="str">
        <f>indirect("'03_date'!B83")</f>
        <v>金</v>
      </c>
      <c r="C83" s="87" t="str">
        <f>indirect("'03_date'!C83")</f>
        <v/>
      </c>
      <c r="D83" s="87" t="str">
        <f>indirect("'03_date'!D83")</f>
        <v/>
      </c>
      <c r="E83" s="87" t="str">
        <f>indirect("'03_date'!E83")</f>
        <v>w12d5</v>
      </c>
      <c r="G83" s="88" t="str">
        <f t="shared" si="1"/>
        <v>5/26 (金) </v>
      </c>
      <c r="H83" s="89" t="str">
        <f>D83&amp;" 本番まであと"&amp;Days('01_memberdate'!$D$2,A83)&amp;"日！"</f>
        <v> 本番まであと-33日！</v>
      </c>
      <c r="I83" s="89"/>
    </row>
    <row r="84">
      <c r="A84" s="86">
        <f>indirect("'03_date'!A84")</f>
        <v>45073</v>
      </c>
      <c r="B84" s="87" t="str">
        <f>indirect("'03_date'!B84")</f>
        <v>土</v>
      </c>
      <c r="C84" s="87" t="str">
        <f>indirect("'03_date'!C84")</f>
        <v/>
      </c>
      <c r="D84" s="87" t="str">
        <f>indirect("'03_date'!D84")</f>
        <v/>
      </c>
      <c r="E84" s="87" t="str">
        <f>indirect("'03_date'!E84")</f>
        <v>w12d6</v>
      </c>
      <c r="G84" s="88" t="str">
        <f t="shared" si="1"/>
        <v>5/27 (土) </v>
      </c>
      <c r="H84" s="89" t="str">
        <f>D84&amp;" 本番まであと"&amp;Days('01_memberdate'!$D$2,A84)&amp;"日！"</f>
        <v> 本番まであと-34日！</v>
      </c>
      <c r="I84" s="89"/>
    </row>
    <row r="85">
      <c r="A85" s="86">
        <f>indirect("'03_date'!A85")</f>
        <v>45074</v>
      </c>
      <c r="B85" s="87" t="str">
        <f>indirect("'03_date'!B85")</f>
        <v>日</v>
      </c>
      <c r="C85" s="87" t="str">
        <f>indirect("'03_date'!C85")</f>
        <v/>
      </c>
      <c r="D85" s="87" t="str">
        <f>indirect("'03_date'!D85")</f>
        <v/>
      </c>
      <c r="E85" s="87" t="str">
        <f>indirect("'03_date'!E85")</f>
        <v>w12d7</v>
      </c>
      <c r="G85" s="88" t="str">
        <f t="shared" si="1"/>
        <v>5/28 (日) </v>
      </c>
      <c r="H85" s="89" t="str">
        <f>D85&amp;" 本番まであと"&amp;Days('01_memberdate'!$D$2,A85)&amp;"日！"</f>
        <v> 本番まであと-35日！</v>
      </c>
      <c r="I85" s="89"/>
    </row>
    <row r="86">
      <c r="A86" s="86">
        <f>indirect("'03_date'!A86")</f>
        <v>45075</v>
      </c>
      <c r="B86" s="87" t="str">
        <f>indirect("'03_date'!B86")</f>
        <v>月</v>
      </c>
      <c r="C86" s="87" t="str">
        <f>indirect("'03_date'!C86")</f>
        <v/>
      </c>
      <c r="D86" s="87" t="str">
        <f>indirect("'03_date'!D86")</f>
        <v/>
      </c>
      <c r="E86" s="87" t="str">
        <f>indirect("'03_date'!E86")</f>
        <v>w13d1</v>
      </c>
      <c r="G86" s="88" t="str">
        <f t="shared" si="1"/>
        <v>5/29 (月) </v>
      </c>
      <c r="H86" s="89" t="str">
        <f>D86&amp;" 本番まであと"&amp;Days('01_memberdate'!$D$2,A86)&amp;"日！"</f>
        <v> 本番まであと-36日！</v>
      </c>
      <c r="I86" s="89"/>
    </row>
    <row r="87">
      <c r="A87" s="86">
        <f>indirect("'03_date'!A87")</f>
        <v>45076</v>
      </c>
      <c r="B87" s="87" t="str">
        <f>indirect("'03_date'!B87")</f>
        <v>火</v>
      </c>
      <c r="C87" s="87" t="str">
        <f>indirect("'03_date'!C87")</f>
        <v/>
      </c>
      <c r="D87" s="87" t="str">
        <f>indirect("'03_date'!D87")</f>
        <v/>
      </c>
      <c r="E87" s="87" t="str">
        <f>indirect("'03_date'!E87")</f>
        <v>w13d2</v>
      </c>
      <c r="G87" s="88" t="str">
        <f t="shared" si="1"/>
        <v>5/30 (火) </v>
      </c>
      <c r="H87" s="89" t="str">
        <f>D87&amp;" 本番まであと"&amp;Days('01_memberdate'!$D$2,A87)&amp;"日！"</f>
        <v> 本番まであと-37日！</v>
      </c>
      <c r="I87" s="89"/>
    </row>
    <row r="88">
      <c r="A88" s="86">
        <f>indirect("'03_date'!A88")</f>
        <v>45077</v>
      </c>
      <c r="B88" s="87" t="str">
        <f>indirect("'03_date'!B88")</f>
        <v>水</v>
      </c>
      <c r="C88" s="87" t="str">
        <f>indirect("'03_date'!C88")</f>
        <v/>
      </c>
      <c r="D88" s="87" t="str">
        <f>indirect("'03_date'!D88")</f>
        <v/>
      </c>
      <c r="E88" s="87" t="str">
        <f>indirect("'03_date'!E88")</f>
        <v>w13d3</v>
      </c>
      <c r="G88" s="88" t="str">
        <f t="shared" si="1"/>
        <v>5/31 (水) </v>
      </c>
      <c r="H88" s="89" t="str">
        <f>D88&amp;" 本番まであと"&amp;Days('01_memberdate'!$D$2,A88)&amp;"日！"</f>
        <v> 本番まであと-38日！</v>
      </c>
      <c r="I88" s="89"/>
    </row>
    <row r="89">
      <c r="A89" s="86">
        <f>indirect("'03_date'!A89")</f>
        <v>45078</v>
      </c>
      <c r="B89" s="87" t="str">
        <f>indirect("'03_date'!B89")</f>
        <v>木</v>
      </c>
      <c r="C89" s="87" t="str">
        <f>indirect("'03_date'!C89")</f>
        <v/>
      </c>
      <c r="D89" s="87" t="str">
        <f>indirect("'03_date'!D89")</f>
        <v/>
      </c>
      <c r="E89" s="87" t="str">
        <f>indirect("'03_date'!E89")</f>
        <v>w13d4</v>
      </c>
      <c r="G89" s="88" t="str">
        <f t="shared" si="1"/>
        <v>6/1 (木) </v>
      </c>
      <c r="H89" s="89" t="str">
        <f>D89&amp;" 本番まであと"&amp;Days('01_memberdate'!$D$2,A89)&amp;"日！"</f>
        <v> 本番まであと-39日！</v>
      </c>
      <c r="I89" s="89"/>
    </row>
    <row r="90">
      <c r="A90" s="86">
        <f>indirect("'03_date'!A90")</f>
        <v>45079</v>
      </c>
      <c r="B90" s="87" t="str">
        <f>indirect("'03_date'!B90")</f>
        <v>金</v>
      </c>
      <c r="C90" s="87" t="str">
        <f>indirect("'03_date'!C90")</f>
        <v/>
      </c>
      <c r="D90" s="87" t="str">
        <f>indirect("'03_date'!D90")</f>
        <v/>
      </c>
      <c r="E90" s="87" t="str">
        <f>indirect("'03_date'!E90")</f>
        <v>w13d5</v>
      </c>
      <c r="G90" s="88" t="str">
        <f t="shared" si="1"/>
        <v>6/2 (金) </v>
      </c>
      <c r="H90" s="89" t="str">
        <f>D90&amp;" 本番まであと"&amp;Days('01_memberdate'!$D$2,A90)&amp;"日！"</f>
        <v> 本番まであと-40日！</v>
      </c>
      <c r="I90" s="89"/>
    </row>
    <row r="91">
      <c r="A91" s="86">
        <f>indirect("'03_date'!A91")</f>
        <v>45080</v>
      </c>
      <c r="B91" s="87" t="str">
        <f>indirect("'03_date'!B91")</f>
        <v>土</v>
      </c>
      <c r="C91" s="87" t="str">
        <f>indirect("'03_date'!C91")</f>
        <v/>
      </c>
      <c r="D91" s="87" t="str">
        <f>indirect("'03_date'!D91")</f>
        <v/>
      </c>
      <c r="E91" s="87" t="str">
        <f>indirect("'03_date'!E91")</f>
        <v>w13d6</v>
      </c>
      <c r="G91" s="88" t="str">
        <f t="shared" si="1"/>
        <v>6/3 (土) </v>
      </c>
      <c r="H91" s="89" t="str">
        <f>D91&amp;" 本番まであと"&amp;Days('01_memberdate'!$D$2,A91)&amp;"日！"</f>
        <v> 本番まであと-41日！</v>
      </c>
      <c r="I91" s="89"/>
    </row>
    <row r="92">
      <c r="A92" s="86">
        <f>indirect("'03_date'!A92")</f>
        <v>45081</v>
      </c>
      <c r="B92" s="87" t="str">
        <f>indirect("'03_date'!B92")</f>
        <v>日</v>
      </c>
      <c r="C92" s="87" t="str">
        <f>indirect("'03_date'!C92")</f>
        <v/>
      </c>
      <c r="D92" s="87" t="str">
        <f>indirect("'03_date'!D92")</f>
        <v/>
      </c>
      <c r="E92" s="87" t="str">
        <f>indirect("'03_date'!E92")</f>
        <v>w13d7</v>
      </c>
      <c r="G92" s="88" t="str">
        <f t="shared" si="1"/>
        <v>6/4 (日) </v>
      </c>
      <c r="H92" s="89" t="str">
        <f>D92&amp;" 本番まであと"&amp;Days('01_memberdate'!$D$2,A92)&amp;"日！"</f>
        <v> 本番まであと-42日！</v>
      </c>
      <c r="I92" s="89"/>
    </row>
    <row r="93">
      <c r="A93" s="86">
        <f>indirect("'03_date'!A93")</f>
        <v>45082</v>
      </c>
      <c r="B93" s="87" t="str">
        <f>indirect("'03_date'!B93")</f>
        <v>月</v>
      </c>
      <c r="C93" s="87" t="str">
        <f>indirect("'03_date'!C93")</f>
        <v/>
      </c>
      <c r="D93" s="87" t="str">
        <f>indirect("'03_date'!D93")</f>
        <v/>
      </c>
      <c r="E93" s="87" t="str">
        <f>indirect("'03_date'!E93")</f>
        <v>w14d1</v>
      </c>
      <c r="G93" s="88" t="str">
        <f t="shared" si="1"/>
        <v>6/5 (月) </v>
      </c>
      <c r="H93" s="89" t="str">
        <f>D93&amp;" 本番まであと"&amp;Days('01_memberdate'!$D$2,A93)&amp;"日！"</f>
        <v> 本番まであと-43日！</v>
      </c>
      <c r="I93" s="89"/>
    </row>
    <row r="94">
      <c r="A94" s="86">
        <f>indirect("'03_date'!A94")</f>
        <v>45083</v>
      </c>
      <c r="B94" s="87" t="str">
        <f>indirect("'03_date'!B94")</f>
        <v>火</v>
      </c>
      <c r="C94" s="87" t="str">
        <f>indirect("'03_date'!C94")</f>
        <v/>
      </c>
      <c r="D94" s="87" t="str">
        <f>indirect("'03_date'!D94")</f>
        <v/>
      </c>
      <c r="E94" s="87" t="str">
        <f>indirect("'03_date'!E94")</f>
        <v>w14d2</v>
      </c>
      <c r="G94" s="88" t="str">
        <f t="shared" si="1"/>
        <v>6/6 (火) </v>
      </c>
      <c r="H94" s="89" t="str">
        <f>D94&amp;" 本番まであと"&amp;Days('01_memberdate'!$D$2,A94)&amp;"日！"</f>
        <v> 本番まであと-44日！</v>
      </c>
      <c r="I94" s="89"/>
    </row>
    <row r="95">
      <c r="A95" s="86">
        <f>indirect("'03_date'!A95")</f>
        <v>45084</v>
      </c>
      <c r="B95" s="87" t="str">
        <f>indirect("'03_date'!B95")</f>
        <v>水</v>
      </c>
      <c r="C95" s="87" t="str">
        <f>indirect("'03_date'!C95")</f>
        <v/>
      </c>
      <c r="D95" s="87" t="str">
        <f>indirect("'03_date'!D95")</f>
        <v/>
      </c>
      <c r="E95" s="87" t="str">
        <f>indirect("'03_date'!E95")</f>
        <v>w14d3</v>
      </c>
      <c r="G95" s="88" t="str">
        <f t="shared" si="1"/>
        <v>6/7 (水) </v>
      </c>
      <c r="H95" s="89" t="str">
        <f>D95&amp;" 本番まであと"&amp;Days('01_memberdate'!$D$2,A95)&amp;"日！"</f>
        <v> 本番まであと-45日！</v>
      </c>
      <c r="I95" s="89"/>
    </row>
    <row r="96">
      <c r="A96" s="86">
        <f>indirect("'03_date'!A96")</f>
        <v>45085</v>
      </c>
      <c r="B96" s="87" t="str">
        <f>indirect("'03_date'!B96")</f>
        <v>木</v>
      </c>
      <c r="C96" s="87" t="str">
        <f>indirect("'03_date'!C96")</f>
        <v/>
      </c>
      <c r="D96" s="87" t="str">
        <f>indirect("'03_date'!D96")</f>
        <v/>
      </c>
      <c r="E96" s="87" t="str">
        <f>indirect("'03_date'!E96")</f>
        <v>w14d4</v>
      </c>
      <c r="G96" s="88" t="str">
        <f t="shared" si="1"/>
        <v>6/8 (木) </v>
      </c>
      <c r="H96" s="89" t="str">
        <f>D96&amp;" 本番まであと"&amp;Days('01_memberdate'!$D$2,A96)&amp;"日！"</f>
        <v> 本番まであと-46日！</v>
      </c>
      <c r="I96" s="89"/>
    </row>
    <row r="97">
      <c r="A97" s="86">
        <f>indirect("'03_date'!A97")</f>
        <v>45086</v>
      </c>
      <c r="B97" s="87" t="str">
        <f>indirect("'03_date'!B97")</f>
        <v>金</v>
      </c>
      <c r="C97" s="87" t="str">
        <f>indirect("'03_date'!C97")</f>
        <v/>
      </c>
      <c r="D97" s="87" t="str">
        <f>indirect("'03_date'!D97")</f>
        <v/>
      </c>
      <c r="E97" s="87" t="str">
        <f>indirect("'03_date'!E97")</f>
        <v>w14d5</v>
      </c>
      <c r="G97" s="88" t="str">
        <f t="shared" si="1"/>
        <v>6/9 (金) </v>
      </c>
      <c r="H97" s="89" t="str">
        <f>D97&amp;" 本番まであと"&amp;Days('01_memberdate'!$D$2,A97)&amp;"日！"</f>
        <v> 本番まであと-47日！</v>
      </c>
      <c r="I97" s="89"/>
    </row>
    <row r="98">
      <c r="A98" s="86">
        <f>indirect("'03_date'!A98")</f>
        <v>45087</v>
      </c>
      <c r="B98" s="87" t="str">
        <f>indirect("'03_date'!B98")</f>
        <v>土</v>
      </c>
      <c r="C98" s="87" t="str">
        <f>indirect("'03_date'!C98")</f>
        <v/>
      </c>
      <c r="D98" s="87" t="str">
        <f>indirect("'03_date'!D98")</f>
        <v/>
      </c>
      <c r="E98" s="87" t="str">
        <f>indirect("'03_date'!E98")</f>
        <v>w14d6</v>
      </c>
      <c r="G98" s="88" t="str">
        <f t="shared" si="1"/>
        <v>6/10 (土) </v>
      </c>
      <c r="H98" s="89" t="str">
        <f>D98&amp;" 本番まであと"&amp;Days('01_memberdate'!$D$2,A98)&amp;"日！"</f>
        <v> 本番まであと-48日！</v>
      </c>
      <c r="I98" s="89"/>
    </row>
    <row r="99">
      <c r="A99" s="86">
        <f>indirect("'03_date'!A99")</f>
        <v>45088</v>
      </c>
      <c r="B99" s="87" t="str">
        <f>indirect("'03_date'!B99")</f>
        <v>日</v>
      </c>
      <c r="C99" s="87" t="str">
        <f>indirect("'03_date'!C99")</f>
        <v/>
      </c>
      <c r="D99" s="87" t="str">
        <f>indirect("'03_date'!D99")</f>
        <v/>
      </c>
      <c r="E99" s="87" t="str">
        <f>indirect("'03_date'!E99")</f>
        <v>w14d7</v>
      </c>
      <c r="G99" s="88" t="str">
        <f t="shared" si="1"/>
        <v>6/11 (日) </v>
      </c>
      <c r="H99" s="89" t="str">
        <f>D99&amp;" 本番まであと"&amp;Days('01_memberdate'!$D$2,A99)&amp;"日！"</f>
        <v> 本番まであと-49日！</v>
      </c>
      <c r="I99" s="89"/>
    </row>
    <row r="100">
      <c r="A100" s="86">
        <f>indirect("'03_date'!A100")</f>
        <v>45089</v>
      </c>
      <c r="B100" s="87" t="str">
        <f>indirect("'03_date'!B100")</f>
        <v>月</v>
      </c>
      <c r="C100" s="87" t="str">
        <f>indirect("'03_date'!C100")</f>
        <v/>
      </c>
      <c r="D100" s="87" t="str">
        <f>indirect("'03_date'!D100")</f>
        <v/>
      </c>
      <c r="E100" s="87" t="str">
        <f>indirect("'03_date'!E100")</f>
        <v>w15d1</v>
      </c>
      <c r="G100" s="88" t="str">
        <f t="shared" si="1"/>
        <v>6/12 (月) </v>
      </c>
      <c r="H100" s="89" t="str">
        <f>D100&amp;" 本番まであと"&amp;Days('01_memberdate'!$D$2,A100)&amp;"日！"</f>
        <v> 本番まであと-50日！</v>
      </c>
      <c r="I100" s="89"/>
    </row>
    <row r="101">
      <c r="A101" s="86">
        <f>indirect("'03_date'!A101")</f>
        <v>45090</v>
      </c>
      <c r="B101" s="87" t="str">
        <f>indirect("'03_date'!B101")</f>
        <v>火</v>
      </c>
      <c r="C101" s="87" t="str">
        <f>indirect("'03_date'!C101")</f>
        <v/>
      </c>
      <c r="D101" s="87" t="str">
        <f>indirect("'03_date'!D101")</f>
        <v/>
      </c>
      <c r="E101" s="87" t="str">
        <f>indirect("'03_date'!E101")</f>
        <v>w15d2</v>
      </c>
      <c r="G101" s="88" t="str">
        <f t="shared" si="1"/>
        <v>6/13 (火) </v>
      </c>
      <c r="H101" s="89" t="str">
        <f>D101&amp;" 本番まであと"&amp;Days('01_memberdate'!$D$2,A101)&amp;"日！"</f>
        <v> 本番まであと-51日！</v>
      </c>
      <c r="I101" s="89"/>
    </row>
    <row r="102">
      <c r="A102" s="86">
        <f>indirect("'03_date'!A102")</f>
        <v>45091</v>
      </c>
      <c r="B102" s="87" t="str">
        <f>indirect("'03_date'!B102")</f>
        <v>水</v>
      </c>
      <c r="C102" s="87" t="str">
        <f>indirect("'03_date'!C102")</f>
        <v/>
      </c>
      <c r="D102" s="87" t="str">
        <f>indirect("'03_date'!D102")</f>
        <v/>
      </c>
      <c r="E102" s="87" t="str">
        <f>indirect("'03_date'!E102")</f>
        <v>w15d3</v>
      </c>
      <c r="G102" s="88" t="str">
        <f t="shared" si="1"/>
        <v>6/14 (水) </v>
      </c>
      <c r="H102" s="89" t="str">
        <f>D102&amp;" 本番まであと"&amp;Days('01_memberdate'!$D$2,A102)&amp;"日！"</f>
        <v> 本番まであと-52日！</v>
      </c>
      <c r="I102" s="89"/>
    </row>
    <row r="103">
      <c r="A103" s="86">
        <f>indirect("'03_date'!A103")</f>
        <v>45092</v>
      </c>
      <c r="B103" s="87" t="str">
        <f>indirect("'03_date'!B103")</f>
        <v>木</v>
      </c>
      <c r="C103" s="87" t="str">
        <f>indirect("'03_date'!C103")</f>
        <v/>
      </c>
      <c r="D103" s="87" t="str">
        <f>indirect("'03_date'!D103")</f>
        <v/>
      </c>
      <c r="E103" s="87" t="str">
        <f>indirect("'03_date'!E103")</f>
        <v>w15d4</v>
      </c>
      <c r="G103" s="88" t="str">
        <f t="shared" si="1"/>
        <v>6/15 (木) </v>
      </c>
      <c r="H103" s="89" t="str">
        <f>D103&amp;" 本番まであと"&amp;Days('01_memberdate'!$D$2,A103)&amp;"日！"</f>
        <v> 本番まであと-53日！</v>
      </c>
      <c r="I103" s="89"/>
    </row>
    <row r="104">
      <c r="A104" s="86">
        <f>indirect("'03_date'!A104")</f>
        <v>45093</v>
      </c>
      <c r="B104" s="87" t="str">
        <f>indirect("'03_date'!B104")</f>
        <v>金</v>
      </c>
      <c r="C104" s="87" t="str">
        <f>indirect("'03_date'!C104")</f>
        <v/>
      </c>
      <c r="D104" s="87" t="str">
        <f>indirect("'03_date'!D104")</f>
        <v/>
      </c>
      <c r="E104" s="87" t="str">
        <f>indirect("'03_date'!E104")</f>
        <v>w15d5</v>
      </c>
      <c r="G104" s="88" t="str">
        <f t="shared" si="1"/>
        <v>6/16 (金) </v>
      </c>
      <c r="H104" s="89" t="str">
        <f>D104&amp;" 本番まであと"&amp;Days('01_memberdate'!$D$2,A104)&amp;"日！"</f>
        <v> 本番まであと-54日！</v>
      </c>
      <c r="I104" s="89"/>
    </row>
    <row r="105">
      <c r="A105" s="86">
        <f>indirect("'03_date'!A105")</f>
        <v>45094</v>
      </c>
      <c r="B105" s="87" t="str">
        <f>indirect("'03_date'!B105")</f>
        <v>土</v>
      </c>
      <c r="C105" s="87" t="str">
        <f>indirect("'03_date'!C105")</f>
        <v/>
      </c>
      <c r="D105" s="87" t="str">
        <f>indirect("'03_date'!D105")</f>
        <v/>
      </c>
      <c r="E105" s="87" t="str">
        <f>indirect("'03_date'!E105")</f>
        <v>w15d6</v>
      </c>
      <c r="G105" s="88" t="str">
        <f t="shared" si="1"/>
        <v>6/17 (土) </v>
      </c>
      <c r="H105" s="89" t="str">
        <f>D105&amp;" 本番まであと"&amp;Days('01_memberdate'!$D$2,A105)&amp;"日！"</f>
        <v> 本番まであと-55日！</v>
      </c>
      <c r="I105" s="89"/>
    </row>
    <row r="106">
      <c r="A106" s="86">
        <f>indirect("'03_date'!A106")</f>
        <v>45095</v>
      </c>
      <c r="B106" s="87" t="str">
        <f>indirect("'03_date'!B106")</f>
        <v>日</v>
      </c>
      <c r="C106" s="87" t="str">
        <f>indirect("'03_date'!C106")</f>
        <v/>
      </c>
      <c r="D106" s="87" t="str">
        <f>indirect("'03_date'!D106")</f>
        <v/>
      </c>
      <c r="E106" s="87" t="str">
        <f>indirect("'03_date'!E106")</f>
        <v>w15d7</v>
      </c>
      <c r="G106" s="88" t="str">
        <f t="shared" si="1"/>
        <v>6/18 (日) </v>
      </c>
      <c r="H106" s="89" t="str">
        <f>D106&amp;" 本番まであと"&amp;Days('01_memberdate'!$D$2,A106)&amp;"日！"</f>
        <v> 本番まであと-56日！</v>
      </c>
      <c r="I106" s="89"/>
    </row>
    <row r="107">
      <c r="A107" s="86">
        <f>indirect("'03_date'!A107")</f>
        <v>45096</v>
      </c>
      <c r="B107" s="87" t="str">
        <f>indirect("'03_date'!B107")</f>
        <v>月</v>
      </c>
      <c r="C107" s="87" t="str">
        <f>indirect("'03_date'!C107")</f>
        <v/>
      </c>
      <c r="D107" s="87" t="str">
        <f>indirect("'03_date'!D107")</f>
        <v/>
      </c>
      <c r="E107" s="87" t="str">
        <f>indirect("'03_date'!E107")</f>
        <v>w16d1</v>
      </c>
      <c r="G107" s="88" t="str">
        <f t="shared" si="1"/>
        <v>6/19 (月) </v>
      </c>
      <c r="H107" s="89" t="str">
        <f>D107&amp;" 本番まであと"&amp;Days('01_memberdate'!$D$2,A107)&amp;"日！"</f>
        <v> 本番まであと-57日！</v>
      </c>
      <c r="I107" s="89"/>
    </row>
    <row r="108">
      <c r="A108" s="86">
        <f>indirect("'03_date'!A108")</f>
        <v>45097</v>
      </c>
      <c r="B108" s="87" t="str">
        <f>indirect("'03_date'!B108")</f>
        <v>火</v>
      </c>
      <c r="C108" s="87" t="str">
        <f>indirect("'03_date'!C108")</f>
        <v/>
      </c>
      <c r="D108" s="87" t="str">
        <f>indirect("'03_date'!D108")</f>
        <v/>
      </c>
      <c r="E108" s="87" t="str">
        <f>indirect("'03_date'!E108")</f>
        <v>w16d2</v>
      </c>
      <c r="G108" s="88" t="str">
        <f t="shared" si="1"/>
        <v>6/20 (火) </v>
      </c>
      <c r="H108" s="89" t="str">
        <f>D108&amp;" 本番まであと"&amp;Days('01_memberdate'!$D$2,A108)&amp;"日！"</f>
        <v> 本番まであと-58日！</v>
      </c>
      <c r="I108" s="89"/>
    </row>
    <row r="109">
      <c r="A109" s="86">
        <f>indirect("'03_date'!A109")</f>
        <v>45098</v>
      </c>
      <c r="B109" s="87" t="str">
        <f>indirect("'03_date'!B109")</f>
        <v>水</v>
      </c>
      <c r="C109" s="87" t="str">
        <f>indirect("'03_date'!C109")</f>
        <v/>
      </c>
      <c r="D109" s="87" t="str">
        <f>indirect("'03_date'!D109")</f>
        <v/>
      </c>
      <c r="E109" s="87" t="str">
        <f>indirect("'03_date'!E109")</f>
        <v>w16d3</v>
      </c>
      <c r="G109" s="88" t="str">
        <f t="shared" si="1"/>
        <v>6/21 (水) </v>
      </c>
      <c r="H109" s="89" t="str">
        <f>D109&amp;" 本番まであと"&amp;Days('01_memberdate'!$D$2,A109)&amp;"日！"</f>
        <v> 本番まであと-59日！</v>
      </c>
      <c r="I109" s="89"/>
    </row>
    <row r="110">
      <c r="A110" s="86">
        <f>indirect("'03_date'!A110")</f>
        <v>45099</v>
      </c>
      <c r="B110" s="87" t="str">
        <f>indirect("'03_date'!B110")</f>
        <v>木</v>
      </c>
      <c r="C110" s="87" t="str">
        <f>indirect("'03_date'!C110")</f>
        <v/>
      </c>
      <c r="D110" s="87" t="str">
        <f>indirect("'03_date'!D110")</f>
        <v/>
      </c>
      <c r="E110" s="87" t="str">
        <f>indirect("'03_date'!E110")</f>
        <v>w16d4</v>
      </c>
      <c r="G110" s="88" t="str">
        <f t="shared" si="1"/>
        <v>6/22 (木) </v>
      </c>
      <c r="H110" s="89" t="str">
        <f>D110&amp;" 本番まであと"&amp;Days('01_memberdate'!$D$2,A110)&amp;"日！"</f>
        <v> 本番まであと-60日！</v>
      </c>
      <c r="I110" s="89"/>
    </row>
    <row r="111">
      <c r="A111" s="86">
        <f>indirect("'03_date'!A111")</f>
        <v>45100</v>
      </c>
      <c r="B111" s="87" t="str">
        <f>indirect("'03_date'!B111")</f>
        <v>金</v>
      </c>
      <c r="C111" s="87" t="str">
        <f>indirect("'03_date'!C111")</f>
        <v/>
      </c>
      <c r="D111" s="87" t="str">
        <f>indirect("'03_date'!D111")</f>
        <v/>
      </c>
      <c r="E111" s="87" t="str">
        <f>indirect("'03_date'!E111")</f>
        <v>w16d5</v>
      </c>
      <c r="G111" s="88" t="str">
        <f t="shared" si="1"/>
        <v>6/23 (金) </v>
      </c>
      <c r="H111" s="89" t="str">
        <f>D111&amp;" 本番まであと"&amp;Days('01_memberdate'!$D$2,A111)&amp;"日！"</f>
        <v> 本番まであと-61日！</v>
      </c>
      <c r="I111" s="89"/>
    </row>
    <row r="112">
      <c r="A112" s="86">
        <f>indirect("'03_date'!A112")</f>
        <v>45101</v>
      </c>
      <c r="B112" s="87" t="str">
        <f>indirect("'03_date'!B112")</f>
        <v>土</v>
      </c>
      <c r="C112" s="87" t="str">
        <f>indirect("'03_date'!C112")</f>
        <v/>
      </c>
      <c r="D112" s="87" t="str">
        <f>indirect("'03_date'!D112")</f>
        <v/>
      </c>
      <c r="E112" s="87" t="str">
        <f>indirect("'03_date'!E112")</f>
        <v>w16d6</v>
      </c>
      <c r="G112" s="88" t="str">
        <f t="shared" si="1"/>
        <v>6/24 (土) </v>
      </c>
      <c r="H112" s="89" t="str">
        <f>D112&amp;" 本番まであと"&amp;Days('01_memberdate'!$D$2,A112)&amp;"日！"</f>
        <v> 本番まであと-62日！</v>
      </c>
      <c r="I112" s="89"/>
    </row>
    <row r="113">
      <c r="A113" s="86">
        <f>indirect("'03_date'!A113")</f>
        <v>45102</v>
      </c>
      <c r="B113" s="87" t="str">
        <f>indirect("'03_date'!B113")</f>
        <v>日</v>
      </c>
      <c r="C113" s="87" t="str">
        <f>indirect("'03_date'!C113")</f>
        <v/>
      </c>
      <c r="D113" s="87" t="str">
        <f>indirect("'03_date'!D113")</f>
        <v/>
      </c>
      <c r="E113" s="87" t="str">
        <f>indirect("'03_date'!E113")</f>
        <v>w16d7</v>
      </c>
      <c r="G113" s="88" t="str">
        <f t="shared" si="1"/>
        <v>6/25 (日) </v>
      </c>
      <c r="H113" s="89" t="str">
        <f>D113&amp;" 本番まであと"&amp;Days('01_memberdate'!$D$2,A113)&amp;"日！"</f>
        <v> 本番まであと-63日！</v>
      </c>
      <c r="I113" s="89"/>
    </row>
    <row r="114">
      <c r="A114" s="86">
        <f>indirect("'03_date'!A114")</f>
        <v>45103</v>
      </c>
      <c r="B114" s="87" t="str">
        <f>indirect("'03_date'!B114")</f>
        <v>月</v>
      </c>
      <c r="C114" s="87" t="str">
        <f>indirect("'03_date'!C114")</f>
        <v/>
      </c>
      <c r="D114" s="87" t="str">
        <f>indirect("'03_date'!D114")</f>
        <v/>
      </c>
      <c r="E114" s="87" t="str">
        <f>indirect("'03_date'!E114")</f>
        <v>w17d1</v>
      </c>
      <c r="G114" s="88" t="str">
        <f t="shared" si="1"/>
        <v>6/26 (月) </v>
      </c>
      <c r="H114" s="89" t="str">
        <f>D114&amp;" 本番まであと"&amp;Days('01_memberdate'!$D$2,A114)&amp;"日！"</f>
        <v> 本番まであと-64日！</v>
      </c>
      <c r="I114" s="89"/>
    </row>
    <row r="115">
      <c r="A115" s="86">
        <f>indirect("'03_date'!A115")</f>
        <v>45104</v>
      </c>
      <c r="B115" s="87" t="str">
        <f>indirect("'03_date'!B115")</f>
        <v>火</v>
      </c>
      <c r="C115" s="87" t="str">
        <f>indirect("'03_date'!C115")</f>
        <v/>
      </c>
      <c r="D115" s="87" t="str">
        <f>indirect("'03_date'!D115")</f>
        <v/>
      </c>
      <c r="E115" s="87" t="str">
        <f>indirect("'03_date'!E115")</f>
        <v>w17d2</v>
      </c>
      <c r="G115" s="88" t="str">
        <f t="shared" si="1"/>
        <v>6/27 (火) </v>
      </c>
      <c r="H115" s="89" t="str">
        <f>D115&amp;" 本番まであと"&amp;Days('01_memberdate'!$D$2,A115)&amp;"日！"</f>
        <v> 本番まであと-65日！</v>
      </c>
      <c r="I115" s="89"/>
    </row>
    <row r="116">
      <c r="A116" s="86">
        <f>indirect("'03_date'!A116")</f>
        <v>45105</v>
      </c>
      <c r="B116" s="87" t="str">
        <f>indirect("'03_date'!B116")</f>
        <v>水</v>
      </c>
      <c r="C116" s="87" t="str">
        <f>indirect("'03_date'!C116")</f>
        <v/>
      </c>
      <c r="D116" s="87" t="str">
        <f>indirect("'03_date'!D116")</f>
        <v/>
      </c>
      <c r="E116" s="87" t="str">
        <f>indirect("'03_date'!E116")</f>
        <v>w17d3</v>
      </c>
      <c r="G116" s="88" t="str">
        <f t="shared" si="1"/>
        <v>6/28 (水) </v>
      </c>
      <c r="H116" s="89" t="str">
        <f>D116&amp;" 本番まであと"&amp;Days('01_memberdate'!$D$2,A116)&amp;"日！"</f>
        <v> 本番まであと-66日！</v>
      </c>
      <c r="I116" s="89"/>
    </row>
    <row r="117">
      <c r="A117" s="86">
        <f>indirect("'03_date'!A117")</f>
        <v>45106</v>
      </c>
      <c r="B117" s="87" t="str">
        <f>indirect("'03_date'!B117")</f>
        <v>木</v>
      </c>
      <c r="C117" s="87" t="str">
        <f>indirect("'03_date'!C117")</f>
        <v/>
      </c>
      <c r="D117" s="87" t="str">
        <f>indirect("'03_date'!D117")</f>
        <v/>
      </c>
      <c r="E117" s="87" t="str">
        <f>indirect("'03_date'!E117")</f>
        <v>w17d4</v>
      </c>
      <c r="G117" s="88" t="str">
        <f t="shared" si="1"/>
        <v>6/29 (木) </v>
      </c>
      <c r="H117" s="89" t="str">
        <f>D117&amp;" 本番まであと"&amp;Days('01_memberdate'!$D$2,A117)&amp;"日！"</f>
        <v> 本番まであと-67日！</v>
      </c>
      <c r="I117" s="89"/>
    </row>
    <row r="118">
      <c r="A118" s="86">
        <f>indirect("'03_date'!A118")</f>
        <v>45107</v>
      </c>
      <c r="B118" s="87" t="str">
        <f>indirect("'03_date'!B118")</f>
        <v>金</v>
      </c>
      <c r="C118" s="87" t="str">
        <f>indirect("'03_date'!C118")</f>
        <v/>
      </c>
      <c r="D118" s="87" t="str">
        <f>indirect("'03_date'!D118")</f>
        <v/>
      </c>
      <c r="E118" s="87" t="str">
        <f>indirect("'03_date'!E118")</f>
        <v>w17d5</v>
      </c>
      <c r="G118" s="88" t="str">
        <f t="shared" si="1"/>
        <v>6/30 (金) </v>
      </c>
      <c r="H118" s="89" t="str">
        <f>D118&amp;" 本番まであと"&amp;Days('01_memberdate'!$D$2,A118)&amp;"日！"</f>
        <v> 本番まであと-68日！</v>
      </c>
      <c r="I118" s="89"/>
    </row>
    <row r="119">
      <c r="A119" s="86">
        <f>indirect("'03_date'!A119")</f>
        <v>45108</v>
      </c>
      <c r="B119" s="87" t="str">
        <f>indirect("'03_date'!B119")</f>
        <v>土</v>
      </c>
      <c r="C119" s="87" t="str">
        <f>indirect("'03_date'!C119")</f>
        <v/>
      </c>
      <c r="D119" s="87" t="str">
        <f>indirect("'03_date'!D119")</f>
        <v/>
      </c>
      <c r="E119" s="87" t="str">
        <f>indirect("'03_date'!E119")</f>
        <v>w17d6</v>
      </c>
      <c r="G119" s="88" t="str">
        <f t="shared" si="1"/>
        <v>7/1 (土) </v>
      </c>
      <c r="H119" s="89" t="str">
        <f>D119&amp;" 本番まであと"&amp;Days('01_memberdate'!$D$2,A119)&amp;"日！"</f>
        <v> 本番まであと-69日！</v>
      </c>
      <c r="I119" s="89"/>
    </row>
    <row r="120">
      <c r="A120" s="86">
        <f>indirect("'03_date'!A120")</f>
        <v>45109</v>
      </c>
      <c r="B120" s="87" t="str">
        <f>indirect("'03_date'!B120")</f>
        <v>日</v>
      </c>
      <c r="C120" s="87" t="str">
        <f>indirect("'03_date'!C120")</f>
        <v/>
      </c>
      <c r="D120" s="87" t="str">
        <f>indirect("'03_date'!D120")</f>
        <v/>
      </c>
      <c r="E120" s="87" t="str">
        <f>indirect("'03_date'!E120")</f>
        <v>w17d7</v>
      </c>
      <c r="G120" s="88" t="str">
        <f t="shared" si="1"/>
        <v>7/2 (日) </v>
      </c>
      <c r="H120" s="89" t="str">
        <f>D120&amp;" 本番まであと"&amp;Days('01_memberdate'!$D$2,A120)&amp;"日！"</f>
        <v> 本番まであと-70日！</v>
      </c>
      <c r="I120" s="8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5.5"/>
  </cols>
  <sheetData>
    <row r="1">
      <c r="A1" s="92" t="s">
        <v>223</v>
      </c>
      <c r="B1" s="93" t="s">
        <v>224</v>
      </c>
      <c r="C1" s="94"/>
      <c r="D1" s="94"/>
      <c r="E1" s="94"/>
      <c r="F1" s="94"/>
      <c r="G1" s="94"/>
      <c r="H1" s="95"/>
      <c r="I1" s="96" t="s">
        <v>225</v>
      </c>
    </row>
    <row r="2">
      <c r="A2" s="97" t="s">
        <v>214</v>
      </c>
      <c r="B2" s="98" t="str">
        <f>$B$1&amp;"d1"</f>
        <v>w04d1</v>
      </c>
      <c r="C2" s="98" t="str">
        <f>$B$1&amp;"d2"</f>
        <v>w04d2</v>
      </c>
      <c r="D2" s="98" t="str">
        <f>$B$1&amp;"d3"</f>
        <v>w04d3</v>
      </c>
      <c r="E2" s="98" t="str">
        <f>$B$1&amp;"d4"</f>
        <v>w04d4</v>
      </c>
      <c r="F2" s="98" t="str">
        <f>$B$1&amp;"d5"</f>
        <v>w04d5</v>
      </c>
      <c r="G2" s="98" t="str">
        <f>$B$1&amp;"d6"</f>
        <v>w04d6</v>
      </c>
      <c r="H2" s="99" t="str">
        <f>$B$1&amp;"d7"</f>
        <v>w04d7</v>
      </c>
      <c r="I2" s="100"/>
    </row>
    <row r="3">
      <c r="A3" s="101" t="s">
        <v>226</v>
      </c>
      <c r="B3" s="102" t="str">
        <f>HLookup(B$2,'04_need'!B1:DP104,2)</f>
        <v>3/27 (月) 5C406,412,413</v>
      </c>
      <c r="C3" s="102" t="str">
        <f>HLookup(C$2,'04_need'!C1:DQ104,2)</f>
        <v>3/28 (火) 5C406,412,413</v>
      </c>
      <c r="D3" s="102" t="str">
        <f>HLookup(D$2,'04_need'!D1:DR104,2)</f>
        <v>3/29 (水) 5C406,412,413</v>
      </c>
      <c r="E3" s="102" t="str">
        <f>HLookup(E$2,'04_need'!E1:DS104,2)</f>
        <v>3/30 (木) 5C307,308,406,412,413</v>
      </c>
      <c r="F3" s="102" t="str">
        <f>HLookup(F$2,'04_need'!F1:DT104,2)</f>
        <v>3/31 (金) 5C412,413,316,317</v>
      </c>
      <c r="G3" s="102" t="str">
        <f>HLookup(G$2,'04_need'!G1:DU104,2)</f>
        <v>4/1 (土) 5C316,317</v>
      </c>
      <c r="H3" s="103" t="str">
        <f>HLookup(H$2,'04_need'!H1:DV104,2)</f>
        <v>4/2 (日) 5C316,317</v>
      </c>
      <c r="I3" s="104"/>
    </row>
    <row r="4">
      <c r="A4" s="101" t="s">
        <v>215</v>
      </c>
      <c r="B4" s="102" t="str">
        <f>HLookup(B$2,'04_need'!B1:DP104,3)</f>
        <v/>
      </c>
      <c r="C4" s="102" t="str">
        <f>HLookup(C$2,'04_need'!C1:DQ104,3)</f>
        <v/>
      </c>
      <c r="D4" s="102" t="str">
        <f>HLookup(D$2,'04_need'!D1:DR104,3)</f>
        <v/>
      </c>
      <c r="E4" s="102" t="str">
        <f>HLookup(E$2,'04_need'!E1:DS104,3)</f>
        <v>春公オーディション</v>
      </c>
      <c r="F4" s="102" t="str">
        <f>HLookup(F$2,'04_need'!F1:DT104,3)</f>
        <v>春公オーディション</v>
      </c>
      <c r="G4" s="102" t="str">
        <f>HLookup(G$2,'04_need'!G1:DU104,3)</f>
        <v/>
      </c>
      <c r="H4" s="103" t="str">
        <f>HLookup(H$2,'04_need'!H1:DV104,3)</f>
        <v>止め通し</v>
      </c>
      <c r="I4" s="104"/>
    </row>
    <row r="5">
      <c r="A5" s="101" t="s">
        <v>227</v>
      </c>
      <c r="B5" s="102" t="str">
        <f>HLookup(B$2,'04_need'!B1:DP104,4)</f>
        <v>た、 ●○ゆかこ、 りー早退かも(～17:00)、 ○わっこ、 ふーか</v>
      </c>
      <c r="C5" s="102" t="str">
        <f>HLookup(C$2,'04_need'!C1:DQ104,4)</f>
        <v>●○ゆかこ、 りー、 ○わっこ、 ふーか、 ☆はーすけ</v>
      </c>
      <c r="D5" s="102" t="str">
        <f>HLookup(D$2,'04_need'!D1:DR104,4)</f>
        <v>●○ゆかこ、 ○わっこ早退(～16:30)、 ☆はーすけ、 ●だま〜16:00、 ○みお</v>
      </c>
      <c r="E5" s="102" t="str">
        <f>HLookup(E$2,'04_need'!E1:DS104,4)</f>
        <v>●○ゆかこ適宜、 りー春公オーディション以外、 ○わっこ、 ☆はーすけ</v>
      </c>
      <c r="F5" s="102" t="str">
        <f>HLookup(F$2,'04_need'!F1:DT104,4)</f>
        <v>●○ゆかこ適宜、 ☆はーすけ</v>
      </c>
      <c r="G5" s="102" t="str">
        <f>HLookup(G$2,'04_need'!G1:DU104,4)</f>
        <v>●○ゆかこ、 ○わっこ早退(～16:30)、 ☆はーすけ、 ●☆まっしー適宜(12:00～)、 ○みお</v>
      </c>
      <c r="H5" s="103" t="str">
        <f>HLookup(H$2,'04_need'!H1:DV104,4)</f>
        <v>た、 ●○ゆかこ、 りー、 ○わっこ、 ふーか、 ☆はーすけ、 ●だま、 ●☆まっしー</v>
      </c>
      <c r="I5" s="104"/>
    </row>
    <row r="6">
      <c r="A6" s="101" t="s">
        <v>228</v>
      </c>
      <c r="B6" s="102" t="str">
        <f>HLookup(B$2,answers!$B$1:$DP$6,5)</f>
        <v>☆はーすけ、 ●だま、 ●☆まっしー、 ○みお</v>
      </c>
      <c r="C6" s="102" t="str">
        <f>HLookup(C$2,answers!$B$1:$DP$6,5)</f>
        <v>た、 ●だま、 ●☆まっしー、 ○みお</v>
      </c>
      <c r="D6" s="102" t="str">
        <f>HLookup(D$2,answers!$B$1:$DP$6,5)</f>
        <v>た、 りー、 ふーか、 ●☆まっしー</v>
      </c>
      <c r="E6" s="102" t="str">
        <f>HLookup(E$2,answers!$B$1:$DP$6,5)</f>
        <v>た、 ふーか、 ●だま、 ●☆まっしー、 ○みお</v>
      </c>
      <c r="F6" s="102" t="str">
        <f>HLookup(F$2,answers!$B$1:$DP$6,5)</f>
        <v>た、 りー、 ○わっこ、 ふーか、 ●だま、 ●☆まっしー、 ○みお</v>
      </c>
      <c r="G6" s="102" t="str">
        <f>HLookup(G$2,answers!$B$1:$DP$6,5)</f>
        <v>た、 りー、 ふーか、 ●だま</v>
      </c>
      <c r="H6" s="103" t="str">
        <f>HLookup(H$2,answers!$B$1:$DP$6,5)</f>
        <v>○みお</v>
      </c>
      <c r="I6" s="104"/>
    </row>
    <row r="7">
      <c r="A7" s="101" t="s">
        <v>229</v>
      </c>
      <c r="B7" s="102" t="str">
        <f>HLookup(B$2,answers!$B$1:$DP$6,6)</f>
        <v/>
      </c>
      <c r="C7" s="102"/>
      <c r="D7" s="102"/>
      <c r="E7" s="102"/>
      <c r="F7" s="102"/>
      <c r="G7" s="102"/>
      <c r="H7" s="103"/>
      <c r="I7" s="104"/>
    </row>
    <row r="8">
      <c r="A8" s="105"/>
      <c r="B8" s="105"/>
      <c r="C8" s="105"/>
      <c r="D8" s="105"/>
      <c r="E8" s="105"/>
      <c r="F8" s="105"/>
      <c r="G8" s="105"/>
      <c r="H8" s="106"/>
      <c r="I8" s="107"/>
    </row>
    <row r="9">
      <c r="A9" s="108" t="s">
        <v>230</v>
      </c>
      <c r="B9" s="109">
        <v>2.0</v>
      </c>
      <c r="C9" s="109">
        <v>2.0</v>
      </c>
      <c r="D9" s="109">
        <v>2.0</v>
      </c>
      <c r="E9" s="109">
        <v>2.0</v>
      </c>
      <c r="F9" s="109">
        <v>2.0</v>
      </c>
      <c r="G9" s="109">
        <v>2.0</v>
      </c>
      <c r="H9" s="110">
        <v>2.0</v>
      </c>
      <c r="I9" s="111"/>
    </row>
    <row r="10">
      <c r="A10" s="108" t="s">
        <v>231</v>
      </c>
      <c r="B10" s="109">
        <v>3.0</v>
      </c>
      <c r="C10" s="112">
        <v>3.0</v>
      </c>
      <c r="D10" s="112">
        <v>3.0</v>
      </c>
      <c r="E10" s="112">
        <v>3.0</v>
      </c>
      <c r="F10" s="112">
        <v>3.0</v>
      </c>
      <c r="G10" s="109">
        <v>3.0</v>
      </c>
      <c r="H10" s="113">
        <v>3.0</v>
      </c>
      <c r="I10" s="114"/>
    </row>
    <row r="11">
      <c r="A11" s="115"/>
      <c r="B11" s="116"/>
      <c r="C11" s="116"/>
      <c r="D11" s="116"/>
      <c r="E11" s="116"/>
      <c r="F11" s="116"/>
      <c r="G11" s="116"/>
      <c r="H11" s="117"/>
      <c r="I11" s="118"/>
    </row>
    <row r="12">
      <c r="A12" s="119" t="s">
        <v>232</v>
      </c>
      <c r="B12" s="120">
        <v>0.7638888888888888</v>
      </c>
      <c r="C12" s="120">
        <v>0.7638888888888888</v>
      </c>
      <c r="D12" s="120">
        <v>0.7638888888888888</v>
      </c>
      <c r="E12" s="120">
        <v>0.7638888888888888</v>
      </c>
      <c r="F12" s="120">
        <v>0.7638888888888888</v>
      </c>
      <c r="G12" s="120">
        <v>0.5416666666666666</v>
      </c>
      <c r="H12" s="121">
        <v>0.75</v>
      </c>
      <c r="I12" s="122"/>
    </row>
    <row r="13">
      <c r="A13" s="119" t="s">
        <v>233</v>
      </c>
      <c r="B13" s="123">
        <v>35.0</v>
      </c>
      <c r="C13" s="123">
        <v>35.0</v>
      </c>
      <c r="D13" s="123">
        <v>35.0</v>
      </c>
      <c r="E13" s="123">
        <v>35.0</v>
      </c>
      <c r="F13" s="123">
        <v>35.0</v>
      </c>
      <c r="G13" s="123">
        <v>20.0</v>
      </c>
      <c r="H13" s="124">
        <v>20.0</v>
      </c>
      <c r="I13" s="125"/>
    </row>
    <row r="14">
      <c r="A14" s="119" t="s">
        <v>234</v>
      </c>
      <c r="B14" s="123">
        <v>4.0</v>
      </c>
      <c r="C14" s="123">
        <v>4.0</v>
      </c>
      <c r="D14" s="123">
        <v>4.0</v>
      </c>
      <c r="E14" s="123">
        <v>4.0</v>
      </c>
      <c r="F14" s="123">
        <v>4.0</v>
      </c>
      <c r="G14" s="123">
        <v>5.0</v>
      </c>
      <c r="H14" s="124">
        <v>3.0</v>
      </c>
      <c r="I14" s="125"/>
    </row>
    <row r="15">
      <c r="A15" s="119" t="s">
        <v>235</v>
      </c>
      <c r="B15" s="126">
        <v>0.0</v>
      </c>
      <c r="C15" s="126">
        <v>0.0</v>
      </c>
      <c r="D15" s="126">
        <v>0.0</v>
      </c>
      <c r="E15" s="126">
        <v>0.0</v>
      </c>
      <c r="F15" s="126">
        <v>0.0</v>
      </c>
      <c r="G15" s="123">
        <v>0.0</v>
      </c>
      <c r="H15" s="127">
        <v>0.0</v>
      </c>
      <c r="I15" s="128"/>
    </row>
    <row r="16">
      <c r="A16" s="119" t="s">
        <v>236</v>
      </c>
      <c r="B16" s="126">
        <v>0.0</v>
      </c>
      <c r="C16" s="126">
        <v>0.0</v>
      </c>
      <c r="D16" s="126">
        <v>0.0</v>
      </c>
      <c r="E16" s="126">
        <v>0.0</v>
      </c>
      <c r="F16" s="126">
        <v>0.0</v>
      </c>
      <c r="G16" s="123">
        <v>0.0</v>
      </c>
      <c r="H16" s="127">
        <v>0.0</v>
      </c>
      <c r="I16" s="128"/>
    </row>
    <row r="17">
      <c r="A17" s="119" t="s">
        <v>237</v>
      </c>
      <c r="B17" s="126">
        <v>0.0</v>
      </c>
      <c r="C17" s="126">
        <v>0.0</v>
      </c>
      <c r="D17" s="126">
        <v>0.0</v>
      </c>
      <c r="E17" s="126">
        <v>0.0</v>
      </c>
      <c r="F17" s="126">
        <v>0.0</v>
      </c>
      <c r="G17" s="123">
        <v>0.0</v>
      </c>
      <c r="H17" s="127">
        <v>0.0</v>
      </c>
      <c r="I17" s="128"/>
    </row>
    <row r="18">
      <c r="A18" s="119" t="s">
        <v>238</v>
      </c>
      <c r="B18" s="123">
        <v>25.0</v>
      </c>
      <c r="C18" s="123">
        <v>25.0</v>
      </c>
      <c r="D18" s="123">
        <v>25.0</v>
      </c>
      <c r="E18" s="123">
        <v>25.0</v>
      </c>
      <c r="F18" s="123">
        <v>25.0</v>
      </c>
      <c r="G18" s="123">
        <v>30.0</v>
      </c>
      <c r="H18" s="127">
        <v>30.0</v>
      </c>
      <c r="I18" s="128"/>
    </row>
    <row r="19">
      <c r="A19" s="129"/>
      <c r="B19" s="129"/>
      <c r="C19" s="129"/>
      <c r="D19" s="129"/>
      <c r="E19" s="129"/>
      <c r="F19" s="129"/>
      <c r="G19" s="129"/>
      <c r="H19" s="130"/>
      <c r="I19" s="131"/>
    </row>
    <row r="20">
      <c r="A20" s="129" t="s">
        <v>239</v>
      </c>
      <c r="B20" s="132">
        <f t="shared" ref="B20:H20" si="1">B12</f>
        <v>0.7638888889</v>
      </c>
      <c r="C20" s="132">
        <f t="shared" si="1"/>
        <v>0.7638888889</v>
      </c>
      <c r="D20" s="132">
        <f t="shared" si="1"/>
        <v>0.7638888889</v>
      </c>
      <c r="E20" s="132">
        <f t="shared" si="1"/>
        <v>0.7638888889</v>
      </c>
      <c r="F20" s="132">
        <f t="shared" si="1"/>
        <v>0.7638888889</v>
      </c>
      <c r="G20" s="132">
        <f t="shared" si="1"/>
        <v>0.5416666667</v>
      </c>
      <c r="H20" s="133">
        <f t="shared" si="1"/>
        <v>0.75</v>
      </c>
      <c r="I20" s="134"/>
    </row>
    <row r="21">
      <c r="A21" s="129" t="s">
        <v>240</v>
      </c>
      <c r="B21" s="132">
        <f t="shared" ref="B21:H21" si="2">B20+time(0,B13,0)</f>
        <v>0.7881944444</v>
      </c>
      <c r="C21" s="132">
        <f t="shared" si="2"/>
        <v>0.7881944444</v>
      </c>
      <c r="D21" s="132">
        <f t="shared" si="2"/>
        <v>0.7881944444</v>
      </c>
      <c r="E21" s="132">
        <f t="shared" si="2"/>
        <v>0.7881944444</v>
      </c>
      <c r="F21" s="132">
        <f t="shared" si="2"/>
        <v>0.7881944444</v>
      </c>
      <c r="G21" s="132">
        <f t="shared" si="2"/>
        <v>0.5555555556</v>
      </c>
      <c r="H21" s="133">
        <f t="shared" si="2"/>
        <v>0.7638888889</v>
      </c>
      <c r="I21" s="134"/>
    </row>
    <row r="22">
      <c r="A22" s="129" t="s">
        <v>241</v>
      </c>
      <c r="B22" s="132" t="str">
        <f t="shared" ref="B22:H22" si="3">if(B15=0,"",B21+time(0,B14*B18,0))</f>
        <v/>
      </c>
      <c r="C22" s="132" t="str">
        <f t="shared" si="3"/>
        <v/>
      </c>
      <c r="D22" s="129" t="str">
        <f t="shared" si="3"/>
        <v/>
      </c>
      <c r="E22" s="129" t="str">
        <f t="shared" si="3"/>
        <v/>
      </c>
      <c r="F22" s="129" t="str">
        <f t="shared" si="3"/>
        <v/>
      </c>
      <c r="G22" s="132" t="str">
        <f t="shared" si="3"/>
        <v/>
      </c>
      <c r="H22" s="133" t="str">
        <f t="shared" si="3"/>
        <v/>
      </c>
      <c r="I22" s="134"/>
    </row>
    <row r="23">
      <c r="A23" s="129" t="s">
        <v>242</v>
      </c>
      <c r="B23" s="132" t="str">
        <f t="shared" ref="B23:H23" si="4">if(B15=0,"",B22+time(0,B15,0))</f>
        <v/>
      </c>
      <c r="C23" s="132" t="str">
        <f t="shared" si="4"/>
        <v/>
      </c>
      <c r="D23" s="129" t="str">
        <f t="shared" si="4"/>
        <v/>
      </c>
      <c r="E23" s="129" t="str">
        <f t="shared" si="4"/>
        <v/>
      </c>
      <c r="F23" s="129" t="str">
        <f t="shared" si="4"/>
        <v/>
      </c>
      <c r="G23" s="132" t="str">
        <f t="shared" si="4"/>
        <v/>
      </c>
      <c r="H23" s="133" t="str">
        <f t="shared" si="4"/>
        <v/>
      </c>
      <c r="I23" s="134"/>
    </row>
    <row r="24">
      <c r="A24" s="129" t="s">
        <v>243</v>
      </c>
      <c r="B24" s="132" t="str">
        <f t="shared" ref="B24:H24" si="5">if(B15=0,"",B23+time(0,B16,0))</f>
        <v/>
      </c>
      <c r="C24" s="132" t="str">
        <f t="shared" si="5"/>
        <v/>
      </c>
      <c r="D24" s="129" t="str">
        <f t="shared" si="5"/>
        <v/>
      </c>
      <c r="E24" s="129" t="str">
        <f t="shared" si="5"/>
        <v/>
      </c>
      <c r="F24" s="129" t="str">
        <f t="shared" si="5"/>
        <v/>
      </c>
      <c r="G24" s="132" t="str">
        <f t="shared" si="5"/>
        <v/>
      </c>
      <c r="H24" s="133" t="str">
        <f t="shared" si="5"/>
        <v/>
      </c>
      <c r="I24" s="134"/>
    </row>
    <row r="25">
      <c r="A25" s="129" t="s">
        <v>244</v>
      </c>
      <c r="B25" s="132">
        <f t="shared" ref="B25:H25" si="6">if(B15=0,B21+time(0,B14*B18,0),B24+time(0,B17*B18,0))</f>
        <v>0.8576388889</v>
      </c>
      <c r="C25" s="132">
        <f t="shared" si="6"/>
        <v>0.8576388889</v>
      </c>
      <c r="D25" s="132">
        <f t="shared" si="6"/>
        <v>0.8576388889</v>
      </c>
      <c r="E25" s="132">
        <f t="shared" si="6"/>
        <v>0.8576388889</v>
      </c>
      <c r="F25" s="132">
        <f t="shared" si="6"/>
        <v>0.8576388889</v>
      </c>
      <c r="G25" s="132">
        <f t="shared" si="6"/>
        <v>0.6597222222</v>
      </c>
      <c r="H25" s="133">
        <f t="shared" si="6"/>
        <v>0.8263888889</v>
      </c>
      <c r="I25" s="134"/>
    </row>
  </sheetData>
  <dataValidations>
    <dataValidation type="list" allowBlank="1" showErrorMessage="1" sqref="B1">
      <formula1>"w01,w02,w03,w04,w05,w06,w07,w08,w09,w10,w11,w12,w13,w14,w15,w16,w17"</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88"/>
    <col customWidth="1" min="3" max="3" width="33.63"/>
    <col customWidth="1" min="5" max="5" width="47.88"/>
  </cols>
  <sheetData>
    <row r="1">
      <c r="A1" s="21" t="s">
        <v>245</v>
      </c>
      <c r="B1" s="21" t="s">
        <v>246</v>
      </c>
      <c r="C1" s="21" t="s">
        <v>247</v>
      </c>
      <c r="D1" s="21" t="s">
        <v>248</v>
      </c>
      <c r="E1" s="135" t="s">
        <v>249</v>
      </c>
    </row>
    <row r="2">
      <c r="A2" s="21">
        <v>1.0</v>
      </c>
      <c r="B2" s="136">
        <f>'03_date'!A2</f>
        <v>44991</v>
      </c>
      <c r="C2" s="137" t="s">
        <v>250</v>
      </c>
      <c r="D2" s="138" t="s">
        <v>251</v>
      </c>
      <c r="E2" s="135" t="s">
        <v>252</v>
      </c>
    </row>
    <row r="3">
      <c r="A3" s="21">
        <v>2.0</v>
      </c>
      <c r="B3" s="136">
        <f>'03_date'!A9</f>
        <v>44998</v>
      </c>
      <c r="C3" s="137" t="s">
        <v>253</v>
      </c>
      <c r="D3" s="139" t="s">
        <v>254</v>
      </c>
      <c r="E3" s="135" t="s">
        <v>255</v>
      </c>
    </row>
    <row r="4">
      <c r="A4" s="21">
        <v>3.0</v>
      </c>
      <c r="B4" s="136">
        <f>'03_date'!A16</f>
        <v>45005</v>
      </c>
      <c r="C4" s="140" t="s">
        <v>256</v>
      </c>
      <c r="D4" s="139" t="s">
        <v>257</v>
      </c>
      <c r="E4" s="135" t="s">
        <v>258</v>
      </c>
    </row>
    <row r="5">
      <c r="A5" s="21">
        <v>4.0</v>
      </c>
      <c r="B5" s="136">
        <f>'03_date'!A23</f>
        <v>45012</v>
      </c>
      <c r="C5" s="140" t="s">
        <v>259</v>
      </c>
      <c r="D5" s="139" t="s">
        <v>260</v>
      </c>
      <c r="E5" s="135" t="s">
        <v>261</v>
      </c>
    </row>
    <row r="6">
      <c r="A6" s="21">
        <v>5.0</v>
      </c>
      <c r="B6" s="136">
        <f>'03_date'!A30</f>
        <v>45019</v>
      </c>
      <c r="C6" s="140" t="s">
        <v>262</v>
      </c>
      <c r="D6" s="139" t="s">
        <v>263</v>
      </c>
      <c r="E6" s="135" t="s">
        <v>264</v>
      </c>
    </row>
    <row r="7">
      <c r="A7" s="21">
        <v>6.0</v>
      </c>
      <c r="B7" s="136">
        <f>'03_date'!A37</f>
        <v>45026</v>
      </c>
      <c r="C7" s="140" t="s">
        <v>265</v>
      </c>
      <c r="D7" s="139" t="s">
        <v>266</v>
      </c>
      <c r="E7" s="135" t="s">
        <v>267</v>
      </c>
    </row>
    <row r="8">
      <c r="A8" s="21">
        <v>7.0</v>
      </c>
      <c r="B8" s="136">
        <f>'03_date'!A44</f>
        <v>45033</v>
      </c>
      <c r="C8" s="137" t="s">
        <v>268</v>
      </c>
      <c r="D8" s="139" t="s">
        <v>269</v>
      </c>
      <c r="E8" s="135" t="s">
        <v>270</v>
      </c>
    </row>
    <row r="9">
      <c r="A9" s="21">
        <v>8.0</v>
      </c>
      <c r="B9" s="136">
        <f>'03_date'!A51</f>
        <v>45040</v>
      </c>
      <c r="C9" s="140" t="s">
        <v>271</v>
      </c>
      <c r="D9" s="139" t="s">
        <v>272</v>
      </c>
      <c r="E9" s="135" t="s">
        <v>273</v>
      </c>
    </row>
    <row r="10">
      <c r="A10" s="21">
        <v>9.0</v>
      </c>
      <c r="B10" s="136">
        <f>'03_date'!A58</f>
        <v>45047</v>
      </c>
      <c r="C10" s="140" t="s">
        <v>274</v>
      </c>
      <c r="D10" s="139" t="s">
        <v>275</v>
      </c>
      <c r="E10" s="135" t="s">
        <v>276</v>
      </c>
    </row>
    <row r="11">
      <c r="A11" s="21">
        <v>10.0</v>
      </c>
      <c r="B11" s="136">
        <f>'03_date'!A65</f>
        <v>45054</v>
      </c>
      <c r="C11" s="140" t="s">
        <v>277</v>
      </c>
      <c r="D11" s="138" t="s">
        <v>278</v>
      </c>
      <c r="E11" s="135" t="s">
        <v>279</v>
      </c>
    </row>
    <row r="12">
      <c r="A12" s="21">
        <v>11.0</v>
      </c>
      <c r="B12" s="136">
        <f>'03_date'!A72</f>
        <v>45061</v>
      </c>
      <c r="C12" s="140" t="s">
        <v>280</v>
      </c>
      <c r="D12" s="138" t="s">
        <v>281</v>
      </c>
      <c r="E12" s="135" t="s">
        <v>282</v>
      </c>
    </row>
    <row r="13">
      <c r="A13" s="21">
        <v>12.0</v>
      </c>
      <c r="B13" s="136">
        <f>'03_date'!A79</f>
        <v>45068</v>
      </c>
      <c r="C13" s="140" t="s">
        <v>283</v>
      </c>
      <c r="D13" s="139" t="s">
        <v>284</v>
      </c>
      <c r="E13" s="135" t="s">
        <v>285</v>
      </c>
    </row>
    <row r="14">
      <c r="A14" s="21">
        <v>13.0</v>
      </c>
      <c r="B14" s="136">
        <f>'03_date'!A86</f>
        <v>45075</v>
      </c>
      <c r="C14" s="140" t="s">
        <v>286</v>
      </c>
      <c r="D14" s="139" t="s">
        <v>287</v>
      </c>
      <c r="E14" s="135" t="s">
        <v>288</v>
      </c>
    </row>
    <row r="15">
      <c r="A15" s="21">
        <v>14.0</v>
      </c>
      <c r="B15" s="136">
        <f>'03_date'!A93</f>
        <v>45082</v>
      </c>
      <c r="C15" s="140" t="s">
        <v>289</v>
      </c>
      <c r="D15" s="139" t="s">
        <v>290</v>
      </c>
      <c r="E15" s="135" t="s">
        <v>291</v>
      </c>
    </row>
    <row r="16">
      <c r="A16" s="21">
        <v>15.0</v>
      </c>
      <c r="B16" s="136">
        <f>'03_date'!A100</f>
        <v>45089</v>
      </c>
      <c r="C16" s="140" t="s">
        <v>292</v>
      </c>
      <c r="D16" s="139" t="s">
        <v>293</v>
      </c>
      <c r="E16" s="135" t="s">
        <v>294</v>
      </c>
    </row>
    <row r="17">
      <c r="A17" s="21">
        <v>16.0</v>
      </c>
      <c r="B17" s="136">
        <f>'03_date'!A107</f>
        <v>45096</v>
      </c>
      <c r="C17" s="140" t="s">
        <v>295</v>
      </c>
      <c r="D17" s="139" t="s">
        <v>296</v>
      </c>
      <c r="E17" s="135" t="s">
        <v>297</v>
      </c>
    </row>
    <row r="18">
      <c r="A18" s="21">
        <v>17.0</v>
      </c>
      <c r="B18" s="136">
        <f>'03_date'!A114</f>
        <v>45103</v>
      </c>
      <c r="C18" s="140" t="s">
        <v>298</v>
      </c>
      <c r="D18" s="139" t="s">
        <v>299</v>
      </c>
      <c r="E18" s="135" t="s">
        <v>300</v>
      </c>
    </row>
  </sheetData>
  <hyperlinks>
    <hyperlink r:id="rId1" ref="C2"/>
    <hyperlink r:id="rId2" location="gid=952192899&amp;range=A1" ref="D2"/>
    <hyperlink r:id="rId3" ref="C3"/>
    <hyperlink r:id="rId4" location="gid=1649392868&amp;range=A1" ref="D3"/>
    <hyperlink r:id="rId5" ref="C4"/>
    <hyperlink r:id="rId6" location="gid=1986865695&amp;range=A1" ref="D4"/>
    <hyperlink r:id="rId7" ref="C5"/>
    <hyperlink r:id="rId8" location="gid=2093914986&amp;range=A1" ref="D5"/>
    <hyperlink r:id="rId9" ref="C6"/>
    <hyperlink r:id="rId10" location="gid=1113601264&amp;range=A1" ref="D6"/>
    <hyperlink r:id="rId11" ref="C7"/>
    <hyperlink r:id="rId12" location="gid=676250214&amp;range=A1" ref="D7"/>
    <hyperlink r:id="rId13" ref="C8"/>
    <hyperlink r:id="rId14" location="gid=2049887460&amp;range=A1" ref="D8"/>
    <hyperlink r:id="rId15" ref="C9"/>
    <hyperlink r:id="rId16" location="gid=1536875211&amp;range=A1" ref="D9"/>
    <hyperlink r:id="rId17" ref="C10"/>
    <hyperlink r:id="rId18" location="gid=1365531915&amp;range=A1" ref="D10"/>
    <hyperlink r:id="rId19" ref="C11"/>
    <hyperlink r:id="rId20" location="gid=561108934&amp;range=A1" ref="D11"/>
    <hyperlink r:id="rId21" ref="C12"/>
    <hyperlink r:id="rId22" location="gid=1886599138&amp;range=A1" ref="D12"/>
    <hyperlink r:id="rId23" ref="C13"/>
    <hyperlink r:id="rId24" location="gid=1709148113&amp;range=A1" ref="D13"/>
    <hyperlink r:id="rId25" ref="C14"/>
    <hyperlink r:id="rId26" location="gid=1439809590&amp;range=A1" ref="D14"/>
    <hyperlink r:id="rId27" ref="C15"/>
    <hyperlink r:id="rId28" location="gid=559375038&amp;range=A1" ref="D15"/>
    <hyperlink r:id="rId29" ref="C16"/>
    <hyperlink r:id="rId30" location="gid=1685570026&amp;range=A1" ref="D16"/>
    <hyperlink r:id="rId31" ref="C17"/>
    <hyperlink r:id="rId32" location="gid=1128899496&amp;range=A1" ref="D17"/>
    <hyperlink r:id="rId33" ref="C18"/>
    <hyperlink r:id="rId34" location="gid=1472863530&amp;range=A1" ref="D18"/>
  </hyperlinks>
  <drawing r:id="rId3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20" width="16.25"/>
  </cols>
  <sheetData>
    <row r="1">
      <c r="A1" s="141" t="s">
        <v>301</v>
      </c>
      <c r="B1" s="142" t="s">
        <v>69</v>
      </c>
      <c r="C1" s="142" t="s">
        <v>70</v>
      </c>
      <c r="D1" s="142" t="s">
        <v>71</v>
      </c>
      <c r="E1" s="142" t="s">
        <v>72</v>
      </c>
      <c r="F1" s="142" t="s">
        <v>73</v>
      </c>
      <c r="G1" s="142" t="s">
        <v>74</v>
      </c>
      <c r="H1" s="142" t="s">
        <v>77</v>
      </c>
      <c r="I1" s="143" t="s">
        <v>79</v>
      </c>
      <c r="J1" s="142" t="s">
        <v>80</v>
      </c>
      <c r="K1" s="142" t="s">
        <v>81</v>
      </c>
      <c r="L1" s="142" t="s">
        <v>82</v>
      </c>
      <c r="M1" s="142" t="s">
        <v>83</v>
      </c>
      <c r="N1" s="142" t="s">
        <v>85</v>
      </c>
      <c r="O1" s="142" t="s">
        <v>87</v>
      </c>
      <c r="P1" s="142" t="s">
        <v>89</v>
      </c>
      <c r="Q1" s="142" t="s">
        <v>90</v>
      </c>
      <c r="R1" s="142" t="s">
        <v>92</v>
      </c>
      <c r="S1" s="142" t="s">
        <v>93</v>
      </c>
      <c r="T1" s="142" t="s">
        <v>94</v>
      </c>
      <c r="U1" s="142" t="s">
        <v>97</v>
      </c>
      <c r="V1" s="142" t="s">
        <v>98</v>
      </c>
      <c r="W1" s="142" t="s">
        <v>100</v>
      </c>
      <c r="X1" s="142" t="s">
        <v>101</v>
      </c>
      <c r="Y1" s="142" t="s">
        <v>102</v>
      </c>
      <c r="Z1" s="142" t="s">
        <v>105</v>
      </c>
      <c r="AA1" s="142" t="s">
        <v>107</v>
      </c>
      <c r="AB1" s="142" t="s">
        <v>108</v>
      </c>
      <c r="AC1" s="142" t="s">
        <v>110</v>
      </c>
      <c r="AD1" s="142" t="s">
        <v>111</v>
      </c>
      <c r="AE1" s="142" t="s">
        <v>112</v>
      </c>
      <c r="AF1" s="142" t="s">
        <v>113</v>
      </c>
      <c r="AG1" s="142" t="s">
        <v>114</v>
      </c>
      <c r="AH1" s="142" t="s">
        <v>115</v>
      </c>
      <c r="AI1" s="142" t="s">
        <v>116</v>
      </c>
      <c r="AJ1" s="142" t="s">
        <v>119</v>
      </c>
      <c r="AK1" s="142" t="s">
        <v>120</v>
      </c>
      <c r="AL1" s="142" t="s">
        <v>121</v>
      </c>
      <c r="AM1" s="142" t="s">
        <v>122</v>
      </c>
      <c r="AN1" s="142" t="s">
        <v>123</v>
      </c>
      <c r="AO1" s="142" t="s">
        <v>124</v>
      </c>
      <c r="AP1" s="142" t="s">
        <v>126</v>
      </c>
      <c r="AQ1" s="142" t="s">
        <v>128</v>
      </c>
      <c r="AR1" s="142" t="s">
        <v>129</v>
      </c>
      <c r="AS1" s="142" t="s">
        <v>130</v>
      </c>
      <c r="AT1" s="142" t="s">
        <v>131</v>
      </c>
      <c r="AU1" s="142" t="s">
        <v>132</v>
      </c>
      <c r="AV1" s="142" t="s">
        <v>133</v>
      </c>
      <c r="AW1" s="142" t="s">
        <v>134</v>
      </c>
      <c r="AX1" s="142" t="s">
        <v>136</v>
      </c>
      <c r="AY1" s="142" t="s">
        <v>137</v>
      </c>
      <c r="AZ1" s="142" t="s">
        <v>138</v>
      </c>
      <c r="BA1" s="142" t="s">
        <v>139</v>
      </c>
      <c r="BB1" s="142" t="s">
        <v>140</v>
      </c>
      <c r="BC1" s="142" t="s">
        <v>142</v>
      </c>
      <c r="BD1" s="142" t="s">
        <v>143</v>
      </c>
      <c r="BE1" s="142" t="s">
        <v>145</v>
      </c>
      <c r="BF1" s="142" t="s">
        <v>146</v>
      </c>
      <c r="BG1" s="142" t="s">
        <v>147</v>
      </c>
      <c r="BH1" s="142" t="s">
        <v>148</v>
      </c>
      <c r="BI1" s="142" t="s">
        <v>149</v>
      </c>
      <c r="BJ1" s="142" t="s">
        <v>150</v>
      </c>
      <c r="BK1" s="142" t="s">
        <v>151</v>
      </c>
      <c r="BL1" s="142" t="s">
        <v>152</v>
      </c>
      <c r="BM1" s="142" t="s">
        <v>153</v>
      </c>
      <c r="BN1" s="142" t="s">
        <v>154</v>
      </c>
      <c r="BO1" s="142" t="s">
        <v>155</v>
      </c>
      <c r="BP1" s="142" t="s">
        <v>156</v>
      </c>
      <c r="BQ1" s="142" t="s">
        <v>157</v>
      </c>
      <c r="BR1" s="142" t="s">
        <v>158</v>
      </c>
      <c r="BS1" s="142" t="s">
        <v>159</v>
      </c>
      <c r="BT1" s="142" t="s">
        <v>160</v>
      </c>
      <c r="BU1" s="142" t="s">
        <v>161</v>
      </c>
      <c r="BV1" s="142" t="s">
        <v>162</v>
      </c>
      <c r="BW1" s="142" t="s">
        <v>163</v>
      </c>
      <c r="BX1" s="142" t="s">
        <v>164</v>
      </c>
      <c r="BY1" s="142" t="s">
        <v>165</v>
      </c>
      <c r="BZ1" s="142" t="s">
        <v>166</v>
      </c>
      <c r="CA1" s="142" t="s">
        <v>167</v>
      </c>
      <c r="CB1" s="142" t="s">
        <v>168</v>
      </c>
      <c r="CC1" s="142" t="s">
        <v>169</v>
      </c>
      <c r="CD1" s="142" t="s">
        <v>170</v>
      </c>
      <c r="CE1" s="142" t="s">
        <v>171</v>
      </c>
      <c r="CF1" s="142" t="s">
        <v>172</v>
      </c>
      <c r="CG1" s="142" t="s">
        <v>173</v>
      </c>
      <c r="CH1" s="142" t="s">
        <v>174</v>
      </c>
      <c r="CI1" s="142" t="s">
        <v>175</v>
      </c>
      <c r="CJ1" s="142" t="s">
        <v>176</v>
      </c>
      <c r="CK1" s="142" t="s">
        <v>177</v>
      </c>
      <c r="CL1" s="142" t="s">
        <v>178</v>
      </c>
      <c r="CM1" s="142" t="s">
        <v>179</v>
      </c>
      <c r="CN1" s="142" t="s">
        <v>180</v>
      </c>
      <c r="CO1" s="142" t="s">
        <v>181</v>
      </c>
      <c r="CP1" s="142" t="s">
        <v>182</v>
      </c>
      <c r="CQ1" s="142" t="s">
        <v>183</v>
      </c>
      <c r="CR1" s="142" t="s">
        <v>184</v>
      </c>
      <c r="CS1" s="142" t="s">
        <v>185</v>
      </c>
      <c r="CT1" s="142" t="s">
        <v>186</v>
      </c>
      <c r="CU1" s="142" t="s">
        <v>187</v>
      </c>
      <c r="CV1" s="142" t="s">
        <v>188</v>
      </c>
      <c r="CW1" s="142" t="s">
        <v>189</v>
      </c>
      <c r="CX1" s="142" t="s">
        <v>190</v>
      </c>
      <c r="CY1" s="142" t="s">
        <v>191</v>
      </c>
      <c r="CZ1" s="142" t="s">
        <v>192</v>
      </c>
      <c r="DA1" s="142" t="s">
        <v>193</v>
      </c>
      <c r="DB1" s="142" t="s">
        <v>194</v>
      </c>
      <c r="DC1" s="142" t="s">
        <v>195</v>
      </c>
      <c r="DD1" s="142" t="s">
        <v>196</v>
      </c>
      <c r="DE1" s="142" t="s">
        <v>197</v>
      </c>
      <c r="DF1" s="142" t="s">
        <v>198</v>
      </c>
      <c r="DG1" s="142" t="s">
        <v>199</v>
      </c>
      <c r="DH1" s="142" t="s">
        <v>200</v>
      </c>
      <c r="DI1" s="142" t="s">
        <v>201</v>
      </c>
      <c r="DJ1" s="142" t="s">
        <v>202</v>
      </c>
      <c r="DK1" s="142" t="s">
        <v>203</v>
      </c>
      <c r="DL1" s="142" t="s">
        <v>204</v>
      </c>
      <c r="DM1" s="142" t="s">
        <v>205</v>
      </c>
      <c r="DN1" s="142" t="s">
        <v>206</v>
      </c>
      <c r="DO1" s="142" t="s">
        <v>207</v>
      </c>
      <c r="DP1" s="142" t="s">
        <v>208</v>
      </c>
    </row>
    <row r="2">
      <c r="A2" s="144" t="s">
        <v>302</v>
      </c>
      <c r="B2" s="145"/>
      <c r="C2" s="145"/>
      <c r="D2" s="145"/>
      <c r="E2" s="145"/>
      <c r="F2" s="145"/>
      <c r="G2" s="145"/>
      <c r="H2" s="145"/>
      <c r="I2" s="146"/>
      <c r="J2" s="145"/>
      <c r="K2" s="145"/>
      <c r="L2" s="145"/>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145"/>
      <c r="BC2" s="145"/>
      <c r="BD2" s="145"/>
      <c r="BE2" s="145"/>
      <c r="BF2" s="145"/>
      <c r="BG2" s="145"/>
      <c r="BH2" s="145"/>
      <c r="BI2" s="145"/>
      <c r="BJ2" s="145"/>
      <c r="BK2" s="145"/>
      <c r="BL2" s="145"/>
      <c r="BM2" s="145"/>
      <c r="BN2" s="145"/>
      <c r="BO2" s="145"/>
      <c r="BP2" s="145"/>
      <c r="BQ2" s="145"/>
      <c r="BR2" s="145"/>
      <c r="BS2" s="145"/>
      <c r="BT2" s="145"/>
      <c r="BU2" s="145"/>
      <c r="BV2" s="145"/>
      <c r="BW2" s="145"/>
      <c r="BX2" s="145"/>
      <c r="BY2" s="145"/>
      <c r="BZ2" s="145"/>
      <c r="CA2" s="145"/>
      <c r="CB2" s="145"/>
      <c r="CC2" s="145"/>
      <c r="CD2" s="145"/>
      <c r="CE2" s="145"/>
      <c r="CF2" s="145"/>
      <c r="CG2" s="145"/>
      <c r="CH2" s="145"/>
      <c r="CI2" s="145"/>
      <c r="CJ2" s="145"/>
      <c r="CK2" s="145"/>
      <c r="CL2" s="145"/>
      <c r="CM2" s="145"/>
      <c r="CN2" s="145"/>
      <c r="CO2" s="145"/>
      <c r="CP2" s="145"/>
      <c r="CQ2" s="145"/>
      <c r="CR2" s="145"/>
      <c r="CS2" s="145"/>
      <c r="CT2" s="145"/>
      <c r="CU2" s="145"/>
      <c r="CV2" s="145"/>
      <c r="CW2" s="145"/>
      <c r="CX2" s="145"/>
      <c r="CY2" s="145"/>
      <c r="CZ2" s="145"/>
      <c r="DA2" s="145"/>
      <c r="DB2" s="145"/>
      <c r="DC2" s="145"/>
      <c r="DD2" s="145"/>
      <c r="DE2" s="145"/>
      <c r="DF2" s="145"/>
      <c r="DG2" s="145"/>
      <c r="DH2" s="145"/>
      <c r="DI2" s="145"/>
      <c r="DJ2" s="145"/>
      <c r="DK2" s="145"/>
      <c r="DL2" s="145"/>
      <c r="DM2" s="145"/>
      <c r="DN2" s="145"/>
      <c r="DO2" s="145"/>
      <c r="DP2" s="145"/>
    </row>
    <row r="3">
      <c r="A3" s="144" t="s">
        <v>303</v>
      </c>
      <c r="B3" s="147" t="str">
        <f>'04_need'!B2</f>
        <v>3/6 (月) なし</v>
      </c>
      <c r="C3" s="147" t="str">
        <f>'04_need'!C2</f>
        <v>3/7 (火) なし</v>
      </c>
      <c r="D3" s="147" t="str">
        <f>'04_need'!D2</f>
        <v>3/8 (水) なし</v>
      </c>
      <c r="E3" s="147" t="str">
        <f>'04_need'!E2</f>
        <v>3/9 (木) なし</v>
      </c>
      <c r="F3" s="147" t="str">
        <f>'04_need'!F2</f>
        <v>3/10 (金) なし</v>
      </c>
      <c r="G3" s="147" t="str">
        <f>'04_need'!G2</f>
        <v>3/11 (土) なし</v>
      </c>
      <c r="H3" s="147" t="str">
        <f>'04_need'!H2</f>
        <v>3/12 (日) 春日交流センター</v>
      </c>
      <c r="I3" s="147" t="str">
        <f>'04_need'!I2</f>
        <v>3/13 (月) 3A 9:00~21:00</v>
      </c>
      <c r="J3" s="147" t="str">
        <f>'04_need'!J2</f>
        <v>3/14 (火) 3A 9:00~21:00</v>
      </c>
      <c r="K3" s="147" t="str">
        <f>'04_need'!K2</f>
        <v>3/15 (水) 3A 9:00~21:00</v>
      </c>
      <c r="L3" s="147" t="str">
        <f>'04_need'!L2</f>
        <v>3/16 (木) 3A 9:00~21:00</v>
      </c>
      <c r="M3" s="147" t="str">
        <f>'04_need'!M2</f>
        <v>3/17 (金) 3A 9:00~21:00</v>
      </c>
      <c r="N3" s="147" t="str">
        <f>'04_need'!N2</f>
        <v>3/18 (土) 文サ 9:00~14:30</v>
      </c>
      <c r="O3" s="147" t="str">
        <f>'04_need'!O2</f>
        <v>3/19 (日) 文サ 9:00~17:00</v>
      </c>
      <c r="P3" s="147" t="str">
        <f>'04_need'!P2</f>
        <v>3/20 (月) 3A304,308</v>
      </c>
      <c r="Q3" s="147" t="str">
        <f>'04_need'!Q2</f>
        <v>3/21 (火) 3A304,308</v>
      </c>
      <c r="R3" s="147" t="str">
        <f>'04_need'!R2</f>
        <v>3/22 (水) 3A304,308,311,312</v>
      </c>
      <c r="S3" s="147" t="str">
        <f>'04_need'!S2</f>
        <v>3/23 (木) </v>
      </c>
      <c r="T3" s="147" t="str">
        <f>'04_need'!T2</f>
        <v>3/24 (金) </v>
      </c>
      <c r="U3" s="147" t="str">
        <f>'04_need'!U2</f>
        <v>3/25 (土) 5C316,317</v>
      </c>
      <c r="V3" s="147" t="str">
        <f>'04_need'!V2</f>
        <v>3/26 (日) 5C316,317</v>
      </c>
      <c r="W3" s="147" t="str">
        <f>'04_need'!W2</f>
        <v>3/27 (月) 5C406,412,413</v>
      </c>
      <c r="X3" s="147" t="str">
        <f>'04_need'!X2</f>
        <v>3/28 (火) 5C406,412,413</v>
      </c>
      <c r="Y3" s="147" t="str">
        <f>'04_need'!Y2</f>
        <v>3/29 (水) 5C406,412,413</v>
      </c>
      <c r="Z3" s="147" t="str">
        <f>'04_need'!Z2</f>
        <v>3/30 (木) 5C307,308,406,412,413</v>
      </c>
      <c r="AA3" s="147" t="str">
        <f>'04_need'!AA2</f>
        <v>3/31 (金) 5C412,413,316,317</v>
      </c>
      <c r="AB3" s="147" t="str">
        <f>'04_need'!AB2</f>
        <v>4/1 (土) 5C316,317</v>
      </c>
      <c r="AC3" s="147" t="str">
        <f>'04_need'!AC2</f>
        <v>4/2 (日) 5C316,317</v>
      </c>
      <c r="AD3" s="147" t="str">
        <f>'04_need'!AD2</f>
        <v>4/3 (月) 5C316,317</v>
      </c>
      <c r="AE3" s="147" t="str">
        <f>'04_need'!AE2</f>
        <v>4/4 (火) 5C316,317</v>
      </c>
      <c r="AF3" s="147" t="str">
        <f>'04_need'!AF2</f>
        <v>4/5 (水) </v>
      </c>
      <c r="AG3" s="147" t="str">
        <f>'04_need'!AG2</f>
        <v>4/6 (木) </v>
      </c>
      <c r="AH3" s="147" t="str">
        <f>'04_need'!AH2</f>
        <v>4/7 (金) </v>
      </c>
      <c r="AI3" s="147" t="str">
        <f>'04_need'!AI2</f>
        <v>4/8 (土) </v>
      </c>
      <c r="AJ3" s="147" t="str">
        <f>'04_need'!AJ2</f>
        <v>4/9 (日) 3A404,308,311 5C316,317</v>
      </c>
      <c r="AK3" s="147" t="str">
        <f>'04_need'!AK2</f>
        <v>4/10 (月) 3A304,308</v>
      </c>
      <c r="AL3" s="147" t="str">
        <f>'04_need'!AL2</f>
        <v>4/11 (火) 3A304,308</v>
      </c>
      <c r="AM3" s="147" t="str">
        <f>'04_need'!AM2</f>
        <v>4/12 (水) </v>
      </c>
      <c r="AN3" s="147" t="str">
        <f>'04_need'!AN2</f>
        <v>4/13 (木) </v>
      </c>
      <c r="AO3" s="147" t="str">
        <f>'04_need'!AO2</f>
        <v>4/14 (金) </v>
      </c>
      <c r="AP3" s="147" t="str">
        <f>'04_need'!AP2</f>
        <v>4/15 (土) </v>
      </c>
      <c r="AQ3" s="147" t="str">
        <f>'04_need'!AQ2</f>
        <v>4/16 (日) 3A304,308</v>
      </c>
      <c r="AR3" s="147" t="str">
        <f>'04_need'!AR2</f>
        <v>4/17 (月) 5C406,412,413</v>
      </c>
      <c r="AS3" s="147" t="str">
        <f>'04_need'!AS2</f>
        <v>4/18 (火) </v>
      </c>
      <c r="AT3" s="147" t="str">
        <f>'04_need'!AT2</f>
        <v>4/19 (水) </v>
      </c>
      <c r="AU3" s="147" t="str">
        <f>'04_need'!AU2</f>
        <v>4/20 (木) </v>
      </c>
      <c r="AV3" s="147" t="str">
        <f>'04_need'!AV2</f>
        <v>4/21 (金) </v>
      </c>
      <c r="AW3" s="147" t="str">
        <f>'04_need'!AW2</f>
        <v>4/22 (土) </v>
      </c>
      <c r="AX3" s="147" t="str">
        <f>'04_need'!AX2</f>
        <v>4/23 (日) </v>
      </c>
      <c r="AY3" s="147" t="str">
        <f>'04_need'!AY2</f>
        <v>4/24 (月) </v>
      </c>
      <c r="AZ3" s="147" t="str">
        <f>'04_need'!AZ2</f>
        <v>4/25 (火) </v>
      </c>
      <c r="BA3" s="147" t="str">
        <f>'04_need'!BA2</f>
        <v>4/26 (水) </v>
      </c>
      <c r="BB3" s="147" t="str">
        <f>'04_need'!BB2</f>
        <v>4/27 (木) </v>
      </c>
      <c r="BC3" s="147" t="str">
        <f>'04_need'!BC2</f>
        <v>4/28 (金) </v>
      </c>
      <c r="BD3" s="147" t="str">
        <f>'04_need'!BD2</f>
        <v>4/29 (土) </v>
      </c>
      <c r="BE3" s="147" t="str">
        <f>'04_need'!BE2</f>
        <v>4/30 (日) </v>
      </c>
      <c r="BF3" s="147" t="str">
        <f>'04_need'!BF2</f>
        <v>5/1 (月) </v>
      </c>
      <c r="BG3" s="147" t="str">
        <f>'04_need'!BG2</f>
        <v>5/2 (火) </v>
      </c>
      <c r="BH3" s="147" t="str">
        <f>'04_need'!BH2</f>
        <v>5/3 (水) </v>
      </c>
      <c r="BI3" s="147" t="str">
        <f>'04_need'!BI2</f>
        <v>5/4 (木) </v>
      </c>
      <c r="BJ3" s="147" t="str">
        <f>'04_need'!BJ2</f>
        <v>5/5 (金) </v>
      </c>
      <c r="BK3" s="147" t="str">
        <f>'04_need'!BK2</f>
        <v>5/6 (土) </v>
      </c>
      <c r="BL3" s="147" t="str">
        <f>'04_need'!BL2</f>
        <v>5/7 (日) </v>
      </c>
      <c r="BM3" s="147" t="str">
        <f>'04_need'!BM2</f>
        <v>5/8 (月) </v>
      </c>
      <c r="BN3" s="147" t="str">
        <f>'04_need'!BN2</f>
        <v>5/9 (火) </v>
      </c>
      <c r="BO3" s="147" t="str">
        <f>'04_need'!BO2</f>
        <v>5/10 (水) </v>
      </c>
      <c r="BP3" s="147" t="str">
        <f>'04_need'!BP2</f>
        <v>5/11 (木) </v>
      </c>
      <c r="BQ3" s="147" t="str">
        <f>'04_need'!BQ2</f>
        <v>5/12 (金) </v>
      </c>
      <c r="BR3" s="147" t="str">
        <f>'04_need'!BR2</f>
        <v>5/13 (土) </v>
      </c>
      <c r="BS3" s="147" t="str">
        <f>'04_need'!BS2</f>
        <v>5/14 (日) </v>
      </c>
      <c r="BT3" s="147" t="str">
        <f>'04_need'!BT2</f>
        <v>5/15 (月) </v>
      </c>
      <c r="BU3" s="147" t="str">
        <f>'04_need'!BU2</f>
        <v>5/16 (火) </v>
      </c>
      <c r="BV3" s="147" t="str">
        <f>'04_need'!BV2</f>
        <v>5/17 (水) </v>
      </c>
      <c r="BW3" s="147" t="str">
        <f>'04_need'!BW2</f>
        <v>5/18 (木) </v>
      </c>
      <c r="BX3" s="147" t="str">
        <f>'04_need'!BX2</f>
        <v>5/19 (金) </v>
      </c>
      <c r="BY3" s="147" t="str">
        <f>'04_need'!BY2</f>
        <v>5/20 (土) </v>
      </c>
      <c r="BZ3" s="147" t="str">
        <f>'04_need'!BZ2</f>
        <v>5/21 (日) </v>
      </c>
      <c r="CA3" s="147" t="str">
        <f>'04_need'!CA2</f>
        <v>5/22 (月) </v>
      </c>
      <c r="CB3" s="147" t="str">
        <f>'04_need'!CB2</f>
        <v>5/23 (火) </v>
      </c>
      <c r="CC3" s="147" t="str">
        <f>'04_need'!CC2</f>
        <v>5/24 (水) </v>
      </c>
      <c r="CD3" s="147" t="str">
        <f>'04_need'!CD2</f>
        <v>5/25 (木) </v>
      </c>
      <c r="CE3" s="147" t="str">
        <f>'04_need'!CE2</f>
        <v>5/26 (金) </v>
      </c>
      <c r="CF3" s="147" t="str">
        <f>'04_need'!CF2</f>
        <v>5/27 (土) </v>
      </c>
      <c r="CG3" s="147" t="str">
        <f>'04_need'!CG2</f>
        <v>5/28 (日) </v>
      </c>
      <c r="CH3" s="147" t="str">
        <f>'04_need'!CH2</f>
        <v>5/29 (月) </v>
      </c>
      <c r="CI3" s="147" t="str">
        <f>'04_need'!CI2</f>
        <v>5/30 (火) </v>
      </c>
      <c r="CJ3" s="147" t="str">
        <f>'04_need'!CJ2</f>
        <v>5/31 (水) </v>
      </c>
      <c r="CK3" s="147" t="str">
        <f>'04_need'!CK2</f>
        <v>6/1 (木) </v>
      </c>
      <c r="CL3" s="147" t="str">
        <f>'04_need'!CL2</f>
        <v>6/2 (金) </v>
      </c>
      <c r="CM3" s="147" t="str">
        <f>'04_need'!CM2</f>
        <v>6/3 (土) </v>
      </c>
      <c r="CN3" s="147" t="str">
        <f>'04_need'!CN2</f>
        <v>6/4 (日) </v>
      </c>
      <c r="CO3" s="147" t="str">
        <f>'04_need'!CO2</f>
        <v>6/5 (月) </v>
      </c>
      <c r="CP3" s="147" t="str">
        <f>'04_need'!CP2</f>
        <v>6/6 (火) </v>
      </c>
      <c r="CQ3" s="147" t="str">
        <f>'04_need'!CQ2</f>
        <v>6/7 (水) </v>
      </c>
      <c r="CR3" s="147" t="str">
        <f>'04_need'!CR2</f>
        <v>6/8 (木) </v>
      </c>
      <c r="CS3" s="147" t="str">
        <f>'04_need'!CS2</f>
        <v>6/9 (金) </v>
      </c>
      <c r="CT3" s="147" t="str">
        <f>'04_need'!CT2</f>
        <v>6/10 (土) </v>
      </c>
      <c r="CU3" s="147" t="str">
        <f>'04_need'!CU2</f>
        <v>6/11 (日) </v>
      </c>
      <c r="CV3" s="147" t="str">
        <f>'04_need'!CV2</f>
        <v>6/12 (月) </v>
      </c>
      <c r="CW3" s="147" t="str">
        <f>'04_need'!CW2</f>
        <v>6/13 (火) </v>
      </c>
      <c r="CX3" s="147" t="str">
        <f>'04_need'!CX2</f>
        <v>6/14 (水) </v>
      </c>
      <c r="CY3" s="147" t="str">
        <f>'04_need'!CY2</f>
        <v>6/15 (木) </v>
      </c>
      <c r="CZ3" s="147" t="str">
        <f>'04_need'!CZ2</f>
        <v>6/16 (金) </v>
      </c>
      <c r="DA3" s="147" t="str">
        <f>'04_need'!DA2</f>
        <v>6/17 (土) </v>
      </c>
      <c r="DB3" s="147" t="str">
        <f>'04_need'!DB2</f>
        <v>6/18 (日) </v>
      </c>
      <c r="DC3" s="147" t="str">
        <f>'04_need'!DC2</f>
        <v>6/19 (月) </v>
      </c>
      <c r="DD3" s="147" t="str">
        <f>'04_need'!DD2</f>
        <v>6/20 (火) </v>
      </c>
      <c r="DE3" s="147" t="str">
        <f>'04_need'!DE2</f>
        <v>6/21 (水) </v>
      </c>
      <c r="DF3" s="147" t="str">
        <f>'04_need'!DF2</f>
        <v>6/22 (木) </v>
      </c>
      <c r="DG3" s="147" t="str">
        <f>'04_need'!DG2</f>
        <v>6/23 (金) </v>
      </c>
      <c r="DH3" s="147" t="str">
        <f>'04_need'!DH2</f>
        <v>6/24 (土) </v>
      </c>
      <c r="DI3" s="147" t="str">
        <f>'04_need'!DI2</f>
        <v>6/25 (日) </v>
      </c>
      <c r="DJ3" s="147" t="str">
        <f>'04_need'!DJ2</f>
        <v>6/26 (月) </v>
      </c>
      <c r="DK3" s="147" t="str">
        <f>'04_need'!DK2</f>
        <v>6/27 (火) </v>
      </c>
      <c r="DL3" s="147" t="str">
        <f>'04_need'!DL2</f>
        <v>6/28 (水) </v>
      </c>
      <c r="DM3" s="147" t="str">
        <f>'04_need'!DM2</f>
        <v>6/29 (木) </v>
      </c>
      <c r="DN3" s="147" t="str">
        <f>'04_need'!DN2</f>
        <v>6/30 (金) </v>
      </c>
      <c r="DO3" s="147" t="str">
        <f>'04_need'!DO2</f>
        <v>7/1 (土) </v>
      </c>
      <c r="DP3" s="147" t="str">
        <f>'04_need'!DP2</f>
        <v>7/2 (日) </v>
      </c>
    </row>
    <row r="4">
      <c r="A4" s="144" t="s">
        <v>304</v>
      </c>
      <c r="B4" s="145"/>
      <c r="C4" s="145"/>
      <c r="D4" s="145"/>
      <c r="E4" s="145"/>
      <c r="F4" s="145" t="s">
        <v>305</v>
      </c>
      <c r="G4" s="145"/>
      <c r="H4" s="145" t="s">
        <v>306</v>
      </c>
      <c r="I4" s="146" t="s">
        <v>307</v>
      </c>
      <c r="J4" s="145" t="s">
        <v>308</v>
      </c>
      <c r="K4" s="145" t="s">
        <v>309</v>
      </c>
      <c r="L4" s="145" t="s">
        <v>310</v>
      </c>
      <c r="M4" s="145" t="s">
        <v>311</v>
      </c>
      <c r="N4" s="145" t="s">
        <v>312</v>
      </c>
      <c r="O4" s="145" t="s">
        <v>313</v>
      </c>
      <c r="P4" s="145" t="s">
        <v>314</v>
      </c>
      <c r="Q4" s="145" t="s">
        <v>315</v>
      </c>
      <c r="R4" s="145" t="s">
        <v>316</v>
      </c>
      <c r="S4" s="145" t="s">
        <v>317</v>
      </c>
      <c r="T4" s="145" t="s">
        <v>318</v>
      </c>
      <c r="U4" s="145" t="s">
        <v>319</v>
      </c>
      <c r="V4" s="145" t="s">
        <v>320</v>
      </c>
      <c r="W4" s="145" t="s">
        <v>321</v>
      </c>
      <c r="X4" s="145" t="s">
        <v>322</v>
      </c>
      <c r="Y4" s="145" t="s">
        <v>323</v>
      </c>
      <c r="Z4" s="145" t="s">
        <v>324</v>
      </c>
      <c r="AA4" s="145" t="s">
        <v>325</v>
      </c>
      <c r="AB4" s="145" t="s">
        <v>326</v>
      </c>
      <c r="AC4" s="145" t="s">
        <v>327</v>
      </c>
      <c r="AD4" s="145" t="s">
        <v>328</v>
      </c>
      <c r="AE4" s="145" t="s">
        <v>329</v>
      </c>
      <c r="AF4" s="145" t="s">
        <v>330</v>
      </c>
      <c r="AG4" s="145" t="s">
        <v>331</v>
      </c>
      <c r="AH4" s="145" t="s">
        <v>332</v>
      </c>
      <c r="AI4" s="145" t="s">
        <v>333</v>
      </c>
      <c r="AJ4" s="145" t="s">
        <v>334</v>
      </c>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145"/>
      <c r="CF4" s="145"/>
      <c r="CG4" s="145"/>
      <c r="CH4" s="145"/>
      <c r="CI4" s="145"/>
      <c r="CJ4" s="145"/>
      <c r="CK4" s="145"/>
      <c r="CL4" s="145"/>
      <c r="CM4" s="145"/>
      <c r="CN4" s="145"/>
      <c r="CO4" s="145"/>
      <c r="CP4" s="145"/>
      <c r="CQ4" s="145"/>
      <c r="CR4" s="145"/>
      <c r="CS4" s="145"/>
      <c r="CT4" s="145"/>
      <c r="CU4" s="145"/>
      <c r="CV4" s="145"/>
      <c r="CW4" s="145"/>
      <c r="CX4" s="145"/>
      <c r="CY4" s="145"/>
      <c r="CZ4" s="145"/>
      <c r="DA4" s="145"/>
      <c r="DB4" s="145"/>
      <c r="DC4" s="148"/>
      <c r="DD4" s="148"/>
      <c r="DE4" s="148"/>
      <c r="DF4" s="148"/>
      <c r="DG4" s="148"/>
      <c r="DH4" s="148"/>
      <c r="DI4" s="148"/>
      <c r="DJ4" s="148"/>
      <c r="DK4" s="148"/>
      <c r="DL4" s="148"/>
      <c r="DM4" s="148"/>
      <c r="DN4" s="148"/>
      <c r="DO4" s="148"/>
      <c r="DP4" s="148"/>
    </row>
    <row r="5">
      <c r="A5" s="144" t="s">
        <v>335</v>
      </c>
      <c r="B5" s="145" t="s">
        <v>336</v>
      </c>
      <c r="C5" s="145" t="s">
        <v>336</v>
      </c>
      <c r="D5" s="145" t="s">
        <v>336</v>
      </c>
      <c r="E5" s="145" t="s">
        <v>336</v>
      </c>
      <c r="F5" s="145" t="s">
        <v>337</v>
      </c>
      <c r="G5" s="145" t="s">
        <v>336</v>
      </c>
      <c r="H5" s="145" t="s">
        <v>338</v>
      </c>
      <c r="I5" s="146" t="s">
        <v>339</v>
      </c>
      <c r="J5" s="145" t="s">
        <v>340</v>
      </c>
      <c r="K5" s="145" t="s">
        <v>341</v>
      </c>
      <c r="L5" s="145" t="s">
        <v>342</v>
      </c>
      <c r="M5" s="145" t="s">
        <v>343</v>
      </c>
      <c r="N5" s="145" t="s">
        <v>344</v>
      </c>
      <c r="O5" s="145" t="s">
        <v>345</v>
      </c>
      <c r="P5" s="145" t="s">
        <v>346</v>
      </c>
      <c r="Q5" s="145" t="s">
        <v>347</v>
      </c>
      <c r="R5" s="145" t="s">
        <v>348</v>
      </c>
      <c r="S5" s="145" t="s">
        <v>349</v>
      </c>
      <c r="T5" s="145" t="s">
        <v>350</v>
      </c>
      <c r="U5" s="145" t="s">
        <v>351</v>
      </c>
      <c r="V5" s="145" t="s">
        <v>352</v>
      </c>
      <c r="W5" s="145" t="s">
        <v>353</v>
      </c>
      <c r="X5" s="145" t="s">
        <v>354</v>
      </c>
      <c r="Y5" s="145" t="s">
        <v>355</v>
      </c>
      <c r="Z5" s="145" t="s">
        <v>356</v>
      </c>
      <c r="AA5" s="145" t="s">
        <v>357</v>
      </c>
      <c r="AB5" s="145" t="s">
        <v>358</v>
      </c>
      <c r="AC5" s="145" t="s">
        <v>14</v>
      </c>
      <c r="AD5" s="145" t="s">
        <v>359</v>
      </c>
      <c r="AE5" s="145" t="s">
        <v>12</v>
      </c>
      <c r="AF5" s="145" t="s">
        <v>9</v>
      </c>
      <c r="AG5" s="145"/>
      <c r="AH5" s="145" t="s">
        <v>9</v>
      </c>
      <c r="AI5" s="145"/>
      <c r="AJ5" s="145" t="s">
        <v>12</v>
      </c>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5"/>
      <c r="BV5" s="145"/>
      <c r="BW5" s="145"/>
      <c r="BX5" s="145"/>
      <c r="BY5" s="145"/>
      <c r="BZ5" s="145"/>
      <c r="CA5" s="145"/>
      <c r="CB5" s="145"/>
      <c r="CC5" s="145"/>
      <c r="CD5" s="145"/>
      <c r="CE5" s="145"/>
      <c r="CF5" s="145"/>
      <c r="CG5" s="145"/>
      <c r="CH5" s="145"/>
      <c r="CI5" s="145"/>
      <c r="CJ5" s="145"/>
      <c r="CK5" s="145"/>
      <c r="CL5" s="145"/>
      <c r="CM5" s="145"/>
      <c r="CN5" s="145"/>
      <c r="CO5" s="145"/>
      <c r="CP5" s="145"/>
      <c r="CQ5" s="145"/>
      <c r="CR5" s="145"/>
      <c r="CS5" s="145"/>
      <c r="CT5" s="145"/>
      <c r="CU5" s="145"/>
      <c r="CV5" s="145"/>
      <c r="CW5" s="145"/>
      <c r="CX5" s="145"/>
      <c r="CY5" s="145"/>
      <c r="CZ5" s="145"/>
      <c r="DA5" s="145"/>
      <c r="DB5" s="145"/>
      <c r="DC5" s="145" t="s">
        <v>14</v>
      </c>
      <c r="DD5" s="145" t="s">
        <v>14</v>
      </c>
      <c r="DE5" s="145" t="s">
        <v>14</v>
      </c>
      <c r="DF5" s="145" t="s">
        <v>14</v>
      </c>
      <c r="DG5" s="145" t="s">
        <v>14</v>
      </c>
      <c r="DH5" s="145" t="s">
        <v>14</v>
      </c>
      <c r="DI5" s="145" t="s">
        <v>14</v>
      </c>
      <c r="DJ5" s="145" t="s">
        <v>14</v>
      </c>
      <c r="DK5" s="145" t="s">
        <v>14</v>
      </c>
      <c r="DL5" s="145" t="s">
        <v>14</v>
      </c>
      <c r="DM5" s="145" t="s">
        <v>14</v>
      </c>
      <c r="DN5" s="145" t="s">
        <v>14</v>
      </c>
      <c r="DO5" s="145" t="s">
        <v>14</v>
      </c>
      <c r="DP5" s="145" t="s">
        <v>14</v>
      </c>
    </row>
    <row r="6">
      <c r="A6" s="144" t="s">
        <v>229</v>
      </c>
      <c r="B6" s="145" t="s">
        <v>14</v>
      </c>
      <c r="C6" s="148"/>
      <c r="D6" s="148"/>
      <c r="E6" s="148"/>
      <c r="F6" s="148"/>
      <c r="G6" s="148"/>
      <c r="H6" s="148"/>
      <c r="I6" s="146"/>
      <c r="J6" s="148"/>
      <c r="K6" s="148"/>
      <c r="L6" s="148"/>
      <c r="M6" s="148"/>
      <c r="N6" s="148"/>
      <c r="O6" s="148"/>
      <c r="P6" s="145"/>
      <c r="Q6" s="148"/>
      <c r="R6" s="148"/>
      <c r="S6" s="148"/>
      <c r="T6" s="148"/>
      <c r="U6" s="148"/>
      <c r="V6" s="148"/>
      <c r="W6" s="145"/>
      <c r="X6" s="148"/>
      <c r="Y6" s="148"/>
      <c r="Z6" s="148"/>
      <c r="AA6" s="148"/>
      <c r="AB6" s="148"/>
      <c r="AC6" s="148"/>
      <c r="AD6" s="145" t="s">
        <v>360</v>
      </c>
      <c r="AE6" s="148"/>
      <c r="AF6" s="148"/>
      <c r="AG6" s="148"/>
      <c r="AH6" s="148"/>
      <c r="AI6" s="148"/>
      <c r="AJ6" s="148"/>
      <c r="AK6" s="145" t="s">
        <v>361</v>
      </c>
      <c r="AL6" s="148"/>
      <c r="AM6" s="148"/>
      <c r="AN6" s="148"/>
      <c r="AO6" s="148"/>
      <c r="AP6" s="148"/>
      <c r="AQ6" s="148"/>
      <c r="AR6" s="145" t="s">
        <v>361</v>
      </c>
      <c r="AS6" s="148"/>
      <c r="AT6" s="148"/>
      <c r="AU6" s="148"/>
      <c r="AV6" s="148"/>
      <c r="AW6" s="148"/>
      <c r="AX6" s="148"/>
      <c r="AY6" s="145" t="s">
        <v>361</v>
      </c>
      <c r="AZ6" s="148"/>
      <c r="BA6" s="148"/>
      <c r="BB6" s="148"/>
      <c r="BC6" s="148"/>
      <c r="BD6" s="148"/>
      <c r="BE6" s="148"/>
      <c r="BF6" s="145" t="s">
        <v>361</v>
      </c>
      <c r="BG6" s="148"/>
      <c r="BH6" s="148"/>
      <c r="BI6" s="148"/>
      <c r="BJ6" s="148"/>
      <c r="BK6" s="148"/>
      <c r="BL6" s="148"/>
      <c r="BM6" s="145" t="s">
        <v>361</v>
      </c>
      <c r="BN6" s="148"/>
      <c r="BO6" s="148"/>
      <c r="BP6" s="148"/>
      <c r="BQ6" s="148"/>
      <c r="BR6" s="148"/>
      <c r="BS6" s="148"/>
      <c r="BT6" s="145" t="s">
        <v>361</v>
      </c>
      <c r="BU6" s="148"/>
      <c r="BV6" s="148"/>
      <c r="BW6" s="148"/>
      <c r="BX6" s="148"/>
      <c r="BY6" s="148"/>
      <c r="BZ6" s="148"/>
      <c r="CA6" s="145" t="s">
        <v>361</v>
      </c>
      <c r="CB6" s="148"/>
      <c r="CC6" s="148"/>
      <c r="CD6" s="148"/>
      <c r="CE6" s="148"/>
      <c r="CF6" s="148"/>
      <c r="CG6" s="148"/>
      <c r="CH6" s="145" t="s">
        <v>361</v>
      </c>
      <c r="CI6" s="148"/>
      <c r="CJ6" s="148"/>
      <c r="CK6" s="148"/>
      <c r="CL6" s="148"/>
      <c r="CM6" s="148"/>
      <c r="CN6" s="148"/>
      <c r="CO6" s="145" t="s">
        <v>361</v>
      </c>
      <c r="CP6" s="148"/>
      <c r="CQ6" s="148"/>
      <c r="CR6" s="148"/>
      <c r="CS6" s="148"/>
      <c r="CT6" s="148"/>
      <c r="CU6" s="148"/>
      <c r="CV6" s="145" t="s">
        <v>361</v>
      </c>
      <c r="CW6" s="148"/>
      <c r="CX6" s="148"/>
      <c r="CY6" s="148"/>
      <c r="CZ6" s="148"/>
      <c r="DA6" s="148"/>
      <c r="DB6" s="148"/>
      <c r="DC6" s="145" t="s">
        <v>327</v>
      </c>
      <c r="DD6" s="148"/>
      <c r="DE6" s="148"/>
      <c r="DF6" s="148"/>
      <c r="DG6" s="148"/>
      <c r="DH6" s="148"/>
      <c r="DI6" s="148"/>
      <c r="DJ6" s="145" t="s">
        <v>327</v>
      </c>
      <c r="DK6" s="148"/>
      <c r="DL6" s="148"/>
      <c r="DM6" s="148"/>
      <c r="DN6" s="148"/>
      <c r="DO6" s="148"/>
      <c r="DP6" s="148"/>
    </row>
    <row r="7">
      <c r="A7" s="149"/>
      <c r="B7" s="148"/>
      <c r="C7" s="148"/>
      <c r="D7" s="148"/>
      <c r="E7" s="148"/>
      <c r="F7" s="148"/>
      <c r="G7" s="148"/>
      <c r="H7" s="148"/>
      <c r="I7" s="150"/>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AZ7" s="148"/>
      <c r="BA7" s="148"/>
      <c r="BB7" s="148"/>
      <c r="BC7" s="148"/>
      <c r="BD7" s="148"/>
      <c r="BE7" s="148"/>
      <c r="BF7" s="148"/>
      <c r="BG7" s="148"/>
      <c r="BH7" s="148"/>
      <c r="BI7" s="148"/>
      <c r="BJ7" s="148"/>
      <c r="BK7" s="148"/>
      <c r="BL7" s="148"/>
      <c r="BM7" s="148"/>
      <c r="BN7" s="148"/>
      <c r="BO7" s="148"/>
      <c r="BP7" s="148"/>
      <c r="BQ7" s="148"/>
      <c r="BR7" s="148"/>
      <c r="BS7" s="148"/>
      <c r="BT7" s="148"/>
      <c r="BU7" s="148"/>
      <c r="BV7" s="148"/>
      <c r="BW7" s="148"/>
      <c r="BX7" s="148"/>
      <c r="BY7" s="148"/>
      <c r="BZ7" s="148"/>
      <c r="CA7" s="148"/>
      <c r="CB7" s="148"/>
      <c r="CC7" s="148"/>
      <c r="CD7" s="148"/>
      <c r="CE7" s="148"/>
      <c r="CF7" s="148"/>
      <c r="CG7" s="148"/>
      <c r="CH7" s="148"/>
      <c r="CI7" s="148"/>
      <c r="CJ7" s="148"/>
      <c r="CK7" s="148"/>
      <c r="CL7" s="148"/>
      <c r="CM7" s="148"/>
      <c r="CN7" s="148"/>
      <c r="CO7" s="148"/>
      <c r="CP7" s="148"/>
      <c r="CQ7" s="148"/>
      <c r="CR7" s="148"/>
      <c r="CS7" s="148"/>
      <c r="CT7" s="148"/>
      <c r="CU7" s="148"/>
      <c r="CV7" s="148"/>
      <c r="CW7" s="148"/>
      <c r="CX7" s="148"/>
      <c r="CY7" s="148"/>
      <c r="CZ7" s="148"/>
      <c r="DA7" s="148"/>
      <c r="DB7" s="148"/>
      <c r="DC7" s="148"/>
      <c r="DD7" s="148"/>
      <c r="DE7" s="148"/>
      <c r="DF7" s="148"/>
      <c r="DG7" s="148"/>
      <c r="DH7" s="148"/>
      <c r="DI7" s="148"/>
      <c r="DJ7" s="148"/>
      <c r="DK7" s="148"/>
      <c r="DL7" s="148"/>
      <c r="DM7" s="148"/>
      <c r="DN7" s="148"/>
      <c r="DO7" s="148"/>
      <c r="DP7" s="148"/>
    </row>
    <row r="8">
      <c r="A8" s="149"/>
      <c r="B8" s="148"/>
      <c r="C8" s="148"/>
      <c r="D8" s="148"/>
      <c r="E8" s="148"/>
      <c r="F8" s="148"/>
      <c r="G8" s="148"/>
      <c r="H8" s="148"/>
      <c r="I8" s="150"/>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148"/>
      <c r="BN8" s="148"/>
      <c r="BO8" s="148"/>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row>
    <row r="9">
      <c r="A9" s="149"/>
      <c r="B9" s="148"/>
      <c r="C9" s="148"/>
      <c r="D9" s="148"/>
      <c r="E9" s="148"/>
      <c r="F9" s="148"/>
      <c r="G9" s="148"/>
      <c r="H9" s="148"/>
      <c r="I9" s="150"/>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8"/>
      <c r="DD9" s="148"/>
      <c r="DE9" s="148"/>
      <c r="DF9" s="148"/>
      <c r="DG9" s="148"/>
      <c r="DH9" s="148"/>
      <c r="DI9" s="148"/>
      <c r="DJ9" s="148"/>
      <c r="DK9" s="148"/>
      <c r="DL9" s="148"/>
      <c r="DM9" s="148"/>
      <c r="DN9" s="148"/>
      <c r="DO9" s="148"/>
      <c r="DP9" s="148"/>
    </row>
    <row r="10">
      <c r="A10" s="149"/>
      <c r="B10" s="148"/>
      <c r="C10" s="148"/>
      <c r="D10" s="148"/>
      <c r="E10" s="148"/>
      <c r="F10" s="148"/>
      <c r="G10" s="148"/>
      <c r="H10" s="148"/>
      <c r="I10" s="150"/>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c r="CD10" s="148"/>
      <c r="CE10" s="148"/>
      <c r="CF10" s="148"/>
      <c r="CG10" s="148"/>
      <c r="CH10" s="148"/>
      <c r="CI10" s="148"/>
      <c r="CJ10" s="148"/>
      <c r="CK10" s="148"/>
      <c r="CL10" s="148"/>
      <c r="CM10" s="148"/>
      <c r="CN10" s="148"/>
      <c r="CO10" s="148"/>
      <c r="CP10" s="148"/>
      <c r="CQ10" s="148"/>
      <c r="CR10" s="148"/>
      <c r="CS10" s="148"/>
      <c r="CT10" s="148"/>
      <c r="CU10" s="148"/>
      <c r="CV10" s="148"/>
      <c r="CW10" s="148"/>
      <c r="CX10" s="148"/>
      <c r="CY10" s="148"/>
      <c r="CZ10" s="148"/>
      <c r="DA10" s="148"/>
      <c r="DB10" s="148"/>
      <c r="DC10" s="148"/>
      <c r="DD10" s="148"/>
      <c r="DE10" s="148"/>
      <c r="DF10" s="148"/>
      <c r="DG10" s="148"/>
      <c r="DH10" s="148"/>
      <c r="DI10" s="148"/>
      <c r="DJ10" s="148"/>
      <c r="DK10" s="148"/>
      <c r="DL10" s="148"/>
      <c r="DM10" s="148"/>
      <c r="DN10" s="148"/>
      <c r="DO10" s="148"/>
      <c r="DP10" s="14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364</v>
      </c>
      <c r="D1" s="36" t="s">
        <v>365</v>
      </c>
      <c r="E1" s="36" t="s">
        <v>366</v>
      </c>
      <c r="F1" s="151" t="s">
        <v>367</v>
      </c>
      <c r="G1" s="36" t="s">
        <v>368</v>
      </c>
      <c r="H1" s="36" t="s">
        <v>369</v>
      </c>
      <c r="I1" s="151" t="s">
        <v>370</v>
      </c>
      <c r="J1" s="36" t="s">
        <v>371</v>
      </c>
      <c r="K1" s="36" t="s">
        <v>372</v>
      </c>
      <c r="L1" s="151" t="s">
        <v>373</v>
      </c>
      <c r="M1" s="36" t="s">
        <v>374</v>
      </c>
      <c r="N1" s="36" t="s">
        <v>375</v>
      </c>
      <c r="O1" s="151" t="s">
        <v>376</v>
      </c>
      <c r="P1" s="36" t="s">
        <v>377</v>
      </c>
      <c r="Q1" s="36" t="s">
        <v>378</v>
      </c>
      <c r="R1" s="151" t="s">
        <v>379</v>
      </c>
      <c r="S1" s="36" t="s">
        <v>380</v>
      </c>
      <c r="T1" s="36" t="s">
        <v>381</v>
      </c>
      <c r="U1" s="151" t="s">
        <v>382</v>
      </c>
      <c r="V1" s="36" t="s">
        <v>383</v>
      </c>
      <c r="W1" s="36" t="s">
        <v>384</v>
      </c>
    </row>
    <row r="2">
      <c r="A2" s="152">
        <v>44574.90810908565</v>
      </c>
      <c r="B2" s="24" t="s">
        <v>385</v>
      </c>
      <c r="C2" s="24" t="s">
        <v>386</v>
      </c>
      <c r="F2" s="24" t="s">
        <v>387</v>
      </c>
      <c r="I2" s="24" t="s">
        <v>386</v>
      </c>
      <c r="L2" s="24" t="s">
        <v>387</v>
      </c>
      <c r="O2" s="24" t="s">
        <v>386</v>
      </c>
      <c r="R2" s="24" t="s">
        <v>386</v>
      </c>
      <c r="U2" s="24" t="s">
        <v>386</v>
      </c>
    </row>
    <row r="3">
      <c r="A3" s="152">
        <v>44574.91197289352</v>
      </c>
      <c r="B3" s="24" t="s">
        <v>388</v>
      </c>
      <c r="C3" s="24" t="s">
        <v>387</v>
      </c>
      <c r="F3" s="24" t="s">
        <v>387</v>
      </c>
      <c r="I3" s="24" t="s">
        <v>386</v>
      </c>
      <c r="L3" s="24" t="s">
        <v>387</v>
      </c>
      <c r="O3" s="24" t="s">
        <v>387</v>
      </c>
      <c r="R3" s="24" t="s">
        <v>387</v>
      </c>
      <c r="U3" s="24" t="s">
        <v>386</v>
      </c>
    </row>
    <row r="4">
      <c r="A4" s="152">
        <v>44574.91199085648</v>
      </c>
      <c r="B4" s="24" t="s">
        <v>389</v>
      </c>
      <c r="C4" s="24" t="s">
        <v>386</v>
      </c>
      <c r="F4" s="24" t="s">
        <v>387</v>
      </c>
      <c r="I4" s="24" t="s">
        <v>386</v>
      </c>
      <c r="L4" s="24" t="s">
        <v>387</v>
      </c>
      <c r="O4" s="24" t="s">
        <v>386</v>
      </c>
      <c r="R4" s="24" t="s">
        <v>387</v>
      </c>
      <c r="U4" s="24" t="s">
        <v>386</v>
      </c>
    </row>
    <row r="5">
      <c r="A5" s="152">
        <v>44574.91222759259</v>
      </c>
      <c r="B5" s="24" t="s">
        <v>390</v>
      </c>
      <c r="C5" s="24" t="s">
        <v>387</v>
      </c>
      <c r="F5" s="24" t="s">
        <v>386</v>
      </c>
      <c r="I5" s="24" t="s">
        <v>386</v>
      </c>
      <c r="L5" s="24" t="s">
        <v>386</v>
      </c>
      <c r="O5" s="24" t="s">
        <v>387</v>
      </c>
      <c r="R5" s="24" t="s">
        <v>386</v>
      </c>
      <c r="U5" s="24" t="s">
        <v>386</v>
      </c>
    </row>
    <row r="6">
      <c r="A6" s="152">
        <v>44574.91359729167</v>
      </c>
      <c r="B6" s="24" t="s">
        <v>391</v>
      </c>
      <c r="C6" s="24" t="s">
        <v>386</v>
      </c>
      <c r="F6" s="24" t="s">
        <v>387</v>
      </c>
      <c r="I6" s="24" t="s">
        <v>386</v>
      </c>
      <c r="L6" s="24" t="s">
        <v>386</v>
      </c>
      <c r="O6" s="24" t="s">
        <v>386</v>
      </c>
      <c r="R6" s="24" t="s">
        <v>386</v>
      </c>
      <c r="U6" s="24" t="s">
        <v>386</v>
      </c>
    </row>
    <row r="7">
      <c r="A7" s="152">
        <v>44574.91525482639</v>
      </c>
      <c r="B7" s="24" t="s">
        <v>392</v>
      </c>
      <c r="C7" s="24" t="s">
        <v>386</v>
      </c>
      <c r="F7" s="24" t="s">
        <v>386</v>
      </c>
      <c r="I7" s="24" t="s">
        <v>386</v>
      </c>
      <c r="L7" s="24" t="s">
        <v>387</v>
      </c>
      <c r="O7" s="24" t="s">
        <v>386</v>
      </c>
      <c r="R7" s="24" t="s">
        <v>387</v>
      </c>
      <c r="U7" s="24" t="s">
        <v>386</v>
      </c>
    </row>
    <row r="8">
      <c r="A8" s="152">
        <v>44574.92981868055</v>
      </c>
      <c r="B8" s="24" t="s">
        <v>393</v>
      </c>
      <c r="C8" s="24" t="s">
        <v>387</v>
      </c>
      <c r="F8" s="24" t="s">
        <v>387</v>
      </c>
      <c r="I8" s="24" t="s">
        <v>387</v>
      </c>
      <c r="L8" s="24" t="s">
        <v>387</v>
      </c>
      <c r="O8" s="24" t="s">
        <v>387</v>
      </c>
      <c r="R8" s="24" t="s">
        <v>387</v>
      </c>
      <c r="U8" s="24" t="s">
        <v>387</v>
      </c>
    </row>
    <row r="9">
      <c r="A9" s="152">
        <v>44574.94207467593</v>
      </c>
      <c r="B9" s="24" t="s">
        <v>394</v>
      </c>
      <c r="C9" s="24" t="s">
        <v>387</v>
      </c>
      <c r="F9" s="24" t="s">
        <v>387</v>
      </c>
      <c r="I9" s="24" t="s">
        <v>386</v>
      </c>
      <c r="L9" s="24" t="s">
        <v>386</v>
      </c>
      <c r="O9" s="24" t="s">
        <v>387</v>
      </c>
      <c r="R9" s="24" t="s">
        <v>387</v>
      </c>
      <c r="U9" s="24" t="s">
        <v>386</v>
      </c>
    </row>
    <row r="10">
      <c r="A10" s="152">
        <v>44574.9823677199</v>
      </c>
      <c r="B10" s="24" t="s">
        <v>395</v>
      </c>
      <c r="C10" s="24" t="s">
        <v>387</v>
      </c>
      <c r="F10" s="24" t="s">
        <v>386</v>
      </c>
      <c r="I10" s="24" t="s">
        <v>386</v>
      </c>
      <c r="L10" s="24" t="s">
        <v>387</v>
      </c>
      <c r="O10" s="24" t="s">
        <v>387</v>
      </c>
      <c r="R10" s="24" t="s">
        <v>396</v>
      </c>
      <c r="T10" s="153">
        <v>0.6944444444452529</v>
      </c>
      <c r="U10" s="24" t="s">
        <v>386</v>
      </c>
    </row>
    <row r="11">
      <c r="A11" s="152">
        <v>44574.990786932874</v>
      </c>
      <c r="B11" s="24" t="s">
        <v>397</v>
      </c>
      <c r="C11" s="24" t="s">
        <v>387</v>
      </c>
      <c r="F11" s="24" t="s">
        <v>386</v>
      </c>
      <c r="I11" s="24" t="s">
        <v>398</v>
      </c>
      <c r="L11" s="24" t="s">
        <v>386</v>
      </c>
      <c r="O11" s="24" t="s">
        <v>386</v>
      </c>
      <c r="R11" s="24" t="s">
        <v>386</v>
      </c>
      <c r="U11" s="24" t="s">
        <v>386</v>
      </c>
    </row>
    <row r="12">
      <c r="A12" s="152">
        <v>44575.01396173611</v>
      </c>
      <c r="B12" s="24" t="s">
        <v>388</v>
      </c>
      <c r="C12" s="24" t="s">
        <v>387</v>
      </c>
      <c r="F12" s="24" t="s">
        <v>387</v>
      </c>
      <c r="I12" s="24" t="s">
        <v>386</v>
      </c>
      <c r="L12" s="24" t="s">
        <v>387</v>
      </c>
      <c r="O12" s="24" t="s">
        <v>387</v>
      </c>
      <c r="R12" s="24" t="s">
        <v>387</v>
      </c>
      <c r="U12" s="24" t="s">
        <v>399</v>
      </c>
      <c r="V12" s="153">
        <v>0.5416666666642413</v>
      </c>
    </row>
    <row r="13">
      <c r="A13" s="152">
        <v>44575.10017618055</v>
      </c>
      <c r="B13" s="24" t="s">
        <v>400</v>
      </c>
      <c r="C13" s="24" t="s">
        <v>387</v>
      </c>
      <c r="F13" s="24" t="s">
        <v>387</v>
      </c>
      <c r="I13" s="24" t="s">
        <v>386</v>
      </c>
      <c r="L13" s="24" t="s">
        <v>387</v>
      </c>
      <c r="O13" s="24" t="s">
        <v>386</v>
      </c>
      <c r="R13" s="24" t="s">
        <v>401</v>
      </c>
      <c r="S13" s="153">
        <v>0.5833333333357587</v>
      </c>
      <c r="U13" s="24" t="s">
        <v>402</v>
      </c>
    </row>
    <row r="14">
      <c r="A14" s="152">
        <v>44575.65223900463</v>
      </c>
      <c r="B14" s="24" t="s">
        <v>403</v>
      </c>
      <c r="C14" s="24" t="s">
        <v>387</v>
      </c>
      <c r="F14" s="24" t="s">
        <v>386</v>
      </c>
      <c r="I14" s="24" t="s">
        <v>386</v>
      </c>
      <c r="L14" s="24" t="s">
        <v>386</v>
      </c>
      <c r="O14" s="24" t="s">
        <v>387</v>
      </c>
      <c r="R14" s="24" t="s">
        <v>386</v>
      </c>
      <c r="U14" s="24" t="s">
        <v>386</v>
      </c>
    </row>
    <row r="15">
      <c r="A15" s="152">
        <v>44577.42399747686</v>
      </c>
      <c r="B15" s="24" t="s">
        <v>404</v>
      </c>
      <c r="C15" s="24" t="s">
        <v>386</v>
      </c>
      <c r="F15" s="24" t="s">
        <v>387</v>
      </c>
      <c r="I15" s="24" t="s">
        <v>387</v>
      </c>
      <c r="L15" s="24" t="s">
        <v>386</v>
      </c>
      <c r="O15" s="24" t="s">
        <v>387</v>
      </c>
      <c r="R15" s="24" t="s">
        <v>387</v>
      </c>
      <c r="U15" s="24" t="s">
        <v>386</v>
      </c>
    </row>
    <row r="16">
      <c r="A16" s="152">
        <v>44577.98974662037</v>
      </c>
      <c r="B16" s="24" t="s">
        <v>405</v>
      </c>
      <c r="C16" s="24" t="s">
        <v>387</v>
      </c>
      <c r="F16" s="24" t="s">
        <v>387</v>
      </c>
      <c r="I16" s="24" t="s">
        <v>387</v>
      </c>
      <c r="L16" s="24" t="s">
        <v>386</v>
      </c>
      <c r="O16" s="24" t="s">
        <v>387</v>
      </c>
      <c r="R16" s="24" t="s">
        <v>387</v>
      </c>
      <c r="U16" s="24" t="s">
        <v>386</v>
      </c>
    </row>
    <row r="17">
      <c r="A17" s="152">
        <v>44578.050727071764</v>
      </c>
      <c r="B17" s="24" t="s">
        <v>406</v>
      </c>
      <c r="C17" s="24" t="s">
        <v>386</v>
      </c>
      <c r="F17" s="24" t="s">
        <v>386</v>
      </c>
      <c r="I17" s="24" t="s">
        <v>386</v>
      </c>
      <c r="L17" s="24" t="s">
        <v>387</v>
      </c>
      <c r="O17" s="24" t="s">
        <v>386</v>
      </c>
      <c r="R17" s="24" t="s">
        <v>386</v>
      </c>
      <c r="U17" s="24" t="s">
        <v>386</v>
      </c>
    </row>
    <row r="18">
      <c r="A18" s="152">
        <v>44578.93332943287</v>
      </c>
      <c r="B18" s="24" t="s">
        <v>407</v>
      </c>
      <c r="C18" s="24" t="s">
        <v>387</v>
      </c>
      <c r="F18" s="24" t="s">
        <v>387</v>
      </c>
      <c r="I18" s="24" t="s">
        <v>387</v>
      </c>
      <c r="L18" s="24" t="s">
        <v>387</v>
      </c>
      <c r="O18" s="24" t="s">
        <v>387</v>
      </c>
      <c r="R18" s="24" t="s">
        <v>387</v>
      </c>
      <c r="U18" s="24" t="s">
        <v>387</v>
      </c>
    </row>
    <row r="19">
      <c r="A19" s="152">
        <v>44579.57549472222</v>
      </c>
      <c r="B19" s="24" t="s">
        <v>408</v>
      </c>
      <c r="C19" s="24" t="s">
        <v>386</v>
      </c>
      <c r="F19" s="24" t="s">
        <v>387</v>
      </c>
      <c r="I19" s="24" t="s">
        <v>387</v>
      </c>
      <c r="L19" s="24" t="s">
        <v>387</v>
      </c>
      <c r="O19" s="24" t="s">
        <v>387</v>
      </c>
      <c r="R19" s="24" t="s">
        <v>386</v>
      </c>
      <c r="U19" s="24" t="s">
        <v>386</v>
      </c>
    </row>
    <row r="20">
      <c r="A20" s="152">
        <v>44580.67308490741</v>
      </c>
      <c r="B20" s="24" t="s">
        <v>409</v>
      </c>
      <c r="C20" s="24" t="s">
        <v>401</v>
      </c>
      <c r="D20" s="153">
        <v>0.7708333333357587</v>
      </c>
      <c r="F20" s="24" t="s">
        <v>387</v>
      </c>
      <c r="I20" s="24" t="s">
        <v>387</v>
      </c>
      <c r="L20" s="24" t="s">
        <v>401</v>
      </c>
      <c r="M20" s="153">
        <v>0.7708333333357587</v>
      </c>
      <c r="O20" s="24" t="s">
        <v>387</v>
      </c>
      <c r="R20" s="24" t="s">
        <v>386</v>
      </c>
      <c r="U20" s="24" t="s">
        <v>386</v>
      </c>
    </row>
    <row r="21">
      <c r="A21" s="152">
        <v>44581.614857187495</v>
      </c>
      <c r="B21" s="24" t="s">
        <v>410</v>
      </c>
      <c r="C21" s="24" t="s">
        <v>386</v>
      </c>
      <c r="F21" s="24" t="s">
        <v>387</v>
      </c>
      <c r="I21" s="24" t="s">
        <v>387</v>
      </c>
      <c r="L21" s="24" t="s">
        <v>386</v>
      </c>
      <c r="O21" s="24" t="s">
        <v>386</v>
      </c>
      <c r="R21" s="24" t="s">
        <v>386</v>
      </c>
      <c r="U21" s="24" t="s">
        <v>386</v>
      </c>
    </row>
    <row r="22">
      <c r="A22" s="152">
        <v>44581.75625658565</v>
      </c>
      <c r="B22" s="24" t="s">
        <v>411</v>
      </c>
      <c r="C22" s="24" t="s">
        <v>386</v>
      </c>
      <c r="F22" s="24" t="s">
        <v>386</v>
      </c>
      <c r="I22" s="24" t="s">
        <v>386</v>
      </c>
      <c r="L22" s="24" t="s">
        <v>386</v>
      </c>
      <c r="O22" s="24" t="s">
        <v>386</v>
      </c>
      <c r="R22" s="24" t="s">
        <v>386</v>
      </c>
      <c r="U22" s="24" t="s">
        <v>386</v>
      </c>
    </row>
    <row r="23">
      <c r="A23" s="152">
        <v>44581.91254013889</v>
      </c>
      <c r="B23" s="24" t="s">
        <v>412</v>
      </c>
      <c r="C23" s="24" t="s">
        <v>413</v>
      </c>
      <c r="F23" s="24" t="s">
        <v>386</v>
      </c>
      <c r="I23" s="24" t="s">
        <v>387</v>
      </c>
      <c r="L23" s="24" t="s">
        <v>387</v>
      </c>
      <c r="O23" s="24" t="s">
        <v>386</v>
      </c>
      <c r="R23" s="24" t="s">
        <v>401</v>
      </c>
      <c r="S23" s="153">
        <v>0.5416666666642413</v>
      </c>
      <c r="U23" s="24" t="s">
        <v>401</v>
      </c>
      <c r="V23" s="153">
        <v>0.5416666666642413</v>
      </c>
    </row>
    <row r="24">
      <c r="A24" s="152">
        <v>44581.93365717593</v>
      </c>
      <c r="B24" s="24" t="s">
        <v>414</v>
      </c>
      <c r="C24" s="24" t="s">
        <v>387</v>
      </c>
      <c r="F24" s="24" t="s">
        <v>386</v>
      </c>
      <c r="I24" s="24" t="s">
        <v>386</v>
      </c>
      <c r="L24" s="24" t="s">
        <v>415</v>
      </c>
      <c r="O24" s="24" t="s">
        <v>416</v>
      </c>
      <c r="R24" s="24" t="s">
        <v>417</v>
      </c>
      <c r="U24" s="24" t="s">
        <v>386</v>
      </c>
    </row>
    <row r="25">
      <c r="A25" s="152">
        <v>44581.94985822917</v>
      </c>
      <c r="B25" s="24" t="s">
        <v>418</v>
      </c>
      <c r="C25" s="24" t="s">
        <v>386</v>
      </c>
      <c r="F25" s="24" t="s">
        <v>386</v>
      </c>
      <c r="I25" s="24" t="s">
        <v>387</v>
      </c>
      <c r="L25" s="24" t="s">
        <v>386</v>
      </c>
      <c r="O25" s="24" t="s">
        <v>387</v>
      </c>
      <c r="R25" s="24" t="s">
        <v>419</v>
      </c>
      <c r="S25" s="153">
        <v>0.5416666666642413</v>
      </c>
      <c r="U25" s="24" t="s">
        <v>386</v>
      </c>
    </row>
    <row r="26">
      <c r="A26" s="152">
        <v>44581.99659497685</v>
      </c>
      <c r="B26" s="24" t="s">
        <v>420</v>
      </c>
      <c r="C26" s="24" t="s">
        <v>386</v>
      </c>
      <c r="F26" s="24" t="s">
        <v>386</v>
      </c>
      <c r="I26" s="24" t="s">
        <v>386</v>
      </c>
      <c r="L26" s="24" t="s">
        <v>387</v>
      </c>
      <c r="O26" s="24" t="s">
        <v>386</v>
      </c>
      <c r="R26" s="24" t="s">
        <v>386</v>
      </c>
      <c r="U26" s="24" t="s">
        <v>386</v>
      </c>
    </row>
    <row r="27">
      <c r="A27" s="152">
        <v>44582.00714761574</v>
      </c>
      <c r="B27" s="24" t="s">
        <v>421</v>
      </c>
      <c r="C27" s="24" t="s">
        <v>387</v>
      </c>
      <c r="F27" s="24" t="s">
        <v>386</v>
      </c>
      <c r="I27" s="24" t="s">
        <v>401</v>
      </c>
      <c r="J27" s="153">
        <v>0.7638888888905058</v>
      </c>
      <c r="L27" s="24" t="s">
        <v>386</v>
      </c>
      <c r="O27" s="24" t="s">
        <v>401</v>
      </c>
      <c r="P27" s="153">
        <v>0.7638888888905058</v>
      </c>
      <c r="R27" s="24" t="s">
        <v>386</v>
      </c>
      <c r="U27" s="24" t="s">
        <v>386</v>
      </c>
    </row>
    <row r="28">
      <c r="A28" s="152">
        <v>44582.51051471065</v>
      </c>
      <c r="B28" s="24" t="s">
        <v>422</v>
      </c>
      <c r="C28" s="24" t="s">
        <v>386</v>
      </c>
      <c r="F28" s="24" t="s">
        <v>387</v>
      </c>
      <c r="I28" s="24" t="s">
        <v>386</v>
      </c>
      <c r="L28" s="24" t="s">
        <v>387</v>
      </c>
      <c r="O28" s="24" t="s">
        <v>386</v>
      </c>
      <c r="R28" s="24" t="s">
        <v>387</v>
      </c>
      <c r="U28" s="24" t="s">
        <v>386</v>
      </c>
    </row>
    <row r="29">
      <c r="A29" s="152">
        <v>44584.733094930554</v>
      </c>
      <c r="B29" s="24" t="s">
        <v>423</v>
      </c>
      <c r="C29" s="24" t="s">
        <v>387</v>
      </c>
      <c r="F29" s="24" t="s">
        <v>386</v>
      </c>
      <c r="I29" s="24" t="s">
        <v>387</v>
      </c>
      <c r="L29" s="24" t="s">
        <v>386</v>
      </c>
      <c r="O29" s="24" t="s">
        <v>386</v>
      </c>
      <c r="R29" s="24" t="s">
        <v>386</v>
      </c>
      <c r="U29" s="24" t="s">
        <v>386</v>
      </c>
    </row>
    <row r="30">
      <c r="A30" s="152">
        <v>44574.90718778935</v>
      </c>
      <c r="B30" s="24" t="s">
        <v>424</v>
      </c>
      <c r="C30" s="24" t="s">
        <v>386</v>
      </c>
      <c r="F30" s="24" t="s">
        <v>386</v>
      </c>
      <c r="I30" s="24" t="s">
        <v>387</v>
      </c>
      <c r="L30" s="24" t="s">
        <v>386</v>
      </c>
      <c r="O30" s="24" t="s">
        <v>386</v>
      </c>
      <c r="R30" s="24" t="s">
        <v>387</v>
      </c>
      <c r="U30" s="24" t="s">
        <v>386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7"/>
      <c r="B1" s="87"/>
      <c r="C1" s="87"/>
      <c r="D1" s="87"/>
      <c r="E1" s="87"/>
      <c r="F1" s="3" t="str">
        <f>indirect("'01_memberdate'!$B2")</f>
        <v>た</v>
      </c>
      <c r="G1" s="3" t="str">
        <f>indirect("'01_memberdate'!$B3")</f>
        <v>●○ゆかこ</v>
      </c>
      <c r="H1" s="3" t="str">
        <f>indirect("'01_memberdate'!$B4")</f>
        <v>りー</v>
      </c>
      <c r="I1" s="3" t="str">
        <f>indirect("'01_memberdate'!$B5")</f>
        <v>○わっこ</v>
      </c>
      <c r="J1" s="3" t="str">
        <f>indirect("'01_memberdate'!$B6")</f>
        <v>ふーか</v>
      </c>
      <c r="K1" s="3" t="str">
        <f>indirect("'01_memberdate'!$B7")</f>
        <v>☆はーすけ</v>
      </c>
      <c r="L1" s="3" t="str">
        <f>indirect("'01_memberdate'!$B8")</f>
        <v>●だま</v>
      </c>
      <c r="M1" s="3" t="str">
        <f>indirect("'01_memberdate'!$B9")</f>
        <v>●☆まっしー</v>
      </c>
      <c r="N1" s="3" t="str">
        <f>indirect("'01_memberdate'!$B10")</f>
        <v>○みお</v>
      </c>
      <c r="O1" s="3" t="str">
        <f>indirect("'01_memberdate'!$B11")</f>
        <v/>
      </c>
      <c r="P1" s="3" t="str">
        <f>indirect("'01_memberdate'!$B12")</f>
        <v/>
      </c>
      <c r="Q1" s="3" t="str">
        <f>indirect("'01_memberdate'!$B13")</f>
        <v/>
      </c>
      <c r="R1" s="3" t="str">
        <f>indirect("'01_memberdate'!$B14")</f>
        <v/>
      </c>
      <c r="S1" s="3" t="str">
        <f>indirect("'01_memberdate'!$B15")</f>
        <v/>
      </c>
      <c r="T1" s="3" t="str">
        <f>indirect("'01_memberdate'!$B16")</f>
        <v/>
      </c>
      <c r="U1" s="3" t="str">
        <f>indirect("'01_memberdate'!$B17")</f>
        <v/>
      </c>
      <c r="V1" s="3" t="str">
        <f>indirect("'01_memberdate'!$B18")</f>
        <v/>
      </c>
      <c r="W1" s="3" t="str">
        <f>indirect("'01_memberdate'!$B19")</f>
        <v/>
      </c>
      <c r="X1" s="3" t="str">
        <f>indirect("'01_memberdate'!$B20")</f>
        <v/>
      </c>
      <c r="Y1" s="3" t="str">
        <f>indirect("'01_memberdate'!$B21")</f>
        <v/>
      </c>
      <c r="Z1" s="3" t="str">
        <f>indirect("'01_memberdate'!$B22")</f>
        <v/>
      </c>
      <c r="AA1" s="3" t="str">
        <f>indirect("'01_memberdate'!$B23")</f>
        <v/>
      </c>
      <c r="AB1" s="3" t="str">
        <f>indirect("'01_memberdate'!$B24")</f>
        <v/>
      </c>
      <c r="AC1" s="3" t="str">
        <f>indirect("'01_memberdate'!$B25")</f>
        <v/>
      </c>
      <c r="AD1" s="3" t="str">
        <f>indirect("'01_memberdate'!$B26")</f>
        <v/>
      </c>
      <c r="AE1" s="3" t="str">
        <f>indirect("'01_memberdate'!$B27")</f>
        <v/>
      </c>
      <c r="AF1" s="3" t="str">
        <f>indirect("'01_memberdate'!$B28")</f>
        <v/>
      </c>
      <c r="AG1" s="3" t="str">
        <f>indirect("'01_memberdate'!$B29")</f>
        <v/>
      </c>
      <c r="AH1" s="3" t="str">
        <f>indirect("'01_memberdate'!$B30")</f>
        <v/>
      </c>
      <c r="AI1" s="3" t="str">
        <f>indirect("'01_memberdate'!$B31")</f>
        <v/>
      </c>
      <c r="AJ1" s="3" t="str">
        <f>indirect("'01_memberdate'!$B32")</f>
        <v/>
      </c>
      <c r="AK1" s="3" t="str">
        <f>indirect("'01_memberdate'!$B33")</f>
        <v/>
      </c>
      <c r="AL1" s="3" t="str">
        <f>indirect("'01_memberdate'!$B34")</f>
        <v/>
      </c>
      <c r="AM1" s="3" t="str">
        <f>indirect("'01_memberdate'!$B35")</f>
        <v/>
      </c>
      <c r="AN1" s="3" t="str">
        <f>indirect("'01_memberdate'!$B36")</f>
        <v/>
      </c>
      <c r="AO1" s="3" t="str">
        <f>indirect("'01_memberdate'!$B37")</f>
        <v/>
      </c>
      <c r="AP1" s="3" t="str">
        <f>indirect("'01_memberdate'!$B38")</f>
        <v/>
      </c>
      <c r="AQ1" s="3" t="str">
        <f>indirect("'01_memberdate'!$B39")</f>
        <v/>
      </c>
      <c r="AR1" s="3" t="str">
        <f>indirect("'01_memberdate'!$B40")</f>
        <v/>
      </c>
      <c r="AS1" s="3" t="str">
        <f>indirect("'01_memberdate'!$B41")</f>
        <v/>
      </c>
      <c r="AT1" s="3" t="str">
        <f>indirect("'01_memberdate'!$B42")</f>
        <v/>
      </c>
      <c r="AU1" s="3" t="str">
        <f>indirect("'01_memberdate'!$B43")</f>
        <v/>
      </c>
      <c r="AV1" s="3" t="str">
        <f>indirect("'01_memberdate'!$B44")</f>
        <v/>
      </c>
      <c r="AW1" s="3" t="str">
        <f>indirect("'01_memberdate'!$B45")</f>
        <v/>
      </c>
      <c r="AX1" s="3" t="str">
        <f>indirect("'01_memberdate'!$B46")</f>
        <v/>
      </c>
      <c r="AY1" s="3" t="str">
        <f>indirect("'01_memberdate'!$B47")</f>
        <v/>
      </c>
      <c r="AZ1" s="21" t="str">
        <f>indirect("'01_memberdate'!$B48")</f>
        <v/>
      </c>
      <c r="BA1" s="21" t="str">
        <f>indirect("'01_memberdate'!$B49")</f>
        <v/>
      </c>
      <c r="BB1" s="21" t="str">
        <f>indirect("'01_memberdate'!$B50")</f>
        <v/>
      </c>
      <c r="BC1" s="21" t="str">
        <f>indirect("'01_memberdate'!$B51")</f>
        <v/>
      </c>
    </row>
    <row r="2">
      <c r="A2" s="87">
        <f>indirect("'02_editer'!A2")</f>
        <v>1</v>
      </c>
      <c r="B2" s="87" t="str">
        <f>indirect("'02_editer'!B2")</f>
        <v>M1</v>
      </c>
      <c r="C2" s="87" t="str">
        <f>indirect("'02_editer'!C2")</f>
        <v>あ</v>
      </c>
      <c r="D2" s="87" t="str">
        <f>indirect("'02_editer'!D2")</f>
        <v>ソロ歌</v>
      </c>
      <c r="E2" s="154" t="str">
        <f>indirect("'02_editer'!E2")</f>
        <v/>
      </c>
      <c r="F2" s="24">
        <f>indirect("'02_editer'!F2")</f>
        <v>2</v>
      </c>
      <c r="G2" s="24" t="str">
        <f>indirect("'02_editer'!G2")</f>
        <v/>
      </c>
      <c r="H2" s="24" t="str">
        <f>indirect("'02_editer'!H2")</f>
        <v/>
      </c>
      <c r="I2" s="24" t="str">
        <f>indirect("'02_editer'!I2")</f>
        <v/>
      </c>
      <c r="J2" s="24" t="str">
        <f>indirect("'02_editer'!J2")</f>
        <v/>
      </c>
      <c r="K2" s="24" t="str">
        <f>indirect("'02_editer'!K2")</f>
        <v/>
      </c>
      <c r="L2" s="24" t="str">
        <f>indirect("'02_editer'!L2")</f>
        <v/>
      </c>
      <c r="M2" s="24" t="str">
        <f>indirect("'02_editer'!M2")</f>
        <v/>
      </c>
      <c r="N2" s="24" t="str">
        <f>indirect("'02_editer'!N2")</f>
        <v/>
      </c>
      <c r="O2" s="24">
        <f>indirect("'02_editer'!O2")</f>
        <v>2</v>
      </c>
      <c r="P2" s="24" t="str">
        <f>indirect("'02_editer'!P2")</f>
        <v/>
      </c>
      <c r="Q2" s="24" t="str">
        <f>indirect("'02_editer'!Q2")</f>
        <v/>
      </c>
      <c r="R2" s="24" t="str">
        <f>indirect("'02_editer'!R2")</f>
        <v/>
      </c>
      <c r="S2" s="24" t="str">
        <f>indirect("'02_editer'!S2")</f>
        <v/>
      </c>
      <c r="T2" s="24" t="str">
        <f>indirect("'02_editer'!T2")</f>
        <v/>
      </c>
      <c r="U2" s="24" t="str">
        <f>indirect("'02_editer'!U2")</f>
        <v/>
      </c>
      <c r="V2" s="24" t="str">
        <f>indirect("'02_editer'!V2")</f>
        <v/>
      </c>
      <c r="W2" s="24" t="str">
        <f>indirect("'02_editer'!W2")</f>
        <v/>
      </c>
      <c r="X2" s="24" t="str">
        <f>indirect("'02_editer'!X2")</f>
        <v/>
      </c>
      <c r="Y2" s="24" t="str">
        <f>indirect("'02_editer'!Y2")</f>
        <v/>
      </c>
      <c r="Z2" s="24" t="str">
        <f>indirect("'02_editer'!Z2")</f>
        <v/>
      </c>
      <c r="AA2" s="24" t="str">
        <f>indirect("'02_editer'!AA2")</f>
        <v/>
      </c>
      <c r="AB2" s="24" t="str">
        <f>indirect("'02_editer'!AB2")</f>
        <v/>
      </c>
      <c r="AC2" s="24" t="str">
        <f>indirect("'02_editer'!AC2")</f>
        <v/>
      </c>
      <c r="AD2" s="24" t="str">
        <f>indirect("'02_editer'!AD2")</f>
        <v/>
      </c>
      <c r="AE2" s="24" t="str">
        <f>indirect("'02_editer'!AE2")</f>
        <v/>
      </c>
      <c r="AF2" s="24" t="str">
        <f>indirect("'02_editer'!AF2")</f>
        <v/>
      </c>
      <c r="AG2" s="24" t="str">
        <f>indirect("'02_editer'!AG2")</f>
        <v/>
      </c>
      <c r="AH2" s="24" t="str">
        <f>indirect("'02_editer'!AH2")</f>
        <v/>
      </c>
      <c r="AI2" s="24" t="str">
        <f>indirect("'02_editer'!AI2")</f>
        <v/>
      </c>
      <c r="AJ2" s="24" t="str">
        <f>indirect("'02_editer'!AJ2")</f>
        <v/>
      </c>
      <c r="AK2" s="24" t="str">
        <f>indirect("'02_editer'!AK2")</f>
        <v/>
      </c>
      <c r="AL2" s="24" t="str">
        <f>indirect("'02_editer'!AL2")</f>
        <v/>
      </c>
      <c r="AM2" s="24" t="str">
        <f>indirect("'02_editer'!AM2")</f>
        <v/>
      </c>
      <c r="AN2" s="24" t="str">
        <f>indirect("'02_editer'!AN2")</f>
        <v/>
      </c>
      <c r="AO2" s="24" t="str">
        <f>indirect("'02_editer'!AO2")</f>
        <v/>
      </c>
      <c r="AP2" s="24" t="str">
        <f>indirect("'02_editer'!AP2")</f>
        <v/>
      </c>
      <c r="AQ2" s="24" t="str">
        <f>indirect("'02_editer'!AQ2")</f>
        <v/>
      </c>
      <c r="AR2" s="24" t="str">
        <f>indirect("'02_editer'!AR2")</f>
        <v/>
      </c>
      <c r="AS2" s="24" t="str">
        <f>indirect("'02_editer'!AS2")</f>
        <v/>
      </c>
      <c r="AT2" s="24" t="str">
        <f>indirect("'02_editer'!AT2")</f>
        <v/>
      </c>
      <c r="AU2" s="24" t="str">
        <f>indirect("'02_editer'!AU2")</f>
        <v/>
      </c>
      <c r="AV2" s="24" t="str">
        <f>indirect("'02_editer'!AV2")</f>
        <v/>
      </c>
      <c r="AW2" s="24" t="str">
        <f>indirect("'02_editer'!AW2")</f>
        <v/>
      </c>
      <c r="AX2" s="24" t="str">
        <f>indirect("'02_editer'!AX2")</f>
        <v/>
      </c>
      <c r="AY2" s="24" t="str">
        <f>indirect("'02_editer'!AY2")</f>
        <v/>
      </c>
      <c r="AZ2" s="24" t="str">
        <f>indirect("'02_editer'!AZ2")</f>
        <v/>
      </c>
      <c r="BA2" s="24" t="str">
        <f>indirect("'02_editer'!BA2")</f>
        <v/>
      </c>
      <c r="BB2" s="24" t="str">
        <f>indirect("'02_editer'!BB2")</f>
        <v/>
      </c>
      <c r="BC2" s="155" t="str">
        <f>indirect("'02_editer'!BC2")</f>
        <v/>
      </c>
    </row>
    <row r="3">
      <c r="A3" s="87">
        <f>indirect("'02_editer'!A3")</f>
        <v>1</v>
      </c>
      <c r="B3" s="87" t="str">
        <f>indirect("'02_editer'!B3")</f>
        <v>M2</v>
      </c>
      <c r="C3" s="87" t="str">
        <f>indirect("'02_editer'!C3")</f>
        <v>い</v>
      </c>
      <c r="D3" s="87" t="str">
        <f>indirect("'02_editer'!D3")</f>
        <v>ソロ歌</v>
      </c>
      <c r="E3" s="154" t="str">
        <f>indirect("'02_editer'!E3")</f>
        <v/>
      </c>
      <c r="F3" s="24" t="str">
        <f>indirect("'02_editer'!F3")</f>
        <v/>
      </c>
      <c r="G3" s="24">
        <f>indirect("'02_editer'!G3")</f>
        <v>2</v>
      </c>
      <c r="H3" s="24" t="str">
        <f>indirect("'02_editer'!H3")</f>
        <v/>
      </c>
      <c r="I3" s="24" t="str">
        <f>indirect("'02_editer'!I3")</f>
        <v/>
      </c>
      <c r="J3" s="24" t="str">
        <f>indirect("'02_editer'!J3")</f>
        <v/>
      </c>
      <c r="K3" s="24" t="str">
        <f>indirect("'02_editer'!K3")</f>
        <v/>
      </c>
      <c r="L3" s="24" t="str">
        <f>indirect("'02_editer'!L3")</f>
        <v/>
      </c>
      <c r="M3" s="24" t="str">
        <f>indirect("'02_editer'!M3")</f>
        <v/>
      </c>
      <c r="N3" s="24" t="str">
        <f>indirect("'02_editer'!N3")</f>
        <v/>
      </c>
      <c r="O3" s="24" t="str">
        <f>indirect("'02_editer'!O3")</f>
        <v/>
      </c>
      <c r="P3" s="24" t="str">
        <f>indirect("'02_editer'!P3")</f>
        <v/>
      </c>
      <c r="Q3" s="24" t="str">
        <f>indirect("'02_editer'!Q3")</f>
        <v/>
      </c>
      <c r="R3" s="24" t="str">
        <f>indirect("'02_editer'!R3")</f>
        <v/>
      </c>
      <c r="S3" s="24" t="str">
        <f>indirect("'02_editer'!S3")</f>
        <v/>
      </c>
      <c r="T3" s="24" t="str">
        <f>indirect("'02_editer'!T3")</f>
        <v/>
      </c>
      <c r="U3" s="24" t="str">
        <f>indirect("'02_editer'!U3")</f>
        <v/>
      </c>
      <c r="V3" s="24" t="str">
        <f>indirect("'02_editer'!V3")</f>
        <v/>
      </c>
      <c r="W3" s="24" t="str">
        <f>indirect("'02_editer'!W3")</f>
        <v/>
      </c>
      <c r="X3" s="24" t="str">
        <f>indirect("'02_editer'!X3")</f>
        <v/>
      </c>
      <c r="Y3" s="24" t="str">
        <f>indirect("'02_editer'!Y3")</f>
        <v/>
      </c>
      <c r="Z3" s="24" t="str">
        <f>indirect("'02_editer'!Z3")</f>
        <v/>
      </c>
      <c r="AA3" s="24" t="str">
        <f>indirect("'02_editer'!AA3")</f>
        <v/>
      </c>
      <c r="AB3" s="24" t="str">
        <f>indirect("'02_editer'!AB3")</f>
        <v/>
      </c>
      <c r="AC3" s="24" t="str">
        <f>indirect("'02_editer'!AC3")</f>
        <v/>
      </c>
      <c r="AD3" s="24" t="str">
        <f>indirect("'02_editer'!AD3")</f>
        <v/>
      </c>
      <c r="AE3" s="24" t="str">
        <f>indirect("'02_editer'!AE3")</f>
        <v/>
      </c>
      <c r="AF3" s="24" t="str">
        <f>indirect("'02_editer'!AF3")</f>
        <v/>
      </c>
      <c r="AG3" s="24" t="str">
        <f>indirect("'02_editer'!AG3")</f>
        <v/>
      </c>
      <c r="AH3" s="24" t="str">
        <f>indirect("'02_editer'!AH3")</f>
        <v/>
      </c>
      <c r="AI3" s="24" t="str">
        <f>indirect("'02_editer'!AI3")</f>
        <v/>
      </c>
      <c r="AJ3" s="24" t="str">
        <f>indirect("'02_editer'!AJ3")</f>
        <v/>
      </c>
      <c r="AK3" s="24" t="str">
        <f>indirect("'02_editer'!AK3")</f>
        <v/>
      </c>
      <c r="AL3" s="24" t="str">
        <f>indirect("'02_editer'!AL3")</f>
        <v/>
      </c>
      <c r="AM3" s="24" t="str">
        <f>indirect("'02_editer'!AM3")</f>
        <v/>
      </c>
      <c r="AN3" s="24" t="str">
        <f>indirect("'02_editer'!AN3")</f>
        <v/>
      </c>
      <c r="AO3" s="24" t="str">
        <f>indirect("'02_editer'!AO3")</f>
        <v/>
      </c>
      <c r="AP3" s="24" t="str">
        <f>indirect("'02_editer'!AP3")</f>
        <v/>
      </c>
      <c r="AQ3" s="24" t="str">
        <f>indirect("'02_editer'!AQ3")</f>
        <v/>
      </c>
      <c r="AR3" s="24" t="str">
        <f>indirect("'02_editer'!AR3")</f>
        <v/>
      </c>
      <c r="AS3" s="24" t="str">
        <f>indirect("'02_editer'!AS3")</f>
        <v/>
      </c>
      <c r="AT3" s="24" t="str">
        <f>indirect("'02_editer'!AT3")</f>
        <v/>
      </c>
      <c r="AU3" s="24" t="str">
        <f>indirect("'02_editer'!AU3")</f>
        <v/>
      </c>
      <c r="AV3" s="24" t="str">
        <f>indirect("'02_editer'!AV3")</f>
        <v/>
      </c>
      <c r="AW3" s="24" t="str">
        <f>indirect("'02_editer'!AW3")</f>
        <v/>
      </c>
      <c r="AX3" s="24" t="str">
        <f>indirect("'02_editer'!AX3")</f>
        <v/>
      </c>
      <c r="AY3" s="24" t="str">
        <f>indirect("'02_editer'!AY3")</f>
        <v/>
      </c>
      <c r="AZ3" s="24" t="str">
        <f>indirect("'02_editer'!AZ3")</f>
        <v/>
      </c>
      <c r="BA3" s="24" t="str">
        <f>indirect("'02_editer'!BA3")</f>
        <v/>
      </c>
      <c r="BB3" s="24" t="str">
        <f>indirect("'02_editer'!BB3")</f>
        <v/>
      </c>
      <c r="BC3" s="155" t="str">
        <f>indirect("'02_editer'!BC3")</f>
        <v/>
      </c>
    </row>
    <row r="4">
      <c r="A4" s="87">
        <f>indirect("'02_editer'!A4")</f>
        <v>2</v>
      </c>
      <c r="B4" s="87" t="str">
        <f>indirect("'02_editer'!B4")</f>
        <v>M3</v>
      </c>
      <c r="C4" s="87" t="str">
        <f>indirect("'02_editer'!C4")</f>
        <v>う</v>
      </c>
      <c r="D4" s="87" t="str">
        <f>indirect("'02_editer'!D4")</f>
        <v>ソロ歌</v>
      </c>
      <c r="E4" s="154" t="str">
        <f>indirect("'02_editer'!E4")</f>
        <v/>
      </c>
      <c r="F4" s="24">
        <f>indirect("'02_editer'!F4")</f>
        <v>1</v>
      </c>
      <c r="G4" s="24" t="str">
        <f>indirect("'02_editer'!G4")</f>
        <v/>
      </c>
      <c r="H4" s="24" t="str">
        <f>indirect("'02_editer'!H4")</f>
        <v/>
      </c>
      <c r="I4" s="24">
        <f>indirect("'02_editer'!I4")</f>
        <v>2</v>
      </c>
      <c r="J4" s="24" t="str">
        <f>indirect("'02_editer'!J4")</f>
        <v/>
      </c>
      <c r="K4" s="24" t="str">
        <f>indirect("'02_editer'!K4")</f>
        <v/>
      </c>
      <c r="L4" s="24">
        <f>indirect("'02_editer'!L4")</f>
        <v>2</v>
      </c>
      <c r="M4" s="24">
        <f>indirect("'02_editer'!M4")</f>
        <v>2</v>
      </c>
      <c r="N4" s="24" t="str">
        <f>indirect("'02_editer'!N4")</f>
        <v/>
      </c>
      <c r="O4" s="24" t="str">
        <f>indirect("'02_editer'!O4")</f>
        <v/>
      </c>
      <c r="P4" s="24" t="str">
        <f>indirect("'02_editer'!P4")</f>
        <v/>
      </c>
      <c r="Q4" s="24" t="str">
        <f>indirect("'02_editer'!Q4")</f>
        <v/>
      </c>
      <c r="R4" s="24">
        <f>indirect("'02_editer'!R4")</f>
        <v>2</v>
      </c>
      <c r="S4" s="24">
        <f>indirect("'02_editer'!S4")</f>
        <v>2</v>
      </c>
      <c r="T4" s="24" t="str">
        <f>indirect("'02_editer'!T4")</f>
        <v/>
      </c>
      <c r="U4" s="24" t="str">
        <f>indirect("'02_editer'!U4")</f>
        <v/>
      </c>
      <c r="V4" s="24" t="str">
        <f>indirect("'02_editer'!V4")</f>
        <v/>
      </c>
      <c r="W4" s="24" t="str">
        <f>indirect("'02_editer'!W4")</f>
        <v/>
      </c>
      <c r="X4" s="24" t="str">
        <f>indirect("'02_editer'!X4")</f>
        <v/>
      </c>
      <c r="Y4" s="24" t="str">
        <f>indirect("'02_editer'!Y4")</f>
        <v/>
      </c>
      <c r="Z4" s="24" t="str">
        <f>indirect("'02_editer'!Z4")</f>
        <v/>
      </c>
      <c r="AA4" s="24" t="str">
        <f>indirect("'02_editer'!AA4")</f>
        <v/>
      </c>
      <c r="AB4" s="24" t="str">
        <f>indirect("'02_editer'!AB4")</f>
        <v/>
      </c>
      <c r="AC4" s="24" t="str">
        <f>indirect("'02_editer'!AC4")</f>
        <v/>
      </c>
      <c r="AD4" s="24" t="str">
        <f>indirect("'02_editer'!AD4")</f>
        <v/>
      </c>
      <c r="AE4" s="24" t="str">
        <f>indirect("'02_editer'!AE4")</f>
        <v/>
      </c>
      <c r="AF4" s="24" t="str">
        <f>indirect("'02_editer'!AF4")</f>
        <v/>
      </c>
      <c r="AG4" s="24" t="str">
        <f>indirect("'02_editer'!AG4")</f>
        <v/>
      </c>
      <c r="AH4" s="24" t="str">
        <f>indirect("'02_editer'!AH4")</f>
        <v/>
      </c>
      <c r="AI4" s="24" t="str">
        <f>indirect("'02_editer'!AI4")</f>
        <v/>
      </c>
      <c r="AJ4" s="24" t="str">
        <f>indirect("'02_editer'!AJ4")</f>
        <v/>
      </c>
      <c r="AK4" s="24" t="str">
        <f>indirect("'02_editer'!AK4")</f>
        <v/>
      </c>
      <c r="AL4" s="24" t="str">
        <f>indirect("'02_editer'!AL4")</f>
        <v/>
      </c>
      <c r="AM4" s="24" t="str">
        <f>indirect("'02_editer'!AM4")</f>
        <v/>
      </c>
      <c r="AN4" s="24" t="str">
        <f>indirect("'02_editer'!AN4")</f>
        <v/>
      </c>
      <c r="AO4" s="24" t="str">
        <f>indirect("'02_editer'!AO4")</f>
        <v/>
      </c>
      <c r="AP4" s="24" t="str">
        <f>indirect("'02_editer'!AP4")</f>
        <v/>
      </c>
      <c r="AQ4" s="24" t="str">
        <f>indirect("'02_editer'!AQ4")</f>
        <v/>
      </c>
      <c r="AR4" s="24" t="str">
        <f>indirect("'02_editer'!AR4")</f>
        <v/>
      </c>
      <c r="AS4" s="24" t="str">
        <f>indirect("'02_editer'!AS4")</f>
        <v/>
      </c>
      <c r="AT4" s="24" t="str">
        <f>indirect("'02_editer'!AT4")</f>
        <v/>
      </c>
      <c r="AU4" s="24" t="str">
        <f>indirect("'02_editer'!AU4")</f>
        <v/>
      </c>
      <c r="AV4" s="24" t="str">
        <f>indirect("'02_editer'!AV4")</f>
        <v/>
      </c>
      <c r="AW4" s="24" t="str">
        <f>indirect("'02_editer'!AW4")</f>
        <v/>
      </c>
      <c r="AX4" s="24" t="str">
        <f>indirect("'02_editer'!AX4")</f>
        <v/>
      </c>
      <c r="AY4" s="24" t="str">
        <f>indirect("'02_editer'!AY4")</f>
        <v/>
      </c>
      <c r="AZ4" s="24" t="str">
        <f>indirect("'02_editer'!AZ4")</f>
        <v/>
      </c>
      <c r="BA4" s="24" t="str">
        <f>indirect("'02_editer'!BA4")</f>
        <v/>
      </c>
      <c r="BB4" s="24" t="str">
        <f>indirect("'02_editer'!BB4")</f>
        <v/>
      </c>
      <c r="BC4" s="155" t="str">
        <f>indirect("'02_editer'!BC4")</f>
        <v/>
      </c>
    </row>
    <row r="5">
      <c r="A5" s="87">
        <f>indirect("'02_editer'!A5")</f>
        <v>2</v>
      </c>
      <c r="B5" s="87" t="str">
        <f>indirect("'02_editer'!B5")</f>
        <v>M4①</v>
      </c>
      <c r="C5" s="87" t="str">
        <f>indirect("'02_editer'!C5")</f>
        <v>え</v>
      </c>
      <c r="D5" s="87" t="str">
        <f>indirect("'02_editer'!D5")</f>
        <v>ソロ歌</v>
      </c>
      <c r="E5" s="154" t="str">
        <f>indirect("'02_editer'!E5")</f>
        <v/>
      </c>
      <c r="F5" s="24" t="str">
        <f>indirect("'02_editer'!F5")</f>
        <v/>
      </c>
      <c r="G5" s="24" t="str">
        <f>indirect("'02_editer'!G5")</f>
        <v/>
      </c>
      <c r="H5" s="24">
        <f>indirect("'02_editer'!H5")</f>
        <v>2</v>
      </c>
      <c r="I5" s="24" t="str">
        <f>indirect("'02_editer'!I5")</f>
        <v/>
      </c>
      <c r="J5" s="24" t="str">
        <f>indirect("'02_editer'!J5")</f>
        <v/>
      </c>
      <c r="K5" s="24" t="str">
        <f>indirect("'02_editer'!K5")</f>
        <v/>
      </c>
      <c r="L5" s="24" t="str">
        <f>indirect("'02_editer'!L5")</f>
        <v/>
      </c>
      <c r="M5" s="24" t="str">
        <f>indirect("'02_editer'!M5")</f>
        <v/>
      </c>
      <c r="N5" s="24" t="str">
        <f>indirect("'02_editer'!N5")</f>
        <v/>
      </c>
      <c r="O5" s="24" t="str">
        <f>indirect("'02_editer'!O5")</f>
        <v/>
      </c>
      <c r="P5" s="24" t="str">
        <f>indirect("'02_editer'!P5")</f>
        <v/>
      </c>
      <c r="Q5" s="24" t="str">
        <f>indirect("'02_editer'!Q5")</f>
        <v/>
      </c>
      <c r="R5" s="24" t="str">
        <f>indirect("'02_editer'!R5")</f>
        <v/>
      </c>
      <c r="S5" s="24" t="str">
        <f>indirect("'02_editer'!S5")</f>
        <v/>
      </c>
      <c r="T5" s="24" t="str">
        <f>indirect("'02_editer'!T5")</f>
        <v/>
      </c>
      <c r="U5" s="24" t="str">
        <f>indirect("'02_editer'!U5")</f>
        <v/>
      </c>
      <c r="V5" s="24" t="str">
        <f>indirect("'02_editer'!V5")</f>
        <v/>
      </c>
      <c r="W5" s="24" t="str">
        <f>indirect("'02_editer'!W5")</f>
        <v/>
      </c>
      <c r="X5" s="24" t="str">
        <f>indirect("'02_editer'!X5")</f>
        <v/>
      </c>
      <c r="Y5" s="24" t="str">
        <f>indirect("'02_editer'!Y5")</f>
        <v/>
      </c>
      <c r="Z5" s="24" t="str">
        <f>indirect("'02_editer'!Z5")</f>
        <v/>
      </c>
      <c r="AA5" s="24" t="str">
        <f>indirect("'02_editer'!AA5")</f>
        <v/>
      </c>
      <c r="AB5" s="24" t="str">
        <f>indirect("'02_editer'!AB5")</f>
        <v/>
      </c>
      <c r="AC5" s="24" t="str">
        <f>indirect("'02_editer'!AC5")</f>
        <v/>
      </c>
      <c r="AD5" s="24" t="str">
        <f>indirect("'02_editer'!AD5")</f>
        <v/>
      </c>
      <c r="AE5" s="24" t="str">
        <f>indirect("'02_editer'!AE5")</f>
        <v/>
      </c>
      <c r="AF5" s="24" t="str">
        <f>indirect("'02_editer'!AF5")</f>
        <v/>
      </c>
      <c r="AG5" s="24" t="str">
        <f>indirect("'02_editer'!AG5")</f>
        <v/>
      </c>
      <c r="AH5" s="24" t="str">
        <f>indirect("'02_editer'!AH5")</f>
        <v/>
      </c>
      <c r="AI5" s="24" t="str">
        <f>indirect("'02_editer'!AI5")</f>
        <v/>
      </c>
      <c r="AJ5" s="24" t="str">
        <f>indirect("'02_editer'!AJ5")</f>
        <v/>
      </c>
      <c r="AK5" s="24" t="str">
        <f>indirect("'02_editer'!AK5")</f>
        <v/>
      </c>
      <c r="AL5" s="24" t="str">
        <f>indirect("'02_editer'!AL5")</f>
        <v/>
      </c>
      <c r="AM5" s="24" t="str">
        <f>indirect("'02_editer'!AM5")</f>
        <v/>
      </c>
      <c r="AN5" s="24" t="str">
        <f>indirect("'02_editer'!AN5")</f>
        <v/>
      </c>
      <c r="AO5" s="24" t="str">
        <f>indirect("'02_editer'!AO5")</f>
        <v/>
      </c>
      <c r="AP5" s="24" t="str">
        <f>indirect("'02_editer'!AP5")</f>
        <v/>
      </c>
      <c r="AQ5" s="24" t="str">
        <f>indirect("'02_editer'!AQ5")</f>
        <v/>
      </c>
      <c r="AR5" s="24" t="str">
        <f>indirect("'02_editer'!AR5")</f>
        <v/>
      </c>
      <c r="AS5" s="24" t="str">
        <f>indirect("'02_editer'!AS5")</f>
        <v/>
      </c>
      <c r="AT5" s="24" t="str">
        <f>indirect("'02_editer'!AT5")</f>
        <v/>
      </c>
      <c r="AU5" s="24" t="str">
        <f>indirect("'02_editer'!AU5")</f>
        <v/>
      </c>
      <c r="AV5" s="24" t="str">
        <f>indirect("'02_editer'!AV5")</f>
        <v/>
      </c>
      <c r="AW5" s="24" t="str">
        <f>indirect("'02_editer'!AW5")</f>
        <v/>
      </c>
      <c r="AX5" s="24" t="str">
        <f>indirect("'02_editer'!AX5")</f>
        <v/>
      </c>
      <c r="AY5" s="24" t="str">
        <f>indirect("'02_editer'!AY5")</f>
        <v/>
      </c>
      <c r="AZ5" s="24" t="str">
        <f>indirect("'02_editer'!AZ5")</f>
        <v/>
      </c>
      <c r="BA5" s="24" t="str">
        <f>indirect("'02_editer'!BA5")</f>
        <v/>
      </c>
      <c r="BB5" s="24" t="str">
        <f>indirect("'02_editer'!BB5")</f>
        <v/>
      </c>
      <c r="BC5" s="155" t="str">
        <f>indirect("'02_editer'!BC5")</f>
        <v/>
      </c>
    </row>
    <row r="6">
      <c r="A6" s="87">
        <f>indirect("'02_editer'!A6")</f>
        <v>2</v>
      </c>
      <c r="B6" s="87" t="str">
        <f>indirect("'02_editer'!B6")</f>
        <v>M4②</v>
      </c>
      <c r="C6" s="87" t="str">
        <f>indirect("'02_editer'!C6")</f>
        <v>お</v>
      </c>
      <c r="D6" s="87" t="str">
        <f>indirect("'02_editer'!D6")</f>
        <v>ソロ歌</v>
      </c>
      <c r="E6" s="154" t="str">
        <f>indirect("'02_editer'!E6")</f>
        <v/>
      </c>
      <c r="F6" s="24" t="str">
        <f>indirect("'02_editer'!F6")</f>
        <v/>
      </c>
      <c r="G6" s="24" t="str">
        <f>indirect("'02_editer'!G6")</f>
        <v/>
      </c>
      <c r="H6" s="24">
        <f>indirect("'02_editer'!H6")</f>
        <v>2</v>
      </c>
      <c r="I6" s="24" t="str">
        <f>indirect("'02_editer'!I6")</f>
        <v/>
      </c>
      <c r="J6" s="24" t="str">
        <f>indirect("'02_editer'!J6")</f>
        <v/>
      </c>
      <c r="K6" s="24" t="str">
        <f>indirect("'02_editer'!K6")</f>
        <v/>
      </c>
      <c r="L6" s="24" t="str">
        <f>indirect("'02_editer'!L6")</f>
        <v/>
      </c>
      <c r="M6" s="24" t="str">
        <f>indirect("'02_editer'!M6")</f>
        <v/>
      </c>
      <c r="N6" s="24" t="str">
        <f>indirect("'02_editer'!N6")</f>
        <v/>
      </c>
      <c r="O6" s="24" t="str">
        <f>indirect("'02_editer'!O6")</f>
        <v/>
      </c>
      <c r="P6" s="24" t="str">
        <f>indirect("'02_editer'!P6")</f>
        <v/>
      </c>
      <c r="Q6" s="24" t="str">
        <f>indirect("'02_editer'!Q6")</f>
        <v/>
      </c>
      <c r="R6" s="24" t="str">
        <f>indirect("'02_editer'!R6")</f>
        <v/>
      </c>
      <c r="S6" s="24" t="str">
        <f>indirect("'02_editer'!S6")</f>
        <v/>
      </c>
      <c r="T6" s="24" t="str">
        <f>indirect("'02_editer'!T6")</f>
        <v/>
      </c>
      <c r="U6" s="24" t="str">
        <f>indirect("'02_editer'!U6")</f>
        <v/>
      </c>
      <c r="V6" s="24">
        <f>indirect("'02_editer'!V6")</f>
        <v>2</v>
      </c>
      <c r="W6" s="24">
        <f>indirect("'02_editer'!W6")</f>
        <v>2</v>
      </c>
      <c r="X6" s="24" t="str">
        <f>indirect("'02_editer'!X6")</f>
        <v/>
      </c>
      <c r="Y6" s="24" t="str">
        <f>indirect("'02_editer'!Y6")</f>
        <v/>
      </c>
      <c r="Z6" s="24" t="str">
        <f>indirect("'02_editer'!Z6")</f>
        <v/>
      </c>
      <c r="AA6" s="24" t="str">
        <f>indirect("'02_editer'!AA6")</f>
        <v/>
      </c>
      <c r="AB6" s="24" t="str">
        <f>indirect("'02_editer'!AB6")</f>
        <v/>
      </c>
      <c r="AC6" s="24" t="str">
        <f>indirect("'02_editer'!AC6")</f>
        <v/>
      </c>
      <c r="AD6" s="24" t="str">
        <f>indirect("'02_editer'!AD6")</f>
        <v/>
      </c>
      <c r="AE6" s="24" t="str">
        <f>indirect("'02_editer'!AE6")</f>
        <v/>
      </c>
      <c r="AF6" s="24" t="str">
        <f>indirect("'02_editer'!AF6")</f>
        <v/>
      </c>
      <c r="AG6" s="24" t="str">
        <f>indirect("'02_editer'!AG6")</f>
        <v/>
      </c>
      <c r="AH6" s="24" t="str">
        <f>indirect("'02_editer'!AH6")</f>
        <v/>
      </c>
      <c r="AI6" s="24" t="str">
        <f>indirect("'02_editer'!AI6")</f>
        <v/>
      </c>
      <c r="AJ6" s="24" t="str">
        <f>indirect("'02_editer'!AJ6")</f>
        <v/>
      </c>
      <c r="AK6" s="24" t="str">
        <f>indirect("'02_editer'!AK6")</f>
        <v/>
      </c>
      <c r="AL6" s="24" t="str">
        <f>indirect("'02_editer'!AL6")</f>
        <v/>
      </c>
      <c r="AM6" s="24" t="str">
        <f>indirect("'02_editer'!AM6")</f>
        <v/>
      </c>
      <c r="AN6" s="24" t="str">
        <f>indirect("'02_editer'!AN6")</f>
        <v/>
      </c>
      <c r="AO6" s="24" t="str">
        <f>indirect("'02_editer'!AO6")</f>
        <v/>
      </c>
      <c r="AP6" s="24" t="str">
        <f>indirect("'02_editer'!AP6")</f>
        <v/>
      </c>
      <c r="AQ6" s="24" t="str">
        <f>indirect("'02_editer'!AQ6")</f>
        <v/>
      </c>
      <c r="AR6" s="24" t="str">
        <f>indirect("'02_editer'!AR6")</f>
        <v/>
      </c>
      <c r="AS6" s="24" t="str">
        <f>indirect("'02_editer'!AS6")</f>
        <v/>
      </c>
      <c r="AT6" s="24" t="str">
        <f>indirect("'02_editer'!AT6")</f>
        <v/>
      </c>
      <c r="AU6" s="24" t="str">
        <f>indirect("'02_editer'!AU6")</f>
        <v/>
      </c>
      <c r="AV6" s="24" t="str">
        <f>indirect("'02_editer'!AV6")</f>
        <v/>
      </c>
      <c r="AW6" s="24" t="str">
        <f>indirect("'02_editer'!AW6")</f>
        <v/>
      </c>
      <c r="AX6" s="24" t="str">
        <f>indirect("'02_editer'!AX6")</f>
        <v/>
      </c>
      <c r="AY6" s="24" t="str">
        <f>indirect("'02_editer'!AY6")</f>
        <v/>
      </c>
      <c r="AZ6" s="24" t="str">
        <f>indirect("'02_editer'!AZ6")</f>
        <v/>
      </c>
      <c r="BA6" s="24" t="str">
        <f>indirect("'02_editer'!BA6")</f>
        <v/>
      </c>
      <c r="BB6" s="24" t="str">
        <f>indirect("'02_editer'!BB6")</f>
        <v/>
      </c>
      <c r="BC6" s="155" t="str">
        <f>indirect("'02_editer'!BC6")</f>
        <v/>
      </c>
    </row>
    <row r="7">
      <c r="A7" s="87">
        <f>indirect("'02_editer'!A7")</f>
        <v>2</v>
      </c>
      <c r="B7" s="87" t="str">
        <f>indirect("'02_editer'!B7")</f>
        <v>M4③</v>
      </c>
      <c r="C7" s="87" t="str">
        <f>indirect("'02_editer'!C7")</f>
        <v>か</v>
      </c>
      <c r="D7" s="87" t="str">
        <f>indirect("'02_editer'!D7")</f>
        <v>ソロ歌</v>
      </c>
      <c r="E7" s="154" t="str">
        <f>indirect("'02_editer'!E7")</f>
        <v/>
      </c>
      <c r="F7" s="24" t="str">
        <f>indirect("'02_editer'!F7")</f>
        <v/>
      </c>
      <c r="G7" s="24" t="str">
        <f>indirect("'02_editer'!G7")</f>
        <v/>
      </c>
      <c r="H7" s="24">
        <f>indirect("'02_editer'!H7")</f>
        <v>2</v>
      </c>
      <c r="I7" s="24" t="str">
        <f>indirect("'02_editer'!I7")</f>
        <v/>
      </c>
      <c r="J7" s="24" t="str">
        <f>indirect("'02_editer'!J7")</f>
        <v/>
      </c>
      <c r="K7" s="24" t="str">
        <f>indirect("'02_editer'!K7")</f>
        <v/>
      </c>
      <c r="L7" s="24" t="str">
        <f>indirect("'02_editer'!L7")</f>
        <v/>
      </c>
      <c r="M7" s="24" t="str">
        <f>indirect("'02_editer'!M7")</f>
        <v/>
      </c>
      <c r="N7" s="24" t="str">
        <f>indirect("'02_editer'!N7")</f>
        <v/>
      </c>
      <c r="O7" s="24" t="str">
        <f>indirect("'02_editer'!O7")</f>
        <v/>
      </c>
      <c r="P7" s="24" t="str">
        <f>indirect("'02_editer'!P7")</f>
        <v/>
      </c>
      <c r="Q7" s="24" t="str">
        <f>indirect("'02_editer'!Q7")</f>
        <v/>
      </c>
      <c r="R7" s="24" t="str">
        <f>indirect("'02_editer'!R7")</f>
        <v/>
      </c>
      <c r="S7" s="24" t="str">
        <f>indirect("'02_editer'!S7")</f>
        <v/>
      </c>
      <c r="T7" s="24" t="str">
        <f>indirect("'02_editer'!T7")</f>
        <v/>
      </c>
      <c r="U7" s="24" t="str">
        <f>indirect("'02_editer'!U7")</f>
        <v/>
      </c>
      <c r="V7" s="24">
        <f>indirect("'02_editer'!V7")</f>
        <v>2</v>
      </c>
      <c r="W7" s="24">
        <f>indirect("'02_editer'!W7")</f>
        <v>2</v>
      </c>
      <c r="X7" s="24" t="str">
        <f>indirect("'02_editer'!X7")</f>
        <v/>
      </c>
      <c r="Y7" s="24" t="str">
        <f>indirect("'02_editer'!Y7")</f>
        <v/>
      </c>
      <c r="Z7" s="24" t="str">
        <f>indirect("'02_editer'!Z7")</f>
        <v/>
      </c>
      <c r="AA7" s="24" t="str">
        <f>indirect("'02_editer'!AA7")</f>
        <v/>
      </c>
      <c r="AB7" s="24" t="str">
        <f>indirect("'02_editer'!AB7")</f>
        <v/>
      </c>
      <c r="AC7" s="24" t="str">
        <f>indirect("'02_editer'!AC7")</f>
        <v/>
      </c>
      <c r="AD7" s="24" t="str">
        <f>indirect("'02_editer'!AD7")</f>
        <v/>
      </c>
      <c r="AE7" s="24" t="str">
        <f>indirect("'02_editer'!AE7")</f>
        <v/>
      </c>
      <c r="AF7" s="24" t="str">
        <f>indirect("'02_editer'!AF7")</f>
        <v/>
      </c>
      <c r="AG7" s="24" t="str">
        <f>indirect("'02_editer'!AG7")</f>
        <v/>
      </c>
      <c r="AH7" s="24" t="str">
        <f>indirect("'02_editer'!AH7")</f>
        <v/>
      </c>
      <c r="AI7" s="24" t="str">
        <f>indirect("'02_editer'!AI7")</f>
        <v/>
      </c>
      <c r="AJ7" s="24" t="str">
        <f>indirect("'02_editer'!AJ7")</f>
        <v/>
      </c>
      <c r="AK7" s="24" t="str">
        <f>indirect("'02_editer'!AK7")</f>
        <v/>
      </c>
      <c r="AL7" s="24" t="str">
        <f>indirect("'02_editer'!AL7")</f>
        <v/>
      </c>
      <c r="AM7" s="24" t="str">
        <f>indirect("'02_editer'!AM7")</f>
        <v/>
      </c>
      <c r="AN7" s="24" t="str">
        <f>indirect("'02_editer'!AN7")</f>
        <v/>
      </c>
      <c r="AO7" s="24" t="str">
        <f>indirect("'02_editer'!AO7")</f>
        <v/>
      </c>
      <c r="AP7" s="24" t="str">
        <f>indirect("'02_editer'!AP7")</f>
        <v/>
      </c>
      <c r="AQ7" s="24" t="str">
        <f>indirect("'02_editer'!AQ7")</f>
        <v/>
      </c>
      <c r="AR7" s="24" t="str">
        <f>indirect("'02_editer'!AR7")</f>
        <v/>
      </c>
      <c r="AS7" s="24" t="str">
        <f>indirect("'02_editer'!AS7")</f>
        <v/>
      </c>
      <c r="AT7" s="24" t="str">
        <f>indirect("'02_editer'!AT7")</f>
        <v/>
      </c>
      <c r="AU7" s="24" t="str">
        <f>indirect("'02_editer'!AU7")</f>
        <v/>
      </c>
      <c r="AV7" s="24" t="str">
        <f>indirect("'02_editer'!AV7")</f>
        <v/>
      </c>
      <c r="AW7" s="24" t="str">
        <f>indirect("'02_editer'!AW7")</f>
        <v/>
      </c>
      <c r="AX7" s="24" t="str">
        <f>indirect("'02_editer'!AX7")</f>
        <v/>
      </c>
      <c r="AY7" s="24" t="str">
        <f>indirect("'02_editer'!AY7")</f>
        <v/>
      </c>
      <c r="AZ7" s="24" t="str">
        <f>indirect("'02_editer'!AZ7")</f>
        <v/>
      </c>
      <c r="BA7" s="24" t="str">
        <f>indirect("'02_editer'!BA7")</f>
        <v/>
      </c>
      <c r="BB7" s="24" t="str">
        <f>indirect("'02_editer'!BB7")</f>
        <v/>
      </c>
      <c r="BC7" s="155" t="str">
        <f>indirect("'02_editer'!BC7")</f>
        <v/>
      </c>
    </row>
    <row r="8">
      <c r="A8" s="87">
        <f>indirect("'02_editer'!A8")</f>
        <v>2</v>
      </c>
      <c r="B8" s="87" t="str">
        <f>indirect("'02_editer'!B8")</f>
        <v>M5</v>
      </c>
      <c r="C8" s="87" t="str">
        <f>indirect("'02_editer'!C8")</f>
        <v>き</v>
      </c>
      <c r="D8" s="87" t="str">
        <f>indirect("'02_editer'!D8")</f>
        <v>ソロ歌</v>
      </c>
      <c r="E8" s="154" t="str">
        <f>indirect("'02_editer'!E8")</f>
        <v/>
      </c>
      <c r="F8" s="24">
        <f>indirect("'02_editer'!F8")</f>
        <v>2</v>
      </c>
      <c r="G8" s="24">
        <f>indirect("'02_editer'!G8")</f>
        <v>2</v>
      </c>
      <c r="H8" s="24" t="str">
        <f>indirect("'02_editer'!H8")</f>
        <v/>
      </c>
      <c r="I8" s="24" t="str">
        <f>indirect("'02_editer'!I8")</f>
        <v/>
      </c>
      <c r="J8" s="24" t="str">
        <f>indirect("'02_editer'!J8")</f>
        <v/>
      </c>
      <c r="K8" s="24" t="str">
        <f>indirect("'02_editer'!K8")</f>
        <v/>
      </c>
      <c r="L8" s="24" t="str">
        <f>indirect("'02_editer'!L8")</f>
        <v/>
      </c>
      <c r="M8" s="24" t="str">
        <f>indirect("'02_editer'!M8")</f>
        <v/>
      </c>
      <c r="N8" s="24" t="str">
        <f>indirect("'02_editer'!N8")</f>
        <v/>
      </c>
      <c r="O8" s="24" t="str">
        <f>indirect("'02_editer'!O8")</f>
        <v/>
      </c>
      <c r="P8" s="24" t="str">
        <f>indirect("'02_editer'!P8")</f>
        <v/>
      </c>
      <c r="Q8" s="24" t="str">
        <f>indirect("'02_editer'!Q8")</f>
        <v/>
      </c>
      <c r="R8" s="24" t="str">
        <f>indirect("'02_editer'!R8")</f>
        <v/>
      </c>
      <c r="S8" s="24" t="str">
        <f>indirect("'02_editer'!S8")</f>
        <v/>
      </c>
      <c r="T8" s="24" t="str">
        <f>indirect("'02_editer'!T8")</f>
        <v/>
      </c>
      <c r="U8" s="24" t="str">
        <f>indirect("'02_editer'!U8")</f>
        <v/>
      </c>
      <c r="V8" s="24" t="str">
        <f>indirect("'02_editer'!V8")</f>
        <v/>
      </c>
      <c r="W8" s="24" t="str">
        <f>indirect("'02_editer'!W8")</f>
        <v/>
      </c>
      <c r="X8" s="24" t="str">
        <f>indirect("'02_editer'!X8")</f>
        <v/>
      </c>
      <c r="Y8" s="24" t="str">
        <f>indirect("'02_editer'!Y8")</f>
        <v/>
      </c>
      <c r="Z8" s="24" t="str">
        <f>indirect("'02_editer'!Z8")</f>
        <v/>
      </c>
      <c r="AA8" s="24" t="str">
        <f>indirect("'02_editer'!AA8")</f>
        <v/>
      </c>
      <c r="AB8" s="24" t="str">
        <f>indirect("'02_editer'!AB8")</f>
        <v/>
      </c>
      <c r="AC8" s="24" t="str">
        <f>indirect("'02_editer'!AC8")</f>
        <v/>
      </c>
      <c r="AD8" s="24" t="str">
        <f>indirect("'02_editer'!AD8")</f>
        <v/>
      </c>
      <c r="AE8" s="24" t="str">
        <f>indirect("'02_editer'!AE8")</f>
        <v/>
      </c>
      <c r="AF8" s="24" t="str">
        <f>indirect("'02_editer'!AF8")</f>
        <v/>
      </c>
      <c r="AG8" s="24" t="str">
        <f>indirect("'02_editer'!AG8")</f>
        <v/>
      </c>
      <c r="AH8" s="24" t="str">
        <f>indirect("'02_editer'!AH8")</f>
        <v/>
      </c>
      <c r="AI8" s="24" t="str">
        <f>indirect("'02_editer'!AI8")</f>
        <v/>
      </c>
      <c r="AJ8" s="24" t="str">
        <f>indirect("'02_editer'!AJ8")</f>
        <v/>
      </c>
      <c r="AK8" s="24" t="str">
        <f>indirect("'02_editer'!AK8")</f>
        <v/>
      </c>
      <c r="AL8" s="24" t="str">
        <f>indirect("'02_editer'!AL8")</f>
        <v/>
      </c>
      <c r="AM8" s="24" t="str">
        <f>indirect("'02_editer'!AM8")</f>
        <v/>
      </c>
      <c r="AN8" s="24" t="str">
        <f>indirect("'02_editer'!AN8")</f>
        <v/>
      </c>
      <c r="AO8" s="24" t="str">
        <f>indirect("'02_editer'!AO8")</f>
        <v/>
      </c>
      <c r="AP8" s="24" t="str">
        <f>indirect("'02_editer'!AP8")</f>
        <v/>
      </c>
      <c r="AQ8" s="24" t="str">
        <f>indirect("'02_editer'!AQ8")</f>
        <v/>
      </c>
      <c r="AR8" s="24" t="str">
        <f>indirect("'02_editer'!AR8")</f>
        <v/>
      </c>
      <c r="AS8" s="24" t="str">
        <f>indirect("'02_editer'!AS8")</f>
        <v/>
      </c>
      <c r="AT8" s="24" t="str">
        <f>indirect("'02_editer'!AT8")</f>
        <v/>
      </c>
      <c r="AU8" s="24" t="str">
        <f>indirect("'02_editer'!AU8")</f>
        <v/>
      </c>
      <c r="AV8" s="24" t="str">
        <f>indirect("'02_editer'!AV8")</f>
        <v/>
      </c>
      <c r="AW8" s="24" t="str">
        <f>indirect("'02_editer'!AW8")</f>
        <v/>
      </c>
      <c r="AX8" s="24" t="str">
        <f>indirect("'02_editer'!AX8")</f>
        <v/>
      </c>
      <c r="AY8" s="24" t="str">
        <f>indirect("'02_editer'!AY8")</f>
        <v/>
      </c>
      <c r="AZ8" s="24" t="str">
        <f>indirect("'02_editer'!AZ8")</f>
        <v/>
      </c>
      <c r="BA8" s="24" t="str">
        <f>indirect("'02_editer'!BA8")</f>
        <v/>
      </c>
      <c r="BB8" s="24" t="str">
        <f>indirect("'02_editer'!BB8")</f>
        <v/>
      </c>
      <c r="BC8" s="155" t="str">
        <f>indirect("'02_editer'!BC8")</f>
        <v/>
      </c>
    </row>
    <row r="9">
      <c r="A9" s="87">
        <f>indirect("'02_editer'!A9")</f>
        <v>2</v>
      </c>
      <c r="B9" s="87" t="str">
        <f>indirect("'02_editer'!B9")</f>
        <v>M6</v>
      </c>
      <c r="C9" s="87" t="str">
        <f>indirect("'02_editer'!C9")</f>
        <v>く</v>
      </c>
      <c r="D9" s="87" t="str">
        <f>indirect("'02_editer'!D9")</f>
        <v>ソロ歌</v>
      </c>
      <c r="E9" s="154" t="str">
        <f>indirect("'02_editer'!E9")</f>
        <v/>
      </c>
      <c r="F9" s="24" t="str">
        <f>indirect("'02_editer'!F9")</f>
        <v/>
      </c>
      <c r="G9" s="24">
        <f>indirect("'02_editer'!G9")</f>
        <v>2</v>
      </c>
      <c r="H9" s="24" t="str">
        <f>indirect("'02_editer'!H9")</f>
        <v/>
      </c>
      <c r="I9" s="24" t="str">
        <f>indirect("'02_editer'!I9")</f>
        <v/>
      </c>
      <c r="J9" s="24" t="str">
        <f>indirect("'02_editer'!J9")</f>
        <v/>
      </c>
      <c r="K9" s="24">
        <f>indirect("'02_editer'!K9")</f>
        <v>2</v>
      </c>
      <c r="L9" s="24" t="str">
        <f>indirect("'02_editer'!L9")</f>
        <v/>
      </c>
      <c r="M9" s="24" t="str">
        <f>indirect("'02_editer'!M9")</f>
        <v/>
      </c>
      <c r="N9" s="24" t="str">
        <f>indirect("'02_editer'!N9")</f>
        <v/>
      </c>
      <c r="O9" s="24" t="str">
        <f>indirect("'02_editer'!O9")</f>
        <v/>
      </c>
      <c r="P9" s="24" t="str">
        <f>indirect("'02_editer'!P9")</f>
        <v/>
      </c>
      <c r="Q9" s="24" t="str">
        <f>indirect("'02_editer'!Q9")</f>
        <v/>
      </c>
      <c r="R9" s="24" t="str">
        <f>indirect("'02_editer'!R9")</f>
        <v/>
      </c>
      <c r="S9" s="24" t="str">
        <f>indirect("'02_editer'!S9")</f>
        <v/>
      </c>
      <c r="T9" s="24" t="str">
        <f>indirect("'02_editer'!T9")</f>
        <v/>
      </c>
      <c r="U9" s="24" t="str">
        <f>indirect("'02_editer'!U9")</f>
        <v/>
      </c>
      <c r="V9" s="24" t="str">
        <f>indirect("'02_editer'!V9")</f>
        <v/>
      </c>
      <c r="W9" s="24" t="str">
        <f>indirect("'02_editer'!W9")</f>
        <v/>
      </c>
      <c r="X9" s="24">
        <f>indirect("'02_editer'!X9")</f>
        <v>2</v>
      </c>
      <c r="Y9" s="24">
        <f>indirect("'02_editer'!Y9")</f>
        <v>2</v>
      </c>
      <c r="Z9" s="24" t="str">
        <f>indirect("'02_editer'!Z9")</f>
        <v/>
      </c>
      <c r="AA9" s="24" t="str">
        <f>indirect("'02_editer'!AA9")</f>
        <v/>
      </c>
      <c r="AB9" s="24" t="str">
        <f>indirect("'02_editer'!AB9")</f>
        <v/>
      </c>
      <c r="AC9" s="24" t="str">
        <f>indirect("'02_editer'!AC9")</f>
        <v/>
      </c>
      <c r="AD9" s="24" t="str">
        <f>indirect("'02_editer'!AD9")</f>
        <v/>
      </c>
      <c r="AE9" s="24" t="str">
        <f>indirect("'02_editer'!AE9")</f>
        <v/>
      </c>
      <c r="AF9" s="24" t="str">
        <f>indirect("'02_editer'!AF9")</f>
        <v/>
      </c>
      <c r="AG9" s="24" t="str">
        <f>indirect("'02_editer'!AG9")</f>
        <v/>
      </c>
      <c r="AH9" s="24" t="str">
        <f>indirect("'02_editer'!AH9")</f>
        <v/>
      </c>
      <c r="AI9" s="24" t="str">
        <f>indirect("'02_editer'!AI9")</f>
        <v/>
      </c>
      <c r="AJ9" s="24" t="str">
        <f>indirect("'02_editer'!AJ9")</f>
        <v/>
      </c>
      <c r="AK9" s="24" t="str">
        <f>indirect("'02_editer'!AK9")</f>
        <v/>
      </c>
      <c r="AL9" s="24" t="str">
        <f>indirect("'02_editer'!AL9")</f>
        <v/>
      </c>
      <c r="AM9" s="24" t="str">
        <f>indirect("'02_editer'!AM9")</f>
        <v/>
      </c>
      <c r="AN9" s="24" t="str">
        <f>indirect("'02_editer'!AN9")</f>
        <v/>
      </c>
      <c r="AO9" s="24" t="str">
        <f>indirect("'02_editer'!AO9")</f>
        <v/>
      </c>
      <c r="AP9" s="24" t="str">
        <f>indirect("'02_editer'!AP9")</f>
        <v/>
      </c>
      <c r="AQ9" s="24" t="str">
        <f>indirect("'02_editer'!AQ9")</f>
        <v/>
      </c>
      <c r="AR9" s="24" t="str">
        <f>indirect("'02_editer'!AR9")</f>
        <v/>
      </c>
      <c r="AS9" s="24" t="str">
        <f>indirect("'02_editer'!AS9")</f>
        <v/>
      </c>
      <c r="AT9" s="24" t="str">
        <f>indirect("'02_editer'!AT9")</f>
        <v/>
      </c>
      <c r="AU9" s="24" t="str">
        <f>indirect("'02_editer'!AU9")</f>
        <v/>
      </c>
      <c r="AV9" s="24" t="str">
        <f>indirect("'02_editer'!AV9")</f>
        <v/>
      </c>
      <c r="AW9" s="24" t="str">
        <f>indirect("'02_editer'!AW9")</f>
        <v/>
      </c>
      <c r="AX9" s="24" t="str">
        <f>indirect("'02_editer'!AX9")</f>
        <v/>
      </c>
      <c r="AY9" s="24" t="str">
        <f>indirect("'02_editer'!AY9")</f>
        <v/>
      </c>
      <c r="AZ9" s="24" t="str">
        <f>indirect("'02_editer'!AZ9")</f>
        <v/>
      </c>
      <c r="BA9" s="24" t="str">
        <f>indirect("'02_editer'!BA9")</f>
        <v/>
      </c>
      <c r="BB9" s="24" t="str">
        <f>indirect("'02_editer'!BB9")</f>
        <v/>
      </c>
      <c r="BC9" s="155" t="str">
        <f>indirect("'02_editer'!BC9")</f>
        <v/>
      </c>
    </row>
    <row r="10">
      <c r="A10" s="87">
        <f>indirect("'02_editer'!A10")</f>
        <v>3</v>
      </c>
      <c r="B10" s="87" t="str">
        <f>indirect("'02_editer'!B10")</f>
        <v>M7</v>
      </c>
      <c r="C10" s="87" t="str">
        <f>indirect("'02_editer'!C10")</f>
        <v>け</v>
      </c>
      <c r="D10" s="87" t="str">
        <f>indirect("'02_editer'!D10")</f>
        <v>ソロ歌</v>
      </c>
      <c r="E10" s="154" t="str">
        <f>indirect("'02_editer'!E10")</f>
        <v/>
      </c>
      <c r="F10" s="24" t="str">
        <f>indirect("'02_editer'!F10")</f>
        <v/>
      </c>
      <c r="G10" s="24" t="str">
        <f>indirect("'02_editer'!G10")</f>
        <v/>
      </c>
      <c r="H10" s="24">
        <f>indirect("'02_editer'!H10")</f>
        <v>2</v>
      </c>
      <c r="I10" s="24" t="str">
        <f>indirect("'02_editer'!I10")</f>
        <v/>
      </c>
      <c r="J10" s="24">
        <f>indirect("'02_editer'!J10")</f>
        <v>2</v>
      </c>
      <c r="K10" s="24" t="str">
        <f>indirect("'02_editer'!K10")</f>
        <v/>
      </c>
      <c r="L10" s="24" t="str">
        <f>indirect("'02_editer'!L10")</f>
        <v/>
      </c>
      <c r="M10" s="24" t="str">
        <f>indirect("'02_editer'!M10")</f>
        <v/>
      </c>
      <c r="N10" s="24" t="str">
        <f>indirect("'02_editer'!N10")</f>
        <v/>
      </c>
      <c r="O10" s="24" t="str">
        <f>indirect("'02_editer'!O10")</f>
        <v/>
      </c>
      <c r="P10" s="24" t="str">
        <f>indirect("'02_editer'!P10")</f>
        <v/>
      </c>
      <c r="Q10" s="24" t="str">
        <f>indirect("'02_editer'!Q10")</f>
        <v/>
      </c>
      <c r="R10" s="24" t="str">
        <f>indirect("'02_editer'!R10")</f>
        <v/>
      </c>
      <c r="S10" s="24" t="str">
        <f>indirect("'02_editer'!S10")</f>
        <v/>
      </c>
      <c r="T10" s="24" t="str">
        <f>indirect("'02_editer'!T10")</f>
        <v/>
      </c>
      <c r="U10" s="24" t="str">
        <f>indirect("'02_editer'!U10")</f>
        <v/>
      </c>
      <c r="V10" s="24" t="str">
        <f>indirect("'02_editer'!V10")</f>
        <v/>
      </c>
      <c r="W10" s="24" t="str">
        <f>indirect("'02_editer'!W10")</f>
        <v/>
      </c>
      <c r="X10" s="24" t="str">
        <f>indirect("'02_editer'!X10")</f>
        <v/>
      </c>
      <c r="Y10" s="24" t="str">
        <f>indirect("'02_editer'!Y10")</f>
        <v/>
      </c>
      <c r="Z10" s="24" t="str">
        <f>indirect("'02_editer'!Z10")</f>
        <v/>
      </c>
      <c r="AA10" s="24" t="str">
        <f>indirect("'02_editer'!AA10")</f>
        <v/>
      </c>
      <c r="AB10" s="24" t="str">
        <f>indirect("'02_editer'!AB10")</f>
        <v/>
      </c>
      <c r="AC10" s="24" t="str">
        <f>indirect("'02_editer'!AC10")</f>
        <v/>
      </c>
      <c r="AD10" s="24" t="str">
        <f>indirect("'02_editer'!AD10")</f>
        <v/>
      </c>
      <c r="AE10" s="24" t="str">
        <f>indirect("'02_editer'!AE10")</f>
        <v/>
      </c>
      <c r="AF10" s="24" t="str">
        <f>indirect("'02_editer'!AF10")</f>
        <v/>
      </c>
      <c r="AG10" s="24" t="str">
        <f>indirect("'02_editer'!AG10")</f>
        <v/>
      </c>
      <c r="AH10" s="24" t="str">
        <f>indirect("'02_editer'!AH10")</f>
        <v/>
      </c>
      <c r="AI10" s="24" t="str">
        <f>indirect("'02_editer'!AI10")</f>
        <v/>
      </c>
      <c r="AJ10" s="24" t="str">
        <f>indirect("'02_editer'!AJ10")</f>
        <v/>
      </c>
      <c r="AK10" s="24" t="str">
        <f>indirect("'02_editer'!AK10")</f>
        <v/>
      </c>
      <c r="AL10" s="24" t="str">
        <f>indirect("'02_editer'!AL10")</f>
        <v/>
      </c>
      <c r="AM10" s="24" t="str">
        <f>indirect("'02_editer'!AM10")</f>
        <v/>
      </c>
      <c r="AN10" s="24" t="str">
        <f>indirect("'02_editer'!AN10")</f>
        <v/>
      </c>
      <c r="AO10" s="24" t="str">
        <f>indirect("'02_editer'!AO10")</f>
        <v/>
      </c>
      <c r="AP10" s="24" t="str">
        <f>indirect("'02_editer'!AP10")</f>
        <v/>
      </c>
      <c r="AQ10" s="24" t="str">
        <f>indirect("'02_editer'!AQ10")</f>
        <v/>
      </c>
      <c r="AR10" s="24" t="str">
        <f>indirect("'02_editer'!AR10")</f>
        <v/>
      </c>
      <c r="AS10" s="24" t="str">
        <f>indirect("'02_editer'!AS10")</f>
        <v/>
      </c>
      <c r="AT10" s="24" t="str">
        <f>indirect("'02_editer'!AT10")</f>
        <v/>
      </c>
      <c r="AU10" s="24" t="str">
        <f>indirect("'02_editer'!AU10")</f>
        <v/>
      </c>
      <c r="AV10" s="24" t="str">
        <f>indirect("'02_editer'!AV10")</f>
        <v/>
      </c>
      <c r="AW10" s="24" t="str">
        <f>indirect("'02_editer'!AW10")</f>
        <v/>
      </c>
      <c r="AX10" s="24" t="str">
        <f>indirect("'02_editer'!AX10")</f>
        <v/>
      </c>
      <c r="AY10" s="24" t="str">
        <f>indirect("'02_editer'!AY10")</f>
        <v/>
      </c>
      <c r="AZ10" s="24" t="str">
        <f>indirect("'02_editer'!AZ10")</f>
        <v/>
      </c>
      <c r="BA10" s="24" t="str">
        <f>indirect("'02_editer'!BA10")</f>
        <v/>
      </c>
      <c r="BB10" s="24" t="str">
        <f>indirect("'02_editer'!BB10")</f>
        <v/>
      </c>
      <c r="BC10" s="155" t="str">
        <f>indirect("'02_editer'!BC10")</f>
        <v/>
      </c>
    </row>
    <row r="11">
      <c r="A11" s="87">
        <f>indirect("'02_editer'!A11")</f>
        <v>3</v>
      </c>
      <c r="B11" s="87" t="str">
        <f>indirect("'02_editer'!B11")</f>
        <v>M8</v>
      </c>
      <c r="C11" s="87" t="str">
        <f>indirect("'02_editer'!C11")</f>
        <v>こ</v>
      </c>
      <c r="D11" s="87" t="str">
        <f>indirect("'02_editer'!D11")</f>
        <v>ソロ歌</v>
      </c>
      <c r="E11" s="154" t="str">
        <f>indirect("'02_editer'!E11")</f>
        <v/>
      </c>
      <c r="F11" s="24">
        <f>indirect("'02_editer'!F11")</f>
        <v>2</v>
      </c>
      <c r="G11" s="24" t="str">
        <f>indirect("'02_editer'!G11")</f>
        <v/>
      </c>
      <c r="H11" s="24" t="str">
        <f>indirect("'02_editer'!H11")</f>
        <v/>
      </c>
      <c r="I11" s="24" t="str">
        <f>indirect("'02_editer'!I11")</f>
        <v/>
      </c>
      <c r="J11" s="24" t="str">
        <f>indirect("'02_editer'!J11")</f>
        <v/>
      </c>
      <c r="K11" s="24" t="str">
        <f>indirect("'02_editer'!K11")</f>
        <v/>
      </c>
      <c r="L11" s="24" t="str">
        <f>indirect("'02_editer'!L11")</f>
        <v/>
      </c>
      <c r="M11" s="24" t="str">
        <f>indirect("'02_editer'!M11")</f>
        <v/>
      </c>
      <c r="N11" s="24" t="str">
        <f>indirect("'02_editer'!N11")</f>
        <v/>
      </c>
      <c r="O11" s="24" t="str">
        <f>indirect("'02_editer'!O11")</f>
        <v/>
      </c>
      <c r="P11" s="24" t="str">
        <f>indirect("'02_editer'!P11")</f>
        <v/>
      </c>
      <c r="Q11" s="24" t="str">
        <f>indirect("'02_editer'!Q11")</f>
        <v/>
      </c>
      <c r="R11" s="24" t="str">
        <f>indirect("'02_editer'!R11")</f>
        <v/>
      </c>
      <c r="S11" s="24" t="str">
        <f>indirect("'02_editer'!S11")</f>
        <v/>
      </c>
      <c r="T11" s="24" t="str">
        <f>indirect("'02_editer'!T11")</f>
        <v/>
      </c>
      <c r="U11" s="24" t="str">
        <f>indirect("'02_editer'!U11")</f>
        <v/>
      </c>
      <c r="V11" s="24" t="str">
        <f>indirect("'02_editer'!V11")</f>
        <v/>
      </c>
      <c r="W11" s="24" t="str">
        <f>indirect("'02_editer'!W11")</f>
        <v/>
      </c>
      <c r="X11" s="24" t="str">
        <f>indirect("'02_editer'!X11")</f>
        <v/>
      </c>
      <c r="Y11" s="24" t="str">
        <f>indirect("'02_editer'!Y11")</f>
        <v/>
      </c>
      <c r="Z11" s="24" t="str">
        <f>indirect("'02_editer'!Z11")</f>
        <v/>
      </c>
      <c r="AA11" s="24" t="str">
        <f>indirect("'02_editer'!AA11")</f>
        <v/>
      </c>
      <c r="AB11" s="24" t="str">
        <f>indirect("'02_editer'!AB11")</f>
        <v/>
      </c>
      <c r="AC11" s="24" t="str">
        <f>indirect("'02_editer'!AC11")</f>
        <v/>
      </c>
      <c r="AD11" s="24" t="str">
        <f>indirect("'02_editer'!AD11")</f>
        <v/>
      </c>
      <c r="AE11" s="24" t="str">
        <f>indirect("'02_editer'!AE11")</f>
        <v/>
      </c>
      <c r="AF11" s="24" t="str">
        <f>indirect("'02_editer'!AF11")</f>
        <v/>
      </c>
      <c r="AG11" s="24" t="str">
        <f>indirect("'02_editer'!AG11")</f>
        <v/>
      </c>
      <c r="AH11" s="24" t="str">
        <f>indirect("'02_editer'!AH11")</f>
        <v/>
      </c>
      <c r="AI11" s="24" t="str">
        <f>indirect("'02_editer'!AI11")</f>
        <v/>
      </c>
      <c r="AJ11" s="24" t="str">
        <f>indirect("'02_editer'!AJ11")</f>
        <v/>
      </c>
      <c r="AK11" s="24" t="str">
        <f>indirect("'02_editer'!AK11")</f>
        <v/>
      </c>
      <c r="AL11" s="24" t="str">
        <f>indirect("'02_editer'!AL11")</f>
        <v/>
      </c>
      <c r="AM11" s="24" t="str">
        <f>indirect("'02_editer'!AM11")</f>
        <v/>
      </c>
      <c r="AN11" s="24" t="str">
        <f>indirect("'02_editer'!AN11")</f>
        <v/>
      </c>
      <c r="AO11" s="24" t="str">
        <f>indirect("'02_editer'!AO11")</f>
        <v/>
      </c>
      <c r="AP11" s="24" t="str">
        <f>indirect("'02_editer'!AP11")</f>
        <v/>
      </c>
      <c r="AQ11" s="24" t="str">
        <f>indirect("'02_editer'!AQ11")</f>
        <v/>
      </c>
      <c r="AR11" s="24" t="str">
        <f>indirect("'02_editer'!AR11")</f>
        <v/>
      </c>
      <c r="AS11" s="24" t="str">
        <f>indirect("'02_editer'!AS11")</f>
        <v/>
      </c>
      <c r="AT11" s="24" t="str">
        <f>indirect("'02_editer'!AT11")</f>
        <v/>
      </c>
      <c r="AU11" s="24" t="str">
        <f>indirect("'02_editer'!AU11")</f>
        <v/>
      </c>
      <c r="AV11" s="24" t="str">
        <f>indirect("'02_editer'!AV11")</f>
        <v/>
      </c>
      <c r="AW11" s="24" t="str">
        <f>indirect("'02_editer'!AW11")</f>
        <v/>
      </c>
      <c r="AX11" s="24" t="str">
        <f>indirect("'02_editer'!AX11")</f>
        <v/>
      </c>
      <c r="AY11" s="24" t="str">
        <f>indirect("'02_editer'!AY11")</f>
        <v/>
      </c>
      <c r="AZ11" s="24" t="str">
        <f>indirect("'02_editer'!AZ11")</f>
        <v/>
      </c>
      <c r="BA11" s="24" t="str">
        <f>indirect("'02_editer'!BA11")</f>
        <v/>
      </c>
      <c r="BB11" s="24" t="str">
        <f>indirect("'02_editer'!BB11")</f>
        <v/>
      </c>
      <c r="BC11" s="155" t="str">
        <f>indirect("'02_editer'!BC11")</f>
        <v/>
      </c>
    </row>
    <row r="12">
      <c r="A12" s="87">
        <f>indirect("'02_editer'!A12")</f>
        <v>3</v>
      </c>
      <c r="B12" s="87" t="str">
        <f>indirect("'02_editer'!B12")</f>
        <v>M9</v>
      </c>
      <c r="C12" s="87" t="str">
        <f>indirect("'02_editer'!C12")</f>
        <v>さ</v>
      </c>
      <c r="D12" s="87" t="str">
        <f>indirect("'02_editer'!D12")</f>
        <v>ソロ歌</v>
      </c>
      <c r="E12" s="154" t="str">
        <f>indirect("'02_editer'!E12")</f>
        <v/>
      </c>
      <c r="F12" s="24" t="str">
        <f>indirect("'02_editer'!F12")</f>
        <v/>
      </c>
      <c r="G12" s="24" t="str">
        <f>indirect("'02_editer'!G12")</f>
        <v/>
      </c>
      <c r="H12" s="24" t="str">
        <f>indirect("'02_editer'!H12")</f>
        <v/>
      </c>
      <c r="I12" s="24">
        <f>indirect("'02_editer'!I12")</f>
        <v>2</v>
      </c>
      <c r="J12" s="24" t="str">
        <f>indirect("'02_editer'!J12")</f>
        <v/>
      </c>
      <c r="K12" s="24" t="str">
        <f>indirect("'02_editer'!K12")</f>
        <v/>
      </c>
      <c r="L12" s="24">
        <f>indirect("'02_editer'!L12")</f>
        <v>2</v>
      </c>
      <c r="M12" s="24">
        <f>indirect("'02_editer'!M12")</f>
        <v>2</v>
      </c>
      <c r="N12" s="24" t="str">
        <f>indirect("'02_editer'!N12")</f>
        <v/>
      </c>
      <c r="O12" s="24" t="str">
        <f>indirect("'02_editer'!O12")</f>
        <v/>
      </c>
      <c r="P12" s="24" t="str">
        <f>indirect("'02_editer'!P12")</f>
        <v/>
      </c>
      <c r="Q12" s="24" t="str">
        <f>indirect("'02_editer'!Q12")</f>
        <v/>
      </c>
      <c r="R12" s="24">
        <f>indirect("'02_editer'!R12")</f>
        <v>2</v>
      </c>
      <c r="S12" s="24">
        <f>indirect("'02_editer'!S12")</f>
        <v>2</v>
      </c>
      <c r="T12" s="24">
        <f>indirect("'02_editer'!T12")</f>
        <v>2</v>
      </c>
      <c r="U12" s="24">
        <f>indirect("'02_editer'!U12")</f>
        <v>2</v>
      </c>
      <c r="V12" s="24" t="str">
        <f>indirect("'02_editer'!V12")</f>
        <v/>
      </c>
      <c r="W12" s="24" t="str">
        <f>indirect("'02_editer'!W12")</f>
        <v/>
      </c>
      <c r="X12" s="24" t="str">
        <f>indirect("'02_editer'!X12")</f>
        <v/>
      </c>
      <c r="Y12" s="24" t="str">
        <f>indirect("'02_editer'!Y12")</f>
        <v/>
      </c>
      <c r="Z12" s="24" t="str">
        <f>indirect("'02_editer'!Z12")</f>
        <v/>
      </c>
      <c r="AA12" s="24" t="str">
        <f>indirect("'02_editer'!AA12")</f>
        <v/>
      </c>
      <c r="AB12" s="24" t="str">
        <f>indirect("'02_editer'!AB12")</f>
        <v/>
      </c>
      <c r="AC12" s="24" t="str">
        <f>indirect("'02_editer'!AC12")</f>
        <v/>
      </c>
      <c r="AD12" s="24" t="str">
        <f>indirect("'02_editer'!AD12")</f>
        <v/>
      </c>
      <c r="AE12" s="24" t="str">
        <f>indirect("'02_editer'!AE12")</f>
        <v/>
      </c>
      <c r="AF12" s="24" t="str">
        <f>indirect("'02_editer'!AF12")</f>
        <v/>
      </c>
      <c r="AG12" s="24" t="str">
        <f>indirect("'02_editer'!AG12")</f>
        <v/>
      </c>
      <c r="AH12" s="24" t="str">
        <f>indirect("'02_editer'!AH12")</f>
        <v/>
      </c>
      <c r="AI12" s="24" t="str">
        <f>indirect("'02_editer'!AI12")</f>
        <v/>
      </c>
      <c r="AJ12" s="24" t="str">
        <f>indirect("'02_editer'!AJ12")</f>
        <v/>
      </c>
      <c r="AK12" s="24" t="str">
        <f>indirect("'02_editer'!AK12")</f>
        <v/>
      </c>
      <c r="AL12" s="24" t="str">
        <f>indirect("'02_editer'!AL12")</f>
        <v/>
      </c>
      <c r="AM12" s="24" t="str">
        <f>indirect("'02_editer'!AM12")</f>
        <v/>
      </c>
      <c r="AN12" s="24" t="str">
        <f>indirect("'02_editer'!AN12")</f>
        <v/>
      </c>
      <c r="AO12" s="24" t="str">
        <f>indirect("'02_editer'!AO12")</f>
        <v/>
      </c>
      <c r="AP12" s="24" t="str">
        <f>indirect("'02_editer'!AP12")</f>
        <v/>
      </c>
      <c r="AQ12" s="24" t="str">
        <f>indirect("'02_editer'!AQ12")</f>
        <v/>
      </c>
      <c r="AR12" s="24" t="str">
        <f>indirect("'02_editer'!AR12")</f>
        <v/>
      </c>
      <c r="AS12" s="24" t="str">
        <f>indirect("'02_editer'!AS12")</f>
        <v/>
      </c>
      <c r="AT12" s="24" t="str">
        <f>indirect("'02_editer'!AT12")</f>
        <v/>
      </c>
      <c r="AU12" s="24" t="str">
        <f>indirect("'02_editer'!AU12")</f>
        <v/>
      </c>
      <c r="AV12" s="24" t="str">
        <f>indirect("'02_editer'!AV12")</f>
        <v/>
      </c>
      <c r="AW12" s="24" t="str">
        <f>indirect("'02_editer'!AW12")</f>
        <v/>
      </c>
      <c r="AX12" s="24" t="str">
        <f>indirect("'02_editer'!AX12")</f>
        <v/>
      </c>
      <c r="AY12" s="24" t="str">
        <f>indirect("'02_editer'!AY12")</f>
        <v/>
      </c>
      <c r="AZ12" s="24" t="str">
        <f>indirect("'02_editer'!AZ12")</f>
        <v/>
      </c>
      <c r="BA12" s="24" t="str">
        <f>indirect("'02_editer'!BA12")</f>
        <v/>
      </c>
      <c r="BB12" s="24" t="str">
        <f>indirect("'02_editer'!BB12")</f>
        <v/>
      </c>
      <c r="BC12" s="155" t="str">
        <f>indirect("'02_editer'!BC12")</f>
        <v/>
      </c>
    </row>
    <row r="13">
      <c r="A13" s="87">
        <f>indirect("'02_editer'!A13")</f>
        <v>4</v>
      </c>
      <c r="B13" s="87" t="str">
        <f>indirect("'02_editer'!B13")</f>
        <v>M10①</v>
      </c>
      <c r="C13" s="87" t="str">
        <f>indirect("'02_editer'!C13")</f>
        <v>し</v>
      </c>
      <c r="D13" s="87" t="str">
        <f>indirect("'02_editer'!D13")</f>
        <v>ソロ歌</v>
      </c>
      <c r="E13" s="154" t="str">
        <f>indirect("'02_editer'!E13")</f>
        <v/>
      </c>
      <c r="F13" s="24" t="str">
        <f>indirect("'02_editer'!F13")</f>
        <v/>
      </c>
      <c r="G13" s="24">
        <f>indirect("'02_editer'!G13")</f>
        <v>2</v>
      </c>
      <c r="H13" s="24" t="str">
        <f>indirect("'02_editer'!H13")</f>
        <v/>
      </c>
      <c r="I13" s="24">
        <f>indirect("'02_editer'!I13")</f>
        <v>2</v>
      </c>
      <c r="J13" s="24" t="str">
        <f>indirect("'02_editer'!J13")</f>
        <v/>
      </c>
      <c r="K13" s="24">
        <f>indirect("'02_editer'!K13")</f>
        <v>2</v>
      </c>
      <c r="L13" s="24" t="str">
        <f>indirect("'02_editer'!L13")</f>
        <v/>
      </c>
      <c r="M13" s="24" t="str">
        <f>indirect("'02_editer'!M13")</f>
        <v/>
      </c>
      <c r="N13" s="24" t="str">
        <f>indirect("'02_editer'!N13")</f>
        <v/>
      </c>
      <c r="O13" s="24" t="str">
        <f>indirect("'02_editer'!O13")</f>
        <v/>
      </c>
      <c r="P13" s="24" t="str">
        <f>indirect("'02_editer'!P13")</f>
        <v/>
      </c>
      <c r="Q13" s="24" t="str">
        <f>indirect("'02_editer'!Q13")</f>
        <v/>
      </c>
      <c r="R13" s="24" t="str">
        <f>indirect("'02_editer'!R13")</f>
        <v/>
      </c>
      <c r="S13" s="24" t="str">
        <f>indirect("'02_editer'!S13")</f>
        <v/>
      </c>
      <c r="T13" s="24" t="str">
        <f>indirect("'02_editer'!T13")</f>
        <v/>
      </c>
      <c r="U13" s="24" t="str">
        <f>indirect("'02_editer'!U13")</f>
        <v/>
      </c>
      <c r="V13" s="24" t="str">
        <f>indirect("'02_editer'!V13")</f>
        <v/>
      </c>
      <c r="W13" s="24" t="str">
        <f>indirect("'02_editer'!W13")</f>
        <v/>
      </c>
      <c r="X13" s="24" t="str">
        <f>indirect("'02_editer'!X13")</f>
        <v/>
      </c>
      <c r="Y13" s="24" t="str">
        <f>indirect("'02_editer'!Y13")</f>
        <v/>
      </c>
      <c r="Z13" s="24" t="str">
        <f>indirect("'02_editer'!Z13")</f>
        <v/>
      </c>
      <c r="AA13" s="24" t="str">
        <f>indirect("'02_editer'!AA13")</f>
        <v/>
      </c>
      <c r="AB13" s="24" t="str">
        <f>indirect("'02_editer'!AB13")</f>
        <v/>
      </c>
      <c r="AC13" s="24" t="str">
        <f>indirect("'02_editer'!AC13")</f>
        <v/>
      </c>
      <c r="AD13" s="24" t="str">
        <f>indirect("'02_editer'!AD13")</f>
        <v/>
      </c>
      <c r="AE13" s="24" t="str">
        <f>indirect("'02_editer'!AE13")</f>
        <v/>
      </c>
      <c r="AF13" s="24" t="str">
        <f>indirect("'02_editer'!AF13")</f>
        <v/>
      </c>
      <c r="AG13" s="24" t="str">
        <f>indirect("'02_editer'!AG13")</f>
        <v/>
      </c>
      <c r="AH13" s="24" t="str">
        <f>indirect("'02_editer'!AH13")</f>
        <v/>
      </c>
      <c r="AI13" s="24" t="str">
        <f>indirect("'02_editer'!AI13")</f>
        <v/>
      </c>
      <c r="AJ13" s="24" t="str">
        <f>indirect("'02_editer'!AJ13")</f>
        <v/>
      </c>
      <c r="AK13" s="24" t="str">
        <f>indirect("'02_editer'!AK13")</f>
        <v/>
      </c>
      <c r="AL13" s="24" t="str">
        <f>indirect("'02_editer'!AL13")</f>
        <v/>
      </c>
      <c r="AM13" s="24" t="str">
        <f>indirect("'02_editer'!AM13")</f>
        <v/>
      </c>
      <c r="AN13" s="24" t="str">
        <f>indirect("'02_editer'!AN13")</f>
        <v/>
      </c>
      <c r="AO13" s="24" t="str">
        <f>indirect("'02_editer'!AO13")</f>
        <v/>
      </c>
      <c r="AP13" s="24" t="str">
        <f>indirect("'02_editer'!AP13")</f>
        <v/>
      </c>
      <c r="AQ13" s="24" t="str">
        <f>indirect("'02_editer'!AQ13")</f>
        <v/>
      </c>
      <c r="AR13" s="24" t="str">
        <f>indirect("'02_editer'!AR13")</f>
        <v/>
      </c>
      <c r="AS13" s="24" t="str">
        <f>indirect("'02_editer'!AS13")</f>
        <v/>
      </c>
      <c r="AT13" s="24" t="str">
        <f>indirect("'02_editer'!AT13")</f>
        <v/>
      </c>
      <c r="AU13" s="24" t="str">
        <f>indirect("'02_editer'!AU13")</f>
        <v/>
      </c>
      <c r="AV13" s="24" t="str">
        <f>indirect("'02_editer'!AV13")</f>
        <v/>
      </c>
      <c r="AW13" s="24" t="str">
        <f>indirect("'02_editer'!AW13")</f>
        <v/>
      </c>
      <c r="AX13" s="24" t="str">
        <f>indirect("'02_editer'!AX13")</f>
        <v/>
      </c>
      <c r="AY13" s="24" t="str">
        <f>indirect("'02_editer'!AY13")</f>
        <v/>
      </c>
      <c r="AZ13" s="24" t="str">
        <f>indirect("'02_editer'!AZ13")</f>
        <v/>
      </c>
      <c r="BA13" s="24" t="str">
        <f>indirect("'02_editer'!BA13")</f>
        <v/>
      </c>
      <c r="BB13" s="24" t="str">
        <f>indirect("'02_editer'!BB13")</f>
        <v/>
      </c>
      <c r="BC13" s="155" t="str">
        <f>indirect("'02_editer'!BC13")</f>
        <v/>
      </c>
    </row>
    <row r="14">
      <c r="A14" s="87">
        <f>indirect("'02_editer'!A14")</f>
        <v>4</v>
      </c>
      <c r="B14" s="87" t="str">
        <f>indirect("'02_editer'!B14")</f>
        <v>M10②</v>
      </c>
      <c r="C14" s="87" t="str">
        <f>indirect("'02_editer'!C14")</f>
        <v>す</v>
      </c>
      <c r="D14" s="87" t="str">
        <f>indirect("'02_editer'!D14")</f>
        <v>ソロ歌</v>
      </c>
      <c r="E14" s="154" t="str">
        <f>indirect("'02_editer'!E14")</f>
        <v/>
      </c>
      <c r="F14" s="24" t="str">
        <f>indirect("'02_editer'!F14")</f>
        <v/>
      </c>
      <c r="G14" s="24" t="str">
        <f>indirect("'02_editer'!G14")</f>
        <v/>
      </c>
      <c r="H14" s="24" t="str">
        <f>indirect("'02_editer'!H14")</f>
        <v/>
      </c>
      <c r="I14" s="24">
        <f>indirect("'02_editer'!I14")</f>
        <v>2</v>
      </c>
      <c r="J14" s="24" t="str">
        <f>indirect("'02_editer'!J14")</f>
        <v/>
      </c>
      <c r="K14" s="24" t="str">
        <f>indirect("'02_editer'!K14")</f>
        <v/>
      </c>
      <c r="L14" s="24" t="str">
        <f>indirect("'02_editer'!L14")</f>
        <v/>
      </c>
      <c r="M14" s="24" t="str">
        <f>indirect("'02_editer'!M14")</f>
        <v/>
      </c>
      <c r="N14" s="24" t="str">
        <f>indirect("'02_editer'!N14")</f>
        <v/>
      </c>
      <c r="O14" s="24" t="str">
        <f>indirect("'02_editer'!O14")</f>
        <v/>
      </c>
      <c r="P14" s="24" t="str">
        <f>indirect("'02_editer'!P14")</f>
        <v/>
      </c>
      <c r="Q14" s="24" t="str">
        <f>indirect("'02_editer'!Q14")</f>
        <v/>
      </c>
      <c r="R14" s="24" t="str">
        <f>indirect("'02_editer'!R14")</f>
        <v/>
      </c>
      <c r="S14" s="24" t="str">
        <f>indirect("'02_editer'!S14")</f>
        <v/>
      </c>
      <c r="T14" s="24" t="str">
        <f>indirect("'02_editer'!T14")</f>
        <v/>
      </c>
      <c r="U14" s="24" t="str">
        <f>indirect("'02_editer'!U14")</f>
        <v/>
      </c>
      <c r="V14" s="24" t="str">
        <f>indirect("'02_editer'!V14")</f>
        <v/>
      </c>
      <c r="W14" s="24" t="str">
        <f>indirect("'02_editer'!W14")</f>
        <v/>
      </c>
      <c r="X14" s="24" t="str">
        <f>indirect("'02_editer'!X14")</f>
        <v/>
      </c>
      <c r="Y14" s="24" t="str">
        <f>indirect("'02_editer'!Y14")</f>
        <v/>
      </c>
      <c r="Z14" s="24" t="str">
        <f>indirect("'02_editer'!Z14")</f>
        <v/>
      </c>
      <c r="AA14" s="24" t="str">
        <f>indirect("'02_editer'!AA14")</f>
        <v/>
      </c>
      <c r="AB14" s="24" t="str">
        <f>indirect("'02_editer'!AB14")</f>
        <v/>
      </c>
      <c r="AC14" s="24" t="str">
        <f>indirect("'02_editer'!AC14")</f>
        <v/>
      </c>
      <c r="AD14" s="24" t="str">
        <f>indirect("'02_editer'!AD14")</f>
        <v/>
      </c>
      <c r="AE14" s="24" t="str">
        <f>indirect("'02_editer'!AE14")</f>
        <v/>
      </c>
      <c r="AF14" s="24" t="str">
        <f>indirect("'02_editer'!AF14")</f>
        <v/>
      </c>
      <c r="AG14" s="24" t="str">
        <f>indirect("'02_editer'!AG14")</f>
        <v/>
      </c>
      <c r="AH14" s="24" t="str">
        <f>indirect("'02_editer'!AH14")</f>
        <v/>
      </c>
      <c r="AI14" s="24" t="str">
        <f>indirect("'02_editer'!AI14")</f>
        <v/>
      </c>
      <c r="AJ14" s="24" t="str">
        <f>indirect("'02_editer'!AJ14")</f>
        <v/>
      </c>
      <c r="AK14" s="24" t="str">
        <f>indirect("'02_editer'!AK14")</f>
        <v/>
      </c>
      <c r="AL14" s="24" t="str">
        <f>indirect("'02_editer'!AL14")</f>
        <v/>
      </c>
      <c r="AM14" s="24" t="str">
        <f>indirect("'02_editer'!AM14")</f>
        <v/>
      </c>
      <c r="AN14" s="24" t="str">
        <f>indirect("'02_editer'!AN14")</f>
        <v/>
      </c>
      <c r="AO14" s="24" t="str">
        <f>indirect("'02_editer'!AO14")</f>
        <v/>
      </c>
      <c r="AP14" s="24" t="str">
        <f>indirect("'02_editer'!AP14")</f>
        <v/>
      </c>
      <c r="AQ14" s="24" t="str">
        <f>indirect("'02_editer'!AQ14")</f>
        <v/>
      </c>
      <c r="AR14" s="24" t="str">
        <f>indirect("'02_editer'!AR14")</f>
        <v/>
      </c>
      <c r="AS14" s="24" t="str">
        <f>indirect("'02_editer'!AS14")</f>
        <v/>
      </c>
      <c r="AT14" s="24" t="str">
        <f>indirect("'02_editer'!AT14")</f>
        <v/>
      </c>
      <c r="AU14" s="24" t="str">
        <f>indirect("'02_editer'!AU14")</f>
        <v/>
      </c>
      <c r="AV14" s="24" t="str">
        <f>indirect("'02_editer'!AV14")</f>
        <v/>
      </c>
      <c r="AW14" s="24" t="str">
        <f>indirect("'02_editer'!AW14")</f>
        <v/>
      </c>
      <c r="AX14" s="24" t="str">
        <f>indirect("'02_editer'!AX14")</f>
        <v/>
      </c>
      <c r="AY14" s="24" t="str">
        <f>indirect("'02_editer'!AY14")</f>
        <v/>
      </c>
      <c r="AZ14" s="24" t="str">
        <f>indirect("'02_editer'!AZ14")</f>
        <v/>
      </c>
      <c r="BA14" s="24" t="str">
        <f>indirect("'02_editer'!BA14")</f>
        <v/>
      </c>
      <c r="BB14" s="24" t="str">
        <f>indirect("'02_editer'!BB14")</f>
        <v/>
      </c>
      <c r="BC14" s="155" t="str">
        <f>indirect("'02_editer'!BC14")</f>
        <v/>
      </c>
    </row>
    <row r="15">
      <c r="A15" s="87">
        <f>indirect("'02_editer'!A15")</f>
        <v>4</v>
      </c>
      <c r="B15" s="87" t="str">
        <f>indirect("'02_editer'!B15")</f>
        <v>M10③</v>
      </c>
      <c r="C15" s="87" t="str">
        <f>indirect("'02_editer'!C15")</f>
        <v>せ</v>
      </c>
      <c r="D15" s="87" t="str">
        <f>indirect("'02_editer'!D15")</f>
        <v>ソロ歌</v>
      </c>
      <c r="E15" s="154" t="str">
        <f>indirect("'02_editer'!E15")</f>
        <v/>
      </c>
      <c r="F15" s="24" t="str">
        <f>indirect("'02_editer'!F15")</f>
        <v/>
      </c>
      <c r="G15" s="24" t="str">
        <f>indirect("'02_editer'!G15")</f>
        <v/>
      </c>
      <c r="H15" s="24" t="str">
        <f>indirect("'02_editer'!H15")</f>
        <v/>
      </c>
      <c r="I15" s="24">
        <f>indirect("'02_editer'!I15")</f>
        <v>2</v>
      </c>
      <c r="J15" s="24">
        <f>indirect("'02_editer'!J15")</f>
        <v>2</v>
      </c>
      <c r="K15" s="24">
        <f>indirect("'02_editer'!K15")</f>
        <v>2</v>
      </c>
      <c r="L15" s="24">
        <f>indirect("'02_editer'!L15")</f>
        <v>2</v>
      </c>
      <c r="M15" s="24">
        <f>indirect("'02_editer'!M15")</f>
        <v>2</v>
      </c>
      <c r="N15" s="24" t="str">
        <f>indirect("'02_editer'!N15")</f>
        <v/>
      </c>
      <c r="O15" s="24" t="str">
        <f>indirect("'02_editer'!O15")</f>
        <v/>
      </c>
      <c r="P15" s="24" t="str">
        <f>indirect("'02_editer'!P15")</f>
        <v/>
      </c>
      <c r="Q15" s="24" t="str">
        <f>indirect("'02_editer'!Q15")</f>
        <v/>
      </c>
      <c r="R15" s="24">
        <f>indirect("'02_editer'!R15")</f>
        <v>2</v>
      </c>
      <c r="S15" s="24">
        <f>indirect("'02_editer'!S15")</f>
        <v>2</v>
      </c>
      <c r="T15" s="24">
        <f>indirect("'02_editer'!T15")</f>
        <v>2</v>
      </c>
      <c r="U15" s="24">
        <f>indirect("'02_editer'!U15")</f>
        <v>2</v>
      </c>
      <c r="V15" s="24" t="str">
        <f>indirect("'02_editer'!V15")</f>
        <v/>
      </c>
      <c r="W15" s="24" t="str">
        <f>indirect("'02_editer'!W15")</f>
        <v/>
      </c>
      <c r="X15" s="24">
        <f>indirect("'02_editer'!X15")</f>
        <v>2</v>
      </c>
      <c r="Y15" s="24">
        <f>indirect("'02_editer'!Y15")</f>
        <v>2</v>
      </c>
      <c r="Z15" s="24" t="str">
        <f>indirect("'02_editer'!Z15")</f>
        <v/>
      </c>
      <c r="AA15" s="24" t="str">
        <f>indirect("'02_editer'!AA15")</f>
        <v/>
      </c>
      <c r="AB15" s="24" t="str">
        <f>indirect("'02_editer'!AB15")</f>
        <v/>
      </c>
      <c r="AC15" s="24" t="str">
        <f>indirect("'02_editer'!AC15")</f>
        <v/>
      </c>
      <c r="AD15" s="24" t="str">
        <f>indirect("'02_editer'!AD15")</f>
        <v/>
      </c>
      <c r="AE15" s="24" t="str">
        <f>indirect("'02_editer'!AE15")</f>
        <v/>
      </c>
      <c r="AF15" s="24" t="str">
        <f>indirect("'02_editer'!AF15")</f>
        <v/>
      </c>
      <c r="AG15" s="24" t="str">
        <f>indirect("'02_editer'!AG15")</f>
        <v/>
      </c>
      <c r="AH15" s="24" t="str">
        <f>indirect("'02_editer'!AH15")</f>
        <v/>
      </c>
      <c r="AI15" s="24" t="str">
        <f>indirect("'02_editer'!AI15")</f>
        <v/>
      </c>
      <c r="AJ15" s="24" t="str">
        <f>indirect("'02_editer'!AJ15")</f>
        <v/>
      </c>
      <c r="AK15" s="24" t="str">
        <f>indirect("'02_editer'!AK15")</f>
        <v/>
      </c>
      <c r="AL15" s="24" t="str">
        <f>indirect("'02_editer'!AL15")</f>
        <v/>
      </c>
      <c r="AM15" s="24" t="str">
        <f>indirect("'02_editer'!AM15")</f>
        <v/>
      </c>
      <c r="AN15" s="24" t="str">
        <f>indirect("'02_editer'!AN15")</f>
        <v/>
      </c>
      <c r="AO15" s="24" t="str">
        <f>indirect("'02_editer'!AO15")</f>
        <v/>
      </c>
      <c r="AP15" s="24" t="str">
        <f>indirect("'02_editer'!AP15")</f>
        <v/>
      </c>
      <c r="AQ15" s="24" t="str">
        <f>indirect("'02_editer'!AQ15")</f>
        <v/>
      </c>
      <c r="AR15" s="24" t="str">
        <f>indirect("'02_editer'!AR15")</f>
        <v/>
      </c>
      <c r="AS15" s="24" t="str">
        <f>indirect("'02_editer'!AS15")</f>
        <v/>
      </c>
      <c r="AT15" s="24" t="str">
        <f>indirect("'02_editer'!AT15")</f>
        <v/>
      </c>
      <c r="AU15" s="24" t="str">
        <f>indirect("'02_editer'!AU15")</f>
        <v/>
      </c>
      <c r="AV15" s="24" t="str">
        <f>indirect("'02_editer'!AV15")</f>
        <v/>
      </c>
      <c r="AW15" s="24" t="str">
        <f>indirect("'02_editer'!AW15")</f>
        <v/>
      </c>
      <c r="AX15" s="24" t="str">
        <f>indirect("'02_editer'!AX15")</f>
        <v/>
      </c>
      <c r="AY15" s="24" t="str">
        <f>indirect("'02_editer'!AY15")</f>
        <v/>
      </c>
      <c r="AZ15" s="24" t="str">
        <f>indirect("'02_editer'!AZ15")</f>
        <v/>
      </c>
      <c r="BA15" s="24" t="str">
        <f>indirect("'02_editer'!BA15")</f>
        <v/>
      </c>
      <c r="BB15" s="24" t="str">
        <f>indirect("'02_editer'!BB15")</f>
        <v/>
      </c>
      <c r="BC15" s="155" t="str">
        <f>indirect("'02_editer'!BC15")</f>
        <v/>
      </c>
    </row>
    <row r="16">
      <c r="A16" s="87">
        <f>indirect("'02_editer'!A16")</f>
        <v>6</v>
      </c>
      <c r="B16" s="87" t="str">
        <f>indirect("'02_editer'!B16")</f>
        <v>M10④</v>
      </c>
      <c r="C16" s="87" t="str">
        <f>indirect("'02_editer'!C16")</f>
        <v>そ</v>
      </c>
      <c r="D16" s="87" t="str">
        <f>indirect("'02_editer'!D16")</f>
        <v>ソロ歌</v>
      </c>
      <c r="E16" s="154" t="str">
        <f>indirect("'02_editer'!E16")</f>
        <v/>
      </c>
      <c r="F16" s="24">
        <f>indirect("'02_editer'!F16")</f>
        <v>2</v>
      </c>
      <c r="G16" s="24">
        <f>indirect("'02_editer'!G16")</f>
        <v>2</v>
      </c>
      <c r="H16" s="24" t="str">
        <f>indirect("'02_editer'!H16")</f>
        <v/>
      </c>
      <c r="I16" s="24" t="str">
        <f>indirect("'02_editer'!I16")</f>
        <v/>
      </c>
      <c r="J16" s="24" t="str">
        <f>indirect("'02_editer'!J16")</f>
        <v/>
      </c>
      <c r="K16" s="24" t="str">
        <f>indirect("'02_editer'!K16")</f>
        <v/>
      </c>
      <c r="L16" s="24" t="str">
        <f>indirect("'02_editer'!L16")</f>
        <v/>
      </c>
      <c r="M16" s="24" t="str">
        <f>indirect("'02_editer'!M16")</f>
        <v/>
      </c>
      <c r="N16" s="24" t="str">
        <f>indirect("'02_editer'!N16")</f>
        <v/>
      </c>
      <c r="O16" s="24" t="str">
        <f>indirect("'02_editer'!O16")</f>
        <v/>
      </c>
      <c r="P16" s="24" t="str">
        <f>indirect("'02_editer'!P16")</f>
        <v/>
      </c>
      <c r="Q16" s="24" t="str">
        <f>indirect("'02_editer'!Q16")</f>
        <v/>
      </c>
      <c r="R16" s="24" t="str">
        <f>indirect("'02_editer'!R16")</f>
        <v/>
      </c>
      <c r="S16" s="24" t="str">
        <f>indirect("'02_editer'!S16")</f>
        <v/>
      </c>
      <c r="T16" s="24" t="str">
        <f>indirect("'02_editer'!T16")</f>
        <v/>
      </c>
      <c r="U16" s="24" t="str">
        <f>indirect("'02_editer'!U16")</f>
        <v/>
      </c>
      <c r="V16" s="24" t="str">
        <f>indirect("'02_editer'!V16")</f>
        <v/>
      </c>
      <c r="W16" s="24" t="str">
        <f>indirect("'02_editer'!W16")</f>
        <v/>
      </c>
      <c r="X16" s="24" t="str">
        <f>indirect("'02_editer'!X16")</f>
        <v/>
      </c>
      <c r="Y16" s="24" t="str">
        <f>indirect("'02_editer'!Y16")</f>
        <v/>
      </c>
      <c r="Z16" s="24" t="str">
        <f>indirect("'02_editer'!Z16")</f>
        <v/>
      </c>
      <c r="AA16" s="24" t="str">
        <f>indirect("'02_editer'!AA16")</f>
        <v/>
      </c>
      <c r="AB16" s="24" t="str">
        <f>indirect("'02_editer'!AB16")</f>
        <v/>
      </c>
      <c r="AC16" s="24" t="str">
        <f>indirect("'02_editer'!AC16")</f>
        <v/>
      </c>
      <c r="AD16" s="24" t="str">
        <f>indirect("'02_editer'!AD16")</f>
        <v/>
      </c>
      <c r="AE16" s="24" t="str">
        <f>indirect("'02_editer'!AE16")</f>
        <v/>
      </c>
      <c r="AF16" s="24" t="str">
        <f>indirect("'02_editer'!AF16")</f>
        <v/>
      </c>
      <c r="AG16" s="24" t="str">
        <f>indirect("'02_editer'!AG16")</f>
        <v/>
      </c>
      <c r="AH16" s="24" t="str">
        <f>indirect("'02_editer'!AH16")</f>
        <v/>
      </c>
      <c r="AI16" s="24" t="str">
        <f>indirect("'02_editer'!AI16")</f>
        <v/>
      </c>
      <c r="AJ16" s="24" t="str">
        <f>indirect("'02_editer'!AJ16")</f>
        <v/>
      </c>
      <c r="AK16" s="24" t="str">
        <f>indirect("'02_editer'!AK16")</f>
        <v/>
      </c>
      <c r="AL16" s="24" t="str">
        <f>indirect("'02_editer'!AL16")</f>
        <v/>
      </c>
      <c r="AM16" s="24" t="str">
        <f>indirect("'02_editer'!AM16")</f>
        <v/>
      </c>
      <c r="AN16" s="24" t="str">
        <f>indirect("'02_editer'!AN16")</f>
        <v/>
      </c>
      <c r="AO16" s="24" t="str">
        <f>indirect("'02_editer'!AO16")</f>
        <v/>
      </c>
      <c r="AP16" s="24" t="str">
        <f>indirect("'02_editer'!AP16")</f>
        <v/>
      </c>
      <c r="AQ16" s="24" t="str">
        <f>indirect("'02_editer'!AQ16")</f>
        <v/>
      </c>
      <c r="AR16" s="24" t="str">
        <f>indirect("'02_editer'!AR16")</f>
        <v/>
      </c>
      <c r="AS16" s="24" t="str">
        <f>indirect("'02_editer'!AS16")</f>
        <v/>
      </c>
      <c r="AT16" s="24" t="str">
        <f>indirect("'02_editer'!AT16")</f>
        <v/>
      </c>
      <c r="AU16" s="24" t="str">
        <f>indirect("'02_editer'!AU16")</f>
        <v/>
      </c>
      <c r="AV16" s="24" t="str">
        <f>indirect("'02_editer'!AV16")</f>
        <v/>
      </c>
      <c r="AW16" s="24" t="str">
        <f>indirect("'02_editer'!AW16")</f>
        <v/>
      </c>
      <c r="AX16" s="24" t="str">
        <f>indirect("'02_editer'!AX16")</f>
        <v/>
      </c>
      <c r="AY16" s="24" t="str">
        <f>indirect("'02_editer'!AY16")</f>
        <v/>
      </c>
      <c r="AZ16" s="24" t="str">
        <f>indirect("'02_editer'!AZ16")</f>
        <v/>
      </c>
      <c r="BA16" s="24" t="str">
        <f>indirect("'02_editer'!BA16")</f>
        <v/>
      </c>
      <c r="BB16" s="24" t="str">
        <f>indirect("'02_editer'!BB16")</f>
        <v/>
      </c>
      <c r="BC16" s="155" t="str">
        <f>indirect("'02_editer'!BC16")</f>
        <v/>
      </c>
    </row>
    <row r="17">
      <c r="A17" s="87">
        <f>indirect("'02_editer'!A17")</f>
        <v>6</v>
      </c>
      <c r="B17" s="87" t="str">
        <f>indirect("'02_editer'!B17")</f>
        <v>M11</v>
      </c>
      <c r="C17" s="87" t="str">
        <f>indirect("'02_editer'!C17")</f>
        <v>た</v>
      </c>
      <c r="D17" s="87" t="str">
        <f>indirect("'02_editer'!D17")</f>
        <v>ソロ歌</v>
      </c>
      <c r="E17" s="154" t="str">
        <f>indirect("'02_editer'!E17")</f>
        <v/>
      </c>
      <c r="F17" s="24">
        <f>indirect("'02_editer'!F17")</f>
        <v>2</v>
      </c>
      <c r="G17" s="24" t="str">
        <f>indirect("'02_editer'!G17")</f>
        <v/>
      </c>
      <c r="H17" s="24" t="str">
        <f>indirect("'02_editer'!H17")</f>
        <v/>
      </c>
      <c r="I17" s="24" t="str">
        <f>indirect("'02_editer'!I17")</f>
        <v/>
      </c>
      <c r="J17" s="24" t="str">
        <f>indirect("'02_editer'!J17")</f>
        <v/>
      </c>
      <c r="K17" s="24" t="str">
        <f>indirect("'02_editer'!K17")</f>
        <v/>
      </c>
      <c r="L17" s="24" t="str">
        <f>indirect("'02_editer'!L17")</f>
        <v/>
      </c>
      <c r="M17" s="24" t="str">
        <f>indirect("'02_editer'!M17")</f>
        <v/>
      </c>
      <c r="N17" s="24">
        <f>indirect("'02_editer'!N17")</f>
        <v>2</v>
      </c>
      <c r="O17" s="24" t="str">
        <f>indirect("'02_editer'!O17")</f>
        <v/>
      </c>
      <c r="P17" s="24" t="str">
        <f>indirect("'02_editer'!P17")</f>
        <v/>
      </c>
      <c r="Q17" s="24" t="str">
        <f>indirect("'02_editer'!Q17")</f>
        <v/>
      </c>
      <c r="R17" s="24" t="str">
        <f>indirect("'02_editer'!R17")</f>
        <v/>
      </c>
      <c r="S17" s="24" t="str">
        <f>indirect("'02_editer'!S17")</f>
        <v/>
      </c>
      <c r="T17" s="24" t="str">
        <f>indirect("'02_editer'!T17")</f>
        <v/>
      </c>
      <c r="U17" s="24" t="str">
        <f>indirect("'02_editer'!U17")</f>
        <v/>
      </c>
      <c r="V17" s="24" t="str">
        <f>indirect("'02_editer'!V17")</f>
        <v/>
      </c>
      <c r="W17" s="24" t="str">
        <f>indirect("'02_editer'!W17")</f>
        <v/>
      </c>
      <c r="X17" s="24" t="str">
        <f>indirect("'02_editer'!X17")</f>
        <v/>
      </c>
      <c r="Y17" s="24" t="str">
        <f>indirect("'02_editer'!Y17")</f>
        <v/>
      </c>
      <c r="Z17" s="24" t="str">
        <f>indirect("'02_editer'!Z17")</f>
        <v/>
      </c>
      <c r="AA17" s="24" t="str">
        <f>indirect("'02_editer'!AA17")</f>
        <v/>
      </c>
      <c r="AB17" s="24" t="str">
        <f>indirect("'02_editer'!AB17")</f>
        <v/>
      </c>
      <c r="AC17" s="24" t="str">
        <f>indirect("'02_editer'!AC17")</f>
        <v/>
      </c>
      <c r="AD17" s="24" t="str">
        <f>indirect("'02_editer'!AD17")</f>
        <v/>
      </c>
      <c r="AE17" s="24" t="str">
        <f>indirect("'02_editer'!AE17")</f>
        <v/>
      </c>
      <c r="AF17" s="24" t="str">
        <f>indirect("'02_editer'!AF17")</f>
        <v/>
      </c>
      <c r="AG17" s="24" t="str">
        <f>indirect("'02_editer'!AG17")</f>
        <v/>
      </c>
      <c r="AH17" s="24" t="str">
        <f>indirect("'02_editer'!AH17")</f>
        <v/>
      </c>
      <c r="AI17" s="24" t="str">
        <f>indirect("'02_editer'!AI17")</f>
        <v/>
      </c>
      <c r="AJ17" s="24" t="str">
        <f>indirect("'02_editer'!AJ17")</f>
        <v/>
      </c>
      <c r="AK17" s="24" t="str">
        <f>indirect("'02_editer'!AK17")</f>
        <v/>
      </c>
      <c r="AL17" s="24" t="str">
        <f>indirect("'02_editer'!AL17")</f>
        <v/>
      </c>
      <c r="AM17" s="24" t="str">
        <f>indirect("'02_editer'!AM17")</f>
        <v/>
      </c>
      <c r="AN17" s="24" t="str">
        <f>indirect("'02_editer'!AN17")</f>
        <v/>
      </c>
      <c r="AO17" s="24" t="str">
        <f>indirect("'02_editer'!AO17")</f>
        <v/>
      </c>
      <c r="AP17" s="24" t="str">
        <f>indirect("'02_editer'!AP17")</f>
        <v/>
      </c>
      <c r="AQ17" s="24" t="str">
        <f>indirect("'02_editer'!AQ17")</f>
        <v/>
      </c>
      <c r="AR17" s="24" t="str">
        <f>indirect("'02_editer'!AR17")</f>
        <v/>
      </c>
      <c r="AS17" s="24" t="str">
        <f>indirect("'02_editer'!AS17")</f>
        <v/>
      </c>
      <c r="AT17" s="24" t="str">
        <f>indirect("'02_editer'!AT17")</f>
        <v/>
      </c>
      <c r="AU17" s="24" t="str">
        <f>indirect("'02_editer'!AU17")</f>
        <v/>
      </c>
      <c r="AV17" s="24" t="str">
        <f>indirect("'02_editer'!AV17")</f>
        <v/>
      </c>
      <c r="AW17" s="24" t="str">
        <f>indirect("'02_editer'!AW17")</f>
        <v/>
      </c>
      <c r="AX17" s="24" t="str">
        <f>indirect("'02_editer'!AX17")</f>
        <v/>
      </c>
      <c r="AY17" s="24" t="str">
        <f>indirect("'02_editer'!AY17")</f>
        <v/>
      </c>
      <c r="AZ17" s="24" t="str">
        <f>indirect("'02_editer'!AZ17")</f>
        <v/>
      </c>
      <c r="BA17" s="24" t="str">
        <f>indirect("'02_editer'!BA17")</f>
        <v/>
      </c>
      <c r="BB17" s="24" t="str">
        <f>indirect("'02_editer'!BB17")</f>
        <v/>
      </c>
      <c r="BC17" s="155" t="str">
        <f>indirect("'02_editer'!BC17")</f>
        <v/>
      </c>
    </row>
    <row r="18">
      <c r="A18" s="87">
        <f>indirect("'02_editer'!A18")</f>
        <v>7</v>
      </c>
      <c r="B18" s="87" t="str">
        <f>indirect("'02_editer'!B18")</f>
        <v>M12</v>
      </c>
      <c r="C18" s="87" t="str">
        <f>indirect("'02_editer'!C18")</f>
        <v>ち</v>
      </c>
      <c r="D18" s="87" t="str">
        <f>indirect("'02_editer'!D18")</f>
        <v>ソロ歌</v>
      </c>
      <c r="E18" s="154" t="str">
        <f>indirect("'02_editer'!E18")</f>
        <v/>
      </c>
      <c r="F18" s="24">
        <f>indirect("'02_editer'!F18")</f>
        <v>2</v>
      </c>
      <c r="G18" s="24" t="str">
        <f>indirect("'02_editer'!G18")</f>
        <v/>
      </c>
      <c r="H18" s="24" t="str">
        <f>indirect("'02_editer'!H18")</f>
        <v/>
      </c>
      <c r="I18" s="24" t="str">
        <f>indirect("'02_editer'!I18")</f>
        <v/>
      </c>
      <c r="J18" s="24" t="str">
        <f>indirect("'02_editer'!J18")</f>
        <v/>
      </c>
      <c r="K18" s="24" t="str">
        <f>indirect("'02_editer'!K18")</f>
        <v/>
      </c>
      <c r="L18" s="24" t="str">
        <f>indirect("'02_editer'!L18")</f>
        <v/>
      </c>
      <c r="M18" s="24" t="str">
        <f>indirect("'02_editer'!M18")</f>
        <v/>
      </c>
      <c r="N18" s="24">
        <f>indirect("'02_editer'!N18")</f>
        <v>2</v>
      </c>
      <c r="O18" s="24" t="str">
        <f>indirect("'02_editer'!O18")</f>
        <v/>
      </c>
      <c r="P18" s="24" t="str">
        <f>indirect("'02_editer'!P18")</f>
        <v/>
      </c>
      <c r="Q18" s="24" t="str">
        <f>indirect("'02_editer'!Q18")</f>
        <v/>
      </c>
      <c r="R18" s="24" t="str">
        <f>indirect("'02_editer'!R18")</f>
        <v/>
      </c>
      <c r="S18" s="24" t="str">
        <f>indirect("'02_editer'!S18")</f>
        <v/>
      </c>
      <c r="T18" s="24" t="str">
        <f>indirect("'02_editer'!T18")</f>
        <v/>
      </c>
      <c r="U18" s="24" t="str">
        <f>indirect("'02_editer'!U18")</f>
        <v/>
      </c>
      <c r="V18" s="24" t="str">
        <f>indirect("'02_editer'!V18")</f>
        <v/>
      </c>
      <c r="W18" s="24" t="str">
        <f>indirect("'02_editer'!W18")</f>
        <v/>
      </c>
      <c r="X18" s="24" t="str">
        <f>indirect("'02_editer'!X18")</f>
        <v/>
      </c>
      <c r="Y18" s="24" t="str">
        <f>indirect("'02_editer'!Y18")</f>
        <v/>
      </c>
      <c r="Z18" s="24" t="str">
        <f>indirect("'02_editer'!Z18")</f>
        <v/>
      </c>
      <c r="AA18" s="24" t="str">
        <f>indirect("'02_editer'!AA18")</f>
        <v/>
      </c>
      <c r="AB18" s="24" t="str">
        <f>indirect("'02_editer'!AB18")</f>
        <v/>
      </c>
      <c r="AC18" s="24" t="str">
        <f>indirect("'02_editer'!AC18")</f>
        <v/>
      </c>
      <c r="AD18" s="24" t="str">
        <f>indirect("'02_editer'!AD18")</f>
        <v/>
      </c>
      <c r="AE18" s="24" t="str">
        <f>indirect("'02_editer'!AE18")</f>
        <v/>
      </c>
      <c r="AF18" s="24" t="str">
        <f>indirect("'02_editer'!AF18")</f>
        <v/>
      </c>
      <c r="AG18" s="24" t="str">
        <f>indirect("'02_editer'!AG18")</f>
        <v/>
      </c>
      <c r="AH18" s="24" t="str">
        <f>indirect("'02_editer'!AH18")</f>
        <v/>
      </c>
      <c r="AI18" s="24" t="str">
        <f>indirect("'02_editer'!AI18")</f>
        <v/>
      </c>
      <c r="AJ18" s="24" t="str">
        <f>indirect("'02_editer'!AJ18")</f>
        <v/>
      </c>
      <c r="AK18" s="24" t="str">
        <f>indirect("'02_editer'!AK18")</f>
        <v/>
      </c>
      <c r="AL18" s="24" t="str">
        <f>indirect("'02_editer'!AL18")</f>
        <v/>
      </c>
      <c r="AM18" s="24" t="str">
        <f>indirect("'02_editer'!AM18")</f>
        <v/>
      </c>
      <c r="AN18" s="24" t="str">
        <f>indirect("'02_editer'!AN18")</f>
        <v/>
      </c>
      <c r="AO18" s="24" t="str">
        <f>indirect("'02_editer'!AO18")</f>
        <v/>
      </c>
      <c r="AP18" s="24" t="str">
        <f>indirect("'02_editer'!AP18")</f>
        <v/>
      </c>
      <c r="AQ18" s="24" t="str">
        <f>indirect("'02_editer'!AQ18")</f>
        <v/>
      </c>
      <c r="AR18" s="24" t="str">
        <f>indirect("'02_editer'!AR18")</f>
        <v/>
      </c>
      <c r="AS18" s="24" t="str">
        <f>indirect("'02_editer'!AS18")</f>
        <v/>
      </c>
      <c r="AT18" s="24" t="str">
        <f>indirect("'02_editer'!AT18")</f>
        <v/>
      </c>
      <c r="AU18" s="24" t="str">
        <f>indirect("'02_editer'!AU18")</f>
        <v/>
      </c>
      <c r="AV18" s="24" t="str">
        <f>indirect("'02_editer'!AV18")</f>
        <v/>
      </c>
      <c r="AW18" s="24" t="str">
        <f>indirect("'02_editer'!AW18")</f>
        <v/>
      </c>
      <c r="AX18" s="24" t="str">
        <f>indirect("'02_editer'!AX18")</f>
        <v/>
      </c>
      <c r="AY18" s="24" t="str">
        <f>indirect("'02_editer'!AY18")</f>
        <v/>
      </c>
      <c r="AZ18" s="24" t="str">
        <f>indirect("'02_editer'!AZ18")</f>
        <v/>
      </c>
      <c r="BA18" s="24" t="str">
        <f>indirect("'02_editer'!BA18")</f>
        <v/>
      </c>
      <c r="BB18" s="24" t="str">
        <f>indirect("'02_editer'!BB18")</f>
        <v/>
      </c>
      <c r="BC18" s="155" t="str">
        <f>indirect("'02_editer'!BC18")</f>
        <v/>
      </c>
    </row>
    <row r="19">
      <c r="A19" s="87">
        <f>indirect("'02_editer'!A19")</f>
        <v>7</v>
      </c>
      <c r="B19" s="87" t="str">
        <f>indirect("'02_editer'!B19")</f>
        <v>M13</v>
      </c>
      <c r="C19" s="87" t="str">
        <f>indirect("'02_editer'!C19")</f>
        <v>つ</v>
      </c>
      <c r="D19" s="87" t="str">
        <f>indirect("'02_editer'!D19")</f>
        <v>ソロ歌</v>
      </c>
      <c r="E19" s="154" t="str">
        <f>indirect("'02_editer'!E19")</f>
        <v/>
      </c>
      <c r="F19" s="24">
        <f>indirect("'02_editer'!F19")</f>
        <v>2</v>
      </c>
      <c r="G19" s="24">
        <f>indirect("'02_editer'!G19")</f>
        <v>2</v>
      </c>
      <c r="H19" s="24" t="str">
        <f>indirect("'02_editer'!H19")</f>
        <v/>
      </c>
      <c r="I19" s="24">
        <f>indirect("'02_editer'!I19")</f>
        <v>2</v>
      </c>
      <c r="J19" s="24">
        <f>indirect("'02_editer'!J19")</f>
        <v>2</v>
      </c>
      <c r="K19" s="24">
        <f>indirect("'02_editer'!K19")</f>
        <v>2</v>
      </c>
      <c r="L19" s="24">
        <f>indirect("'02_editer'!L19")</f>
        <v>2</v>
      </c>
      <c r="M19" s="24">
        <f>indirect("'02_editer'!M19")</f>
        <v>2</v>
      </c>
      <c r="N19" s="24" t="str">
        <f>indirect("'02_editer'!N19")</f>
        <v/>
      </c>
      <c r="O19" s="24" t="str">
        <f>indirect("'02_editer'!O19")</f>
        <v/>
      </c>
      <c r="P19" s="24" t="str">
        <f>indirect("'02_editer'!P19")</f>
        <v/>
      </c>
      <c r="Q19" s="24" t="str">
        <f>indirect("'02_editer'!Q19")</f>
        <v/>
      </c>
      <c r="R19" s="24">
        <f>indirect("'02_editer'!R19")</f>
        <v>2</v>
      </c>
      <c r="S19" s="24">
        <f>indirect("'02_editer'!S19")</f>
        <v>2</v>
      </c>
      <c r="T19" s="24">
        <f>indirect("'02_editer'!T19")</f>
        <v>2</v>
      </c>
      <c r="U19" s="24">
        <f>indirect("'02_editer'!U19")</f>
        <v>2</v>
      </c>
      <c r="V19" s="24" t="str">
        <f>indirect("'02_editer'!V19")</f>
        <v/>
      </c>
      <c r="W19" s="24" t="str">
        <f>indirect("'02_editer'!W19")</f>
        <v/>
      </c>
      <c r="X19" s="24">
        <f>indirect("'02_editer'!X19")</f>
        <v>2</v>
      </c>
      <c r="Y19" s="24">
        <f>indirect("'02_editer'!Y19")</f>
        <v>2</v>
      </c>
      <c r="Z19" s="24" t="str">
        <f>indirect("'02_editer'!Z19")</f>
        <v/>
      </c>
      <c r="AA19" s="24" t="str">
        <f>indirect("'02_editer'!AA19")</f>
        <v/>
      </c>
      <c r="AB19" s="24" t="str">
        <f>indirect("'02_editer'!AB19")</f>
        <v/>
      </c>
      <c r="AC19" s="24" t="str">
        <f>indirect("'02_editer'!AC19")</f>
        <v/>
      </c>
      <c r="AD19" s="24" t="str">
        <f>indirect("'02_editer'!AD19")</f>
        <v/>
      </c>
      <c r="AE19" s="24" t="str">
        <f>indirect("'02_editer'!AE19")</f>
        <v/>
      </c>
      <c r="AF19" s="24" t="str">
        <f>indirect("'02_editer'!AF19")</f>
        <v/>
      </c>
      <c r="AG19" s="24" t="str">
        <f>indirect("'02_editer'!AG19")</f>
        <v/>
      </c>
      <c r="AH19" s="24" t="str">
        <f>indirect("'02_editer'!AH19")</f>
        <v/>
      </c>
      <c r="AI19" s="24" t="str">
        <f>indirect("'02_editer'!AI19")</f>
        <v/>
      </c>
      <c r="AJ19" s="24" t="str">
        <f>indirect("'02_editer'!AJ19")</f>
        <v/>
      </c>
      <c r="AK19" s="24" t="str">
        <f>indirect("'02_editer'!AK19")</f>
        <v/>
      </c>
      <c r="AL19" s="24" t="str">
        <f>indirect("'02_editer'!AL19")</f>
        <v/>
      </c>
      <c r="AM19" s="24" t="str">
        <f>indirect("'02_editer'!AM19")</f>
        <v/>
      </c>
      <c r="AN19" s="24" t="str">
        <f>indirect("'02_editer'!AN19")</f>
        <v/>
      </c>
      <c r="AO19" s="24" t="str">
        <f>indirect("'02_editer'!AO19")</f>
        <v/>
      </c>
      <c r="AP19" s="24" t="str">
        <f>indirect("'02_editer'!AP19")</f>
        <v/>
      </c>
      <c r="AQ19" s="24" t="str">
        <f>indirect("'02_editer'!AQ19")</f>
        <v/>
      </c>
      <c r="AR19" s="24" t="str">
        <f>indirect("'02_editer'!AR19")</f>
        <v/>
      </c>
      <c r="AS19" s="24" t="str">
        <f>indirect("'02_editer'!AS19")</f>
        <v/>
      </c>
      <c r="AT19" s="24" t="str">
        <f>indirect("'02_editer'!AT19")</f>
        <v/>
      </c>
      <c r="AU19" s="24" t="str">
        <f>indirect("'02_editer'!AU19")</f>
        <v/>
      </c>
      <c r="AV19" s="24" t="str">
        <f>indirect("'02_editer'!AV19")</f>
        <v/>
      </c>
      <c r="AW19" s="24" t="str">
        <f>indirect("'02_editer'!AW19")</f>
        <v/>
      </c>
      <c r="AX19" s="24" t="str">
        <f>indirect("'02_editer'!AX19")</f>
        <v/>
      </c>
      <c r="AY19" s="24" t="str">
        <f>indirect("'02_editer'!AY19")</f>
        <v/>
      </c>
      <c r="AZ19" s="24" t="str">
        <f>indirect("'02_editer'!AZ19")</f>
        <v/>
      </c>
      <c r="BA19" s="24" t="str">
        <f>indirect("'02_editer'!BA19")</f>
        <v/>
      </c>
      <c r="BB19" s="24" t="str">
        <f>indirect("'02_editer'!BB19")</f>
        <v/>
      </c>
      <c r="BC19" s="155" t="str">
        <f>indirect("'02_editer'!BC19")</f>
        <v/>
      </c>
    </row>
    <row r="20">
      <c r="A20" s="87">
        <f>indirect("'02_editer'!A20")</f>
        <v>7</v>
      </c>
      <c r="B20" s="87" t="str">
        <f>indirect("'02_editer'!B20")</f>
        <v/>
      </c>
      <c r="C20" s="87" t="str">
        <f>indirect("'02_editer'!C20")</f>
        <v>て</v>
      </c>
      <c r="D20" s="87" t="str">
        <f>indirect("'02_editer'!D20")</f>
        <v>ソロ歌</v>
      </c>
      <c r="E20" s="154" t="str">
        <f>indirect("'02_editer'!E20")</f>
        <v/>
      </c>
      <c r="F20" s="24" t="str">
        <f>indirect("'02_editer'!F20")</f>
        <v/>
      </c>
      <c r="G20" s="24" t="str">
        <f>indirect("'02_editer'!G20")</f>
        <v/>
      </c>
      <c r="H20" s="24" t="str">
        <f>indirect("'02_editer'!H20")</f>
        <v/>
      </c>
      <c r="I20" s="24" t="str">
        <f>indirect("'02_editer'!I20")</f>
        <v/>
      </c>
      <c r="J20" s="24" t="str">
        <f>indirect("'02_editer'!J20")</f>
        <v/>
      </c>
      <c r="K20" s="24" t="str">
        <f>indirect("'02_editer'!K20")</f>
        <v/>
      </c>
      <c r="L20" s="24" t="str">
        <f>indirect("'02_editer'!L20")</f>
        <v/>
      </c>
      <c r="M20" s="24" t="str">
        <f>indirect("'02_editer'!M20")</f>
        <v/>
      </c>
      <c r="N20" s="24" t="str">
        <f>indirect("'02_editer'!N20")</f>
        <v/>
      </c>
      <c r="O20" s="24" t="str">
        <f>indirect("'02_editer'!O20")</f>
        <v/>
      </c>
      <c r="P20" s="24" t="str">
        <f>indirect("'02_editer'!P20")</f>
        <v/>
      </c>
      <c r="Q20" s="24" t="str">
        <f>indirect("'02_editer'!Q20")</f>
        <v/>
      </c>
      <c r="R20" s="24" t="str">
        <f>indirect("'02_editer'!R20")</f>
        <v/>
      </c>
      <c r="S20" s="24" t="str">
        <f>indirect("'02_editer'!S20")</f>
        <v/>
      </c>
      <c r="T20" s="24" t="str">
        <f>indirect("'02_editer'!T20")</f>
        <v/>
      </c>
      <c r="U20" s="24" t="str">
        <f>indirect("'02_editer'!U20")</f>
        <v/>
      </c>
      <c r="V20" s="24" t="str">
        <f>indirect("'02_editer'!V20")</f>
        <v/>
      </c>
      <c r="W20" s="24" t="str">
        <f>indirect("'02_editer'!W20")</f>
        <v/>
      </c>
      <c r="X20" s="24" t="str">
        <f>indirect("'02_editer'!X20")</f>
        <v/>
      </c>
      <c r="Y20" s="24" t="str">
        <f>indirect("'02_editer'!Y20")</f>
        <v/>
      </c>
      <c r="Z20" s="24" t="str">
        <f>indirect("'02_editer'!Z20")</f>
        <v/>
      </c>
      <c r="AA20" s="24" t="str">
        <f>indirect("'02_editer'!AA20")</f>
        <v/>
      </c>
      <c r="AB20" s="24" t="str">
        <f>indirect("'02_editer'!AB20")</f>
        <v/>
      </c>
      <c r="AC20" s="24" t="str">
        <f>indirect("'02_editer'!AC20")</f>
        <v/>
      </c>
      <c r="AD20" s="24" t="str">
        <f>indirect("'02_editer'!AD20")</f>
        <v/>
      </c>
      <c r="AE20" s="24" t="str">
        <f>indirect("'02_editer'!AE20")</f>
        <v/>
      </c>
      <c r="AF20" s="24" t="str">
        <f>indirect("'02_editer'!AF20")</f>
        <v/>
      </c>
      <c r="AG20" s="24" t="str">
        <f>indirect("'02_editer'!AG20")</f>
        <v/>
      </c>
      <c r="AH20" s="24" t="str">
        <f>indirect("'02_editer'!AH20")</f>
        <v/>
      </c>
      <c r="AI20" s="24" t="str">
        <f>indirect("'02_editer'!AI20")</f>
        <v/>
      </c>
      <c r="AJ20" s="24" t="str">
        <f>indirect("'02_editer'!AJ20")</f>
        <v/>
      </c>
      <c r="AK20" s="24" t="str">
        <f>indirect("'02_editer'!AK20")</f>
        <v/>
      </c>
      <c r="AL20" s="24" t="str">
        <f>indirect("'02_editer'!AL20")</f>
        <v/>
      </c>
      <c r="AM20" s="24" t="str">
        <f>indirect("'02_editer'!AM20")</f>
        <v/>
      </c>
      <c r="AN20" s="24" t="str">
        <f>indirect("'02_editer'!AN20")</f>
        <v/>
      </c>
      <c r="AO20" s="24" t="str">
        <f>indirect("'02_editer'!AO20")</f>
        <v/>
      </c>
      <c r="AP20" s="24" t="str">
        <f>indirect("'02_editer'!AP20")</f>
        <v/>
      </c>
      <c r="AQ20" s="24" t="str">
        <f>indirect("'02_editer'!AQ20")</f>
        <v/>
      </c>
      <c r="AR20" s="24" t="str">
        <f>indirect("'02_editer'!AR20")</f>
        <v/>
      </c>
      <c r="AS20" s="24" t="str">
        <f>indirect("'02_editer'!AS20")</f>
        <v/>
      </c>
      <c r="AT20" s="24" t="str">
        <f>indirect("'02_editer'!AT20")</f>
        <v/>
      </c>
      <c r="AU20" s="24" t="str">
        <f>indirect("'02_editer'!AU20")</f>
        <v/>
      </c>
      <c r="AV20" s="24" t="str">
        <f>indirect("'02_editer'!AV20")</f>
        <v/>
      </c>
      <c r="AW20" s="24" t="str">
        <f>indirect("'02_editer'!AW20")</f>
        <v/>
      </c>
      <c r="AX20" s="24" t="str">
        <f>indirect("'02_editer'!AX20")</f>
        <v/>
      </c>
      <c r="AY20" s="24" t="str">
        <f>indirect("'02_editer'!AY20")</f>
        <v/>
      </c>
      <c r="AZ20" s="24" t="str">
        <f>indirect("'02_editer'!AZ20")</f>
        <v/>
      </c>
      <c r="BA20" s="24" t="str">
        <f>indirect("'02_editer'!BA20")</f>
        <v/>
      </c>
      <c r="BB20" s="24" t="str">
        <f>indirect("'02_editer'!BB20")</f>
        <v/>
      </c>
      <c r="BC20" s="155" t="str">
        <f>indirect("'02_editer'!BC20")</f>
        <v/>
      </c>
    </row>
    <row r="21">
      <c r="A21" s="87">
        <f>indirect("'02_editer'!A21")</f>
        <v>8</v>
      </c>
      <c r="B21" s="87" t="str">
        <f>indirect("'02_editer'!B21")</f>
        <v/>
      </c>
      <c r="C21" s="87" t="str">
        <f>indirect("'02_editer'!C21")</f>
        <v>と</v>
      </c>
      <c r="D21" s="87" t="str">
        <f>indirect("'02_editer'!D21")</f>
        <v>ソロ歌</v>
      </c>
      <c r="E21" s="154" t="str">
        <f>indirect("'02_editer'!E21")</f>
        <v/>
      </c>
      <c r="F21" s="24" t="str">
        <f>indirect("'02_editer'!F21")</f>
        <v/>
      </c>
      <c r="G21" s="24" t="str">
        <f>indirect("'02_editer'!G21")</f>
        <v/>
      </c>
      <c r="H21" s="24" t="str">
        <f>indirect("'02_editer'!H21")</f>
        <v/>
      </c>
      <c r="I21" s="24" t="str">
        <f>indirect("'02_editer'!I21")</f>
        <v/>
      </c>
      <c r="J21" s="24" t="str">
        <f>indirect("'02_editer'!J21")</f>
        <v/>
      </c>
      <c r="K21" s="24" t="str">
        <f>indirect("'02_editer'!K21")</f>
        <v/>
      </c>
      <c r="L21" s="24" t="str">
        <f>indirect("'02_editer'!L21")</f>
        <v/>
      </c>
      <c r="M21" s="24" t="str">
        <f>indirect("'02_editer'!M21")</f>
        <v/>
      </c>
      <c r="N21" s="24" t="str">
        <f>indirect("'02_editer'!N21")</f>
        <v/>
      </c>
      <c r="O21" s="24" t="str">
        <f>indirect("'02_editer'!O21")</f>
        <v/>
      </c>
      <c r="P21" s="24" t="str">
        <f>indirect("'02_editer'!P21")</f>
        <v/>
      </c>
      <c r="Q21" s="24" t="str">
        <f>indirect("'02_editer'!Q21")</f>
        <v/>
      </c>
      <c r="R21" s="24" t="str">
        <f>indirect("'02_editer'!R21")</f>
        <v/>
      </c>
      <c r="S21" s="24" t="str">
        <f>indirect("'02_editer'!S21")</f>
        <v/>
      </c>
      <c r="T21" s="24" t="str">
        <f>indirect("'02_editer'!T21")</f>
        <v/>
      </c>
      <c r="U21" s="24" t="str">
        <f>indirect("'02_editer'!U21")</f>
        <v/>
      </c>
      <c r="V21" s="24" t="str">
        <f>indirect("'02_editer'!V21")</f>
        <v/>
      </c>
      <c r="W21" s="24" t="str">
        <f>indirect("'02_editer'!W21")</f>
        <v/>
      </c>
      <c r="X21" s="24" t="str">
        <f>indirect("'02_editer'!X21")</f>
        <v/>
      </c>
      <c r="Y21" s="24" t="str">
        <f>indirect("'02_editer'!Y21")</f>
        <v/>
      </c>
      <c r="Z21" s="24" t="str">
        <f>indirect("'02_editer'!Z21")</f>
        <v/>
      </c>
      <c r="AA21" s="24" t="str">
        <f>indirect("'02_editer'!AA21")</f>
        <v/>
      </c>
      <c r="AB21" s="24" t="str">
        <f>indirect("'02_editer'!AB21")</f>
        <v/>
      </c>
      <c r="AC21" s="24" t="str">
        <f>indirect("'02_editer'!AC21")</f>
        <v/>
      </c>
      <c r="AD21" s="24" t="str">
        <f>indirect("'02_editer'!AD21")</f>
        <v/>
      </c>
      <c r="AE21" s="24" t="str">
        <f>indirect("'02_editer'!AE21")</f>
        <v/>
      </c>
      <c r="AF21" s="24" t="str">
        <f>indirect("'02_editer'!AF21")</f>
        <v/>
      </c>
      <c r="AG21" s="24" t="str">
        <f>indirect("'02_editer'!AG21")</f>
        <v/>
      </c>
      <c r="AH21" s="24" t="str">
        <f>indirect("'02_editer'!AH21")</f>
        <v/>
      </c>
      <c r="AI21" s="24" t="str">
        <f>indirect("'02_editer'!AI21")</f>
        <v/>
      </c>
      <c r="AJ21" s="24" t="str">
        <f>indirect("'02_editer'!AJ21")</f>
        <v/>
      </c>
      <c r="AK21" s="24" t="str">
        <f>indirect("'02_editer'!AK21")</f>
        <v/>
      </c>
      <c r="AL21" s="24" t="str">
        <f>indirect("'02_editer'!AL21")</f>
        <v/>
      </c>
      <c r="AM21" s="24" t="str">
        <f>indirect("'02_editer'!AM21")</f>
        <v/>
      </c>
      <c r="AN21" s="24" t="str">
        <f>indirect("'02_editer'!AN21")</f>
        <v/>
      </c>
      <c r="AO21" s="24" t="str">
        <f>indirect("'02_editer'!AO21")</f>
        <v/>
      </c>
      <c r="AP21" s="24" t="str">
        <f>indirect("'02_editer'!AP21")</f>
        <v/>
      </c>
      <c r="AQ21" s="24" t="str">
        <f>indirect("'02_editer'!AQ21")</f>
        <v/>
      </c>
      <c r="AR21" s="24" t="str">
        <f>indirect("'02_editer'!AR21")</f>
        <v/>
      </c>
      <c r="AS21" s="24" t="str">
        <f>indirect("'02_editer'!AS21")</f>
        <v/>
      </c>
      <c r="AT21" s="24" t="str">
        <f>indirect("'02_editer'!AT21")</f>
        <v/>
      </c>
      <c r="AU21" s="24" t="str">
        <f>indirect("'02_editer'!AU21")</f>
        <v/>
      </c>
      <c r="AV21" s="24" t="str">
        <f>indirect("'02_editer'!AV21")</f>
        <v/>
      </c>
      <c r="AW21" s="24" t="str">
        <f>indirect("'02_editer'!AW21")</f>
        <v/>
      </c>
      <c r="AX21" s="24" t="str">
        <f>indirect("'02_editer'!AX21")</f>
        <v/>
      </c>
      <c r="AY21" s="24" t="str">
        <f>indirect("'02_editer'!AY21")</f>
        <v/>
      </c>
      <c r="AZ21" s="24" t="str">
        <f>indirect("'02_editer'!AZ21")</f>
        <v/>
      </c>
      <c r="BA21" s="24" t="str">
        <f>indirect("'02_editer'!BA21")</f>
        <v/>
      </c>
      <c r="BB21" s="24" t="str">
        <f>indirect("'02_editer'!BB21")</f>
        <v/>
      </c>
      <c r="BC21" s="155" t="str">
        <f>indirect("'02_editer'!BC21")</f>
        <v/>
      </c>
    </row>
    <row r="22">
      <c r="A22" s="87">
        <f>indirect("'02_editer'!A22")</f>
        <v>8</v>
      </c>
      <c r="B22" s="87" t="str">
        <f>indirect("'02_editer'!B22")</f>
        <v/>
      </c>
      <c r="C22" s="87" t="str">
        <f>indirect("'02_editer'!C22")</f>
        <v/>
      </c>
      <c r="D22" s="87" t="str">
        <f>indirect("'02_editer'!D22")</f>
        <v>演技</v>
      </c>
      <c r="E22" s="154" t="str">
        <f>indirect("'02_editer'!E22")</f>
        <v/>
      </c>
      <c r="F22" s="24" t="str">
        <f>indirect("'02_editer'!F22")</f>
        <v/>
      </c>
      <c r="G22" s="24" t="str">
        <f>indirect("'02_editer'!G22")</f>
        <v/>
      </c>
      <c r="H22" s="24" t="str">
        <f>indirect("'02_editer'!H22")</f>
        <v/>
      </c>
      <c r="I22" s="24" t="str">
        <f>indirect("'02_editer'!I22")</f>
        <v/>
      </c>
      <c r="J22" s="24" t="str">
        <f>indirect("'02_editer'!J22")</f>
        <v/>
      </c>
      <c r="K22" s="24" t="str">
        <f>indirect("'02_editer'!K22")</f>
        <v/>
      </c>
      <c r="L22" s="24" t="str">
        <f>indirect("'02_editer'!L22")</f>
        <v/>
      </c>
      <c r="M22" s="24" t="str">
        <f>indirect("'02_editer'!M22")</f>
        <v/>
      </c>
      <c r="N22" s="24" t="str">
        <f>indirect("'02_editer'!N22")</f>
        <v/>
      </c>
      <c r="O22" s="24" t="str">
        <f>indirect("'02_editer'!O22")</f>
        <v/>
      </c>
      <c r="P22" s="24" t="str">
        <f>indirect("'02_editer'!P22")</f>
        <v/>
      </c>
      <c r="Q22" s="24" t="str">
        <f>indirect("'02_editer'!Q22")</f>
        <v/>
      </c>
      <c r="R22" s="24" t="str">
        <f>indirect("'02_editer'!R22")</f>
        <v/>
      </c>
      <c r="S22" s="24" t="str">
        <f>indirect("'02_editer'!S22")</f>
        <v/>
      </c>
      <c r="T22" s="24" t="str">
        <f>indirect("'02_editer'!T22")</f>
        <v/>
      </c>
      <c r="U22" s="24" t="str">
        <f>indirect("'02_editer'!U22")</f>
        <v/>
      </c>
      <c r="V22" s="24" t="str">
        <f>indirect("'02_editer'!V22")</f>
        <v/>
      </c>
      <c r="W22" s="24" t="str">
        <f>indirect("'02_editer'!W22")</f>
        <v/>
      </c>
      <c r="X22" s="24" t="str">
        <f>indirect("'02_editer'!X22")</f>
        <v/>
      </c>
      <c r="Y22" s="24" t="str">
        <f>indirect("'02_editer'!Y22")</f>
        <v/>
      </c>
      <c r="Z22" s="24" t="str">
        <f>indirect("'02_editer'!Z22")</f>
        <v/>
      </c>
      <c r="AA22" s="24" t="str">
        <f>indirect("'02_editer'!AA22")</f>
        <v/>
      </c>
      <c r="AB22" s="24" t="str">
        <f>indirect("'02_editer'!AB22")</f>
        <v/>
      </c>
      <c r="AC22" s="24" t="str">
        <f>indirect("'02_editer'!AC22")</f>
        <v/>
      </c>
      <c r="AD22" s="24" t="str">
        <f>indirect("'02_editer'!AD22")</f>
        <v/>
      </c>
      <c r="AE22" s="24" t="str">
        <f>indirect("'02_editer'!AE22")</f>
        <v/>
      </c>
      <c r="AF22" s="24" t="str">
        <f>indirect("'02_editer'!AF22")</f>
        <v/>
      </c>
      <c r="AG22" s="24" t="str">
        <f>indirect("'02_editer'!AG22")</f>
        <v/>
      </c>
      <c r="AH22" s="24" t="str">
        <f>indirect("'02_editer'!AH22")</f>
        <v/>
      </c>
      <c r="AI22" s="24" t="str">
        <f>indirect("'02_editer'!AI22")</f>
        <v/>
      </c>
      <c r="AJ22" s="24" t="str">
        <f>indirect("'02_editer'!AJ22")</f>
        <v/>
      </c>
      <c r="AK22" s="24" t="str">
        <f>indirect("'02_editer'!AK22")</f>
        <v/>
      </c>
      <c r="AL22" s="24" t="str">
        <f>indirect("'02_editer'!AL22")</f>
        <v/>
      </c>
      <c r="AM22" s="24" t="str">
        <f>indirect("'02_editer'!AM22")</f>
        <v/>
      </c>
      <c r="AN22" s="24" t="str">
        <f>indirect("'02_editer'!AN22")</f>
        <v/>
      </c>
      <c r="AO22" s="24" t="str">
        <f>indirect("'02_editer'!AO22")</f>
        <v/>
      </c>
      <c r="AP22" s="24" t="str">
        <f>indirect("'02_editer'!AP22")</f>
        <v/>
      </c>
      <c r="AQ22" s="24" t="str">
        <f>indirect("'02_editer'!AQ22")</f>
        <v/>
      </c>
      <c r="AR22" s="24" t="str">
        <f>indirect("'02_editer'!AR22")</f>
        <v/>
      </c>
      <c r="AS22" s="24" t="str">
        <f>indirect("'02_editer'!AS22")</f>
        <v/>
      </c>
      <c r="AT22" s="24" t="str">
        <f>indirect("'02_editer'!AT22")</f>
        <v/>
      </c>
      <c r="AU22" s="24" t="str">
        <f>indirect("'02_editer'!AU22")</f>
        <v/>
      </c>
      <c r="AV22" s="24" t="str">
        <f>indirect("'02_editer'!AV22")</f>
        <v/>
      </c>
      <c r="AW22" s="24" t="str">
        <f>indirect("'02_editer'!AW22")</f>
        <v/>
      </c>
      <c r="AX22" s="24" t="str">
        <f>indirect("'02_editer'!AX22")</f>
        <v/>
      </c>
      <c r="AY22" s="24" t="str">
        <f>indirect("'02_editer'!AY22")</f>
        <v/>
      </c>
      <c r="AZ22" s="24" t="str">
        <f>indirect("'02_editer'!AZ22")</f>
        <v/>
      </c>
      <c r="BA22" s="24" t="str">
        <f>indirect("'02_editer'!BA22")</f>
        <v/>
      </c>
      <c r="BB22" s="24" t="str">
        <f>indirect("'02_editer'!BB22")</f>
        <v/>
      </c>
      <c r="BC22" s="155" t="str">
        <f>indirect("'02_editer'!BC22")</f>
        <v/>
      </c>
    </row>
    <row r="23">
      <c r="A23" s="87">
        <f>indirect("'02_editer'!A23")</f>
        <v>9</v>
      </c>
      <c r="B23" s="87" t="str">
        <f>indirect("'02_editer'!B23")</f>
        <v/>
      </c>
      <c r="C23" s="87" t="str">
        <f>indirect("'02_editer'!C23")</f>
        <v/>
      </c>
      <c r="D23" s="87" t="str">
        <f>indirect("'02_editer'!D23")</f>
        <v>ソロ歌</v>
      </c>
      <c r="E23" s="154" t="str">
        <f>indirect("'02_editer'!E23")</f>
        <v/>
      </c>
      <c r="F23" s="24" t="str">
        <f>indirect("'02_editer'!F23")</f>
        <v/>
      </c>
      <c r="G23" s="24" t="str">
        <f>indirect("'02_editer'!G23")</f>
        <v/>
      </c>
      <c r="H23" s="24" t="str">
        <f>indirect("'02_editer'!H23")</f>
        <v/>
      </c>
      <c r="I23" s="24" t="str">
        <f>indirect("'02_editer'!I23")</f>
        <v/>
      </c>
      <c r="J23" s="24" t="str">
        <f>indirect("'02_editer'!J23")</f>
        <v/>
      </c>
      <c r="K23" s="24" t="str">
        <f>indirect("'02_editer'!K23")</f>
        <v/>
      </c>
      <c r="L23" s="24" t="str">
        <f>indirect("'02_editer'!L23")</f>
        <v/>
      </c>
      <c r="M23" s="24" t="str">
        <f>indirect("'02_editer'!M23")</f>
        <v/>
      </c>
      <c r="N23" s="24" t="str">
        <f>indirect("'02_editer'!N23")</f>
        <v/>
      </c>
      <c r="O23" s="24" t="str">
        <f>indirect("'02_editer'!O23")</f>
        <v/>
      </c>
      <c r="P23" s="24" t="str">
        <f>indirect("'02_editer'!P23")</f>
        <v/>
      </c>
      <c r="Q23" s="24" t="str">
        <f>indirect("'02_editer'!Q23")</f>
        <v/>
      </c>
      <c r="R23" s="24" t="str">
        <f>indirect("'02_editer'!R23")</f>
        <v/>
      </c>
      <c r="S23" s="24" t="str">
        <f>indirect("'02_editer'!S23")</f>
        <v/>
      </c>
      <c r="T23" s="24" t="str">
        <f>indirect("'02_editer'!T23")</f>
        <v/>
      </c>
      <c r="U23" s="24" t="str">
        <f>indirect("'02_editer'!U23")</f>
        <v/>
      </c>
      <c r="V23" s="24" t="str">
        <f>indirect("'02_editer'!V23")</f>
        <v/>
      </c>
      <c r="W23" s="24" t="str">
        <f>indirect("'02_editer'!W23")</f>
        <v/>
      </c>
      <c r="X23" s="24" t="str">
        <f>indirect("'02_editer'!X23")</f>
        <v/>
      </c>
      <c r="Y23" s="24" t="str">
        <f>indirect("'02_editer'!Y23")</f>
        <v/>
      </c>
      <c r="Z23" s="24" t="str">
        <f>indirect("'02_editer'!Z23")</f>
        <v/>
      </c>
      <c r="AA23" s="24" t="str">
        <f>indirect("'02_editer'!AA23")</f>
        <v/>
      </c>
      <c r="AB23" s="24" t="str">
        <f>indirect("'02_editer'!AB23")</f>
        <v/>
      </c>
      <c r="AC23" s="24" t="str">
        <f>indirect("'02_editer'!AC23")</f>
        <v/>
      </c>
      <c r="AD23" s="24" t="str">
        <f>indirect("'02_editer'!AD23")</f>
        <v/>
      </c>
      <c r="AE23" s="24" t="str">
        <f>indirect("'02_editer'!AE23")</f>
        <v/>
      </c>
      <c r="AF23" s="24" t="str">
        <f>indirect("'02_editer'!AF23")</f>
        <v/>
      </c>
      <c r="AG23" s="24" t="str">
        <f>indirect("'02_editer'!AG23")</f>
        <v/>
      </c>
      <c r="AH23" s="24" t="str">
        <f>indirect("'02_editer'!AH23")</f>
        <v/>
      </c>
      <c r="AI23" s="24" t="str">
        <f>indirect("'02_editer'!AI23")</f>
        <v/>
      </c>
      <c r="AJ23" s="24" t="str">
        <f>indirect("'02_editer'!AJ23")</f>
        <v/>
      </c>
      <c r="AK23" s="24" t="str">
        <f>indirect("'02_editer'!AK23")</f>
        <v/>
      </c>
      <c r="AL23" s="24" t="str">
        <f>indirect("'02_editer'!AL23")</f>
        <v/>
      </c>
      <c r="AM23" s="24" t="str">
        <f>indirect("'02_editer'!AM23")</f>
        <v/>
      </c>
      <c r="AN23" s="24" t="str">
        <f>indirect("'02_editer'!AN23")</f>
        <v/>
      </c>
      <c r="AO23" s="24" t="str">
        <f>indirect("'02_editer'!AO23")</f>
        <v/>
      </c>
      <c r="AP23" s="24" t="str">
        <f>indirect("'02_editer'!AP23")</f>
        <v/>
      </c>
      <c r="AQ23" s="24" t="str">
        <f>indirect("'02_editer'!AQ23")</f>
        <v/>
      </c>
      <c r="AR23" s="24" t="str">
        <f>indirect("'02_editer'!AR23")</f>
        <v/>
      </c>
      <c r="AS23" s="24" t="str">
        <f>indirect("'02_editer'!AS23")</f>
        <v/>
      </c>
      <c r="AT23" s="24" t="str">
        <f>indirect("'02_editer'!AT23")</f>
        <v/>
      </c>
      <c r="AU23" s="24" t="str">
        <f>indirect("'02_editer'!AU23")</f>
        <v/>
      </c>
      <c r="AV23" s="24" t="str">
        <f>indirect("'02_editer'!AV23")</f>
        <v/>
      </c>
      <c r="AW23" s="24" t="str">
        <f>indirect("'02_editer'!AW23")</f>
        <v/>
      </c>
      <c r="AX23" s="24" t="str">
        <f>indirect("'02_editer'!AX23")</f>
        <v/>
      </c>
      <c r="AY23" s="24" t="str">
        <f>indirect("'02_editer'!AY23")</f>
        <v/>
      </c>
      <c r="AZ23" s="24" t="str">
        <f>indirect("'02_editer'!AZ23")</f>
        <v/>
      </c>
      <c r="BA23" s="24" t="str">
        <f>indirect("'02_editer'!BA23")</f>
        <v/>
      </c>
      <c r="BB23" s="24" t="str">
        <f>indirect("'02_editer'!BB23")</f>
        <v/>
      </c>
      <c r="BC23" s="155" t="str">
        <f>indirect("'02_editer'!BC23")</f>
        <v/>
      </c>
    </row>
    <row r="24">
      <c r="A24" s="87">
        <f>indirect("'02_editer'!A24")</f>
        <v>9</v>
      </c>
      <c r="B24" s="87" t="str">
        <f>indirect("'02_editer'!B24")</f>
        <v/>
      </c>
      <c r="C24" s="87" t="str">
        <f>indirect("'02_editer'!C24")</f>
        <v/>
      </c>
      <c r="D24" s="87" t="str">
        <f>indirect("'02_editer'!D24")</f>
        <v>演技</v>
      </c>
      <c r="E24" s="154" t="str">
        <f>indirect("'02_editer'!E24")</f>
        <v/>
      </c>
      <c r="F24" s="24" t="str">
        <f>indirect("'02_editer'!F24")</f>
        <v/>
      </c>
      <c r="G24" s="24" t="str">
        <f>indirect("'02_editer'!G24")</f>
        <v/>
      </c>
      <c r="H24" s="24" t="str">
        <f>indirect("'02_editer'!H24")</f>
        <v/>
      </c>
      <c r="I24" s="24" t="str">
        <f>indirect("'02_editer'!I24")</f>
        <v/>
      </c>
      <c r="J24" s="24" t="str">
        <f>indirect("'02_editer'!J24")</f>
        <v/>
      </c>
      <c r="K24" s="24" t="str">
        <f>indirect("'02_editer'!K24")</f>
        <v/>
      </c>
      <c r="L24" s="24" t="str">
        <f>indirect("'02_editer'!L24")</f>
        <v/>
      </c>
      <c r="M24" s="24" t="str">
        <f>indirect("'02_editer'!M24")</f>
        <v/>
      </c>
      <c r="N24" s="24" t="str">
        <f>indirect("'02_editer'!N24")</f>
        <v/>
      </c>
      <c r="O24" s="24" t="str">
        <f>indirect("'02_editer'!O24")</f>
        <v/>
      </c>
      <c r="P24" s="24" t="str">
        <f>indirect("'02_editer'!P24")</f>
        <v/>
      </c>
      <c r="Q24" s="24" t="str">
        <f>indirect("'02_editer'!Q24")</f>
        <v/>
      </c>
      <c r="R24" s="24" t="str">
        <f>indirect("'02_editer'!R24")</f>
        <v/>
      </c>
      <c r="S24" s="24" t="str">
        <f>indirect("'02_editer'!S24")</f>
        <v/>
      </c>
      <c r="T24" s="24" t="str">
        <f>indirect("'02_editer'!T24")</f>
        <v/>
      </c>
      <c r="U24" s="24" t="str">
        <f>indirect("'02_editer'!U24")</f>
        <v/>
      </c>
      <c r="V24" s="24" t="str">
        <f>indirect("'02_editer'!V24")</f>
        <v/>
      </c>
      <c r="W24" s="24" t="str">
        <f>indirect("'02_editer'!W24")</f>
        <v/>
      </c>
      <c r="X24" s="24" t="str">
        <f>indirect("'02_editer'!X24")</f>
        <v/>
      </c>
      <c r="Y24" s="24" t="str">
        <f>indirect("'02_editer'!Y24")</f>
        <v/>
      </c>
      <c r="Z24" s="24" t="str">
        <f>indirect("'02_editer'!Z24")</f>
        <v/>
      </c>
      <c r="AA24" s="24" t="str">
        <f>indirect("'02_editer'!AA24")</f>
        <v/>
      </c>
      <c r="AB24" s="24" t="str">
        <f>indirect("'02_editer'!AB24")</f>
        <v/>
      </c>
      <c r="AC24" s="24" t="str">
        <f>indirect("'02_editer'!AC24")</f>
        <v/>
      </c>
      <c r="AD24" s="24" t="str">
        <f>indirect("'02_editer'!AD24")</f>
        <v/>
      </c>
      <c r="AE24" s="24" t="str">
        <f>indirect("'02_editer'!AE24")</f>
        <v/>
      </c>
      <c r="AF24" s="24" t="str">
        <f>indirect("'02_editer'!AF24")</f>
        <v/>
      </c>
      <c r="AG24" s="24" t="str">
        <f>indirect("'02_editer'!AG24")</f>
        <v/>
      </c>
      <c r="AH24" s="24" t="str">
        <f>indirect("'02_editer'!AH24")</f>
        <v/>
      </c>
      <c r="AI24" s="24" t="str">
        <f>indirect("'02_editer'!AI24")</f>
        <v/>
      </c>
      <c r="AJ24" s="24" t="str">
        <f>indirect("'02_editer'!AJ24")</f>
        <v/>
      </c>
      <c r="AK24" s="24" t="str">
        <f>indirect("'02_editer'!AK24")</f>
        <v/>
      </c>
      <c r="AL24" s="24" t="str">
        <f>indirect("'02_editer'!AL24")</f>
        <v/>
      </c>
      <c r="AM24" s="24" t="str">
        <f>indirect("'02_editer'!AM24")</f>
        <v/>
      </c>
      <c r="AN24" s="24" t="str">
        <f>indirect("'02_editer'!AN24")</f>
        <v/>
      </c>
      <c r="AO24" s="24" t="str">
        <f>indirect("'02_editer'!AO24")</f>
        <v/>
      </c>
      <c r="AP24" s="24" t="str">
        <f>indirect("'02_editer'!AP24")</f>
        <v/>
      </c>
      <c r="AQ24" s="24" t="str">
        <f>indirect("'02_editer'!AQ24")</f>
        <v/>
      </c>
      <c r="AR24" s="24" t="str">
        <f>indirect("'02_editer'!AR24")</f>
        <v/>
      </c>
      <c r="AS24" s="24" t="str">
        <f>indirect("'02_editer'!AS24")</f>
        <v/>
      </c>
      <c r="AT24" s="24" t="str">
        <f>indirect("'02_editer'!AT24")</f>
        <v/>
      </c>
      <c r="AU24" s="24" t="str">
        <f>indirect("'02_editer'!AU24")</f>
        <v/>
      </c>
      <c r="AV24" s="24" t="str">
        <f>indirect("'02_editer'!AV24")</f>
        <v/>
      </c>
      <c r="AW24" s="24" t="str">
        <f>indirect("'02_editer'!AW24")</f>
        <v/>
      </c>
      <c r="AX24" s="24" t="str">
        <f>indirect("'02_editer'!AX24")</f>
        <v/>
      </c>
      <c r="AY24" s="24" t="str">
        <f>indirect("'02_editer'!AY24")</f>
        <v/>
      </c>
      <c r="AZ24" s="24" t="str">
        <f>indirect("'02_editer'!AZ24")</f>
        <v/>
      </c>
      <c r="BA24" s="24" t="str">
        <f>indirect("'02_editer'!BA24")</f>
        <v/>
      </c>
      <c r="BB24" s="24" t="str">
        <f>indirect("'02_editer'!BB24")</f>
        <v/>
      </c>
      <c r="BC24" s="155" t="str">
        <f>indirect("'02_editer'!BC24")</f>
        <v/>
      </c>
    </row>
    <row r="25">
      <c r="A25" s="87">
        <f>indirect("'02_editer'!A25")</f>
        <v>9</v>
      </c>
      <c r="B25" s="87" t="str">
        <f>indirect("'02_editer'!B25")</f>
        <v/>
      </c>
      <c r="C25" s="87" t="str">
        <f>indirect("'02_editer'!C25")</f>
        <v/>
      </c>
      <c r="D25" s="87" t="str">
        <f>indirect("'02_editer'!D25")</f>
        <v>全体歌</v>
      </c>
      <c r="E25" s="154" t="str">
        <f>indirect("'02_editer'!E25")</f>
        <v/>
      </c>
      <c r="F25" s="24" t="str">
        <f>indirect("'02_editer'!F25")</f>
        <v/>
      </c>
      <c r="G25" s="24" t="str">
        <f>indirect("'02_editer'!G25")</f>
        <v/>
      </c>
      <c r="H25" s="24" t="str">
        <f>indirect("'02_editer'!H25")</f>
        <v/>
      </c>
      <c r="I25" s="24" t="str">
        <f>indirect("'02_editer'!I25")</f>
        <v/>
      </c>
      <c r="J25" s="24" t="str">
        <f>indirect("'02_editer'!J25")</f>
        <v/>
      </c>
      <c r="K25" s="24" t="str">
        <f>indirect("'02_editer'!K25")</f>
        <v/>
      </c>
      <c r="L25" s="24" t="str">
        <f>indirect("'02_editer'!L25")</f>
        <v/>
      </c>
      <c r="M25" s="24" t="str">
        <f>indirect("'02_editer'!M25")</f>
        <v/>
      </c>
      <c r="N25" s="24" t="str">
        <f>indirect("'02_editer'!N25")</f>
        <v/>
      </c>
      <c r="O25" s="24" t="str">
        <f>indirect("'02_editer'!O25")</f>
        <v/>
      </c>
      <c r="P25" s="24" t="str">
        <f>indirect("'02_editer'!P25")</f>
        <v/>
      </c>
      <c r="Q25" s="24" t="str">
        <f>indirect("'02_editer'!Q25")</f>
        <v/>
      </c>
      <c r="R25" s="24" t="str">
        <f>indirect("'02_editer'!R25")</f>
        <v/>
      </c>
      <c r="S25" s="24" t="str">
        <f>indirect("'02_editer'!S25")</f>
        <v/>
      </c>
      <c r="T25" s="24" t="str">
        <f>indirect("'02_editer'!T25")</f>
        <v/>
      </c>
      <c r="U25" s="24" t="str">
        <f>indirect("'02_editer'!U25")</f>
        <v/>
      </c>
      <c r="V25" s="24" t="str">
        <f>indirect("'02_editer'!V25")</f>
        <v/>
      </c>
      <c r="W25" s="24" t="str">
        <f>indirect("'02_editer'!W25")</f>
        <v/>
      </c>
      <c r="X25" s="24" t="str">
        <f>indirect("'02_editer'!X25")</f>
        <v/>
      </c>
      <c r="Y25" s="24" t="str">
        <f>indirect("'02_editer'!Y25")</f>
        <v/>
      </c>
      <c r="Z25" s="24" t="str">
        <f>indirect("'02_editer'!Z25")</f>
        <v/>
      </c>
      <c r="AA25" s="24" t="str">
        <f>indirect("'02_editer'!AA25")</f>
        <v/>
      </c>
      <c r="AB25" s="24" t="str">
        <f>indirect("'02_editer'!AB25")</f>
        <v/>
      </c>
      <c r="AC25" s="24" t="str">
        <f>indirect("'02_editer'!AC25")</f>
        <v/>
      </c>
      <c r="AD25" s="24" t="str">
        <f>indirect("'02_editer'!AD25")</f>
        <v/>
      </c>
      <c r="AE25" s="24" t="str">
        <f>indirect("'02_editer'!AE25")</f>
        <v/>
      </c>
      <c r="AF25" s="24" t="str">
        <f>indirect("'02_editer'!AF25")</f>
        <v/>
      </c>
      <c r="AG25" s="24" t="str">
        <f>indirect("'02_editer'!AG25")</f>
        <v/>
      </c>
      <c r="AH25" s="24" t="str">
        <f>indirect("'02_editer'!AH25")</f>
        <v/>
      </c>
      <c r="AI25" s="24" t="str">
        <f>indirect("'02_editer'!AI25")</f>
        <v/>
      </c>
      <c r="AJ25" s="24" t="str">
        <f>indirect("'02_editer'!AJ25")</f>
        <v/>
      </c>
      <c r="AK25" s="24" t="str">
        <f>indirect("'02_editer'!AK25")</f>
        <v/>
      </c>
      <c r="AL25" s="24" t="str">
        <f>indirect("'02_editer'!AL25")</f>
        <v/>
      </c>
      <c r="AM25" s="24" t="str">
        <f>indirect("'02_editer'!AM25")</f>
        <v/>
      </c>
      <c r="AN25" s="24" t="str">
        <f>indirect("'02_editer'!AN25")</f>
        <v/>
      </c>
      <c r="AO25" s="24" t="str">
        <f>indirect("'02_editer'!AO25")</f>
        <v/>
      </c>
      <c r="AP25" s="24" t="str">
        <f>indirect("'02_editer'!AP25")</f>
        <v/>
      </c>
      <c r="AQ25" s="24" t="str">
        <f>indirect("'02_editer'!AQ25")</f>
        <v/>
      </c>
      <c r="AR25" s="24" t="str">
        <f>indirect("'02_editer'!AR25")</f>
        <v/>
      </c>
      <c r="AS25" s="24" t="str">
        <f>indirect("'02_editer'!AS25")</f>
        <v/>
      </c>
      <c r="AT25" s="24" t="str">
        <f>indirect("'02_editer'!AT25")</f>
        <v/>
      </c>
      <c r="AU25" s="24" t="str">
        <f>indirect("'02_editer'!AU25")</f>
        <v/>
      </c>
      <c r="AV25" s="24" t="str">
        <f>indirect("'02_editer'!AV25")</f>
        <v/>
      </c>
      <c r="AW25" s="24" t="str">
        <f>indirect("'02_editer'!AW25")</f>
        <v/>
      </c>
      <c r="AX25" s="24" t="str">
        <f>indirect("'02_editer'!AX25")</f>
        <v/>
      </c>
      <c r="AY25" s="24" t="str">
        <f>indirect("'02_editer'!AY25")</f>
        <v/>
      </c>
      <c r="AZ25" s="24" t="str">
        <f>indirect("'02_editer'!AZ25")</f>
        <v/>
      </c>
      <c r="BA25" s="24" t="str">
        <f>indirect("'02_editer'!BA25")</f>
        <v/>
      </c>
      <c r="BB25" s="24" t="str">
        <f>indirect("'02_editer'!BB25")</f>
        <v/>
      </c>
      <c r="BC25" s="155" t="str">
        <f>indirect("'02_editer'!BC25")</f>
        <v/>
      </c>
    </row>
    <row r="26">
      <c r="A26" s="87">
        <f>indirect("'02_editer'!A26")</f>
        <v>10</v>
      </c>
      <c r="B26" s="87" t="str">
        <f>indirect("'02_editer'!B26")</f>
        <v/>
      </c>
      <c r="C26" s="87" t="str">
        <f>indirect("'02_editer'!C26")</f>
        <v/>
      </c>
      <c r="D26" s="87" t="str">
        <f>indirect("'02_editer'!D26")</f>
        <v>ソロ歌</v>
      </c>
      <c r="E26" s="154" t="str">
        <f>indirect("'02_editer'!E26")</f>
        <v/>
      </c>
      <c r="F26" s="24" t="str">
        <f>indirect("'02_editer'!F26")</f>
        <v/>
      </c>
      <c r="G26" s="24" t="str">
        <f>indirect("'02_editer'!G26")</f>
        <v/>
      </c>
      <c r="H26" s="24" t="str">
        <f>indirect("'02_editer'!H26")</f>
        <v/>
      </c>
      <c r="I26" s="24" t="str">
        <f>indirect("'02_editer'!I26")</f>
        <v/>
      </c>
      <c r="J26" s="24" t="str">
        <f>indirect("'02_editer'!J26")</f>
        <v/>
      </c>
      <c r="K26" s="24" t="str">
        <f>indirect("'02_editer'!K26")</f>
        <v/>
      </c>
      <c r="L26" s="24" t="str">
        <f>indirect("'02_editer'!L26")</f>
        <v/>
      </c>
      <c r="M26" s="24" t="str">
        <f>indirect("'02_editer'!M26")</f>
        <v/>
      </c>
      <c r="N26" s="24" t="str">
        <f>indirect("'02_editer'!N26")</f>
        <v/>
      </c>
      <c r="O26" s="24" t="str">
        <f>indirect("'02_editer'!O26")</f>
        <v/>
      </c>
      <c r="P26" s="24" t="str">
        <f>indirect("'02_editer'!P26")</f>
        <v/>
      </c>
      <c r="Q26" s="24" t="str">
        <f>indirect("'02_editer'!Q26")</f>
        <v/>
      </c>
      <c r="R26" s="24" t="str">
        <f>indirect("'02_editer'!R26")</f>
        <v/>
      </c>
      <c r="S26" s="24" t="str">
        <f>indirect("'02_editer'!S26")</f>
        <v/>
      </c>
      <c r="T26" s="24" t="str">
        <f>indirect("'02_editer'!T26")</f>
        <v/>
      </c>
      <c r="U26" s="24" t="str">
        <f>indirect("'02_editer'!U26")</f>
        <v/>
      </c>
      <c r="V26" s="24" t="str">
        <f>indirect("'02_editer'!V26")</f>
        <v/>
      </c>
      <c r="W26" s="24" t="str">
        <f>indirect("'02_editer'!W26")</f>
        <v/>
      </c>
      <c r="X26" s="24" t="str">
        <f>indirect("'02_editer'!X26")</f>
        <v/>
      </c>
      <c r="Y26" s="24" t="str">
        <f>indirect("'02_editer'!Y26")</f>
        <v/>
      </c>
      <c r="Z26" s="24" t="str">
        <f>indirect("'02_editer'!Z26")</f>
        <v/>
      </c>
      <c r="AA26" s="24" t="str">
        <f>indirect("'02_editer'!AA26")</f>
        <v/>
      </c>
      <c r="AB26" s="24" t="str">
        <f>indirect("'02_editer'!AB26")</f>
        <v/>
      </c>
      <c r="AC26" s="24" t="str">
        <f>indirect("'02_editer'!AC26")</f>
        <v/>
      </c>
      <c r="AD26" s="24" t="str">
        <f>indirect("'02_editer'!AD26")</f>
        <v/>
      </c>
      <c r="AE26" s="24" t="str">
        <f>indirect("'02_editer'!AE26")</f>
        <v/>
      </c>
      <c r="AF26" s="24" t="str">
        <f>indirect("'02_editer'!AF26")</f>
        <v/>
      </c>
      <c r="AG26" s="24" t="str">
        <f>indirect("'02_editer'!AG26")</f>
        <v/>
      </c>
      <c r="AH26" s="24" t="str">
        <f>indirect("'02_editer'!AH26")</f>
        <v/>
      </c>
      <c r="AI26" s="24" t="str">
        <f>indirect("'02_editer'!AI26")</f>
        <v/>
      </c>
      <c r="AJ26" s="24" t="str">
        <f>indirect("'02_editer'!AJ26")</f>
        <v/>
      </c>
      <c r="AK26" s="24" t="str">
        <f>indirect("'02_editer'!AK26")</f>
        <v/>
      </c>
      <c r="AL26" s="24" t="str">
        <f>indirect("'02_editer'!AL26")</f>
        <v/>
      </c>
      <c r="AM26" s="24" t="str">
        <f>indirect("'02_editer'!AM26")</f>
        <v/>
      </c>
      <c r="AN26" s="24" t="str">
        <f>indirect("'02_editer'!AN26")</f>
        <v/>
      </c>
      <c r="AO26" s="24" t="str">
        <f>indirect("'02_editer'!AO26")</f>
        <v/>
      </c>
      <c r="AP26" s="24" t="str">
        <f>indirect("'02_editer'!AP26")</f>
        <v/>
      </c>
      <c r="AQ26" s="24" t="str">
        <f>indirect("'02_editer'!AQ26")</f>
        <v/>
      </c>
      <c r="AR26" s="24" t="str">
        <f>indirect("'02_editer'!AR26")</f>
        <v/>
      </c>
      <c r="AS26" s="24" t="str">
        <f>indirect("'02_editer'!AS26")</f>
        <v/>
      </c>
      <c r="AT26" s="24" t="str">
        <f>indirect("'02_editer'!AT26")</f>
        <v/>
      </c>
      <c r="AU26" s="24" t="str">
        <f>indirect("'02_editer'!AU26")</f>
        <v/>
      </c>
      <c r="AV26" s="24" t="str">
        <f>indirect("'02_editer'!AV26")</f>
        <v/>
      </c>
      <c r="AW26" s="24" t="str">
        <f>indirect("'02_editer'!AW26")</f>
        <v/>
      </c>
      <c r="AX26" s="24" t="str">
        <f>indirect("'02_editer'!AX26")</f>
        <v/>
      </c>
      <c r="AY26" s="24" t="str">
        <f>indirect("'02_editer'!AY26")</f>
        <v/>
      </c>
      <c r="AZ26" s="24" t="str">
        <f>indirect("'02_editer'!AZ26")</f>
        <v/>
      </c>
      <c r="BA26" s="24" t="str">
        <f>indirect("'02_editer'!BA26")</f>
        <v/>
      </c>
      <c r="BB26" s="24" t="str">
        <f>indirect("'02_editer'!BB26")</f>
        <v/>
      </c>
      <c r="BC26" s="155" t="str">
        <f>indirect("'02_editer'!BC26")</f>
        <v/>
      </c>
    </row>
    <row r="27">
      <c r="A27" s="87">
        <f>indirect("'02_editer'!A27")</f>
        <v>10</v>
      </c>
      <c r="B27" s="87" t="str">
        <f>indirect("'02_editer'!B27")</f>
        <v/>
      </c>
      <c r="C27" s="87" t="str">
        <f>indirect("'02_editer'!C27")</f>
        <v/>
      </c>
      <c r="D27" s="87" t="str">
        <f>indirect("'02_editer'!D27")</f>
        <v>演技</v>
      </c>
      <c r="E27" s="154" t="str">
        <f>indirect("'02_editer'!E27")</f>
        <v/>
      </c>
      <c r="F27" s="24" t="str">
        <f>indirect("'02_editer'!F27")</f>
        <v/>
      </c>
      <c r="G27" s="24" t="str">
        <f>indirect("'02_editer'!G27")</f>
        <v/>
      </c>
      <c r="H27" s="24" t="str">
        <f>indirect("'02_editer'!H27")</f>
        <v/>
      </c>
      <c r="I27" s="24" t="str">
        <f>indirect("'02_editer'!I27")</f>
        <v/>
      </c>
      <c r="J27" s="24" t="str">
        <f>indirect("'02_editer'!J27")</f>
        <v/>
      </c>
      <c r="K27" s="24" t="str">
        <f>indirect("'02_editer'!K27")</f>
        <v/>
      </c>
      <c r="L27" s="24" t="str">
        <f>indirect("'02_editer'!L27")</f>
        <v/>
      </c>
      <c r="M27" s="24" t="str">
        <f>indirect("'02_editer'!M27")</f>
        <v/>
      </c>
      <c r="N27" s="24" t="str">
        <f>indirect("'02_editer'!N27")</f>
        <v/>
      </c>
      <c r="O27" s="24" t="str">
        <f>indirect("'02_editer'!O27")</f>
        <v/>
      </c>
      <c r="P27" s="24" t="str">
        <f>indirect("'02_editer'!P27")</f>
        <v/>
      </c>
      <c r="Q27" s="24" t="str">
        <f>indirect("'02_editer'!Q27")</f>
        <v/>
      </c>
      <c r="R27" s="24" t="str">
        <f>indirect("'02_editer'!R27")</f>
        <v/>
      </c>
      <c r="S27" s="24" t="str">
        <f>indirect("'02_editer'!S27")</f>
        <v/>
      </c>
      <c r="T27" s="24" t="str">
        <f>indirect("'02_editer'!T27")</f>
        <v/>
      </c>
      <c r="U27" s="24" t="str">
        <f>indirect("'02_editer'!U27")</f>
        <v/>
      </c>
      <c r="V27" s="24" t="str">
        <f>indirect("'02_editer'!V27")</f>
        <v/>
      </c>
      <c r="W27" s="24" t="str">
        <f>indirect("'02_editer'!W27")</f>
        <v/>
      </c>
      <c r="X27" s="24" t="str">
        <f>indirect("'02_editer'!X27")</f>
        <v/>
      </c>
      <c r="Y27" s="24" t="str">
        <f>indirect("'02_editer'!Y27")</f>
        <v/>
      </c>
      <c r="Z27" s="24" t="str">
        <f>indirect("'02_editer'!Z27")</f>
        <v/>
      </c>
      <c r="AA27" s="24" t="str">
        <f>indirect("'02_editer'!AA27")</f>
        <v/>
      </c>
      <c r="AB27" s="24" t="str">
        <f>indirect("'02_editer'!AB27")</f>
        <v/>
      </c>
      <c r="AC27" s="24" t="str">
        <f>indirect("'02_editer'!AC27")</f>
        <v/>
      </c>
      <c r="AD27" s="24" t="str">
        <f>indirect("'02_editer'!AD27")</f>
        <v/>
      </c>
      <c r="AE27" s="24" t="str">
        <f>indirect("'02_editer'!AE27")</f>
        <v/>
      </c>
      <c r="AF27" s="24" t="str">
        <f>indirect("'02_editer'!AF27")</f>
        <v/>
      </c>
      <c r="AG27" s="24" t="str">
        <f>indirect("'02_editer'!AG27")</f>
        <v/>
      </c>
      <c r="AH27" s="24" t="str">
        <f>indirect("'02_editer'!AH27")</f>
        <v/>
      </c>
      <c r="AI27" s="24" t="str">
        <f>indirect("'02_editer'!AI27")</f>
        <v/>
      </c>
      <c r="AJ27" s="24" t="str">
        <f>indirect("'02_editer'!AJ27")</f>
        <v/>
      </c>
      <c r="AK27" s="24" t="str">
        <f>indirect("'02_editer'!AK27")</f>
        <v/>
      </c>
      <c r="AL27" s="24" t="str">
        <f>indirect("'02_editer'!AL27")</f>
        <v/>
      </c>
      <c r="AM27" s="24" t="str">
        <f>indirect("'02_editer'!AM27")</f>
        <v/>
      </c>
      <c r="AN27" s="24" t="str">
        <f>indirect("'02_editer'!AN27")</f>
        <v/>
      </c>
      <c r="AO27" s="24" t="str">
        <f>indirect("'02_editer'!AO27")</f>
        <v/>
      </c>
      <c r="AP27" s="24" t="str">
        <f>indirect("'02_editer'!AP27")</f>
        <v/>
      </c>
      <c r="AQ27" s="24" t="str">
        <f>indirect("'02_editer'!AQ27")</f>
        <v/>
      </c>
      <c r="AR27" s="24" t="str">
        <f>indirect("'02_editer'!AR27")</f>
        <v/>
      </c>
      <c r="AS27" s="24" t="str">
        <f>indirect("'02_editer'!AS27")</f>
        <v/>
      </c>
      <c r="AT27" s="24" t="str">
        <f>indirect("'02_editer'!AT27")</f>
        <v/>
      </c>
      <c r="AU27" s="24" t="str">
        <f>indirect("'02_editer'!AU27")</f>
        <v/>
      </c>
      <c r="AV27" s="24" t="str">
        <f>indirect("'02_editer'!AV27")</f>
        <v/>
      </c>
      <c r="AW27" s="24" t="str">
        <f>indirect("'02_editer'!AW27")</f>
        <v/>
      </c>
      <c r="AX27" s="24" t="str">
        <f>indirect("'02_editer'!AX27")</f>
        <v/>
      </c>
      <c r="AY27" s="24" t="str">
        <f>indirect("'02_editer'!AY27")</f>
        <v/>
      </c>
      <c r="AZ27" s="24" t="str">
        <f>indirect("'02_editer'!AZ27")</f>
        <v/>
      </c>
      <c r="BA27" s="24" t="str">
        <f>indirect("'02_editer'!BA27")</f>
        <v/>
      </c>
      <c r="BB27" s="24" t="str">
        <f>indirect("'02_editer'!BB27")</f>
        <v/>
      </c>
      <c r="BC27" s="155" t="str">
        <f>indirect("'02_editer'!BC27")</f>
        <v/>
      </c>
    </row>
    <row r="28">
      <c r="A28" s="87">
        <f>indirect("'02_editer'!A28")</f>
        <v>10</v>
      </c>
      <c r="B28" s="87" t="str">
        <f>indirect("'02_editer'!B28")</f>
        <v/>
      </c>
      <c r="C28" s="87" t="str">
        <f>indirect("'02_editer'!C28")</f>
        <v/>
      </c>
      <c r="D28" s="87" t="str">
        <f>indirect("'02_editer'!D28")</f>
        <v>全体歌</v>
      </c>
      <c r="E28" s="154" t="str">
        <f>indirect("'02_editer'!E28")</f>
        <v/>
      </c>
      <c r="F28" s="24" t="str">
        <f>indirect("'02_editer'!F28")</f>
        <v/>
      </c>
      <c r="G28" s="24" t="str">
        <f>indirect("'02_editer'!G28")</f>
        <v/>
      </c>
      <c r="H28" s="24" t="str">
        <f>indirect("'02_editer'!H28")</f>
        <v/>
      </c>
      <c r="I28" s="24" t="str">
        <f>indirect("'02_editer'!I28")</f>
        <v/>
      </c>
      <c r="J28" s="24" t="str">
        <f>indirect("'02_editer'!J28")</f>
        <v/>
      </c>
      <c r="K28" s="24" t="str">
        <f>indirect("'02_editer'!K28")</f>
        <v/>
      </c>
      <c r="L28" s="24" t="str">
        <f>indirect("'02_editer'!L28")</f>
        <v/>
      </c>
      <c r="M28" s="24" t="str">
        <f>indirect("'02_editer'!M28")</f>
        <v/>
      </c>
      <c r="N28" s="24" t="str">
        <f>indirect("'02_editer'!N28")</f>
        <v/>
      </c>
      <c r="O28" s="24" t="str">
        <f>indirect("'02_editer'!O28")</f>
        <v/>
      </c>
      <c r="P28" s="24" t="str">
        <f>indirect("'02_editer'!P28")</f>
        <v/>
      </c>
      <c r="Q28" s="24" t="str">
        <f>indirect("'02_editer'!Q28")</f>
        <v/>
      </c>
      <c r="R28" s="24" t="str">
        <f>indirect("'02_editer'!R28")</f>
        <v/>
      </c>
      <c r="S28" s="24" t="str">
        <f>indirect("'02_editer'!S28")</f>
        <v/>
      </c>
      <c r="T28" s="24" t="str">
        <f>indirect("'02_editer'!T28")</f>
        <v/>
      </c>
      <c r="U28" s="24" t="str">
        <f>indirect("'02_editer'!U28")</f>
        <v/>
      </c>
      <c r="V28" s="24" t="str">
        <f>indirect("'02_editer'!V28")</f>
        <v/>
      </c>
      <c r="W28" s="24" t="str">
        <f>indirect("'02_editer'!W28")</f>
        <v/>
      </c>
      <c r="X28" s="24" t="str">
        <f>indirect("'02_editer'!X28")</f>
        <v/>
      </c>
      <c r="Y28" s="24" t="str">
        <f>indirect("'02_editer'!Y28")</f>
        <v/>
      </c>
      <c r="Z28" s="24" t="str">
        <f>indirect("'02_editer'!Z28")</f>
        <v/>
      </c>
      <c r="AA28" s="24" t="str">
        <f>indirect("'02_editer'!AA28")</f>
        <v/>
      </c>
      <c r="AB28" s="24" t="str">
        <f>indirect("'02_editer'!AB28")</f>
        <v/>
      </c>
      <c r="AC28" s="24" t="str">
        <f>indirect("'02_editer'!AC28")</f>
        <v/>
      </c>
      <c r="AD28" s="24" t="str">
        <f>indirect("'02_editer'!AD28")</f>
        <v/>
      </c>
      <c r="AE28" s="24" t="str">
        <f>indirect("'02_editer'!AE28")</f>
        <v/>
      </c>
      <c r="AF28" s="24" t="str">
        <f>indirect("'02_editer'!AF28")</f>
        <v/>
      </c>
      <c r="AG28" s="24" t="str">
        <f>indirect("'02_editer'!AG28")</f>
        <v/>
      </c>
      <c r="AH28" s="24" t="str">
        <f>indirect("'02_editer'!AH28")</f>
        <v/>
      </c>
      <c r="AI28" s="24" t="str">
        <f>indirect("'02_editer'!AI28")</f>
        <v/>
      </c>
      <c r="AJ28" s="24" t="str">
        <f>indirect("'02_editer'!AJ28")</f>
        <v/>
      </c>
      <c r="AK28" s="24" t="str">
        <f>indirect("'02_editer'!AK28")</f>
        <v/>
      </c>
      <c r="AL28" s="24" t="str">
        <f>indirect("'02_editer'!AL28")</f>
        <v/>
      </c>
      <c r="AM28" s="24" t="str">
        <f>indirect("'02_editer'!AM28")</f>
        <v/>
      </c>
      <c r="AN28" s="24" t="str">
        <f>indirect("'02_editer'!AN28")</f>
        <v/>
      </c>
      <c r="AO28" s="24" t="str">
        <f>indirect("'02_editer'!AO28")</f>
        <v/>
      </c>
      <c r="AP28" s="24" t="str">
        <f>indirect("'02_editer'!AP28")</f>
        <v/>
      </c>
      <c r="AQ28" s="24" t="str">
        <f>indirect("'02_editer'!AQ28")</f>
        <v/>
      </c>
      <c r="AR28" s="24" t="str">
        <f>indirect("'02_editer'!AR28")</f>
        <v/>
      </c>
      <c r="AS28" s="24" t="str">
        <f>indirect("'02_editer'!AS28")</f>
        <v/>
      </c>
      <c r="AT28" s="24" t="str">
        <f>indirect("'02_editer'!AT28")</f>
        <v/>
      </c>
      <c r="AU28" s="24" t="str">
        <f>indirect("'02_editer'!AU28")</f>
        <v/>
      </c>
      <c r="AV28" s="24" t="str">
        <f>indirect("'02_editer'!AV28")</f>
        <v/>
      </c>
      <c r="AW28" s="24" t="str">
        <f>indirect("'02_editer'!AW28")</f>
        <v/>
      </c>
      <c r="AX28" s="24" t="str">
        <f>indirect("'02_editer'!AX28")</f>
        <v/>
      </c>
      <c r="AY28" s="24" t="str">
        <f>indirect("'02_editer'!AY28")</f>
        <v/>
      </c>
      <c r="AZ28" s="24" t="str">
        <f>indirect("'02_editer'!AZ28")</f>
        <v/>
      </c>
      <c r="BA28" s="24" t="str">
        <f>indirect("'02_editer'!BA28")</f>
        <v/>
      </c>
      <c r="BB28" s="24" t="str">
        <f>indirect("'02_editer'!BB28")</f>
        <v/>
      </c>
      <c r="BC28" s="155" t="str">
        <f>indirect("'02_editer'!BC28")</f>
        <v/>
      </c>
    </row>
    <row r="29">
      <c r="A29" s="87">
        <f>indirect("'02_editer'!A29")</f>
        <v>11</v>
      </c>
      <c r="B29" s="87" t="str">
        <f>indirect("'02_editer'!B29")</f>
        <v/>
      </c>
      <c r="C29" s="87" t="str">
        <f>indirect("'02_editer'!C29")</f>
        <v/>
      </c>
      <c r="D29" s="87" t="str">
        <f>indirect("'02_editer'!D29")</f>
        <v>ソロ歌</v>
      </c>
      <c r="E29" s="154" t="str">
        <f>indirect("'02_editer'!E29")</f>
        <v/>
      </c>
      <c r="F29" s="24" t="str">
        <f>indirect("'02_editer'!F29")</f>
        <v/>
      </c>
      <c r="G29" s="24" t="str">
        <f>indirect("'02_editer'!G29")</f>
        <v/>
      </c>
      <c r="H29" s="24" t="str">
        <f>indirect("'02_editer'!H29")</f>
        <v/>
      </c>
      <c r="I29" s="24" t="str">
        <f>indirect("'02_editer'!I29")</f>
        <v/>
      </c>
      <c r="J29" s="24" t="str">
        <f>indirect("'02_editer'!J29")</f>
        <v/>
      </c>
      <c r="K29" s="24" t="str">
        <f>indirect("'02_editer'!K29")</f>
        <v/>
      </c>
      <c r="L29" s="24" t="str">
        <f>indirect("'02_editer'!L29")</f>
        <v/>
      </c>
      <c r="M29" s="24" t="str">
        <f>indirect("'02_editer'!M29")</f>
        <v/>
      </c>
      <c r="N29" s="24" t="str">
        <f>indirect("'02_editer'!N29")</f>
        <v/>
      </c>
      <c r="O29" s="24" t="str">
        <f>indirect("'02_editer'!O29")</f>
        <v/>
      </c>
      <c r="P29" s="24" t="str">
        <f>indirect("'02_editer'!P29")</f>
        <v/>
      </c>
      <c r="Q29" s="24" t="str">
        <f>indirect("'02_editer'!Q29")</f>
        <v/>
      </c>
      <c r="R29" s="24" t="str">
        <f>indirect("'02_editer'!R29")</f>
        <v/>
      </c>
      <c r="S29" s="24" t="str">
        <f>indirect("'02_editer'!S29")</f>
        <v/>
      </c>
      <c r="T29" s="24" t="str">
        <f>indirect("'02_editer'!T29")</f>
        <v/>
      </c>
      <c r="U29" s="24" t="str">
        <f>indirect("'02_editer'!U29")</f>
        <v/>
      </c>
      <c r="V29" s="24" t="str">
        <f>indirect("'02_editer'!V29")</f>
        <v/>
      </c>
      <c r="W29" s="24" t="str">
        <f>indirect("'02_editer'!W29")</f>
        <v/>
      </c>
      <c r="X29" s="24" t="str">
        <f>indirect("'02_editer'!X29")</f>
        <v/>
      </c>
      <c r="Y29" s="24" t="str">
        <f>indirect("'02_editer'!Y29")</f>
        <v/>
      </c>
      <c r="Z29" s="24" t="str">
        <f>indirect("'02_editer'!Z29")</f>
        <v/>
      </c>
      <c r="AA29" s="24" t="str">
        <f>indirect("'02_editer'!AA29")</f>
        <v/>
      </c>
      <c r="AB29" s="24" t="str">
        <f>indirect("'02_editer'!AB29")</f>
        <v/>
      </c>
      <c r="AC29" s="24" t="str">
        <f>indirect("'02_editer'!AC29")</f>
        <v/>
      </c>
      <c r="AD29" s="24" t="str">
        <f>indirect("'02_editer'!AD29")</f>
        <v/>
      </c>
      <c r="AE29" s="24" t="str">
        <f>indirect("'02_editer'!AE29")</f>
        <v/>
      </c>
      <c r="AF29" s="24" t="str">
        <f>indirect("'02_editer'!AF29")</f>
        <v/>
      </c>
      <c r="AG29" s="24" t="str">
        <f>indirect("'02_editer'!AG29")</f>
        <v/>
      </c>
      <c r="AH29" s="24" t="str">
        <f>indirect("'02_editer'!AH29")</f>
        <v/>
      </c>
      <c r="AI29" s="24" t="str">
        <f>indirect("'02_editer'!AI29")</f>
        <v/>
      </c>
      <c r="AJ29" s="24" t="str">
        <f>indirect("'02_editer'!AJ29")</f>
        <v/>
      </c>
      <c r="AK29" s="24" t="str">
        <f>indirect("'02_editer'!AK29")</f>
        <v/>
      </c>
      <c r="AL29" s="24" t="str">
        <f>indirect("'02_editer'!AL29")</f>
        <v/>
      </c>
      <c r="AM29" s="24" t="str">
        <f>indirect("'02_editer'!AM29")</f>
        <v/>
      </c>
      <c r="AN29" s="24" t="str">
        <f>indirect("'02_editer'!AN29")</f>
        <v/>
      </c>
      <c r="AO29" s="24" t="str">
        <f>indirect("'02_editer'!AO29")</f>
        <v/>
      </c>
      <c r="AP29" s="24" t="str">
        <f>indirect("'02_editer'!AP29")</f>
        <v/>
      </c>
      <c r="AQ29" s="24" t="str">
        <f>indirect("'02_editer'!AQ29")</f>
        <v/>
      </c>
      <c r="AR29" s="24" t="str">
        <f>indirect("'02_editer'!AR29")</f>
        <v/>
      </c>
      <c r="AS29" s="24" t="str">
        <f>indirect("'02_editer'!AS29")</f>
        <v/>
      </c>
      <c r="AT29" s="24" t="str">
        <f>indirect("'02_editer'!AT29")</f>
        <v/>
      </c>
      <c r="AU29" s="24" t="str">
        <f>indirect("'02_editer'!AU29")</f>
        <v/>
      </c>
      <c r="AV29" s="24" t="str">
        <f>indirect("'02_editer'!AV29")</f>
        <v/>
      </c>
      <c r="AW29" s="24" t="str">
        <f>indirect("'02_editer'!AW29")</f>
        <v/>
      </c>
      <c r="AX29" s="24" t="str">
        <f>indirect("'02_editer'!AX29")</f>
        <v/>
      </c>
      <c r="AY29" s="24" t="str">
        <f>indirect("'02_editer'!AY29")</f>
        <v/>
      </c>
      <c r="AZ29" s="24" t="str">
        <f>indirect("'02_editer'!AZ29")</f>
        <v/>
      </c>
      <c r="BA29" s="24" t="str">
        <f>indirect("'02_editer'!BA29")</f>
        <v/>
      </c>
      <c r="BB29" s="24" t="str">
        <f>indirect("'02_editer'!BB29")</f>
        <v/>
      </c>
      <c r="BC29" s="155" t="str">
        <f>indirect("'02_editer'!BC29")</f>
        <v/>
      </c>
    </row>
    <row r="30">
      <c r="A30" s="87">
        <f>indirect("'02_editer'!A30")</f>
        <v>11</v>
      </c>
      <c r="B30" s="87" t="str">
        <f>indirect("'02_editer'!B30")</f>
        <v/>
      </c>
      <c r="C30" s="87" t="str">
        <f>indirect("'02_editer'!C30")</f>
        <v/>
      </c>
      <c r="D30" s="87" t="str">
        <f>indirect("'02_editer'!D30")</f>
        <v>演技</v>
      </c>
      <c r="E30" s="154" t="str">
        <f>indirect("'02_editer'!E30")</f>
        <v/>
      </c>
      <c r="F30" s="24" t="str">
        <f>indirect("'02_editer'!F30")</f>
        <v/>
      </c>
      <c r="G30" s="24" t="str">
        <f>indirect("'02_editer'!G30")</f>
        <v/>
      </c>
      <c r="H30" s="24" t="str">
        <f>indirect("'02_editer'!H30")</f>
        <v/>
      </c>
      <c r="I30" s="24" t="str">
        <f>indirect("'02_editer'!I30")</f>
        <v/>
      </c>
      <c r="J30" s="24" t="str">
        <f>indirect("'02_editer'!J30")</f>
        <v/>
      </c>
      <c r="K30" s="24" t="str">
        <f>indirect("'02_editer'!K30")</f>
        <v/>
      </c>
      <c r="L30" s="24" t="str">
        <f>indirect("'02_editer'!L30")</f>
        <v/>
      </c>
      <c r="M30" s="24" t="str">
        <f>indirect("'02_editer'!M30")</f>
        <v/>
      </c>
      <c r="N30" s="24" t="str">
        <f>indirect("'02_editer'!N30")</f>
        <v/>
      </c>
      <c r="O30" s="24" t="str">
        <f>indirect("'02_editer'!O30")</f>
        <v/>
      </c>
      <c r="P30" s="24" t="str">
        <f>indirect("'02_editer'!P30")</f>
        <v/>
      </c>
      <c r="Q30" s="24" t="str">
        <f>indirect("'02_editer'!Q30")</f>
        <v/>
      </c>
      <c r="R30" s="24" t="str">
        <f>indirect("'02_editer'!R30")</f>
        <v/>
      </c>
      <c r="S30" s="24" t="str">
        <f>indirect("'02_editer'!S30")</f>
        <v/>
      </c>
      <c r="T30" s="24" t="str">
        <f>indirect("'02_editer'!T30")</f>
        <v/>
      </c>
      <c r="U30" s="24" t="str">
        <f>indirect("'02_editer'!U30")</f>
        <v/>
      </c>
      <c r="V30" s="24" t="str">
        <f>indirect("'02_editer'!V30")</f>
        <v/>
      </c>
      <c r="W30" s="24" t="str">
        <f>indirect("'02_editer'!W30")</f>
        <v/>
      </c>
      <c r="X30" s="24" t="str">
        <f>indirect("'02_editer'!X30")</f>
        <v/>
      </c>
      <c r="Y30" s="24" t="str">
        <f>indirect("'02_editer'!Y30")</f>
        <v/>
      </c>
      <c r="Z30" s="24" t="str">
        <f>indirect("'02_editer'!Z30")</f>
        <v/>
      </c>
      <c r="AA30" s="24" t="str">
        <f>indirect("'02_editer'!AA30")</f>
        <v/>
      </c>
      <c r="AB30" s="24" t="str">
        <f>indirect("'02_editer'!AB30")</f>
        <v/>
      </c>
      <c r="AC30" s="24" t="str">
        <f>indirect("'02_editer'!AC30")</f>
        <v/>
      </c>
      <c r="AD30" s="24" t="str">
        <f>indirect("'02_editer'!AD30")</f>
        <v/>
      </c>
      <c r="AE30" s="24" t="str">
        <f>indirect("'02_editer'!AE30")</f>
        <v/>
      </c>
      <c r="AF30" s="24" t="str">
        <f>indirect("'02_editer'!AF30")</f>
        <v/>
      </c>
      <c r="AG30" s="24" t="str">
        <f>indirect("'02_editer'!AG30")</f>
        <v/>
      </c>
      <c r="AH30" s="24" t="str">
        <f>indirect("'02_editer'!AH30")</f>
        <v/>
      </c>
      <c r="AI30" s="24" t="str">
        <f>indirect("'02_editer'!AI30")</f>
        <v/>
      </c>
      <c r="AJ30" s="24" t="str">
        <f>indirect("'02_editer'!AJ30")</f>
        <v/>
      </c>
      <c r="AK30" s="24" t="str">
        <f>indirect("'02_editer'!AK30")</f>
        <v/>
      </c>
      <c r="AL30" s="24" t="str">
        <f>indirect("'02_editer'!AL30")</f>
        <v/>
      </c>
      <c r="AM30" s="24" t="str">
        <f>indirect("'02_editer'!AM30")</f>
        <v/>
      </c>
      <c r="AN30" s="24" t="str">
        <f>indirect("'02_editer'!AN30")</f>
        <v/>
      </c>
      <c r="AO30" s="24" t="str">
        <f>indirect("'02_editer'!AO30")</f>
        <v/>
      </c>
      <c r="AP30" s="24" t="str">
        <f>indirect("'02_editer'!AP30")</f>
        <v/>
      </c>
      <c r="AQ30" s="24" t="str">
        <f>indirect("'02_editer'!AQ30")</f>
        <v/>
      </c>
      <c r="AR30" s="24" t="str">
        <f>indirect("'02_editer'!AR30")</f>
        <v/>
      </c>
      <c r="AS30" s="24" t="str">
        <f>indirect("'02_editer'!AS30")</f>
        <v/>
      </c>
      <c r="AT30" s="24" t="str">
        <f>indirect("'02_editer'!AT30")</f>
        <v/>
      </c>
      <c r="AU30" s="24" t="str">
        <f>indirect("'02_editer'!AU30")</f>
        <v/>
      </c>
      <c r="AV30" s="24" t="str">
        <f>indirect("'02_editer'!AV30")</f>
        <v/>
      </c>
      <c r="AW30" s="24" t="str">
        <f>indirect("'02_editer'!AW30")</f>
        <v/>
      </c>
      <c r="AX30" s="24" t="str">
        <f>indirect("'02_editer'!AX30")</f>
        <v/>
      </c>
      <c r="AY30" s="24" t="str">
        <f>indirect("'02_editer'!AY30")</f>
        <v/>
      </c>
      <c r="AZ30" s="24" t="str">
        <f>indirect("'02_editer'!AZ30")</f>
        <v/>
      </c>
      <c r="BA30" s="24" t="str">
        <f>indirect("'02_editer'!BA30")</f>
        <v/>
      </c>
      <c r="BB30" s="24" t="str">
        <f>indirect("'02_editer'!BB30")</f>
        <v/>
      </c>
      <c r="BC30" s="155" t="str">
        <f>indirect("'02_editer'!BC30")</f>
        <v/>
      </c>
    </row>
    <row r="31">
      <c r="A31" s="87">
        <f>indirect("'02_editer'!A31")</f>
        <v>13</v>
      </c>
      <c r="B31" s="87" t="str">
        <f>indirect("'02_editer'!B31")</f>
        <v/>
      </c>
      <c r="C31" s="87" t="str">
        <f>indirect("'02_editer'!C31")</f>
        <v/>
      </c>
      <c r="D31" s="87" t="str">
        <f>indirect("'02_editer'!D31")</f>
        <v>演技</v>
      </c>
      <c r="E31" s="154" t="str">
        <f>indirect("'02_editer'!E31")</f>
        <v/>
      </c>
      <c r="F31" s="24" t="str">
        <f>indirect("'02_editer'!F31")</f>
        <v/>
      </c>
      <c r="G31" s="24" t="str">
        <f>indirect("'02_editer'!G31")</f>
        <v/>
      </c>
      <c r="H31" s="24" t="str">
        <f>indirect("'02_editer'!H31")</f>
        <v/>
      </c>
      <c r="I31" s="24" t="str">
        <f>indirect("'02_editer'!I31")</f>
        <v/>
      </c>
      <c r="J31" s="24" t="str">
        <f>indirect("'02_editer'!J31")</f>
        <v/>
      </c>
      <c r="K31" s="24" t="str">
        <f>indirect("'02_editer'!K31")</f>
        <v/>
      </c>
      <c r="L31" s="24" t="str">
        <f>indirect("'02_editer'!L31")</f>
        <v/>
      </c>
      <c r="M31" s="24" t="str">
        <f>indirect("'02_editer'!M31")</f>
        <v/>
      </c>
      <c r="N31" s="24" t="str">
        <f>indirect("'02_editer'!N31")</f>
        <v/>
      </c>
      <c r="O31" s="24" t="str">
        <f>indirect("'02_editer'!O31")</f>
        <v/>
      </c>
      <c r="P31" s="24" t="str">
        <f>indirect("'02_editer'!P31")</f>
        <v/>
      </c>
      <c r="Q31" s="24" t="str">
        <f>indirect("'02_editer'!Q31")</f>
        <v/>
      </c>
      <c r="R31" s="24" t="str">
        <f>indirect("'02_editer'!R31")</f>
        <v/>
      </c>
      <c r="S31" s="24" t="str">
        <f>indirect("'02_editer'!S31")</f>
        <v/>
      </c>
      <c r="T31" s="24" t="str">
        <f>indirect("'02_editer'!T31")</f>
        <v/>
      </c>
      <c r="U31" s="24" t="str">
        <f>indirect("'02_editer'!U31")</f>
        <v/>
      </c>
      <c r="V31" s="24" t="str">
        <f>indirect("'02_editer'!V31")</f>
        <v/>
      </c>
      <c r="W31" s="24" t="str">
        <f>indirect("'02_editer'!W31")</f>
        <v/>
      </c>
      <c r="X31" s="24" t="str">
        <f>indirect("'02_editer'!X31")</f>
        <v/>
      </c>
      <c r="Y31" s="24" t="str">
        <f>indirect("'02_editer'!Y31")</f>
        <v/>
      </c>
      <c r="Z31" s="24" t="str">
        <f>indirect("'02_editer'!Z31")</f>
        <v/>
      </c>
      <c r="AA31" s="24" t="str">
        <f>indirect("'02_editer'!AA31")</f>
        <v/>
      </c>
      <c r="AB31" s="24" t="str">
        <f>indirect("'02_editer'!AB31")</f>
        <v/>
      </c>
      <c r="AC31" s="24" t="str">
        <f>indirect("'02_editer'!AC31")</f>
        <v/>
      </c>
      <c r="AD31" s="24" t="str">
        <f>indirect("'02_editer'!AD31")</f>
        <v/>
      </c>
      <c r="AE31" s="24" t="str">
        <f>indirect("'02_editer'!AE31")</f>
        <v/>
      </c>
      <c r="AF31" s="24" t="str">
        <f>indirect("'02_editer'!AF31")</f>
        <v/>
      </c>
      <c r="AG31" s="24" t="str">
        <f>indirect("'02_editer'!AG31")</f>
        <v/>
      </c>
      <c r="AH31" s="24" t="str">
        <f>indirect("'02_editer'!AH31")</f>
        <v/>
      </c>
      <c r="AI31" s="24" t="str">
        <f>indirect("'02_editer'!AI31")</f>
        <v/>
      </c>
      <c r="AJ31" s="24" t="str">
        <f>indirect("'02_editer'!AJ31")</f>
        <v/>
      </c>
      <c r="AK31" s="24" t="str">
        <f>indirect("'02_editer'!AK31")</f>
        <v/>
      </c>
      <c r="AL31" s="24" t="str">
        <f>indirect("'02_editer'!AL31")</f>
        <v/>
      </c>
      <c r="AM31" s="24" t="str">
        <f>indirect("'02_editer'!AM31")</f>
        <v/>
      </c>
      <c r="AN31" s="24" t="str">
        <f>indirect("'02_editer'!AN31")</f>
        <v/>
      </c>
      <c r="AO31" s="24" t="str">
        <f>indirect("'02_editer'!AO31")</f>
        <v/>
      </c>
      <c r="AP31" s="24" t="str">
        <f>indirect("'02_editer'!AP31")</f>
        <v/>
      </c>
      <c r="AQ31" s="24" t="str">
        <f>indirect("'02_editer'!AQ31")</f>
        <v/>
      </c>
      <c r="AR31" s="24" t="str">
        <f>indirect("'02_editer'!AR31")</f>
        <v/>
      </c>
      <c r="AS31" s="24" t="str">
        <f>indirect("'02_editer'!AS31")</f>
        <v/>
      </c>
      <c r="AT31" s="24" t="str">
        <f>indirect("'02_editer'!AT31")</f>
        <v/>
      </c>
      <c r="AU31" s="24" t="str">
        <f>indirect("'02_editer'!AU31")</f>
        <v/>
      </c>
      <c r="AV31" s="24" t="str">
        <f>indirect("'02_editer'!AV31")</f>
        <v/>
      </c>
      <c r="AW31" s="24" t="str">
        <f>indirect("'02_editer'!AW31")</f>
        <v/>
      </c>
      <c r="AX31" s="24" t="str">
        <f>indirect("'02_editer'!AX31")</f>
        <v/>
      </c>
      <c r="AY31" s="24" t="str">
        <f>indirect("'02_editer'!AY31")</f>
        <v/>
      </c>
      <c r="AZ31" s="24" t="str">
        <f>indirect("'02_editer'!AZ31")</f>
        <v/>
      </c>
      <c r="BA31" s="24" t="str">
        <f>indirect("'02_editer'!BA31")</f>
        <v/>
      </c>
      <c r="BB31" s="24" t="str">
        <f>indirect("'02_editer'!BB31")</f>
        <v/>
      </c>
      <c r="BC31" s="155" t="str">
        <f>indirect("'02_editer'!BC31")</f>
        <v/>
      </c>
    </row>
    <row r="32">
      <c r="A32" s="87">
        <f>indirect("'02_editer'!A32")</f>
        <v>14</v>
      </c>
      <c r="B32" s="87" t="str">
        <f>indirect("'02_editer'!B32")</f>
        <v/>
      </c>
      <c r="C32" s="87" t="str">
        <f>indirect("'02_editer'!C32")</f>
        <v/>
      </c>
      <c r="D32" s="87" t="str">
        <f>indirect("'02_editer'!D32")</f>
        <v>ソロ歌</v>
      </c>
      <c r="E32" s="154" t="str">
        <f>indirect("'02_editer'!E32")</f>
        <v/>
      </c>
      <c r="F32" s="24" t="str">
        <f>indirect("'02_editer'!F32")</f>
        <v/>
      </c>
      <c r="G32" s="24" t="str">
        <f>indirect("'02_editer'!G32")</f>
        <v/>
      </c>
      <c r="H32" s="24" t="str">
        <f>indirect("'02_editer'!H32")</f>
        <v/>
      </c>
      <c r="I32" s="24" t="str">
        <f>indirect("'02_editer'!I32")</f>
        <v/>
      </c>
      <c r="J32" s="24" t="str">
        <f>indirect("'02_editer'!J32")</f>
        <v/>
      </c>
      <c r="K32" s="24" t="str">
        <f>indirect("'02_editer'!K32")</f>
        <v/>
      </c>
      <c r="L32" s="24" t="str">
        <f>indirect("'02_editer'!L32")</f>
        <v/>
      </c>
      <c r="M32" s="24" t="str">
        <f>indirect("'02_editer'!M32")</f>
        <v/>
      </c>
      <c r="N32" s="24" t="str">
        <f>indirect("'02_editer'!N32")</f>
        <v/>
      </c>
      <c r="O32" s="24" t="str">
        <f>indirect("'02_editer'!O32")</f>
        <v/>
      </c>
      <c r="P32" s="24" t="str">
        <f>indirect("'02_editer'!P32")</f>
        <v/>
      </c>
      <c r="Q32" s="24" t="str">
        <f>indirect("'02_editer'!Q32")</f>
        <v/>
      </c>
      <c r="R32" s="24" t="str">
        <f>indirect("'02_editer'!R32")</f>
        <v/>
      </c>
      <c r="S32" s="24" t="str">
        <f>indirect("'02_editer'!S32")</f>
        <v/>
      </c>
      <c r="T32" s="24" t="str">
        <f>indirect("'02_editer'!T32")</f>
        <v/>
      </c>
      <c r="U32" s="24" t="str">
        <f>indirect("'02_editer'!U32")</f>
        <v/>
      </c>
      <c r="V32" s="24" t="str">
        <f>indirect("'02_editer'!V32")</f>
        <v/>
      </c>
      <c r="W32" s="24" t="str">
        <f>indirect("'02_editer'!W32")</f>
        <v/>
      </c>
      <c r="X32" s="24" t="str">
        <f>indirect("'02_editer'!X32")</f>
        <v/>
      </c>
      <c r="Y32" s="24" t="str">
        <f>indirect("'02_editer'!Y32")</f>
        <v/>
      </c>
      <c r="Z32" s="24" t="str">
        <f>indirect("'02_editer'!Z32")</f>
        <v/>
      </c>
      <c r="AA32" s="24" t="str">
        <f>indirect("'02_editer'!AA32")</f>
        <v/>
      </c>
      <c r="AB32" s="24" t="str">
        <f>indirect("'02_editer'!AB32")</f>
        <v/>
      </c>
      <c r="AC32" s="24" t="str">
        <f>indirect("'02_editer'!AC32")</f>
        <v/>
      </c>
      <c r="AD32" s="24" t="str">
        <f>indirect("'02_editer'!AD32")</f>
        <v/>
      </c>
      <c r="AE32" s="24" t="str">
        <f>indirect("'02_editer'!AE32")</f>
        <v/>
      </c>
      <c r="AF32" s="24" t="str">
        <f>indirect("'02_editer'!AF32")</f>
        <v/>
      </c>
      <c r="AG32" s="24" t="str">
        <f>indirect("'02_editer'!AG32")</f>
        <v/>
      </c>
      <c r="AH32" s="24" t="str">
        <f>indirect("'02_editer'!AH32")</f>
        <v/>
      </c>
      <c r="AI32" s="24" t="str">
        <f>indirect("'02_editer'!AI32")</f>
        <v/>
      </c>
      <c r="AJ32" s="24" t="str">
        <f>indirect("'02_editer'!AJ32")</f>
        <v/>
      </c>
      <c r="AK32" s="24" t="str">
        <f>indirect("'02_editer'!AK32")</f>
        <v/>
      </c>
      <c r="AL32" s="24" t="str">
        <f>indirect("'02_editer'!AL32")</f>
        <v/>
      </c>
      <c r="AM32" s="24" t="str">
        <f>indirect("'02_editer'!AM32")</f>
        <v/>
      </c>
      <c r="AN32" s="24" t="str">
        <f>indirect("'02_editer'!AN32")</f>
        <v/>
      </c>
      <c r="AO32" s="24" t="str">
        <f>indirect("'02_editer'!AO32")</f>
        <v/>
      </c>
      <c r="AP32" s="24" t="str">
        <f>indirect("'02_editer'!AP32")</f>
        <v/>
      </c>
      <c r="AQ32" s="24" t="str">
        <f>indirect("'02_editer'!AQ32")</f>
        <v/>
      </c>
      <c r="AR32" s="24" t="str">
        <f>indirect("'02_editer'!AR32")</f>
        <v/>
      </c>
      <c r="AS32" s="24" t="str">
        <f>indirect("'02_editer'!AS32")</f>
        <v/>
      </c>
      <c r="AT32" s="24" t="str">
        <f>indirect("'02_editer'!AT32")</f>
        <v/>
      </c>
      <c r="AU32" s="24" t="str">
        <f>indirect("'02_editer'!AU32")</f>
        <v/>
      </c>
      <c r="AV32" s="24" t="str">
        <f>indirect("'02_editer'!AV32")</f>
        <v/>
      </c>
      <c r="AW32" s="24" t="str">
        <f>indirect("'02_editer'!AW32")</f>
        <v/>
      </c>
      <c r="AX32" s="24" t="str">
        <f>indirect("'02_editer'!AX32")</f>
        <v/>
      </c>
      <c r="AY32" s="24" t="str">
        <f>indirect("'02_editer'!AY32")</f>
        <v/>
      </c>
      <c r="AZ32" s="24" t="str">
        <f>indirect("'02_editer'!AZ32")</f>
        <v/>
      </c>
      <c r="BA32" s="24" t="str">
        <f>indirect("'02_editer'!BA32")</f>
        <v/>
      </c>
      <c r="BB32" s="24" t="str">
        <f>indirect("'02_editer'!BB32")</f>
        <v/>
      </c>
      <c r="BC32" s="155" t="str">
        <f>indirect("'02_editer'!BC32")</f>
        <v/>
      </c>
    </row>
    <row r="33">
      <c r="A33" s="87">
        <f>indirect("'02_editer'!A33")</f>
        <v>14</v>
      </c>
      <c r="B33" s="87" t="str">
        <f>indirect("'02_editer'!B33")</f>
        <v/>
      </c>
      <c r="C33" s="87" t="str">
        <f>indirect("'02_editer'!C33")</f>
        <v/>
      </c>
      <c r="D33" s="87" t="str">
        <f>indirect("'02_editer'!D33")</f>
        <v>演技</v>
      </c>
      <c r="E33" s="154" t="str">
        <f>indirect("'02_editer'!E33")</f>
        <v/>
      </c>
      <c r="F33" s="24" t="str">
        <f>indirect("'02_editer'!F33")</f>
        <v/>
      </c>
      <c r="G33" s="24" t="str">
        <f>indirect("'02_editer'!G33")</f>
        <v/>
      </c>
      <c r="H33" s="24" t="str">
        <f>indirect("'02_editer'!H33")</f>
        <v/>
      </c>
      <c r="I33" s="24" t="str">
        <f>indirect("'02_editer'!I33")</f>
        <v/>
      </c>
      <c r="J33" s="24" t="str">
        <f>indirect("'02_editer'!J33")</f>
        <v/>
      </c>
      <c r="K33" s="24" t="str">
        <f>indirect("'02_editer'!K33")</f>
        <v/>
      </c>
      <c r="L33" s="24" t="str">
        <f>indirect("'02_editer'!L33")</f>
        <v/>
      </c>
      <c r="M33" s="24" t="str">
        <f>indirect("'02_editer'!M33")</f>
        <v/>
      </c>
      <c r="N33" s="24" t="str">
        <f>indirect("'02_editer'!N33")</f>
        <v/>
      </c>
      <c r="O33" s="24" t="str">
        <f>indirect("'02_editer'!O33")</f>
        <v/>
      </c>
      <c r="P33" s="24" t="str">
        <f>indirect("'02_editer'!P33")</f>
        <v/>
      </c>
      <c r="Q33" s="24" t="str">
        <f>indirect("'02_editer'!Q33")</f>
        <v/>
      </c>
      <c r="R33" s="24" t="str">
        <f>indirect("'02_editer'!R33")</f>
        <v/>
      </c>
      <c r="S33" s="24" t="str">
        <f>indirect("'02_editer'!S33")</f>
        <v/>
      </c>
      <c r="T33" s="24" t="str">
        <f>indirect("'02_editer'!T33")</f>
        <v/>
      </c>
      <c r="U33" s="24" t="str">
        <f>indirect("'02_editer'!U33")</f>
        <v/>
      </c>
      <c r="V33" s="24" t="str">
        <f>indirect("'02_editer'!V33")</f>
        <v/>
      </c>
      <c r="W33" s="24" t="str">
        <f>indirect("'02_editer'!W33")</f>
        <v/>
      </c>
      <c r="X33" s="24" t="str">
        <f>indirect("'02_editer'!X33")</f>
        <v/>
      </c>
      <c r="Y33" s="24" t="str">
        <f>indirect("'02_editer'!Y33")</f>
        <v/>
      </c>
      <c r="Z33" s="24" t="str">
        <f>indirect("'02_editer'!Z33")</f>
        <v/>
      </c>
      <c r="AA33" s="24" t="str">
        <f>indirect("'02_editer'!AA33")</f>
        <v/>
      </c>
      <c r="AB33" s="24" t="str">
        <f>indirect("'02_editer'!AB33")</f>
        <v/>
      </c>
      <c r="AC33" s="24" t="str">
        <f>indirect("'02_editer'!AC33")</f>
        <v/>
      </c>
      <c r="AD33" s="24" t="str">
        <f>indirect("'02_editer'!AD33")</f>
        <v/>
      </c>
      <c r="AE33" s="24" t="str">
        <f>indirect("'02_editer'!AE33")</f>
        <v/>
      </c>
      <c r="AF33" s="24" t="str">
        <f>indirect("'02_editer'!AF33")</f>
        <v/>
      </c>
      <c r="AG33" s="24" t="str">
        <f>indirect("'02_editer'!AG33")</f>
        <v/>
      </c>
      <c r="AH33" s="24" t="str">
        <f>indirect("'02_editer'!AH33")</f>
        <v/>
      </c>
      <c r="AI33" s="24" t="str">
        <f>indirect("'02_editer'!AI33")</f>
        <v/>
      </c>
      <c r="AJ33" s="24" t="str">
        <f>indirect("'02_editer'!AJ33")</f>
        <v/>
      </c>
      <c r="AK33" s="24" t="str">
        <f>indirect("'02_editer'!AK33")</f>
        <v/>
      </c>
      <c r="AL33" s="24" t="str">
        <f>indirect("'02_editer'!AL33")</f>
        <v/>
      </c>
      <c r="AM33" s="24" t="str">
        <f>indirect("'02_editer'!AM33")</f>
        <v/>
      </c>
      <c r="AN33" s="24" t="str">
        <f>indirect("'02_editer'!AN33")</f>
        <v/>
      </c>
      <c r="AO33" s="24" t="str">
        <f>indirect("'02_editer'!AO33")</f>
        <v/>
      </c>
      <c r="AP33" s="24" t="str">
        <f>indirect("'02_editer'!AP33")</f>
        <v/>
      </c>
      <c r="AQ33" s="24" t="str">
        <f>indirect("'02_editer'!AQ33")</f>
        <v/>
      </c>
      <c r="AR33" s="24" t="str">
        <f>indirect("'02_editer'!AR33")</f>
        <v/>
      </c>
      <c r="AS33" s="24" t="str">
        <f>indirect("'02_editer'!AS33")</f>
        <v/>
      </c>
      <c r="AT33" s="24" t="str">
        <f>indirect("'02_editer'!AT33")</f>
        <v/>
      </c>
      <c r="AU33" s="24" t="str">
        <f>indirect("'02_editer'!AU33")</f>
        <v/>
      </c>
      <c r="AV33" s="24" t="str">
        <f>indirect("'02_editer'!AV33")</f>
        <v/>
      </c>
      <c r="AW33" s="24" t="str">
        <f>indirect("'02_editer'!AW33")</f>
        <v/>
      </c>
      <c r="AX33" s="24" t="str">
        <f>indirect("'02_editer'!AX33")</f>
        <v/>
      </c>
      <c r="AY33" s="24" t="str">
        <f>indirect("'02_editer'!AY33")</f>
        <v/>
      </c>
      <c r="AZ33" s="24" t="str">
        <f>indirect("'02_editer'!AZ33")</f>
        <v/>
      </c>
      <c r="BA33" s="24" t="str">
        <f>indirect("'02_editer'!BA33")</f>
        <v/>
      </c>
      <c r="BB33" s="24" t="str">
        <f>indirect("'02_editer'!BB33")</f>
        <v/>
      </c>
      <c r="BC33" s="155" t="str">
        <f>indirect("'02_editer'!BC33")</f>
        <v/>
      </c>
    </row>
    <row r="34">
      <c r="A34" s="87">
        <f>indirect("'02_editer'!A34")</f>
        <v>15</v>
      </c>
      <c r="B34" s="87" t="str">
        <f>indirect("'02_editer'!B34")</f>
        <v/>
      </c>
      <c r="C34" s="87" t="str">
        <f>indirect("'02_editer'!C34")</f>
        <v/>
      </c>
      <c r="D34" s="87" t="str">
        <f>indirect("'02_editer'!D34")</f>
        <v>ソロ歌</v>
      </c>
      <c r="E34" s="154" t="str">
        <f>indirect("'02_editer'!E34")</f>
        <v/>
      </c>
      <c r="F34" s="24" t="str">
        <f>indirect("'02_editer'!F34")</f>
        <v/>
      </c>
      <c r="G34" s="24" t="str">
        <f>indirect("'02_editer'!G34")</f>
        <v/>
      </c>
      <c r="H34" s="24" t="str">
        <f>indirect("'02_editer'!H34")</f>
        <v/>
      </c>
      <c r="I34" s="24" t="str">
        <f>indirect("'02_editer'!I34")</f>
        <v/>
      </c>
      <c r="J34" s="24" t="str">
        <f>indirect("'02_editer'!J34")</f>
        <v/>
      </c>
      <c r="K34" s="24" t="str">
        <f>indirect("'02_editer'!K34")</f>
        <v/>
      </c>
      <c r="L34" s="24" t="str">
        <f>indirect("'02_editer'!L34")</f>
        <v/>
      </c>
      <c r="M34" s="24" t="str">
        <f>indirect("'02_editer'!M34")</f>
        <v/>
      </c>
      <c r="N34" s="24" t="str">
        <f>indirect("'02_editer'!N34")</f>
        <v/>
      </c>
      <c r="O34" s="24" t="str">
        <f>indirect("'02_editer'!O34")</f>
        <v/>
      </c>
      <c r="P34" s="24" t="str">
        <f>indirect("'02_editer'!P34")</f>
        <v/>
      </c>
      <c r="Q34" s="24" t="str">
        <f>indirect("'02_editer'!Q34")</f>
        <v/>
      </c>
      <c r="R34" s="24" t="str">
        <f>indirect("'02_editer'!R34")</f>
        <v/>
      </c>
      <c r="S34" s="24" t="str">
        <f>indirect("'02_editer'!S34")</f>
        <v/>
      </c>
      <c r="T34" s="24" t="str">
        <f>indirect("'02_editer'!T34")</f>
        <v/>
      </c>
      <c r="U34" s="24" t="str">
        <f>indirect("'02_editer'!U34")</f>
        <v/>
      </c>
      <c r="V34" s="24" t="str">
        <f>indirect("'02_editer'!V34")</f>
        <v/>
      </c>
      <c r="W34" s="24" t="str">
        <f>indirect("'02_editer'!W34")</f>
        <v/>
      </c>
      <c r="X34" s="24" t="str">
        <f>indirect("'02_editer'!X34")</f>
        <v/>
      </c>
      <c r="Y34" s="24" t="str">
        <f>indirect("'02_editer'!Y34")</f>
        <v/>
      </c>
      <c r="Z34" s="24" t="str">
        <f>indirect("'02_editer'!Z34")</f>
        <v/>
      </c>
      <c r="AA34" s="24" t="str">
        <f>indirect("'02_editer'!AA34")</f>
        <v/>
      </c>
      <c r="AB34" s="24" t="str">
        <f>indirect("'02_editer'!AB34")</f>
        <v/>
      </c>
      <c r="AC34" s="24" t="str">
        <f>indirect("'02_editer'!AC34")</f>
        <v/>
      </c>
      <c r="AD34" s="24" t="str">
        <f>indirect("'02_editer'!AD34")</f>
        <v/>
      </c>
      <c r="AE34" s="24" t="str">
        <f>indirect("'02_editer'!AE34")</f>
        <v/>
      </c>
      <c r="AF34" s="24" t="str">
        <f>indirect("'02_editer'!AF34")</f>
        <v/>
      </c>
      <c r="AG34" s="24" t="str">
        <f>indirect("'02_editer'!AG34")</f>
        <v/>
      </c>
      <c r="AH34" s="24" t="str">
        <f>indirect("'02_editer'!AH34")</f>
        <v/>
      </c>
      <c r="AI34" s="24" t="str">
        <f>indirect("'02_editer'!AI34")</f>
        <v/>
      </c>
      <c r="AJ34" s="24" t="str">
        <f>indirect("'02_editer'!AJ34")</f>
        <v/>
      </c>
      <c r="AK34" s="24" t="str">
        <f>indirect("'02_editer'!AK34")</f>
        <v/>
      </c>
      <c r="AL34" s="24" t="str">
        <f>indirect("'02_editer'!AL34")</f>
        <v/>
      </c>
      <c r="AM34" s="24" t="str">
        <f>indirect("'02_editer'!AM34")</f>
        <v/>
      </c>
      <c r="AN34" s="24" t="str">
        <f>indirect("'02_editer'!AN34")</f>
        <v/>
      </c>
      <c r="AO34" s="24" t="str">
        <f>indirect("'02_editer'!AO34")</f>
        <v/>
      </c>
      <c r="AP34" s="24" t="str">
        <f>indirect("'02_editer'!AP34")</f>
        <v/>
      </c>
      <c r="AQ34" s="24" t="str">
        <f>indirect("'02_editer'!AQ34")</f>
        <v/>
      </c>
      <c r="AR34" s="24" t="str">
        <f>indirect("'02_editer'!AR34")</f>
        <v/>
      </c>
      <c r="AS34" s="24" t="str">
        <f>indirect("'02_editer'!AS34")</f>
        <v/>
      </c>
      <c r="AT34" s="24" t="str">
        <f>indirect("'02_editer'!AT34")</f>
        <v/>
      </c>
      <c r="AU34" s="24" t="str">
        <f>indirect("'02_editer'!AU34")</f>
        <v/>
      </c>
      <c r="AV34" s="24" t="str">
        <f>indirect("'02_editer'!AV34")</f>
        <v/>
      </c>
      <c r="AW34" s="24" t="str">
        <f>indirect("'02_editer'!AW34")</f>
        <v/>
      </c>
      <c r="AX34" s="24" t="str">
        <f>indirect("'02_editer'!AX34")</f>
        <v/>
      </c>
      <c r="AY34" s="24" t="str">
        <f>indirect("'02_editer'!AY34")</f>
        <v/>
      </c>
      <c r="AZ34" s="24" t="str">
        <f>indirect("'02_editer'!AZ34")</f>
        <v/>
      </c>
      <c r="BA34" s="24" t="str">
        <f>indirect("'02_editer'!BA34")</f>
        <v/>
      </c>
      <c r="BB34" s="24" t="str">
        <f>indirect("'02_editer'!BB34")</f>
        <v/>
      </c>
      <c r="BC34" s="155" t="str">
        <f>indirect("'02_editer'!BC34")</f>
        <v/>
      </c>
    </row>
    <row r="35">
      <c r="A35" s="87">
        <f>indirect("'02_editer'!A35")</f>
        <v>15</v>
      </c>
      <c r="B35" s="87" t="str">
        <f>indirect("'02_editer'!B35")</f>
        <v/>
      </c>
      <c r="C35" s="87" t="str">
        <f>indirect("'02_editer'!C35")</f>
        <v/>
      </c>
      <c r="D35" s="87" t="str">
        <f>indirect("'02_editer'!D35")</f>
        <v>演技</v>
      </c>
      <c r="E35" s="154" t="str">
        <f>indirect("'02_editer'!E35")</f>
        <v/>
      </c>
      <c r="F35" s="24" t="str">
        <f>indirect("'02_editer'!F35")</f>
        <v/>
      </c>
      <c r="G35" s="24" t="str">
        <f>indirect("'02_editer'!G35")</f>
        <v/>
      </c>
      <c r="H35" s="24" t="str">
        <f>indirect("'02_editer'!H35")</f>
        <v/>
      </c>
      <c r="I35" s="24" t="str">
        <f>indirect("'02_editer'!I35")</f>
        <v/>
      </c>
      <c r="J35" s="24" t="str">
        <f>indirect("'02_editer'!J35")</f>
        <v/>
      </c>
      <c r="K35" s="24" t="str">
        <f>indirect("'02_editer'!K35")</f>
        <v/>
      </c>
      <c r="L35" s="24" t="str">
        <f>indirect("'02_editer'!L35")</f>
        <v/>
      </c>
      <c r="M35" s="24" t="str">
        <f>indirect("'02_editer'!M35")</f>
        <v/>
      </c>
      <c r="N35" s="24" t="str">
        <f>indirect("'02_editer'!N35")</f>
        <v/>
      </c>
      <c r="O35" s="24" t="str">
        <f>indirect("'02_editer'!O35")</f>
        <v/>
      </c>
      <c r="P35" s="24" t="str">
        <f>indirect("'02_editer'!P35")</f>
        <v/>
      </c>
      <c r="Q35" s="24" t="str">
        <f>indirect("'02_editer'!Q35")</f>
        <v/>
      </c>
      <c r="R35" s="24" t="str">
        <f>indirect("'02_editer'!R35")</f>
        <v/>
      </c>
      <c r="S35" s="24" t="str">
        <f>indirect("'02_editer'!S35")</f>
        <v/>
      </c>
      <c r="T35" s="24" t="str">
        <f>indirect("'02_editer'!T35")</f>
        <v/>
      </c>
      <c r="U35" s="24" t="str">
        <f>indirect("'02_editer'!U35")</f>
        <v/>
      </c>
      <c r="V35" s="24" t="str">
        <f>indirect("'02_editer'!V35")</f>
        <v/>
      </c>
      <c r="W35" s="24" t="str">
        <f>indirect("'02_editer'!W35")</f>
        <v/>
      </c>
      <c r="X35" s="24" t="str">
        <f>indirect("'02_editer'!X35")</f>
        <v/>
      </c>
      <c r="Y35" s="24" t="str">
        <f>indirect("'02_editer'!Y35")</f>
        <v/>
      </c>
      <c r="Z35" s="24" t="str">
        <f>indirect("'02_editer'!Z35")</f>
        <v/>
      </c>
      <c r="AA35" s="24" t="str">
        <f>indirect("'02_editer'!AA35")</f>
        <v/>
      </c>
      <c r="AB35" s="24" t="str">
        <f>indirect("'02_editer'!AB35")</f>
        <v/>
      </c>
      <c r="AC35" s="24" t="str">
        <f>indirect("'02_editer'!AC35")</f>
        <v/>
      </c>
      <c r="AD35" s="24" t="str">
        <f>indirect("'02_editer'!AD35")</f>
        <v/>
      </c>
      <c r="AE35" s="24" t="str">
        <f>indirect("'02_editer'!AE35")</f>
        <v/>
      </c>
      <c r="AF35" s="24" t="str">
        <f>indirect("'02_editer'!AF35")</f>
        <v/>
      </c>
      <c r="AG35" s="24" t="str">
        <f>indirect("'02_editer'!AG35")</f>
        <v/>
      </c>
      <c r="AH35" s="24" t="str">
        <f>indirect("'02_editer'!AH35")</f>
        <v/>
      </c>
      <c r="AI35" s="24" t="str">
        <f>indirect("'02_editer'!AI35")</f>
        <v/>
      </c>
      <c r="AJ35" s="24" t="str">
        <f>indirect("'02_editer'!AJ35")</f>
        <v/>
      </c>
      <c r="AK35" s="24" t="str">
        <f>indirect("'02_editer'!AK35")</f>
        <v/>
      </c>
      <c r="AL35" s="24" t="str">
        <f>indirect("'02_editer'!AL35")</f>
        <v/>
      </c>
      <c r="AM35" s="24" t="str">
        <f>indirect("'02_editer'!AM35")</f>
        <v/>
      </c>
      <c r="AN35" s="24" t="str">
        <f>indirect("'02_editer'!AN35")</f>
        <v/>
      </c>
      <c r="AO35" s="24" t="str">
        <f>indirect("'02_editer'!AO35")</f>
        <v/>
      </c>
      <c r="AP35" s="24" t="str">
        <f>indirect("'02_editer'!AP35")</f>
        <v/>
      </c>
      <c r="AQ35" s="24" t="str">
        <f>indirect("'02_editer'!AQ35")</f>
        <v/>
      </c>
      <c r="AR35" s="24" t="str">
        <f>indirect("'02_editer'!AR35")</f>
        <v/>
      </c>
      <c r="AS35" s="24" t="str">
        <f>indirect("'02_editer'!AS35")</f>
        <v/>
      </c>
      <c r="AT35" s="24" t="str">
        <f>indirect("'02_editer'!AT35")</f>
        <v/>
      </c>
      <c r="AU35" s="24" t="str">
        <f>indirect("'02_editer'!AU35")</f>
        <v/>
      </c>
      <c r="AV35" s="24" t="str">
        <f>indirect("'02_editer'!AV35")</f>
        <v/>
      </c>
      <c r="AW35" s="24" t="str">
        <f>indirect("'02_editer'!AW35")</f>
        <v/>
      </c>
      <c r="AX35" s="24" t="str">
        <f>indirect("'02_editer'!AX35")</f>
        <v/>
      </c>
      <c r="AY35" s="24" t="str">
        <f>indirect("'02_editer'!AY35")</f>
        <v/>
      </c>
      <c r="AZ35" s="24" t="str">
        <f>indirect("'02_editer'!AZ35")</f>
        <v/>
      </c>
      <c r="BA35" s="24" t="str">
        <f>indirect("'02_editer'!BA35")</f>
        <v/>
      </c>
      <c r="BB35" s="24" t="str">
        <f>indirect("'02_editer'!BB35")</f>
        <v/>
      </c>
      <c r="BC35" s="155" t="str">
        <f>indirect("'02_editer'!BC35")</f>
        <v/>
      </c>
    </row>
    <row r="36">
      <c r="A36" s="87">
        <f>indirect("'02_editer'!A36")</f>
        <v>16</v>
      </c>
      <c r="B36" s="87" t="str">
        <f>indirect("'02_editer'!B36")</f>
        <v/>
      </c>
      <c r="C36" s="87" t="str">
        <f>indirect("'02_editer'!C36")</f>
        <v/>
      </c>
      <c r="D36" s="87" t="str">
        <f>indirect("'02_editer'!D36")</f>
        <v>演技</v>
      </c>
      <c r="E36" s="154" t="str">
        <f>indirect("'02_editer'!E36")</f>
        <v/>
      </c>
      <c r="F36" s="24" t="str">
        <f>indirect("'02_editer'!F36")</f>
        <v/>
      </c>
      <c r="G36" s="24" t="str">
        <f>indirect("'02_editer'!G36")</f>
        <v/>
      </c>
      <c r="H36" s="24" t="str">
        <f>indirect("'02_editer'!H36")</f>
        <v/>
      </c>
      <c r="I36" s="24" t="str">
        <f>indirect("'02_editer'!I36")</f>
        <v/>
      </c>
      <c r="J36" s="24" t="str">
        <f>indirect("'02_editer'!J36")</f>
        <v/>
      </c>
      <c r="K36" s="24" t="str">
        <f>indirect("'02_editer'!K36")</f>
        <v/>
      </c>
      <c r="L36" s="24" t="str">
        <f>indirect("'02_editer'!L36")</f>
        <v/>
      </c>
      <c r="M36" s="24" t="str">
        <f>indirect("'02_editer'!M36")</f>
        <v/>
      </c>
      <c r="N36" s="24" t="str">
        <f>indirect("'02_editer'!N36")</f>
        <v/>
      </c>
      <c r="O36" s="24" t="str">
        <f>indirect("'02_editer'!O36")</f>
        <v/>
      </c>
      <c r="P36" s="24" t="str">
        <f>indirect("'02_editer'!P36")</f>
        <v/>
      </c>
      <c r="Q36" s="24" t="str">
        <f>indirect("'02_editer'!Q36")</f>
        <v/>
      </c>
      <c r="R36" s="24" t="str">
        <f>indirect("'02_editer'!R36")</f>
        <v/>
      </c>
      <c r="S36" s="24" t="str">
        <f>indirect("'02_editer'!S36")</f>
        <v/>
      </c>
      <c r="T36" s="24" t="str">
        <f>indirect("'02_editer'!T36")</f>
        <v/>
      </c>
      <c r="U36" s="24" t="str">
        <f>indirect("'02_editer'!U36")</f>
        <v/>
      </c>
      <c r="V36" s="24" t="str">
        <f>indirect("'02_editer'!V36")</f>
        <v/>
      </c>
      <c r="W36" s="24" t="str">
        <f>indirect("'02_editer'!W36")</f>
        <v/>
      </c>
      <c r="X36" s="24" t="str">
        <f>indirect("'02_editer'!X36")</f>
        <v/>
      </c>
      <c r="Y36" s="24" t="str">
        <f>indirect("'02_editer'!Y36")</f>
        <v/>
      </c>
      <c r="Z36" s="24" t="str">
        <f>indirect("'02_editer'!Z36")</f>
        <v/>
      </c>
      <c r="AA36" s="24" t="str">
        <f>indirect("'02_editer'!AA36")</f>
        <v/>
      </c>
      <c r="AB36" s="24" t="str">
        <f>indirect("'02_editer'!AB36")</f>
        <v/>
      </c>
      <c r="AC36" s="24" t="str">
        <f>indirect("'02_editer'!AC36")</f>
        <v/>
      </c>
      <c r="AD36" s="24" t="str">
        <f>indirect("'02_editer'!AD36")</f>
        <v/>
      </c>
      <c r="AE36" s="24" t="str">
        <f>indirect("'02_editer'!AE36")</f>
        <v/>
      </c>
      <c r="AF36" s="24" t="str">
        <f>indirect("'02_editer'!AF36")</f>
        <v/>
      </c>
      <c r="AG36" s="24" t="str">
        <f>indirect("'02_editer'!AG36")</f>
        <v/>
      </c>
      <c r="AH36" s="24" t="str">
        <f>indirect("'02_editer'!AH36")</f>
        <v/>
      </c>
      <c r="AI36" s="24" t="str">
        <f>indirect("'02_editer'!AI36")</f>
        <v/>
      </c>
      <c r="AJ36" s="24" t="str">
        <f>indirect("'02_editer'!AJ36")</f>
        <v/>
      </c>
      <c r="AK36" s="24" t="str">
        <f>indirect("'02_editer'!AK36")</f>
        <v/>
      </c>
      <c r="AL36" s="24" t="str">
        <f>indirect("'02_editer'!AL36")</f>
        <v/>
      </c>
      <c r="AM36" s="24" t="str">
        <f>indirect("'02_editer'!AM36")</f>
        <v/>
      </c>
      <c r="AN36" s="24" t="str">
        <f>indirect("'02_editer'!AN36")</f>
        <v/>
      </c>
      <c r="AO36" s="24" t="str">
        <f>indirect("'02_editer'!AO36")</f>
        <v/>
      </c>
      <c r="AP36" s="24" t="str">
        <f>indirect("'02_editer'!AP36")</f>
        <v/>
      </c>
      <c r="AQ36" s="24" t="str">
        <f>indirect("'02_editer'!AQ36")</f>
        <v/>
      </c>
      <c r="AR36" s="24" t="str">
        <f>indirect("'02_editer'!AR36")</f>
        <v/>
      </c>
      <c r="AS36" s="24" t="str">
        <f>indirect("'02_editer'!AS36")</f>
        <v/>
      </c>
      <c r="AT36" s="24" t="str">
        <f>indirect("'02_editer'!AT36")</f>
        <v/>
      </c>
      <c r="AU36" s="24" t="str">
        <f>indirect("'02_editer'!AU36")</f>
        <v/>
      </c>
      <c r="AV36" s="24" t="str">
        <f>indirect("'02_editer'!AV36")</f>
        <v/>
      </c>
      <c r="AW36" s="24" t="str">
        <f>indirect("'02_editer'!AW36")</f>
        <v/>
      </c>
      <c r="AX36" s="24" t="str">
        <f>indirect("'02_editer'!AX36")</f>
        <v/>
      </c>
      <c r="AY36" s="24" t="str">
        <f>indirect("'02_editer'!AY36")</f>
        <v/>
      </c>
      <c r="AZ36" s="24" t="str">
        <f>indirect("'02_editer'!AZ36")</f>
        <v/>
      </c>
      <c r="BA36" s="24" t="str">
        <f>indirect("'02_editer'!BA36")</f>
        <v/>
      </c>
      <c r="BB36" s="24" t="str">
        <f>indirect("'02_editer'!BB36")</f>
        <v/>
      </c>
      <c r="BC36" s="155" t="str">
        <f>indirect("'02_editer'!BC36")</f>
        <v/>
      </c>
    </row>
    <row r="37">
      <c r="A37" s="87">
        <f>indirect("'02_editer'!A37")</f>
        <v>17</v>
      </c>
      <c r="B37" s="87" t="str">
        <f>indirect("'02_editer'!B37")</f>
        <v/>
      </c>
      <c r="C37" s="87" t="str">
        <f>indirect("'02_editer'!C37")</f>
        <v/>
      </c>
      <c r="D37" s="87" t="str">
        <f>indirect("'02_editer'!D37")</f>
        <v>ソロ歌</v>
      </c>
      <c r="E37" s="154" t="str">
        <f>indirect("'02_editer'!E37")</f>
        <v/>
      </c>
      <c r="F37" s="24" t="str">
        <f>indirect("'02_editer'!F37")</f>
        <v/>
      </c>
      <c r="G37" s="24" t="str">
        <f>indirect("'02_editer'!G37")</f>
        <v/>
      </c>
      <c r="H37" s="24" t="str">
        <f>indirect("'02_editer'!H37")</f>
        <v/>
      </c>
      <c r="I37" s="24" t="str">
        <f>indirect("'02_editer'!I37")</f>
        <v/>
      </c>
      <c r="J37" s="24" t="str">
        <f>indirect("'02_editer'!J37")</f>
        <v/>
      </c>
      <c r="K37" s="24" t="str">
        <f>indirect("'02_editer'!K37")</f>
        <v/>
      </c>
      <c r="L37" s="24" t="str">
        <f>indirect("'02_editer'!L37")</f>
        <v/>
      </c>
      <c r="M37" s="24" t="str">
        <f>indirect("'02_editer'!M37")</f>
        <v/>
      </c>
      <c r="N37" s="24" t="str">
        <f>indirect("'02_editer'!N37")</f>
        <v/>
      </c>
      <c r="O37" s="24" t="str">
        <f>indirect("'02_editer'!O37")</f>
        <v/>
      </c>
      <c r="P37" s="24" t="str">
        <f>indirect("'02_editer'!P37")</f>
        <v/>
      </c>
      <c r="Q37" s="24" t="str">
        <f>indirect("'02_editer'!Q37")</f>
        <v/>
      </c>
      <c r="R37" s="24" t="str">
        <f>indirect("'02_editer'!R37")</f>
        <v/>
      </c>
      <c r="S37" s="24" t="str">
        <f>indirect("'02_editer'!S37")</f>
        <v/>
      </c>
      <c r="T37" s="24" t="str">
        <f>indirect("'02_editer'!T37")</f>
        <v/>
      </c>
      <c r="U37" s="24" t="str">
        <f>indirect("'02_editer'!U37")</f>
        <v/>
      </c>
      <c r="V37" s="24" t="str">
        <f>indirect("'02_editer'!V37")</f>
        <v/>
      </c>
      <c r="W37" s="24" t="str">
        <f>indirect("'02_editer'!W37")</f>
        <v/>
      </c>
      <c r="X37" s="24" t="str">
        <f>indirect("'02_editer'!X37")</f>
        <v/>
      </c>
      <c r="Y37" s="24" t="str">
        <f>indirect("'02_editer'!Y37")</f>
        <v/>
      </c>
      <c r="Z37" s="24" t="str">
        <f>indirect("'02_editer'!Z37")</f>
        <v/>
      </c>
      <c r="AA37" s="24" t="str">
        <f>indirect("'02_editer'!AA37")</f>
        <v/>
      </c>
      <c r="AB37" s="24" t="str">
        <f>indirect("'02_editer'!AB37")</f>
        <v/>
      </c>
      <c r="AC37" s="24" t="str">
        <f>indirect("'02_editer'!AC37")</f>
        <v/>
      </c>
      <c r="AD37" s="24" t="str">
        <f>indirect("'02_editer'!AD37")</f>
        <v/>
      </c>
      <c r="AE37" s="24" t="str">
        <f>indirect("'02_editer'!AE37")</f>
        <v/>
      </c>
      <c r="AF37" s="24" t="str">
        <f>indirect("'02_editer'!AF37")</f>
        <v/>
      </c>
      <c r="AG37" s="24" t="str">
        <f>indirect("'02_editer'!AG37")</f>
        <v/>
      </c>
      <c r="AH37" s="24" t="str">
        <f>indirect("'02_editer'!AH37")</f>
        <v/>
      </c>
      <c r="AI37" s="24" t="str">
        <f>indirect("'02_editer'!AI37")</f>
        <v/>
      </c>
      <c r="AJ37" s="24" t="str">
        <f>indirect("'02_editer'!AJ37")</f>
        <v/>
      </c>
      <c r="AK37" s="24" t="str">
        <f>indirect("'02_editer'!AK37")</f>
        <v/>
      </c>
      <c r="AL37" s="24" t="str">
        <f>indirect("'02_editer'!AL37")</f>
        <v/>
      </c>
      <c r="AM37" s="24" t="str">
        <f>indirect("'02_editer'!AM37")</f>
        <v/>
      </c>
      <c r="AN37" s="24" t="str">
        <f>indirect("'02_editer'!AN37")</f>
        <v/>
      </c>
      <c r="AO37" s="24" t="str">
        <f>indirect("'02_editer'!AO37")</f>
        <v/>
      </c>
      <c r="AP37" s="24" t="str">
        <f>indirect("'02_editer'!AP37")</f>
        <v/>
      </c>
      <c r="AQ37" s="24" t="str">
        <f>indirect("'02_editer'!AQ37")</f>
        <v/>
      </c>
      <c r="AR37" s="24" t="str">
        <f>indirect("'02_editer'!AR37")</f>
        <v/>
      </c>
      <c r="AS37" s="24" t="str">
        <f>indirect("'02_editer'!AS37")</f>
        <v/>
      </c>
      <c r="AT37" s="24" t="str">
        <f>indirect("'02_editer'!AT37")</f>
        <v/>
      </c>
      <c r="AU37" s="24" t="str">
        <f>indirect("'02_editer'!AU37")</f>
        <v/>
      </c>
      <c r="AV37" s="24" t="str">
        <f>indirect("'02_editer'!AV37")</f>
        <v/>
      </c>
      <c r="AW37" s="24" t="str">
        <f>indirect("'02_editer'!AW37")</f>
        <v/>
      </c>
      <c r="AX37" s="24" t="str">
        <f>indirect("'02_editer'!AX37")</f>
        <v/>
      </c>
      <c r="AY37" s="24" t="str">
        <f>indirect("'02_editer'!AY37")</f>
        <v/>
      </c>
      <c r="AZ37" s="24" t="str">
        <f>indirect("'02_editer'!AZ37")</f>
        <v/>
      </c>
      <c r="BA37" s="24" t="str">
        <f>indirect("'02_editer'!BA37")</f>
        <v/>
      </c>
      <c r="BB37" s="24" t="str">
        <f>indirect("'02_editer'!BB37")</f>
        <v/>
      </c>
      <c r="BC37" s="155" t="str">
        <f>indirect("'02_editer'!BC37")</f>
        <v/>
      </c>
    </row>
    <row r="38">
      <c r="A38" s="87">
        <f>indirect("'02_editer'!A38")</f>
        <v>17</v>
      </c>
      <c r="B38" s="87" t="str">
        <f>indirect("'02_editer'!B38")</f>
        <v/>
      </c>
      <c r="C38" s="87" t="str">
        <f>indirect("'02_editer'!C38")</f>
        <v/>
      </c>
      <c r="D38" s="87" t="str">
        <f>indirect("'02_editer'!D38")</f>
        <v>演技</v>
      </c>
      <c r="E38" s="154" t="str">
        <f>indirect("'02_editer'!E38")</f>
        <v/>
      </c>
      <c r="F38" s="24" t="str">
        <f>indirect("'02_editer'!F38")</f>
        <v/>
      </c>
      <c r="G38" s="24" t="str">
        <f>indirect("'02_editer'!G38")</f>
        <v/>
      </c>
      <c r="H38" s="24" t="str">
        <f>indirect("'02_editer'!H38")</f>
        <v/>
      </c>
      <c r="I38" s="24" t="str">
        <f>indirect("'02_editer'!I38")</f>
        <v/>
      </c>
      <c r="J38" s="24" t="str">
        <f>indirect("'02_editer'!J38")</f>
        <v/>
      </c>
      <c r="K38" s="24" t="str">
        <f>indirect("'02_editer'!K38")</f>
        <v/>
      </c>
      <c r="L38" s="24" t="str">
        <f>indirect("'02_editer'!L38")</f>
        <v/>
      </c>
      <c r="M38" s="24" t="str">
        <f>indirect("'02_editer'!M38")</f>
        <v/>
      </c>
      <c r="N38" s="24" t="str">
        <f>indirect("'02_editer'!N38")</f>
        <v/>
      </c>
      <c r="O38" s="24" t="str">
        <f>indirect("'02_editer'!O38")</f>
        <v/>
      </c>
      <c r="P38" s="24" t="str">
        <f>indirect("'02_editer'!P38")</f>
        <v/>
      </c>
      <c r="Q38" s="24" t="str">
        <f>indirect("'02_editer'!Q38")</f>
        <v/>
      </c>
      <c r="R38" s="24" t="str">
        <f>indirect("'02_editer'!R38")</f>
        <v/>
      </c>
      <c r="S38" s="24" t="str">
        <f>indirect("'02_editer'!S38")</f>
        <v/>
      </c>
      <c r="T38" s="24" t="str">
        <f>indirect("'02_editer'!T38")</f>
        <v/>
      </c>
      <c r="U38" s="24" t="str">
        <f>indirect("'02_editer'!U38")</f>
        <v/>
      </c>
      <c r="V38" s="24" t="str">
        <f>indirect("'02_editer'!V38")</f>
        <v/>
      </c>
      <c r="W38" s="24" t="str">
        <f>indirect("'02_editer'!W38")</f>
        <v/>
      </c>
      <c r="X38" s="24" t="str">
        <f>indirect("'02_editer'!X38")</f>
        <v/>
      </c>
      <c r="Y38" s="24" t="str">
        <f>indirect("'02_editer'!Y38")</f>
        <v/>
      </c>
      <c r="Z38" s="24" t="str">
        <f>indirect("'02_editer'!Z38")</f>
        <v/>
      </c>
      <c r="AA38" s="24" t="str">
        <f>indirect("'02_editer'!AA38")</f>
        <v/>
      </c>
      <c r="AB38" s="24" t="str">
        <f>indirect("'02_editer'!AB38")</f>
        <v/>
      </c>
      <c r="AC38" s="24" t="str">
        <f>indirect("'02_editer'!AC38")</f>
        <v/>
      </c>
      <c r="AD38" s="24" t="str">
        <f>indirect("'02_editer'!AD38")</f>
        <v/>
      </c>
      <c r="AE38" s="24" t="str">
        <f>indirect("'02_editer'!AE38")</f>
        <v/>
      </c>
      <c r="AF38" s="24" t="str">
        <f>indirect("'02_editer'!AF38")</f>
        <v/>
      </c>
      <c r="AG38" s="24" t="str">
        <f>indirect("'02_editer'!AG38")</f>
        <v/>
      </c>
      <c r="AH38" s="24" t="str">
        <f>indirect("'02_editer'!AH38")</f>
        <v/>
      </c>
      <c r="AI38" s="24" t="str">
        <f>indirect("'02_editer'!AI38")</f>
        <v/>
      </c>
      <c r="AJ38" s="24" t="str">
        <f>indirect("'02_editer'!AJ38")</f>
        <v/>
      </c>
      <c r="AK38" s="24" t="str">
        <f>indirect("'02_editer'!AK38")</f>
        <v/>
      </c>
      <c r="AL38" s="24" t="str">
        <f>indirect("'02_editer'!AL38")</f>
        <v/>
      </c>
      <c r="AM38" s="24" t="str">
        <f>indirect("'02_editer'!AM38")</f>
        <v/>
      </c>
      <c r="AN38" s="24" t="str">
        <f>indirect("'02_editer'!AN38")</f>
        <v/>
      </c>
      <c r="AO38" s="24" t="str">
        <f>indirect("'02_editer'!AO38")</f>
        <v/>
      </c>
      <c r="AP38" s="24" t="str">
        <f>indirect("'02_editer'!AP38")</f>
        <v/>
      </c>
      <c r="AQ38" s="24" t="str">
        <f>indirect("'02_editer'!AQ38")</f>
        <v/>
      </c>
      <c r="AR38" s="24" t="str">
        <f>indirect("'02_editer'!AR38")</f>
        <v/>
      </c>
      <c r="AS38" s="24" t="str">
        <f>indirect("'02_editer'!AS38")</f>
        <v/>
      </c>
      <c r="AT38" s="24" t="str">
        <f>indirect("'02_editer'!AT38")</f>
        <v/>
      </c>
      <c r="AU38" s="24" t="str">
        <f>indirect("'02_editer'!AU38")</f>
        <v/>
      </c>
      <c r="AV38" s="24" t="str">
        <f>indirect("'02_editer'!AV38")</f>
        <v/>
      </c>
      <c r="AW38" s="24" t="str">
        <f>indirect("'02_editer'!AW38")</f>
        <v/>
      </c>
      <c r="AX38" s="24" t="str">
        <f>indirect("'02_editer'!AX38")</f>
        <v/>
      </c>
      <c r="AY38" s="24" t="str">
        <f>indirect("'02_editer'!AY38")</f>
        <v/>
      </c>
      <c r="AZ38" s="24" t="str">
        <f>indirect("'02_editer'!AZ38")</f>
        <v/>
      </c>
      <c r="BA38" s="24" t="str">
        <f>indirect("'02_editer'!BA38")</f>
        <v/>
      </c>
      <c r="BB38" s="24" t="str">
        <f>indirect("'02_editer'!BB38")</f>
        <v/>
      </c>
      <c r="BC38" s="155" t="str">
        <f>indirect("'02_editer'!BC38")</f>
        <v/>
      </c>
    </row>
    <row r="39">
      <c r="A39" s="87">
        <f>indirect("'02_editer'!A39")</f>
        <v>17</v>
      </c>
      <c r="B39" s="87" t="str">
        <f>indirect("'02_editer'!B39")</f>
        <v/>
      </c>
      <c r="C39" s="87" t="str">
        <f>indirect("'02_editer'!C39")</f>
        <v/>
      </c>
      <c r="D39" s="87" t="str">
        <f>indirect("'02_editer'!D39")</f>
        <v>全体歌</v>
      </c>
      <c r="E39" s="154" t="str">
        <f>indirect("'02_editer'!E39")</f>
        <v/>
      </c>
      <c r="F39" s="24" t="str">
        <f>indirect("'02_editer'!F39")</f>
        <v/>
      </c>
      <c r="G39" s="24" t="str">
        <f>indirect("'02_editer'!G39")</f>
        <v/>
      </c>
      <c r="H39" s="24" t="str">
        <f>indirect("'02_editer'!H39")</f>
        <v/>
      </c>
      <c r="I39" s="24" t="str">
        <f>indirect("'02_editer'!I39")</f>
        <v/>
      </c>
      <c r="J39" s="24" t="str">
        <f>indirect("'02_editer'!J39")</f>
        <v/>
      </c>
      <c r="K39" s="24" t="str">
        <f>indirect("'02_editer'!K39")</f>
        <v/>
      </c>
      <c r="L39" s="24" t="str">
        <f>indirect("'02_editer'!L39")</f>
        <v/>
      </c>
      <c r="M39" s="24" t="str">
        <f>indirect("'02_editer'!M39")</f>
        <v/>
      </c>
      <c r="N39" s="24" t="str">
        <f>indirect("'02_editer'!N39")</f>
        <v/>
      </c>
      <c r="O39" s="24" t="str">
        <f>indirect("'02_editer'!O39")</f>
        <v/>
      </c>
      <c r="P39" s="24" t="str">
        <f>indirect("'02_editer'!P39")</f>
        <v/>
      </c>
      <c r="Q39" s="24" t="str">
        <f>indirect("'02_editer'!Q39")</f>
        <v/>
      </c>
      <c r="R39" s="24" t="str">
        <f>indirect("'02_editer'!R39")</f>
        <v/>
      </c>
      <c r="S39" s="24" t="str">
        <f>indirect("'02_editer'!S39")</f>
        <v/>
      </c>
      <c r="T39" s="24" t="str">
        <f>indirect("'02_editer'!T39")</f>
        <v/>
      </c>
      <c r="U39" s="24" t="str">
        <f>indirect("'02_editer'!U39")</f>
        <v/>
      </c>
      <c r="V39" s="24" t="str">
        <f>indirect("'02_editer'!V39")</f>
        <v/>
      </c>
      <c r="W39" s="24" t="str">
        <f>indirect("'02_editer'!W39")</f>
        <v/>
      </c>
      <c r="X39" s="24" t="str">
        <f>indirect("'02_editer'!X39")</f>
        <v/>
      </c>
      <c r="Y39" s="24" t="str">
        <f>indirect("'02_editer'!Y39")</f>
        <v/>
      </c>
      <c r="Z39" s="24" t="str">
        <f>indirect("'02_editer'!Z39")</f>
        <v/>
      </c>
      <c r="AA39" s="24" t="str">
        <f>indirect("'02_editer'!AA39")</f>
        <v/>
      </c>
      <c r="AB39" s="24" t="str">
        <f>indirect("'02_editer'!AB39")</f>
        <v/>
      </c>
      <c r="AC39" s="24" t="str">
        <f>indirect("'02_editer'!AC39")</f>
        <v/>
      </c>
      <c r="AD39" s="24" t="str">
        <f>indirect("'02_editer'!AD39")</f>
        <v/>
      </c>
      <c r="AE39" s="24" t="str">
        <f>indirect("'02_editer'!AE39")</f>
        <v/>
      </c>
      <c r="AF39" s="24" t="str">
        <f>indirect("'02_editer'!AF39")</f>
        <v/>
      </c>
      <c r="AG39" s="24" t="str">
        <f>indirect("'02_editer'!AG39")</f>
        <v/>
      </c>
      <c r="AH39" s="24" t="str">
        <f>indirect("'02_editer'!AH39")</f>
        <v/>
      </c>
      <c r="AI39" s="24" t="str">
        <f>indirect("'02_editer'!AI39")</f>
        <v/>
      </c>
      <c r="AJ39" s="24" t="str">
        <f>indirect("'02_editer'!AJ39")</f>
        <v/>
      </c>
      <c r="AK39" s="24" t="str">
        <f>indirect("'02_editer'!AK39")</f>
        <v/>
      </c>
      <c r="AL39" s="24" t="str">
        <f>indirect("'02_editer'!AL39")</f>
        <v/>
      </c>
      <c r="AM39" s="24" t="str">
        <f>indirect("'02_editer'!AM39")</f>
        <v/>
      </c>
      <c r="AN39" s="24" t="str">
        <f>indirect("'02_editer'!AN39")</f>
        <v/>
      </c>
      <c r="AO39" s="24" t="str">
        <f>indirect("'02_editer'!AO39")</f>
        <v/>
      </c>
      <c r="AP39" s="24" t="str">
        <f>indirect("'02_editer'!AP39")</f>
        <v/>
      </c>
      <c r="AQ39" s="24" t="str">
        <f>indirect("'02_editer'!AQ39")</f>
        <v/>
      </c>
      <c r="AR39" s="24" t="str">
        <f>indirect("'02_editer'!AR39")</f>
        <v/>
      </c>
      <c r="AS39" s="24" t="str">
        <f>indirect("'02_editer'!AS39")</f>
        <v/>
      </c>
      <c r="AT39" s="24" t="str">
        <f>indirect("'02_editer'!AT39")</f>
        <v/>
      </c>
      <c r="AU39" s="24" t="str">
        <f>indirect("'02_editer'!AU39")</f>
        <v/>
      </c>
      <c r="AV39" s="24" t="str">
        <f>indirect("'02_editer'!AV39")</f>
        <v/>
      </c>
      <c r="AW39" s="24" t="str">
        <f>indirect("'02_editer'!AW39")</f>
        <v/>
      </c>
      <c r="AX39" s="24" t="str">
        <f>indirect("'02_editer'!AX39")</f>
        <v/>
      </c>
      <c r="AY39" s="24" t="str">
        <f>indirect("'02_editer'!AY39")</f>
        <v/>
      </c>
      <c r="AZ39" s="24" t="str">
        <f>indirect("'02_editer'!AZ39")</f>
        <v/>
      </c>
      <c r="BA39" s="24" t="str">
        <f>indirect("'02_editer'!BA39")</f>
        <v/>
      </c>
      <c r="BB39" s="24" t="str">
        <f>indirect("'02_editer'!BB39")</f>
        <v/>
      </c>
      <c r="BC39" s="155" t="str">
        <f>indirect("'02_editer'!BC39")</f>
        <v/>
      </c>
    </row>
    <row r="40">
      <c r="A40" s="87">
        <f>indirect("'02_editer'!A40")</f>
        <v>18</v>
      </c>
      <c r="B40" s="87" t="str">
        <f>indirect("'02_editer'!B40")</f>
        <v/>
      </c>
      <c r="C40" s="87" t="str">
        <f>indirect("'02_editer'!C40")</f>
        <v/>
      </c>
      <c r="D40" s="87" t="str">
        <f>indirect("'02_editer'!D40")</f>
        <v>ソリ歌</v>
      </c>
      <c r="E40" s="154" t="str">
        <f>indirect("'02_editer'!E40")</f>
        <v/>
      </c>
      <c r="F40" s="24" t="str">
        <f>indirect("'02_editer'!F40")</f>
        <v/>
      </c>
      <c r="G40" s="24" t="str">
        <f>indirect("'02_editer'!G40")</f>
        <v/>
      </c>
      <c r="H40" s="24" t="str">
        <f>indirect("'02_editer'!H40")</f>
        <v/>
      </c>
      <c r="I40" s="24" t="str">
        <f>indirect("'02_editer'!I40")</f>
        <v/>
      </c>
      <c r="J40" s="24" t="str">
        <f>indirect("'02_editer'!J40")</f>
        <v/>
      </c>
      <c r="K40" s="24" t="str">
        <f>indirect("'02_editer'!K40")</f>
        <v/>
      </c>
      <c r="L40" s="24" t="str">
        <f>indirect("'02_editer'!L40")</f>
        <v/>
      </c>
      <c r="M40" s="24" t="str">
        <f>indirect("'02_editer'!M40")</f>
        <v/>
      </c>
      <c r="N40" s="24" t="str">
        <f>indirect("'02_editer'!N40")</f>
        <v/>
      </c>
      <c r="O40" s="24" t="str">
        <f>indirect("'02_editer'!O40")</f>
        <v/>
      </c>
      <c r="P40" s="24" t="str">
        <f>indirect("'02_editer'!P40")</f>
        <v/>
      </c>
      <c r="Q40" s="24" t="str">
        <f>indirect("'02_editer'!Q40")</f>
        <v/>
      </c>
      <c r="R40" s="24" t="str">
        <f>indirect("'02_editer'!R40")</f>
        <v/>
      </c>
      <c r="S40" s="24" t="str">
        <f>indirect("'02_editer'!S40")</f>
        <v/>
      </c>
      <c r="T40" s="24" t="str">
        <f>indirect("'02_editer'!T40")</f>
        <v/>
      </c>
      <c r="U40" s="24" t="str">
        <f>indirect("'02_editer'!U40")</f>
        <v/>
      </c>
      <c r="V40" s="24" t="str">
        <f>indirect("'02_editer'!V40")</f>
        <v/>
      </c>
      <c r="W40" s="24" t="str">
        <f>indirect("'02_editer'!W40")</f>
        <v/>
      </c>
      <c r="X40" s="24" t="str">
        <f>indirect("'02_editer'!X40")</f>
        <v/>
      </c>
      <c r="Y40" s="24" t="str">
        <f>indirect("'02_editer'!Y40")</f>
        <v/>
      </c>
      <c r="Z40" s="24" t="str">
        <f>indirect("'02_editer'!Z40")</f>
        <v/>
      </c>
      <c r="AA40" s="24" t="str">
        <f>indirect("'02_editer'!AA40")</f>
        <v/>
      </c>
      <c r="AB40" s="24" t="str">
        <f>indirect("'02_editer'!AB40")</f>
        <v/>
      </c>
      <c r="AC40" s="24" t="str">
        <f>indirect("'02_editer'!AC40")</f>
        <v/>
      </c>
      <c r="AD40" s="24" t="str">
        <f>indirect("'02_editer'!AD40")</f>
        <v/>
      </c>
      <c r="AE40" s="24" t="str">
        <f>indirect("'02_editer'!AE40")</f>
        <v/>
      </c>
      <c r="AF40" s="24" t="str">
        <f>indirect("'02_editer'!AF40")</f>
        <v/>
      </c>
      <c r="AG40" s="24" t="str">
        <f>indirect("'02_editer'!AG40")</f>
        <v/>
      </c>
      <c r="AH40" s="24" t="str">
        <f>indirect("'02_editer'!AH40")</f>
        <v/>
      </c>
      <c r="AI40" s="24" t="str">
        <f>indirect("'02_editer'!AI40")</f>
        <v/>
      </c>
      <c r="AJ40" s="24" t="str">
        <f>indirect("'02_editer'!AJ40")</f>
        <v/>
      </c>
      <c r="AK40" s="24" t="str">
        <f>indirect("'02_editer'!AK40")</f>
        <v/>
      </c>
      <c r="AL40" s="24" t="str">
        <f>indirect("'02_editer'!AL40")</f>
        <v/>
      </c>
      <c r="AM40" s="24" t="str">
        <f>indirect("'02_editer'!AM40")</f>
        <v/>
      </c>
      <c r="AN40" s="24" t="str">
        <f>indirect("'02_editer'!AN40")</f>
        <v/>
      </c>
      <c r="AO40" s="24" t="str">
        <f>indirect("'02_editer'!AO40")</f>
        <v/>
      </c>
      <c r="AP40" s="24" t="str">
        <f>indirect("'02_editer'!AP40")</f>
        <v/>
      </c>
      <c r="AQ40" s="24" t="str">
        <f>indirect("'02_editer'!AQ40")</f>
        <v/>
      </c>
      <c r="AR40" s="24" t="str">
        <f>indirect("'02_editer'!AR40")</f>
        <v/>
      </c>
      <c r="AS40" s="24" t="str">
        <f>indirect("'02_editer'!AS40")</f>
        <v/>
      </c>
      <c r="AT40" s="24" t="str">
        <f>indirect("'02_editer'!AT40")</f>
        <v/>
      </c>
      <c r="AU40" s="24" t="str">
        <f>indirect("'02_editer'!AU40")</f>
        <v/>
      </c>
      <c r="AV40" s="24" t="str">
        <f>indirect("'02_editer'!AV40")</f>
        <v/>
      </c>
      <c r="AW40" s="24" t="str">
        <f>indirect("'02_editer'!AW40")</f>
        <v/>
      </c>
      <c r="AX40" s="24" t="str">
        <f>indirect("'02_editer'!AX40")</f>
        <v/>
      </c>
      <c r="AY40" s="24" t="str">
        <f>indirect("'02_editer'!AY40")</f>
        <v/>
      </c>
      <c r="AZ40" s="24" t="str">
        <f>indirect("'02_editer'!AZ40")</f>
        <v/>
      </c>
      <c r="BA40" s="24" t="str">
        <f>indirect("'02_editer'!BA40")</f>
        <v/>
      </c>
      <c r="BB40" s="24" t="str">
        <f>indirect("'02_editer'!BB40")</f>
        <v/>
      </c>
      <c r="BC40" s="155" t="str">
        <f>indirect("'02_editer'!BC40")</f>
        <v/>
      </c>
    </row>
    <row r="41">
      <c r="A41" s="87">
        <f>indirect("'02_editer'!A41")</f>
        <v>18</v>
      </c>
      <c r="B41" s="87" t="str">
        <f>indirect("'02_editer'!B41")</f>
        <v/>
      </c>
      <c r="C41" s="87" t="str">
        <f>indirect("'02_editer'!C41")</f>
        <v/>
      </c>
      <c r="D41" s="87" t="str">
        <f>indirect("'02_editer'!D41")</f>
        <v>ソロ歌</v>
      </c>
      <c r="E41" s="154" t="str">
        <f>indirect("'02_editer'!E41")</f>
        <v/>
      </c>
      <c r="F41" s="24" t="str">
        <f>indirect("'02_editer'!F41")</f>
        <v/>
      </c>
      <c r="G41" s="24" t="str">
        <f>indirect("'02_editer'!G41")</f>
        <v/>
      </c>
      <c r="H41" s="24" t="str">
        <f>indirect("'02_editer'!H41")</f>
        <v/>
      </c>
      <c r="I41" s="24" t="str">
        <f>indirect("'02_editer'!I41")</f>
        <v/>
      </c>
      <c r="J41" s="24" t="str">
        <f>indirect("'02_editer'!J41")</f>
        <v/>
      </c>
      <c r="K41" s="24" t="str">
        <f>indirect("'02_editer'!K41")</f>
        <v/>
      </c>
      <c r="L41" s="24" t="str">
        <f>indirect("'02_editer'!L41")</f>
        <v/>
      </c>
      <c r="M41" s="24" t="str">
        <f>indirect("'02_editer'!M41")</f>
        <v/>
      </c>
      <c r="N41" s="24" t="str">
        <f>indirect("'02_editer'!N41")</f>
        <v/>
      </c>
      <c r="O41" s="24" t="str">
        <f>indirect("'02_editer'!O41")</f>
        <v/>
      </c>
      <c r="P41" s="24" t="str">
        <f>indirect("'02_editer'!P41")</f>
        <v/>
      </c>
      <c r="Q41" s="24" t="str">
        <f>indirect("'02_editer'!Q41")</f>
        <v/>
      </c>
      <c r="R41" s="24" t="str">
        <f>indirect("'02_editer'!R41")</f>
        <v/>
      </c>
      <c r="S41" s="24" t="str">
        <f>indirect("'02_editer'!S41")</f>
        <v/>
      </c>
      <c r="T41" s="24" t="str">
        <f>indirect("'02_editer'!T41")</f>
        <v/>
      </c>
      <c r="U41" s="24" t="str">
        <f>indirect("'02_editer'!U41")</f>
        <v/>
      </c>
      <c r="V41" s="24" t="str">
        <f>indirect("'02_editer'!V41")</f>
        <v/>
      </c>
      <c r="W41" s="24" t="str">
        <f>indirect("'02_editer'!W41")</f>
        <v/>
      </c>
      <c r="X41" s="24" t="str">
        <f>indirect("'02_editer'!X41")</f>
        <v/>
      </c>
      <c r="Y41" s="24" t="str">
        <f>indirect("'02_editer'!Y41")</f>
        <v/>
      </c>
      <c r="Z41" s="24" t="str">
        <f>indirect("'02_editer'!Z41")</f>
        <v/>
      </c>
      <c r="AA41" s="24" t="str">
        <f>indirect("'02_editer'!AA41")</f>
        <v/>
      </c>
      <c r="AB41" s="24" t="str">
        <f>indirect("'02_editer'!AB41")</f>
        <v/>
      </c>
      <c r="AC41" s="24" t="str">
        <f>indirect("'02_editer'!AC41")</f>
        <v/>
      </c>
      <c r="AD41" s="24" t="str">
        <f>indirect("'02_editer'!AD41")</f>
        <v/>
      </c>
      <c r="AE41" s="24" t="str">
        <f>indirect("'02_editer'!AE41")</f>
        <v/>
      </c>
      <c r="AF41" s="24" t="str">
        <f>indirect("'02_editer'!AF41")</f>
        <v/>
      </c>
      <c r="AG41" s="24" t="str">
        <f>indirect("'02_editer'!AG41")</f>
        <v/>
      </c>
      <c r="AH41" s="24" t="str">
        <f>indirect("'02_editer'!AH41")</f>
        <v/>
      </c>
      <c r="AI41" s="24" t="str">
        <f>indirect("'02_editer'!AI41")</f>
        <v/>
      </c>
      <c r="AJ41" s="24" t="str">
        <f>indirect("'02_editer'!AJ41")</f>
        <v/>
      </c>
      <c r="AK41" s="24" t="str">
        <f>indirect("'02_editer'!AK41")</f>
        <v/>
      </c>
      <c r="AL41" s="24" t="str">
        <f>indirect("'02_editer'!AL41")</f>
        <v/>
      </c>
      <c r="AM41" s="24" t="str">
        <f>indirect("'02_editer'!AM41")</f>
        <v/>
      </c>
      <c r="AN41" s="24" t="str">
        <f>indirect("'02_editer'!AN41")</f>
        <v/>
      </c>
      <c r="AO41" s="24" t="str">
        <f>indirect("'02_editer'!AO41")</f>
        <v/>
      </c>
      <c r="AP41" s="24" t="str">
        <f>indirect("'02_editer'!AP41")</f>
        <v/>
      </c>
      <c r="AQ41" s="24" t="str">
        <f>indirect("'02_editer'!AQ41")</f>
        <v/>
      </c>
      <c r="AR41" s="24" t="str">
        <f>indirect("'02_editer'!AR41")</f>
        <v/>
      </c>
      <c r="AS41" s="24" t="str">
        <f>indirect("'02_editer'!AS41")</f>
        <v/>
      </c>
      <c r="AT41" s="24" t="str">
        <f>indirect("'02_editer'!AT41")</f>
        <v/>
      </c>
      <c r="AU41" s="24" t="str">
        <f>indirect("'02_editer'!AU41")</f>
        <v/>
      </c>
      <c r="AV41" s="24" t="str">
        <f>indirect("'02_editer'!AV41")</f>
        <v/>
      </c>
      <c r="AW41" s="24" t="str">
        <f>indirect("'02_editer'!AW41")</f>
        <v/>
      </c>
      <c r="AX41" s="24" t="str">
        <f>indirect("'02_editer'!AX41")</f>
        <v/>
      </c>
      <c r="AY41" s="24" t="str">
        <f>indirect("'02_editer'!AY41")</f>
        <v/>
      </c>
      <c r="AZ41" s="24" t="str">
        <f>indirect("'02_editer'!AZ41")</f>
        <v/>
      </c>
      <c r="BA41" s="24" t="str">
        <f>indirect("'02_editer'!BA41")</f>
        <v/>
      </c>
      <c r="BB41" s="24" t="str">
        <f>indirect("'02_editer'!BB41")</f>
        <v/>
      </c>
      <c r="BC41" s="155" t="str">
        <f>indirect("'02_editer'!BC41")</f>
        <v/>
      </c>
    </row>
    <row r="42">
      <c r="A42" s="87">
        <f>indirect("'02_editer'!A42")</f>
        <v>18</v>
      </c>
      <c r="B42" s="87" t="str">
        <f>indirect("'02_editer'!B42")</f>
        <v/>
      </c>
      <c r="C42" s="87" t="str">
        <f>indirect("'02_editer'!C42")</f>
        <v/>
      </c>
      <c r="D42" s="87" t="str">
        <f>indirect("'02_editer'!D42")</f>
        <v>演技</v>
      </c>
      <c r="E42" s="154" t="str">
        <f>indirect("'02_editer'!E42")</f>
        <v/>
      </c>
      <c r="F42" s="24" t="str">
        <f>indirect("'02_editer'!F42")</f>
        <v/>
      </c>
      <c r="G42" s="24" t="str">
        <f>indirect("'02_editer'!G42")</f>
        <v/>
      </c>
      <c r="H42" s="24" t="str">
        <f>indirect("'02_editer'!H42")</f>
        <v/>
      </c>
      <c r="I42" s="24" t="str">
        <f>indirect("'02_editer'!I42")</f>
        <v/>
      </c>
      <c r="J42" s="24" t="str">
        <f>indirect("'02_editer'!J42")</f>
        <v/>
      </c>
      <c r="K42" s="24" t="str">
        <f>indirect("'02_editer'!K42")</f>
        <v/>
      </c>
      <c r="L42" s="24" t="str">
        <f>indirect("'02_editer'!L42")</f>
        <v/>
      </c>
      <c r="M42" s="24" t="str">
        <f>indirect("'02_editer'!M42")</f>
        <v/>
      </c>
      <c r="N42" s="24" t="str">
        <f>indirect("'02_editer'!N42")</f>
        <v/>
      </c>
      <c r="O42" s="24" t="str">
        <f>indirect("'02_editer'!O42")</f>
        <v/>
      </c>
      <c r="P42" s="24" t="str">
        <f>indirect("'02_editer'!P42")</f>
        <v/>
      </c>
      <c r="Q42" s="24" t="str">
        <f>indirect("'02_editer'!Q42")</f>
        <v/>
      </c>
      <c r="R42" s="24" t="str">
        <f>indirect("'02_editer'!R42")</f>
        <v/>
      </c>
      <c r="S42" s="24" t="str">
        <f>indirect("'02_editer'!S42")</f>
        <v/>
      </c>
      <c r="T42" s="24" t="str">
        <f>indirect("'02_editer'!T42")</f>
        <v/>
      </c>
      <c r="U42" s="24" t="str">
        <f>indirect("'02_editer'!U42")</f>
        <v/>
      </c>
      <c r="V42" s="24" t="str">
        <f>indirect("'02_editer'!V42")</f>
        <v/>
      </c>
      <c r="W42" s="24" t="str">
        <f>indirect("'02_editer'!W42")</f>
        <v/>
      </c>
      <c r="X42" s="24" t="str">
        <f>indirect("'02_editer'!X42")</f>
        <v/>
      </c>
      <c r="Y42" s="24" t="str">
        <f>indirect("'02_editer'!Y42")</f>
        <v/>
      </c>
      <c r="Z42" s="24" t="str">
        <f>indirect("'02_editer'!Z42")</f>
        <v/>
      </c>
      <c r="AA42" s="24" t="str">
        <f>indirect("'02_editer'!AA42")</f>
        <v/>
      </c>
      <c r="AB42" s="24" t="str">
        <f>indirect("'02_editer'!AB42")</f>
        <v/>
      </c>
      <c r="AC42" s="24" t="str">
        <f>indirect("'02_editer'!AC42")</f>
        <v/>
      </c>
      <c r="AD42" s="24" t="str">
        <f>indirect("'02_editer'!AD42")</f>
        <v/>
      </c>
      <c r="AE42" s="24" t="str">
        <f>indirect("'02_editer'!AE42")</f>
        <v/>
      </c>
      <c r="AF42" s="24" t="str">
        <f>indirect("'02_editer'!AF42")</f>
        <v/>
      </c>
      <c r="AG42" s="24" t="str">
        <f>indirect("'02_editer'!AG42")</f>
        <v/>
      </c>
      <c r="AH42" s="24" t="str">
        <f>indirect("'02_editer'!AH42")</f>
        <v/>
      </c>
      <c r="AI42" s="24" t="str">
        <f>indirect("'02_editer'!AI42")</f>
        <v/>
      </c>
      <c r="AJ42" s="24" t="str">
        <f>indirect("'02_editer'!AJ42")</f>
        <v/>
      </c>
      <c r="AK42" s="24" t="str">
        <f>indirect("'02_editer'!AK42")</f>
        <v/>
      </c>
      <c r="AL42" s="24" t="str">
        <f>indirect("'02_editer'!AL42")</f>
        <v/>
      </c>
      <c r="AM42" s="24" t="str">
        <f>indirect("'02_editer'!AM42")</f>
        <v/>
      </c>
      <c r="AN42" s="24" t="str">
        <f>indirect("'02_editer'!AN42")</f>
        <v/>
      </c>
      <c r="AO42" s="24" t="str">
        <f>indirect("'02_editer'!AO42")</f>
        <v/>
      </c>
      <c r="AP42" s="24" t="str">
        <f>indirect("'02_editer'!AP42")</f>
        <v/>
      </c>
      <c r="AQ42" s="24" t="str">
        <f>indirect("'02_editer'!AQ42")</f>
        <v/>
      </c>
      <c r="AR42" s="24" t="str">
        <f>indirect("'02_editer'!AR42")</f>
        <v/>
      </c>
      <c r="AS42" s="24" t="str">
        <f>indirect("'02_editer'!AS42")</f>
        <v/>
      </c>
      <c r="AT42" s="24" t="str">
        <f>indirect("'02_editer'!AT42")</f>
        <v/>
      </c>
      <c r="AU42" s="24" t="str">
        <f>indirect("'02_editer'!AU42")</f>
        <v/>
      </c>
      <c r="AV42" s="24" t="str">
        <f>indirect("'02_editer'!AV42")</f>
        <v/>
      </c>
      <c r="AW42" s="24" t="str">
        <f>indirect("'02_editer'!AW42")</f>
        <v/>
      </c>
      <c r="AX42" s="24" t="str">
        <f>indirect("'02_editer'!AX42")</f>
        <v/>
      </c>
      <c r="AY42" s="24" t="str">
        <f>indirect("'02_editer'!AY42")</f>
        <v/>
      </c>
      <c r="AZ42" s="24" t="str">
        <f>indirect("'02_editer'!AZ42")</f>
        <v/>
      </c>
      <c r="BA42" s="24" t="str">
        <f>indirect("'02_editer'!BA42")</f>
        <v/>
      </c>
      <c r="BB42" s="24" t="str">
        <f>indirect("'02_editer'!BB42")</f>
        <v/>
      </c>
      <c r="BC42" s="155" t="str">
        <f>indirect("'02_editer'!BC42")</f>
        <v/>
      </c>
    </row>
    <row r="43">
      <c r="A43" s="87">
        <f>indirect("'02_editer'!A43")</f>
        <v>19</v>
      </c>
      <c r="B43" s="87" t="str">
        <f>indirect("'02_editer'!B43")</f>
        <v/>
      </c>
      <c r="C43" s="87" t="str">
        <f>indirect("'02_editer'!C43")</f>
        <v/>
      </c>
      <c r="D43" s="87" t="str">
        <f>indirect("'02_editer'!D43")</f>
        <v>ソロ歌</v>
      </c>
      <c r="E43" s="154" t="str">
        <f>indirect("'02_editer'!E43")</f>
        <v/>
      </c>
      <c r="F43" s="24" t="str">
        <f>indirect("'02_editer'!F43")</f>
        <v/>
      </c>
      <c r="G43" s="24" t="str">
        <f>indirect("'02_editer'!G43")</f>
        <v/>
      </c>
      <c r="H43" s="24" t="str">
        <f>indirect("'02_editer'!H43")</f>
        <v/>
      </c>
      <c r="I43" s="24" t="str">
        <f>indirect("'02_editer'!I43")</f>
        <v/>
      </c>
      <c r="J43" s="24" t="str">
        <f>indirect("'02_editer'!J43")</f>
        <v/>
      </c>
      <c r="K43" s="24" t="str">
        <f>indirect("'02_editer'!K43")</f>
        <v/>
      </c>
      <c r="L43" s="24" t="str">
        <f>indirect("'02_editer'!L43")</f>
        <v/>
      </c>
      <c r="M43" s="24" t="str">
        <f>indirect("'02_editer'!M43")</f>
        <v/>
      </c>
      <c r="N43" s="24" t="str">
        <f>indirect("'02_editer'!N43")</f>
        <v/>
      </c>
      <c r="O43" s="24" t="str">
        <f>indirect("'02_editer'!O43")</f>
        <v/>
      </c>
      <c r="P43" s="24" t="str">
        <f>indirect("'02_editer'!P43")</f>
        <v/>
      </c>
      <c r="Q43" s="24" t="str">
        <f>indirect("'02_editer'!Q43")</f>
        <v/>
      </c>
      <c r="R43" s="24" t="str">
        <f>indirect("'02_editer'!R43")</f>
        <v/>
      </c>
      <c r="S43" s="24" t="str">
        <f>indirect("'02_editer'!S43")</f>
        <v/>
      </c>
      <c r="T43" s="24" t="str">
        <f>indirect("'02_editer'!T43")</f>
        <v/>
      </c>
      <c r="U43" s="24" t="str">
        <f>indirect("'02_editer'!U43")</f>
        <v/>
      </c>
      <c r="V43" s="24" t="str">
        <f>indirect("'02_editer'!V43")</f>
        <v/>
      </c>
      <c r="W43" s="24" t="str">
        <f>indirect("'02_editer'!W43")</f>
        <v/>
      </c>
      <c r="X43" s="24" t="str">
        <f>indirect("'02_editer'!X43")</f>
        <v/>
      </c>
      <c r="Y43" s="24" t="str">
        <f>indirect("'02_editer'!Y43")</f>
        <v/>
      </c>
      <c r="Z43" s="24" t="str">
        <f>indirect("'02_editer'!Z43")</f>
        <v/>
      </c>
      <c r="AA43" s="24" t="str">
        <f>indirect("'02_editer'!AA43")</f>
        <v/>
      </c>
      <c r="AB43" s="24" t="str">
        <f>indirect("'02_editer'!AB43")</f>
        <v/>
      </c>
      <c r="AC43" s="24" t="str">
        <f>indirect("'02_editer'!AC43")</f>
        <v/>
      </c>
      <c r="AD43" s="24" t="str">
        <f>indirect("'02_editer'!AD43")</f>
        <v/>
      </c>
      <c r="AE43" s="24" t="str">
        <f>indirect("'02_editer'!AE43")</f>
        <v/>
      </c>
      <c r="AF43" s="24" t="str">
        <f>indirect("'02_editer'!AF43")</f>
        <v/>
      </c>
      <c r="AG43" s="24" t="str">
        <f>indirect("'02_editer'!AG43")</f>
        <v/>
      </c>
      <c r="AH43" s="24" t="str">
        <f>indirect("'02_editer'!AH43")</f>
        <v/>
      </c>
      <c r="AI43" s="24" t="str">
        <f>indirect("'02_editer'!AI43")</f>
        <v/>
      </c>
      <c r="AJ43" s="24" t="str">
        <f>indirect("'02_editer'!AJ43")</f>
        <v/>
      </c>
      <c r="AK43" s="24" t="str">
        <f>indirect("'02_editer'!AK43")</f>
        <v/>
      </c>
      <c r="AL43" s="24" t="str">
        <f>indirect("'02_editer'!AL43")</f>
        <v/>
      </c>
      <c r="AM43" s="24" t="str">
        <f>indirect("'02_editer'!AM43")</f>
        <v/>
      </c>
      <c r="AN43" s="24" t="str">
        <f>indirect("'02_editer'!AN43")</f>
        <v/>
      </c>
      <c r="AO43" s="24" t="str">
        <f>indirect("'02_editer'!AO43")</f>
        <v/>
      </c>
      <c r="AP43" s="24" t="str">
        <f>indirect("'02_editer'!AP43")</f>
        <v/>
      </c>
      <c r="AQ43" s="24" t="str">
        <f>indirect("'02_editer'!AQ43")</f>
        <v/>
      </c>
      <c r="AR43" s="24" t="str">
        <f>indirect("'02_editer'!AR43")</f>
        <v/>
      </c>
      <c r="AS43" s="24" t="str">
        <f>indirect("'02_editer'!AS43")</f>
        <v/>
      </c>
      <c r="AT43" s="24" t="str">
        <f>indirect("'02_editer'!AT43")</f>
        <v/>
      </c>
      <c r="AU43" s="24" t="str">
        <f>indirect("'02_editer'!AU43")</f>
        <v/>
      </c>
      <c r="AV43" s="24" t="str">
        <f>indirect("'02_editer'!AV43")</f>
        <v/>
      </c>
      <c r="AW43" s="24" t="str">
        <f>indirect("'02_editer'!AW43")</f>
        <v/>
      </c>
      <c r="AX43" s="24" t="str">
        <f>indirect("'02_editer'!AX43")</f>
        <v/>
      </c>
      <c r="AY43" s="24" t="str">
        <f>indirect("'02_editer'!AY43")</f>
        <v/>
      </c>
      <c r="AZ43" s="24" t="str">
        <f>indirect("'02_editer'!AZ43")</f>
        <v/>
      </c>
      <c r="BA43" s="24" t="str">
        <f>indirect("'02_editer'!BA43")</f>
        <v/>
      </c>
      <c r="BB43" s="24" t="str">
        <f>indirect("'02_editer'!BB43")</f>
        <v/>
      </c>
      <c r="BC43" s="155" t="str">
        <f>indirect("'02_editer'!BC43")</f>
        <v/>
      </c>
    </row>
    <row r="44">
      <c r="A44" s="87">
        <f>indirect("'02_editer'!A44")</f>
        <v>19</v>
      </c>
      <c r="B44" s="87" t="str">
        <f>indirect("'02_editer'!B44")</f>
        <v/>
      </c>
      <c r="C44" s="87" t="str">
        <f>indirect("'02_editer'!C44")</f>
        <v/>
      </c>
      <c r="D44" s="87" t="str">
        <f>indirect("'02_editer'!D44")</f>
        <v>演技</v>
      </c>
      <c r="E44" s="154" t="str">
        <f>indirect("'02_editer'!E44")</f>
        <v/>
      </c>
      <c r="F44" s="24" t="str">
        <f>indirect("'02_editer'!F44")</f>
        <v/>
      </c>
      <c r="G44" s="24" t="str">
        <f>indirect("'02_editer'!G44")</f>
        <v/>
      </c>
      <c r="H44" s="24" t="str">
        <f>indirect("'02_editer'!H44")</f>
        <v/>
      </c>
      <c r="I44" s="24" t="str">
        <f>indirect("'02_editer'!I44")</f>
        <v/>
      </c>
      <c r="J44" s="24" t="str">
        <f>indirect("'02_editer'!J44")</f>
        <v/>
      </c>
      <c r="K44" s="24" t="str">
        <f>indirect("'02_editer'!K44")</f>
        <v/>
      </c>
      <c r="L44" s="24" t="str">
        <f>indirect("'02_editer'!L44")</f>
        <v/>
      </c>
      <c r="M44" s="24" t="str">
        <f>indirect("'02_editer'!M44")</f>
        <v/>
      </c>
      <c r="N44" s="24" t="str">
        <f>indirect("'02_editer'!N44")</f>
        <v/>
      </c>
      <c r="O44" s="24" t="str">
        <f>indirect("'02_editer'!O44")</f>
        <v/>
      </c>
      <c r="P44" s="24" t="str">
        <f>indirect("'02_editer'!P44")</f>
        <v/>
      </c>
      <c r="Q44" s="24" t="str">
        <f>indirect("'02_editer'!Q44")</f>
        <v/>
      </c>
      <c r="R44" s="24" t="str">
        <f>indirect("'02_editer'!R44")</f>
        <v/>
      </c>
      <c r="S44" s="24" t="str">
        <f>indirect("'02_editer'!S44")</f>
        <v/>
      </c>
      <c r="T44" s="24" t="str">
        <f>indirect("'02_editer'!T44")</f>
        <v/>
      </c>
      <c r="U44" s="24" t="str">
        <f>indirect("'02_editer'!U44")</f>
        <v/>
      </c>
      <c r="V44" s="24" t="str">
        <f>indirect("'02_editer'!V44")</f>
        <v/>
      </c>
      <c r="W44" s="24" t="str">
        <f>indirect("'02_editer'!W44")</f>
        <v/>
      </c>
      <c r="X44" s="24" t="str">
        <f>indirect("'02_editer'!X44")</f>
        <v/>
      </c>
      <c r="Y44" s="24" t="str">
        <f>indirect("'02_editer'!Y44")</f>
        <v/>
      </c>
      <c r="Z44" s="24" t="str">
        <f>indirect("'02_editer'!Z44")</f>
        <v/>
      </c>
      <c r="AA44" s="24" t="str">
        <f>indirect("'02_editer'!AA44")</f>
        <v/>
      </c>
      <c r="AB44" s="24" t="str">
        <f>indirect("'02_editer'!AB44")</f>
        <v/>
      </c>
      <c r="AC44" s="24" t="str">
        <f>indirect("'02_editer'!AC44")</f>
        <v/>
      </c>
      <c r="AD44" s="24" t="str">
        <f>indirect("'02_editer'!AD44")</f>
        <v/>
      </c>
      <c r="AE44" s="24" t="str">
        <f>indirect("'02_editer'!AE44")</f>
        <v/>
      </c>
      <c r="AF44" s="24" t="str">
        <f>indirect("'02_editer'!AF44")</f>
        <v/>
      </c>
      <c r="AG44" s="24" t="str">
        <f>indirect("'02_editer'!AG44")</f>
        <v/>
      </c>
      <c r="AH44" s="24" t="str">
        <f>indirect("'02_editer'!AH44")</f>
        <v/>
      </c>
      <c r="AI44" s="24" t="str">
        <f>indirect("'02_editer'!AI44")</f>
        <v/>
      </c>
      <c r="AJ44" s="24" t="str">
        <f>indirect("'02_editer'!AJ44")</f>
        <v/>
      </c>
      <c r="AK44" s="24" t="str">
        <f>indirect("'02_editer'!AK44")</f>
        <v/>
      </c>
      <c r="AL44" s="24" t="str">
        <f>indirect("'02_editer'!AL44")</f>
        <v/>
      </c>
      <c r="AM44" s="24" t="str">
        <f>indirect("'02_editer'!AM44")</f>
        <v/>
      </c>
      <c r="AN44" s="24" t="str">
        <f>indirect("'02_editer'!AN44")</f>
        <v/>
      </c>
      <c r="AO44" s="24" t="str">
        <f>indirect("'02_editer'!AO44")</f>
        <v/>
      </c>
      <c r="AP44" s="24" t="str">
        <f>indirect("'02_editer'!AP44")</f>
        <v/>
      </c>
      <c r="AQ44" s="24" t="str">
        <f>indirect("'02_editer'!AQ44")</f>
        <v/>
      </c>
      <c r="AR44" s="24" t="str">
        <f>indirect("'02_editer'!AR44")</f>
        <v/>
      </c>
      <c r="AS44" s="24" t="str">
        <f>indirect("'02_editer'!AS44")</f>
        <v/>
      </c>
      <c r="AT44" s="24" t="str">
        <f>indirect("'02_editer'!AT44")</f>
        <v/>
      </c>
      <c r="AU44" s="24" t="str">
        <f>indirect("'02_editer'!AU44")</f>
        <v/>
      </c>
      <c r="AV44" s="24" t="str">
        <f>indirect("'02_editer'!AV44")</f>
        <v/>
      </c>
      <c r="AW44" s="24" t="str">
        <f>indirect("'02_editer'!AW44")</f>
        <v/>
      </c>
      <c r="AX44" s="24" t="str">
        <f>indirect("'02_editer'!AX44")</f>
        <v/>
      </c>
      <c r="AY44" s="24" t="str">
        <f>indirect("'02_editer'!AY44")</f>
        <v/>
      </c>
      <c r="AZ44" s="24" t="str">
        <f>indirect("'02_editer'!AZ44")</f>
        <v/>
      </c>
      <c r="BA44" s="24" t="str">
        <f>indirect("'02_editer'!BA44")</f>
        <v/>
      </c>
      <c r="BB44" s="24" t="str">
        <f>indirect("'02_editer'!BB44")</f>
        <v/>
      </c>
      <c r="BC44" s="155" t="str">
        <f>indirect("'02_editer'!BC44")</f>
        <v/>
      </c>
    </row>
    <row r="45">
      <c r="A45" s="87">
        <f>indirect("'02_editer'!A45")</f>
        <v>20</v>
      </c>
      <c r="B45" s="87" t="str">
        <f>indirect("'02_editer'!B45")</f>
        <v/>
      </c>
      <c r="C45" s="87" t="str">
        <f>indirect("'02_editer'!C45")</f>
        <v/>
      </c>
      <c r="D45" s="87" t="str">
        <f>indirect("'02_editer'!D45")</f>
        <v>演技</v>
      </c>
      <c r="E45" s="154" t="str">
        <f>indirect("'02_editer'!E45")</f>
        <v/>
      </c>
      <c r="F45" s="24" t="str">
        <f>indirect("'02_editer'!F45")</f>
        <v/>
      </c>
      <c r="G45" s="24" t="str">
        <f>indirect("'02_editer'!G45")</f>
        <v/>
      </c>
      <c r="H45" s="24" t="str">
        <f>indirect("'02_editer'!H45")</f>
        <v/>
      </c>
      <c r="I45" s="24" t="str">
        <f>indirect("'02_editer'!I45")</f>
        <v/>
      </c>
      <c r="J45" s="24" t="str">
        <f>indirect("'02_editer'!J45")</f>
        <v/>
      </c>
      <c r="K45" s="24" t="str">
        <f>indirect("'02_editer'!K45")</f>
        <v/>
      </c>
      <c r="L45" s="24" t="str">
        <f>indirect("'02_editer'!L45")</f>
        <v/>
      </c>
      <c r="M45" s="24" t="str">
        <f>indirect("'02_editer'!M45")</f>
        <v/>
      </c>
      <c r="N45" s="24" t="str">
        <f>indirect("'02_editer'!N45")</f>
        <v/>
      </c>
      <c r="O45" s="24" t="str">
        <f>indirect("'02_editer'!O45")</f>
        <v/>
      </c>
      <c r="P45" s="24" t="str">
        <f>indirect("'02_editer'!P45")</f>
        <v/>
      </c>
      <c r="Q45" s="24" t="str">
        <f>indirect("'02_editer'!Q45")</f>
        <v/>
      </c>
      <c r="R45" s="24" t="str">
        <f>indirect("'02_editer'!R45")</f>
        <v/>
      </c>
      <c r="S45" s="24" t="str">
        <f>indirect("'02_editer'!S45")</f>
        <v/>
      </c>
      <c r="T45" s="24" t="str">
        <f>indirect("'02_editer'!T45")</f>
        <v/>
      </c>
      <c r="U45" s="24" t="str">
        <f>indirect("'02_editer'!U45")</f>
        <v/>
      </c>
      <c r="V45" s="24" t="str">
        <f>indirect("'02_editer'!V45")</f>
        <v/>
      </c>
      <c r="W45" s="24" t="str">
        <f>indirect("'02_editer'!W45")</f>
        <v/>
      </c>
      <c r="X45" s="24" t="str">
        <f>indirect("'02_editer'!X45")</f>
        <v/>
      </c>
      <c r="Y45" s="24" t="str">
        <f>indirect("'02_editer'!Y45")</f>
        <v/>
      </c>
      <c r="Z45" s="24" t="str">
        <f>indirect("'02_editer'!Z45")</f>
        <v/>
      </c>
      <c r="AA45" s="24" t="str">
        <f>indirect("'02_editer'!AA45")</f>
        <v/>
      </c>
      <c r="AB45" s="24" t="str">
        <f>indirect("'02_editer'!AB45")</f>
        <v/>
      </c>
      <c r="AC45" s="24" t="str">
        <f>indirect("'02_editer'!AC45")</f>
        <v/>
      </c>
      <c r="AD45" s="24" t="str">
        <f>indirect("'02_editer'!AD45")</f>
        <v/>
      </c>
      <c r="AE45" s="24" t="str">
        <f>indirect("'02_editer'!AE45")</f>
        <v/>
      </c>
      <c r="AF45" s="24" t="str">
        <f>indirect("'02_editer'!AF45")</f>
        <v/>
      </c>
      <c r="AG45" s="24" t="str">
        <f>indirect("'02_editer'!AG45")</f>
        <v/>
      </c>
      <c r="AH45" s="24" t="str">
        <f>indirect("'02_editer'!AH45")</f>
        <v/>
      </c>
      <c r="AI45" s="24" t="str">
        <f>indirect("'02_editer'!AI45")</f>
        <v/>
      </c>
      <c r="AJ45" s="24" t="str">
        <f>indirect("'02_editer'!AJ45")</f>
        <v/>
      </c>
      <c r="AK45" s="24" t="str">
        <f>indirect("'02_editer'!AK45")</f>
        <v/>
      </c>
      <c r="AL45" s="24" t="str">
        <f>indirect("'02_editer'!AL45")</f>
        <v/>
      </c>
      <c r="AM45" s="24" t="str">
        <f>indirect("'02_editer'!AM45")</f>
        <v/>
      </c>
      <c r="AN45" s="24" t="str">
        <f>indirect("'02_editer'!AN45")</f>
        <v/>
      </c>
      <c r="AO45" s="24" t="str">
        <f>indirect("'02_editer'!AO45")</f>
        <v/>
      </c>
      <c r="AP45" s="24" t="str">
        <f>indirect("'02_editer'!AP45")</f>
        <v/>
      </c>
      <c r="AQ45" s="24" t="str">
        <f>indirect("'02_editer'!AQ45")</f>
        <v/>
      </c>
      <c r="AR45" s="24" t="str">
        <f>indirect("'02_editer'!AR45")</f>
        <v/>
      </c>
      <c r="AS45" s="24" t="str">
        <f>indirect("'02_editer'!AS45")</f>
        <v/>
      </c>
      <c r="AT45" s="24" t="str">
        <f>indirect("'02_editer'!AT45")</f>
        <v/>
      </c>
      <c r="AU45" s="24" t="str">
        <f>indirect("'02_editer'!AU45")</f>
        <v/>
      </c>
      <c r="AV45" s="24" t="str">
        <f>indirect("'02_editer'!AV45")</f>
        <v/>
      </c>
      <c r="AW45" s="24" t="str">
        <f>indirect("'02_editer'!AW45")</f>
        <v/>
      </c>
      <c r="AX45" s="24" t="str">
        <f>indirect("'02_editer'!AX45")</f>
        <v/>
      </c>
      <c r="AY45" s="24" t="str">
        <f>indirect("'02_editer'!AY45")</f>
        <v/>
      </c>
      <c r="AZ45" s="24" t="str">
        <f>indirect("'02_editer'!AZ45")</f>
        <v/>
      </c>
      <c r="BA45" s="24" t="str">
        <f>indirect("'02_editer'!BA45")</f>
        <v/>
      </c>
      <c r="BB45" s="24" t="str">
        <f>indirect("'02_editer'!BB45")</f>
        <v/>
      </c>
      <c r="BC45" s="155" t="str">
        <f>indirect("'02_editer'!BC45")</f>
        <v/>
      </c>
    </row>
    <row r="46">
      <c r="A46" s="87">
        <f>indirect("'02_editer'!A46")</f>
        <v>23</v>
      </c>
      <c r="B46" s="87" t="str">
        <f>indirect("'02_editer'!B46")</f>
        <v/>
      </c>
      <c r="C46" s="87" t="str">
        <f>indirect("'02_editer'!C46")</f>
        <v/>
      </c>
      <c r="D46" s="87" t="str">
        <f>indirect("'02_editer'!D46")</f>
        <v>ソロ歌</v>
      </c>
      <c r="E46" s="154" t="str">
        <f>indirect("'02_editer'!E46")</f>
        <v/>
      </c>
      <c r="F46" s="24" t="str">
        <f>indirect("'02_editer'!F46")</f>
        <v/>
      </c>
      <c r="G46" s="24" t="str">
        <f>indirect("'02_editer'!G46")</f>
        <v/>
      </c>
      <c r="H46" s="24" t="str">
        <f>indirect("'02_editer'!H46")</f>
        <v/>
      </c>
      <c r="I46" s="24" t="str">
        <f>indirect("'02_editer'!I46")</f>
        <v/>
      </c>
      <c r="J46" s="24" t="str">
        <f>indirect("'02_editer'!J46")</f>
        <v/>
      </c>
      <c r="K46" s="24" t="str">
        <f>indirect("'02_editer'!K46")</f>
        <v/>
      </c>
      <c r="L46" s="24" t="str">
        <f>indirect("'02_editer'!L46")</f>
        <v/>
      </c>
      <c r="M46" s="24" t="str">
        <f>indirect("'02_editer'!M46")</f>
        <v/>
      </c>
      <c r="N46" s="24" t="str">
        <f>indirect("'02_editer'!N46")</f>
        <v/>
      </c>
      <c r="O46" s="24" t="str">
        <f>indirect("'02_editer'!O46")</f>
        <v/>
      </c>
      <c r="P46" s="24" t="str">
        <f>indirect("'02_editer'!P46")</f>
        <v/>
      </c>
      <c r="Q46" s="24" t="str">
        <f>indirect("'02_editer'!Q46")</f>
        <v/>
      </c>
      <c r="R46" s="24" t="str">
        <f>indirect("'02_editer'!R46")</f>
        <v/>
      </c>
      <c r="S46" s="24" t="str">
        <f>indirect("'02_editer'!S46")</f>
        <v/>
      </c>
      <c r="T46" s="24" t="str">
        <f>indirect("'02_editer'!T46")</f>
        <v/>
      </c>
      <c r="U46" s="24" t="str">
        <f>indirect("'02_editer'!U46")</f>
        <v/>
      </c>
      <c r="V46" s="24" t="str">
        <f>indirect("'02_editer'!V46")</f>
        <v/>
      </c>
      <c r="W46" s="24" t="str">
        <f>indirect("'02_editer'!W46")</f>
        <v/>
      </c>
      <c r="X46" s="24" t="str">
        <f>indirect("'02_editer'!X46")</f>
        <v/>
      </c>
      <c r="Y46" s="24" t="str">
        <f>indirect("'02_editer'!Y46")</f>
        <v/>
      </c>
      <c r="Z46" s="24" t="str">
        <f>indirect("'02_editer'!Z46")</f>
        <v/>
      </c>
      <c r="AA46" s="24" t="str">
        <f>indirect("'02_editer'!AA46")</f>
        <v/>
      </c>
      <c r="AB46" s="24" t="str">
        <f>indirect("'02_editer'!AB46")</f>
        <v/>
      </c>
      <c r="AC46" s="24" t="str">
        <f>indirect("'02_editer'!AC46")</f>
        <v/>
      </c>
      <c r="AD46" s="24" t="str">
        <f>indirect("'02_editer'!AD46")</f>
        <v/>
      </c>
      <c r="AE46" s="24" t="str">
        <f>indirect("'02_editer'!AE46")</f>
        <v/>
      </c>
      <c r="AF46" s="24" t="str">
        <f>indirect("'02_editer'!AF46")</f>
        <v/>
      </c>
      <c r="AG46" s="24" t="str">
        <f>indirect("'02_editer'!AG46")</f>
        <v/>
      </c>
      <c r="AH46" s="24" t="str">
        <f>indirect("'02_editer'!AH46")</f>
        <v/>
      </c>
      <c r="AI46" s="24" t="str">
        <f>indirect("'02_editer'!AI46")</f>
        <v/>
      </c>
      <c r="AJ46" s="24" t="str">
        <f>indirect("'02_editer'!AJ46")</f>
        <v/>
      </c>
      <c r="AK46" s="24" t="str">
        <f>indirect("'02_editer'!AK46")</f>
        <v/>
      </c>
      <c r="AL46" s="24" t="str">
        <f>indirect("'02_editer'!AL46")</f>
        <v/>
      </c>
      <c r="AM46" s="24" t="str">
        <f>indirect("'02_editer'!AM46")</f>
        <v/>
      </c>
      <c r="AN46" s="24" t="str">
        <f>indirect("'02_editer'!AN46")</f>
        <v/>
      </c>
      <c r="AO46" s="24" t="str">
        <f>indirect("'02_editer'!AO46")</f>
        <v/>
      </c>
      <c r="AP46" s="24" t="str">
        <f>indirect("'02_editer'!AP46")</f>
        <v/>
      </c>
      <c r="AQ46" s="24" t="str">
        <f>indirect("'02_editer'!AQ46")</f>
        <v/>
      </c>
      <c r="AR46" s="24" t="str">
        <f>indirect("'02_editer'!AR46")</f>
        <v/>
      </c>
      <c r="AS46" s="24" t="str">
        <f>indirect("'02_editer'!AS46")</f>
        <v/>
      </c>
      <c r="AT46" s="24" t="str">
        <f>indirect("'02_editer'!AT46")</f>
        <v/>
      </c>
      <c r="AU46" s="24" t="str">
        <f>indirect("'02_editer'!AU46")</f>
        <v/>
      </c>
      <c r="AV46" s="24" t="str">
        <f>indirect("'02_editer'!AV46")</f>
        <v/>
      </c>
      <c r="AW46" s="24" t="str">
        <f>indirect("'02_editer'!AW46")</f>
        <v/>
      </c>
      <c r="AX46" s="24" t="str">
        <f>indirect("'02_editer'!AX46")</f>
        <v/>
      </c>
      <c r="AY46" s="24" t="str">
        <f>indirect("'02_editer'!AY46")</f>
        <v/>
      </c>
      <c r="AZ46" s="24" t="str">
        <f>indirect("'02_editer'!AZ46")</f>
        <v/>
      </c>
      <c r="BA46" s="24" t="str">
        <f>indirect("'02_editer'!BA46")</f>
        <v/>
      </c>
      <c r="BB46" s="24" t="str">
        <f>indirect("'02_editer'!BB46")</f>
        <v/>
      </c>
      <c r="BC46" s="155" t="str">
        <f>indirect("'02_editer'!BC46")</f>
        <v/>
      </c>
    </row>
    <row r="47">
      <c r="A47" s="87">
        <f>indirect("'02_editer'!A47")</f>
        <v>23</v>
      </c>
      <c r="B47" s="87" t="str">
        <f>indirect("'02_editer'!B47")</f>
        <v/>
      </c>
      <c r="C47" s="87" t="str">
        <f>indirect("'02_editer'!C47")</f>
        <v/>
      </c>
      <c r="D47" s="87" t="str">
        <f>indirect("'02_editer'!D47")</f>
        <v>演技</v>
      </c>
      <c r="E47" s="154" t="str">
        <f>indirect("'02_editer'!E47")</f>
        <v/>
      </c>
      <c r="F47" s="24" t="str">
        <f>indirect("'02_editer'!F47")</f>
        <v/>
      </c>
      <c r="G47" s="24" t="str">
        <f>indirect("'02_editer'!G47")</f>
        <v/>
      </c>
      <c r="H47" s="24" t="str">
        <f>indirect("'02_editer'!H47")</f>
        <v/>
      </c>
      <c r="I47" s="24" t="str">
        <f>indirect("'02_editer'!I47")</f>
        <v/>
      </c>
      <c r="J47" s="24" t="str">
        <f>indirect("'02_editer'!J47")</f>
        <v/>
      </c>
      <c r="K47" s="24" t="str">
        <f>indirect("'02_editer'!K47")</f>
        <v/>
      </c>
      <c r="L47" s="24" t="str">
        <f>indirect("'02_editer'!L47")</f>
        <v/>
      </c>
      <c r="M47" s="24" t="str">
        <f>indirect("'02_editer'!M47")</f>
        <v/>
      </c>
      <c r="N47" s="24" t="str">
        <f>indirect("'02_editer'!N47")</f>
        <v/>
      </c>
      <c r="O47" s="24" t="str">
        <f>indirect("'02_editer'!O47")</f>
        <v/>
      </c>
      <c r="P47" s="24" t="str">
        <f>indirect("'02_editer'!P47")</f>
        <v/>
      </c>
      <c r="Q47" s="24" t="str">
        <f>indirect("'02_editer'!Q47")</f>
        <v/>
      </c>
      <c r="R47" s="24" t="str">
        <f>indirect("'02_editer'!R47")</f>
        <v/>
      </c>
      <c r="S47" s="24" t="str">
        <f>indirect("'02_editer'!S47")</f>
        <v/>
      </c>
      <c r="T47" s="24" t="str">
        <f>indirect("'02_editer'!T47")</f>
        <v/>
      </c>
      <c r="U47" s="24" t="str">
        <f>indirect("'02_editer'!U47")</f>
        <v/>
      </c>
      <c r="V47" s="24" t="str">
        <f>indirect("'02_editer'!V47")</f>
        <v/>
      </c>
      <c r="W47" s="24" t="str">
        <f>indirect("'02_editer'!W47")</f>
        <v/>
      </c>
      <c r="X47" s="24" t="str">
        <f>indirect("'02_editer'!X47")</f>
        <v/>
      </c>
      <c r="Y47" s="24" t="str">
        <f>indirect("'02_editer'!Y47")</f>
        <v/>
      </c>
      <c r="Z47" s="24" t="str">
        <f>indirect("'02_editer'!Z47")</f>
        <v/>
      </c>
      <c r="AA47" s="24" t="str">
        <f>indirect("'02_editer'!AA47")</f>
        <v/>
      </c>
      <c r="AB47" s="24" t="str">
        <f>indirect("'02_editer'!AB47")</f>
        <v/>
      </c>
      <c r="AC47" s="24" t="str">
        <f>indirect("'02_editer'!AC47")</f>
        <v/>
      </c>
      <c r="AD47" s="24" t="str">
        <f>indirect("'02_editer'!AD47")</f>
        <v/>
      </c>
      <c r="AE47" s="24" t="str">
        <f>indirect("'02_editer'!AE47")</f>
        <v/>
      </c>
      <c r="AF47" s="24" t="str">
        <f>indirect("'02_editer'!AF47")</f>
        <v/>
      </c>
      <c r="AG47" s="24" t="str">
        <f>indirect("'02_editer'!AG47")</f>
        <v/>
      </c>
      <c r="AH47" s="24" t="str">
        <f>indirect("'02_editer'!AH47")</f>
        <v/>
      </c>
      <c r="AI47" s="24" t="str">
        <f>indirect("'02_editer'!AI47")</f>
        <v/>
      </c>
      <c r="AJ47" s="24" t="str">
        <f>indirect("'02_editer'!AJ47")</f>
        <v/>
      </c>
      <c r="AK47" s="24" t="str">
        <f>indirect("'02_editer'!AK47")</f>
        <v/>
      </c>
      <c r="AL47" s="24" t="str">
        <f>indirect("'02_editer'!AL47")</f>
        <v/>
      </c>
      <c r="AM47" s="24" t="str">
        <f>indirect("'02_editer'!AM47")</f>
        <v/>
      </c>
      <c r="AN47" s="24" t="str">
        <f>indirect("'02_editer'!AN47")</f>
        <v/>
      </c>
      <c r="AO47" s="24" t="str">
        <f>indirect("'02_editer'!AO47")</f>
        <v/>
      </c>
      <c r="AP47" s="24" t="str">
        <f>indirect("'02_editer'!AP47")</f>
        <v/>
      </c>
      <c r="AQ47" s="24" t="str">
        <f>indirect("'02_editer'!AQ47")</f>
        <v/>
      </c>
      <c r="AR47" s="24" t="str">
        <f>indirect("'02_editer'!AR47")</f>
        <v/>
      </c>
      <c r="AS47" s="24" t="str">
        <f>indirect("'02_editer'!AS47")</f>
        <v/>
      </c>
      <c r="AT47" s="24" t="str">
        <f>indirect("'02_editer'!AT47")</f>
        <v/>
      </c>
      <c r="AU47" s="24" t="str">
        <f>indirect("'02_editer'!AU47")</f>
        <v/>
      </c>
      <c r="AV47" s="24" t="str">
        <f>indirect("'02_editer'!AV47")</f>
        <v/>
      </c>
      <c r="AW47" s="24" t="str">
        <f>indirect("'02_editer'!AW47")</f>
        <v/>
      </c>
      <c r="AX47" s="24" t="str">
        <f>indirect("'02_editer'!AX47")</f>
        <v/>
      </c>
      <c r="AY47" s="24" t="str">
        <f>indirect("'02_editer'!AY47")</f>
        <v/>
      </c>
      <c r="AZ47" s="24" t="str">
        <f>indirect("'02_editer'!AZ47")</f>
        <v/>
      </c>
      <c r="BA47" s="24" t="str">
        <f>indirect("'02_editer'!BA47")</f>
        <v/>
      </c>
      <c r="BB47" s="24" t="str">
        <f>indirect("'02_editer'!BB47")</f>
        <v/>
      </c>
      <c r="BC47" s="155" t="str">
        <f>indirect("'02_editer'!BC47")</f>
        <v/>
      </c>
    </row>
    <row r="48">
      <c r="A48" s="87">
        <f>indirect("'02_editer'!A48")</f>
        <v>25</v>
      </c>
      <c r="B48" s="87" t="str">
        <f>indirect("'02_editer'!B48")</f>
        <v/>
      </c>
      <c r="C48" s="87" t="str">
        <f>indirect("'02_editer'!C48")</f>
        <v/>
      </c>
      <c r="D48" s="87" t="str">
        <f>indirect("'02_editer'!D48")</f>
        <v>ソロ歌</v>
      </c>
      <c r="E48" s="154" t="str">
        <f>indirect("'02_editer'!E48")</f>
        <v/>
      </c>
      <c r="F48" s="24" t="str">
        <f>indirect("'02_editer'!F48")</f>
        <v/>
      </c>
      <c r="G48" s="24" t="str">
        <f>indirect("'02_editer'!G48")</f>
        <v/>
      </c>
      <c r="H48" s="24" t="str">
        <f>indirect("'02_editer'!H48")</f>
        <v/>
      </c>
      <c r="I48" s="24" t="str">
        <f>indirect("'02_editer'!I48")</f>
        <v/>
      </c>
      <c r="J48" s="24" t="str">
        <f>indirect("'02_editer'!J48")</f>
        <v/>
      </c>
      <c r="K48" s="24" t="str">
        <f>indirect("'02_editer'!K48")</f>
        <v/>
      </c>
      <c r="L48" s="24" t="str">
        <f>indirect("'02_editer'!L48")</f>
        <v/>
      </c>
      <c r="M48" s="24" t="str">
        <f>indirect("'02_editer'!M48")</f>
        <v/>
      </c>
      <c r="N48" s="24" t="str">
        <f>indirect("'02_editer'!N48")</f>
        <v/>
      </c>
      <c r="O48" s="24" t="str">
        <f>indirect("'02_editer'!O48")</f>
        <v/>
      </c>
      <c r="P48" s="24" t="str">
        <f>indirect("'02_editer'!P48")</f>
        <v/>
      </c>
      <c r="Q48" s="24" t="str">
        <f>indirect("'02_editer'!Q48")</f>
        <v/>
      </c>
      <c r="R48" s="24" t="str">
        <f>indirect("'02_editer'!R48")</f>
        <v/>
      </c>
      <c r="S48" s="24" t="str">
        <f>indirect("'02_editer'!S48")</f>
        <v/>
      </c>
      <c r="T48" s="24" t="str">
        <f>indirect("'02_editer'!T48")</f>
        <v/>
      </c>
      <c r="U48" s="24" t="str">
        <f>indirect("'02_editer'!U48")</f>
        <v/>
      </c>
      <c r="V48" s="24" t="str">
        <f>indirect("'02_editer'!V48")</f>
        <v/>
      </c>
      <c r="W48" s="24" t="str">
        <f>indirect("'02_editer'!W48")</f>
        <v/>
      </c>
      <c r="X48" s="24" t="str">
        <f>indirect("'02_editer'!X48")</f>
        <v/>
      </c>
      <c r="Y48" s="24" t="str">
        <f>indirect("'02_editer'!Y48")</f>
        <v/>
      </c>
      <c r="Z48" s="24" t="str">
        <f>indirect("'02_editer'!Z48")</f>
        <v/>
      </c>
      <c r="AA48" s="24" t="str">
        <f>indirect("'02_editer'!AA48")</f>
        <v/>
      </c>
      <c r="AB48" s="24" t="str">
        <f>indirect("'02_editer'!AB48")</f>
        <v/>
      </c>
      <c r="AC48" s="24" t="str">
        <f>indirect("'02_editer'!AC48")</f>
        <v/>
      </c>
      <c r="AD48" s="24" t="str">
        <f>indirect("'02_editer'!AD48")</f>
        <v/>
      </c>
      <c r="AE48" s="24" t="str">
        <f>indirect("'02_editer'!AE48")</f>
        <v/>
      </c>
      <c r="AF48" s="24" t="str">
        <f>indirect("'02_editer'!AF48")</f>
        <v/>
      </c>
      <c r="AG48" s="24" t="str">
        <f>indirect("'02_editer'!AG48")</f>
        <v/>
      </c>
      <c r="AH48" s="24" t="str">
        <f>indirect("'02_editer'!AH48")</f>
        <v/>
      </c>
      <c r="AI48" s="24" t="str">
        <f>indirect("'02_editer'!AI48")</f>
        <v/>
      </c>
      <c r="AJ48" s="24" t="str">
        <f>indirect("'02_editer'!AJ48")</f>
        <v/>
      </c>
      <c r="AK48" s="24" t="str">
        <f>indirect("'02_editer'!AK48")</f>
        <v/>
      </c>
      <c r="AL48" s="24" t="str">
        <f>indirect("'02_editer'!AL48")</f>
        <v/>
      </c>
      <c r="AM48" s="24" t="str">
        <f>indirect("'02_editer'!AM48")</f>
        <v/>
      </c>
      <c r="AN48" s="24" t="str">
        <f>indirect("'02_editer'!AN48")</f>
        <v/>
      </c>
      <c r="AO48" s="24" t="str">
        <f>indirect("'02_editer'!AO48")</f>
        <v/>
      </c>
      <c r="AP48" s="24" t="str">
        <f>indirect("'02_editer'!AP48")</f>
        <v/>
      </c>
      <c r="AQ48" s="24" t="str">
        <f>indirect("'02_editer'!AQ48")</f>
        <v/>
      </c>
      <c r="AR48" s="24" t="str">
        <f>indirect("'02_editer'!AR48")</f>
        <v/>
      </c>
      <c r="AS48" s="24" t="str">
        <f>indirect("'02_editer'!AS48")</f>
        <v/>
      </c>
      <c r="AT48" s="24" t="str">
        <f>indirect("'02_editer'!AT48")</f>
        <v/>
      </c>
      <c r="AU48" s="24" t="str">
        <f>indirect("'02_editer'!AU48")</f>
        <v/>
      </c>
      <c r="AV48" s="24" t="str">
        <f>indirect("'02_editer'!AV48")</f>
        <v/>
      </c>
      <c r="AW48" s="24" t="str">
        <f>indirect("'02_editer'!AW48")</f>
        <v/>
      </c>
      <c r="AX48" s="24" t="str">
        <f>indirect("'02_editer'!AX48")</f>
        <v/>
      </c>
      <c r="AY48" s="24" t="str">
        <f>indirect("'02_editer'!AY48")</f>
        <v/>
      </c>
      <c r="AZ48" s="24" t="str">
        <f>indirect("'02_editer'!AZ48")</f>
        <v/>
      </c>
      <c r="BA48" s="24" t="str">
        <f>indirect("'02_editer'!BA48")</f>
        <v/>
      </c>
      <c r="BB48" s="24" t="str">
        <f>indirect("'02_editer'!BB48")</f>
        <v/>
      </c>
      <c r="BC48" s="155" t="str">
        <f>indirect("'02_editer'!BC48")</f>
        <v/>
      </c>
    </row>
    <row r="49">
      <c r="A49" s="87">
        <f>indirect("'02_editer'!A49")</f>
        <v>25</v>
      </c>
      <c r="B49" s="87" t="str">
        <f>indirect("'02_editer'!B49")</f>
        <v/>
      </c>
      <c r="C49" s="87" t="str">
        <f>indirect("'02_editer'!C49")</f>
        <v/>
      </c>
      <c r="D49" s="87" t="str">
        <f>indirect("'02_editer'!D49")</f>
        <v>演技</v>
      </c>
      <c r="E49" s="154" t="str">
        <f>indirect("'02_editer'!E49")</f>
        <v/>
      </c>
      <c r="F49" s="24" t="str">
        <f>indirect("'02_editer'!F49")</f>
        <v/>
      </c>
      <c r="G49" s="24" t="str">
        <f>indirect("'02_editer'!G49")</f>
        <v/>
      </c>
      <c r="H49" s="24" t="str">
        <f>indirect("'02_editer'!H49")</f>
        <v/>
      </c>
      <c r="I49" s="24" t="str">
        <f>indirect("'02_editer'!I49")</f>
        <v/>
      </c>
      <c r="J49" s="24" t="str">
        <f>indirect("'02_editer'!J49")</f>
        <v/>
      </c>
      <c r="K49" s="24" t="str">
        <f>indirect("'02_editer'!K49")</f>
        <v/>
      </c>
      <c r="L49" s="24" t="str">
        <f>indirect("'02_editer'!L49")</f>
        <v/>
      </c>
      <c r="M49" s="24" t="str">
        <f>indirect("'02_editer'!M49")</f>
        <v/>
      </c>
      <c r="N49" s="24" t="str">
        <f>indirect("'02_editer'!N49")</f>
        <v/>
      </c>
      <c r="O49" s="24" t="str">
        <f>indirect("'02_editer'!O49")</f>
        <v/>
      </c>
      <c r="P49" s="24" t="str">
        <f>indirect("'02_editer'!P49")</f>
        <v/>
      </c>
      <c r="Q49" s="24" t="str">
        <f>indirect("'02_editer'!Q49")</f>
        <v/>
      </c>
      <c r="R49" s="24" t="str">
        <f>indirect("'02_editer'!R49")</f>
        <v/>
      </c>
      <c r="S49" s="24" t="str">
        <f>indirect("'02_editer'!S49")</f>
        <v/>
      </c>
      <c r="T49" s="24" t="str">
        <f>indirect("'02_editer'!T49")</f>
        <v/>
      </c>
      <c r="U49" s="24" t="str">
        <f>indirect("'02_editer'!U49")</f>
        <v/>
      </c>
      <c r="V49" s="24" t="str">
        <f>indirect("'02_editer'!V49")</f>
        <v/>
      </c>
      <c r="W49" s="24" t="str">
        <f>indirect("'02_editer'!W49")</f>
        <v/>
      </c>
      <c r="X49" s="24" t="str">
        <f>indirect("'02_editer'!X49")</f>
        <v/>
      </c>
      <c r="Y49" s="24" t="str">
        <f>indirect("'02_editer'!Y49")</f>
        <v/>
      </c>
      <c r="Z49" s="24" t="str">
        <f>indirect("'02_editer'!Z49")</f>
        <v/>
      </c>
      <c r="AA49" s="24" t="str">
        <f>indirect("'02_editer'!AA49")</f>
        <v/>
      </c>
      <c r="AB49" s="24" t="str">
        <f>indirect("'02_editer'!AB49")</f>
        <v/>
      </c>
      <c r="AC49" s="24" t="str">
        <f>indirect("'02_editer'!AC49")</f>
        <v/>
      </c>
      <c r="AD49" s="24" t="str">
        <f>indirect("'02_editer'!AD49")</f>
        <v/>
      </c>
      <c r="AE49" s="24" t="str">
        <f>indirect("'02_editer'!AE49")</f>
        <v/>
      </c>
      <c r="AF49" s="24" t="str">
        <f>indirect("'02_editer'!AF49")</f>
        <v/>
      </c>
      <c r="AG49" s="24" t="str">
        <f>indirect("'02_editer'!AG49")</f>
        <v/>
      </c>
      <c r="AH49" s="24" t="str">
        <f>indirect("'02_editer'!AH49")</f>
        <v/>
      </c>
      <c r="AI49" s="24" t="str">
        <f>indirect("'02_editer'!AI49")</f>
        <v/>
      </c>
      <c r="AJ49" s="24" t="str">
        <f>indirect("'02_editer'!AJ49")</f>
        <v/>
      </c>
      <c r="AK49" s="24" t="str">
        <f>indirect("'02_editer'!AK49")</f>
        <v/>
      </c>
      <c r="AL49" s="24" t="str">
        <f>indirect("'02_editer'!AL49")</f>
        <v/>
      </c>
      <c r="AM49" s="24" t="str">
        <f>indirect("'02_editer'!AM49")</f>
        <v/>
      </c>
      <c r="AN49" s="24" t="str">
        <f>indirect("'02_editer'!AN49")</f>
        <v/>
      </c>
      <c r="AO49" s="24" t="str">
        <f>indirect("'02_editer'!AO49")</f>
        <v/>
      </c>
      <c r="AP49" s="24" t="str">
        <f>indirect("'02_editer'!AP49")</f>
        <v/>
      </c>
      <c r="AQ49" s="24" t="str">
        <f>indirect("'02_editer'!AQ49")</f>
        <v/>
      </c>
      <c r="AR49" s="24" t="str">
        <f>indirect("'02_editer'!AR49")</f>
        <v/>
      </c>
      <c r="AS49" s="24" t="str">
        <f>indirect("'02_editer'!AS49")</f>
        <v/>
      </c>
      <c r="AT49" s="24" t="str">
        <f>indirect("'02_editer'!AT49")</f>
        <v/>
      </c>
      <c r="AU49" s="24" t="str">
        <f>indirect("'02_editer'!AU49")</f>
        <v/>
      </c>
      <c r="AV49" s="24" t="str">
        <f>indirect("'02_editer'!AV49")</f>
        <v/>
      </c>
      <c r="AW49" s="24" t="str">
        <f>indirect("'02_editer'!AW49")</f>
        <v/>
      </c>
      <c r="AX49" s="24" t="str">
        <f>indirect("'02_editer'!AX49")</f>
        <v/>
      </c>
      <c r="AY49" s="24" t="str">
        <f>indirect("'02_editer'!AY49")</f>
        <v/>
      </c>
      <c r="AZ49" s="24" t="str">
        <f>indirect("'02_editer'!AZ49")</f>
        <v/>
      </c>
      <c r="BA49" s="24" t="str">
        <f>indirect("'02_editer'!BA49")</f>
        <v/>
      </c>
      <c r="BB49" s="24" t="str">
        <f>indirect("'02_editer'!BB49")</f>
        <v/>
      </c>
      <c r="BC49" s="155" t="str">
        <f>indirect("'02_editer'!BC49")</f>
        <v/>
      </c>
    </row>
    <row r="50">
      <c r="A50" s="87">
        <f>indirect("'02_editer'!A50")</f>
        <v>25</v>
      </c>
      <c r="B50" s="87" t="str">
        <f>indirect("'02_editer'!B50")</f>
        <v/>
      </c>
      <c r="C50" s="87" t="str">
        <f>indirect("'02_editer'!C50")</f>
        <v/>
      </c>
      <c r="D50" s="87" t="str">
        <f>indirect("'02_editer'!D50")</f>
        <v>振り</v>
      </c>
      <c r="E50" s="154" t="str">
        <f>indirect("'02_editer'!E50")</f>
        <v/>
      </c>
      <c r="F50" s="24" t="str">
        <f>indirect("'02_editer'!F50")</f>
        <v/>
      </c>
      <c r="G50" s="24" t="str">
        <f>indirect("'02_editer'!G50")</f>
        <v/>
      </c>
      <c r="H50" s="24" t="str">
        <f>indirect("'02_editer'!H50")</f>
        <v/>
      </c>
      <c r="I50" s="24" t="str">
        <f>indirect("'02_editer'!I50")</f>
        <v/>
      </c>
      <c r="J50" s="24" t="str">
        <f>indirect("'02_editer'!J50")</f>
        <v/>
      </c>
      <c r="K50" s="24" t="str">
        <f>indirect("'02_editer'!K50")</f>
        <v/>
      </c>
      <c r="L50" s="24" t="str">
        <f>indirect("'02_editer'!L50")</f>
        <v/>
      </c>
      <c r="M50" s="24" t="str">
        <f>indirect("'02_editer'!M50")</f>
        <v/>
      </c>
      <c r="N50" s="24" t="str">
        <f>indirect("'02_editer'!N50")</f>
        <v/>
      </c>
      <c r="O50" s="24" t="str">
        <f>indirect("'02_editer'!O50")</f>
        <v/>
      </c>
      <c r="P50" s="24" t="str">
        <f>indirect("'02_editer'!P50")</f>
        <v/>
      </c>
      <c r="Q50" s="24" t="str">
        <f>indirect("'02_editer'!Q50")</f>
        <v/>
      </c>
      <c r="R50" s="24" t="str">
        <f>indirect("'02_editer'!R50")</f>
        <v/>
      </c>
      <c r="S50" s="24" t="str">
        <f>indirect("'02_editer'!S50")</f>
        <v/>
      </c>
      <c r="T50" s="24" t="str">
        <f>indirect("'02_editer'!T50")</f>
        <v/>
      </c>
      <c r="U50" s="24" t="str">
        <f>indirect("'02_editer'!U50")</f>
        <v/>
      </c>
      <c r="V50" s="24" t="str">
        <f>indirect("'02_editer'!V50")</f>
        <v/>
      </c>
      <c r="W50" s="24" t="str">
        <f>indirect("'02_editer'!W50")</f>
        <v/>
      </c>
      <c r="X50" s="24" t="str">
        <f>indirect("'02_editer'!X50")</f>
        <v/>
      </c>
      <c r="Y50" s="24" t="str">
        <f>indirect("'02_editer'!Y50")</f>
        <v/>
      </c>
      <c r="Z50" s="24" t="str">
        <f>indirect("'02_editer'!Z50")</f>
        <v/>
      </c>
      <c r="AA50" s="24" t="str">
        <f>indirect("'02_editer'!AA50")</f>
        <v/>
      </c>
      <c r="AB50" s="24" t="str">
        <f>indirect("'02_editer'!AB50")</f>
        <v/>
      </c>
      <c r="AC50" s="24" t="str">
        <f>indirect("'02_editer'!AC50")</f>
        <v/>
      </c>
      <c r="AD50" s="24" t="str">
        <f>indirect("'02_editer'!AD50")</f>
        <v/>
      </c>
      <c r="AE50" s="24" t="str">
        <f>indirect("'02_editer'!AE50")</f>
        <v/>
      </c>
      <c r="AF50" s="24" t="str">
        <f>indirect("'02_editer'!AF50")</f>
        <v/>
      </c>
      <c r="AG50" s="24" t="str">
        <f>indirect("'02_editer'!AG50")</f>
        <v/>
      </c>
      <c r="AH50" s="24" t="str">
        <f>indirect("'02_editer'!AH50")</f>
        <v/>
      </c>
      <c r="AI50" s="24" t="str">
        <f>indirect("'02_editer'!AI50")</f>
        <v/>
      </c>
      <c r="AJ50" s="24" t="str">
        <f>indirect("'02_editer'!AJ50")</f>
        <v/>
      </c>
      <c r="AK50" s="24" t="str">
        <f>indirect("'02_editer'!AK50")</f>
        <v/>
      </c>
      <c r="AL50" s="24" t="str">
        <f>indirect("'02_editer'!AL50")</f>
        <v/>
      </c>
      <c r="AM50" s="24" t="str">
        <f>indirect("'02_editer'!AM50")</f>
        <v/>
      </c>
      <c r="AN50" s="24" t="str">
        <f>indirect("'02_editer'!AN50")</f>
        <v/>
      </c>
      <c r="AO50" s="24" t="str">
        <f>indirect("'02_editer'!AO50")</f>
        <v/>
      </c>
      <c r="AP50" s="24" t="str">
        <f>indirect("'02_editer'!AP50")</f>
        <v/>
      </c>
      <c r="AQ50" s="24" t="str">
        <f>indirect("'02_editer'!AQ50")</f>
        <v/>
      </c>
      <c r="AR50" s="24" t="str">
        <f>indirect("'02_editer'!AR50")</f>
        <v/>
      </c>
      <c r="AS50" s="24" t="str">
        <f>indirect("'02_editer'!AS50")</f>
        <v/>
      </c>
      <c r="AT50" s="24" t="str">
        <f>indirect("'02_editer'!AT50")</f>
        <v/>
      </c>
      <c r="AU50" s="24" t="str">
        <f>indirect("'02_editer'!AU50")</f>
        <v/>
      </c>
      <c r="AV50" s="24" t="str">
        <f>indirect("'02_editer'!AV50")</f>
        <v/>
      </c>
      <c r="AW50" s="24" t="str">
        <f>indirect("'02_editer'!AW50")</f>
        <v/>
      </c>
      <c r="AX50" s="24" t="str">
        <f>indirect("'02_editer'!AX50")</f>
        <v/>
      </c>
      <c r="AY50" s="24" t="str">
        <f>indirect("'02_editer'!AY50")</f>
        <v/>
      </c>
      <c r="AZ50" s="24" t="str">
        <f>indirect("'02_editer'!AZ50")</f>
        <v/>
      </c>
      <c r="BA50" s="24" t="str">
        <f>indirect("'02_editer'!BA50")</f>
        <v/>
      </c>
      <c r="BB50" s="24" t="str">
        <f>indirect("'02_editer'!BB50")</f>
        <v/>
      </c>
      <c r="BC50" s="155" t="str">
        <f>indirect("'02_editer'!BC50")</f>
        <v/>
      </c>
    </row>
    <row r="51">
      <c r="A51" s="87">
        <f>indirect("'02_editer'!A51")</f>
        <v>25</v>
      </c>
      <c r="B51" s="87" t="str">
        <f>indirect("'02_editer'!B51")</f>
        <v/>
      </c>
      <c r="C51" s="87" t="str">
        <f>indirect("'02_editer'!C51")</f>
        <v/>
      </c>
      <c r="D51" s="87" t="str">
        <f>indirect("'02_editer'!D51")</f>
        <v>全体歌</v>
      </c>
      <c r="E51" s="154" t="str">
        <f>indirect("'02_editer'!E51")</f>
        <v/>
      </c>
      <c r="F51" s="24" t="str">
        <f>indirect("'02_editer'!F51")</f>
        <v/>
      </c>
      <c r="G51" s="24" t="str">
        <f>indirect("'02_editer'!G51")</f>
        <v/>
      </c>
      <c r="H51" s="24" t="str">
        <f>indirect("'02_editer'!H51")</f>
        <v/>
      </c>
      <c r="I51" s="24" t="str">
        <f>indirect("'02_editer'!I51")</f>
        <v/>
      </c>
      <c r="J51" s="24" t="str">
        <f>indirect("'02_editer'!J51")</f>
        <v/>
      </c>
      <c r="K51" s="24" t="str">
        <f>indirect("'02_editer'!K51")</f>
        <v/>
      </c>
      <c r="L51" s="24" t="str">
        <f>indirect("'02_editer'!L51")</f>
        <v/>
      </c>
      <c r="M51" s="24" t="str">
        <f>indirect("'02_editer'!M51")</f>
        <v/>
      </c>
      <c r="N51" s="24" t="str">
        <f>indirect("'02_editer'!N51")</f>
        <v/>
      </c>
      <c r="O51" s="24" t="str">
        <f>indirect("'02_editer'!O51")</f>
        <v/>
      </c>
      <c r="P51" s="24" t="str">
        <f>indirect("'02_editer'!P51")</f>
        <v/>
      </c>
      <c r="Q51" s="24" t="str">
        <f>indirect("'02_editer'!Q51")</f>
        <v/>
      </c>
      <c r="R51" s="24" t="str">
        <f>indirect("'02_editer'!R51")</f>
        <v/>
      </c>
      <c r="S51" s="24" t="str">
        <f>indirect("'02_editer'!S51")</f>
        <v/>
      </c>
      <c r="T51" s="24" t="str">
        <f>indirect("'02_editer'!T51")</f>
        <v/>
      </c>
      <c r="U51" s="24" t="str">
        <f>indirect("'02_editer'!U51")</f>
        <v/>
      </c>
      <c r="V51" s="24" t="str">
        <f>indirect("'02_editer'!V51")</f>
        <v/>
      </c>
      <c r="W51" s="24" t="str">
        <f>indirect("'02_editer'!W51")</f>
        <v/>
      </c>
      <c r="X51" s="24" t="str">
        <f>indirect("'02_editer'!X51")</f>
        <v/>
      </c>
      <c r="Y51" s="24" t="str">
        <f>indirect("'02_editer'!Y51")</f>
        <v/>
      </c>
      <c r="Z51" s="24" t="str">
        <f>indirect("'02_editer'!Z51")</f>
        <v/>
      </c>
      <c r="AA51" s="24" t="str">
        <f>indirect("'02_editer'!AA51")</f>
        <v/>
      </c>
      <c r="AB51" s="24" t="str">
        <f>indirect("'02_editer'!AB51")</f>
        <v/>
      </c>
      <c r="AC51" s="24" t="str">
        <f>indirect("'02_editer'!AC51")</f>
        <v/>
      </c>
      <c r="AD51" s="24" t="str">
        <f>indirect("'02_editer'!AD51")</f>
        <v/>
      </c>
      <c r="AE51" s="24" t="str">
        <f>indirect("'02_editer'!AE51")</f>
        <v/>
      </c>
      <c r="AF51" s="24" t="str">
        <f>indirect("'02_editer'!AF51")</f>
        <v/>
      </c>
      <c r="AG51" s="24" t="str">
        <f>indirect("'02_editer'!AG51")</f>
        <v/>
      </c>
      <c r="AH51" s="24" t="str">
        <f>indirect("'02_editer'!AH51")</f>
        <v/>
      </c>
      <c r="AI51" s="24" t="str">
        <f>indirect("'02_editer'!AI51")</f>
        <v/>
      </c>
      <c r="AJ51" s="24" t="str">
        <f>indirect("'02_editer'!AJ51")</f>
        <v/>
      </c>
      <c r="AK51" s="24" t="str">
        <f>indirect("'02_editer'!AK51")</f>
        <v/>
      </c>
      <c r="AL51" s="24" t="str">
        <f>indirect("'02_editer'!AL51")</f>
        <v/>
      </c>
      <c r="AM51" s="24" t="str">
        <f>indirect("'02_editer'!AM51")</f>
        <v/>
      </c>
      <c r="AN51" s="24" t="str">
        <f>indirect("'02_editer'!AN51")</f>
        <v/>
      </c>
      <c r="AO51" s="24" t="str">
        <f>indirect("'02_editer'!AO51")</f>
        <v/>
      </c>
      <c r="AP51" s="24" t="str">
        <f>indirect("'02_editer'!AP51")</f>
        <v/>
      </c>
      <c r="AQ51" s="24" t="str">
        <f>indirect("'02_editer'!AQ51")</f>
        <v/>
      </c>
      <c r="AR51" s="24" t="str">
        <f>indirect("'02_editer'!AR51")</f>
        <v/>
      </c>
      <c r="AS51" s="24" t="str">
        <f>indirect("'02_editer'!AS51")</f>
        <v/>
      </c>
      <c r="AT51" s="24" t="str">
        <f>indirect("'02_editer'!AT51")</f>
        <v/>
      </c>
      <c r="AU51" s="24" t="str">
        <f>indirect("'02_editer'!AU51")</f>
        <v/>
      </c>
      <c r="AV51" s="24" t="str">
        <f>indirect("'02_editer'!AV51")</f>
        <v/>
      </c>
      <c r="AW51" s="24" t="str">
        <f>indirect("'02_editer'!AW51")</f>
        <v/>
      </c>
      <c r="AX51" s="24" t="str">
        <f>indirect("'02_editer'!AX51")</f>
        <v/>
      </c>
      <c r="AY51" s="24" t="str">
        <f>indirect("'02_editer'!AY51")</f>
        <v/>
      </c>
      <c r="AZ51" s="24" t="str">
        <f>indirect("'02_editer'!AZ51")</f>
        <v/>
      </c>
      <c r="BA51" s="24" t="str">
        <f>indirect("'02_editer'!BA51")</f>
        <v/>
      </c>
      <c r="BB51" s="24" t="str">
        <f>indirect("'02_editer'!BB51")</f>
        <v/>
      </c>
      <c r="BC51" s="155" t="str">
        <f>indirect("'02_editer'!BC51")</f>
        <v/>
      </c>
    </row>
    <row r="52">
      <c r="A52" s="87">
        <f>indirect("'02_editer'!A52")</f>
        <v>26</v>
      </c>
      <c r="B52" s="87" t="str">
        <f>indirect("'02_editer'!B52")</f>
        <v/>
      </c>
      <c r="C52" s="87" t="str">
        <f>indirect("'02_editer'!C52")</f>
        <v/>
      </c>
      <c r="D52" s="87" t="str">
        <f>indirect("'02_editer'!D52")</f>
        <v>ソロ歌</v>
      </c>
      <c r="E52" s="154" t="str">
        <f>indirect("'02_editer'!E52")</f>
        <v/>
      </c>
      <c r="F52" s="24" t="str">
        <f>indirect("'02_editer'!F52")</f>
        <v/>
      </c>
      <c r="G52" s="24" t="str">
        <f>indirect("'02_editer'!G52")</f>
        <v/>
      </c>
      <c r="H52" s="24" t="str">
        <f>indirect("'02_editer'!H52")</f>
        <v/>
      </c>
      <c r="I52" s="24" t="str">
        <f>indirect("'02_editer'!I52")</f>
        <v/>
      </c>
      <c r="J52" s="24" t="str">
        <f>indirect("'02_editer'!J52")</f>
        <v/>
      </c>
      <c r="K52" s="24" t="str">
        <f>indirect("'02_editer'!K52")</f>
        <v/>
      </c>
      <c r="L52" s="24" t="str">
        <f>indirect("'02_editer'!L52")</f>
        <v/>
      </c>
      <c r="M52" s="24" t="str">
        <f>indirect("'02_editer'!M52")</f>
        <v/>
      </c>
      <c r="N52" s="24" t="str">
        <f>indirect("'02_editer'!N52")</f>
        <v/>
      </c>
      <c r="O52" s="24" t="str">
        <f>indirect("'02_editer'!O52")</f>
        <v/>
      </c>
      <c r="P52" s="24" t="str">
        <f>indirect("'02_editer'!P52")</f>
        <v/>
      </c>
      <c r="Q52" s="24" t="str">
        <f>indirect("'02_editer'!Q52")</f>
        <v/>
      </c>
      <c r="R52" s="24" t="str">
        <f>indirect("'02_editer'!R52")</f>
        <v/>
      </c>
      <c r="S52" s="24" t="str">
        <f>indirect("'02_editer'!S52")</f>
        <v/>
      </c>
      <c r="T52" s="24" t="str">
        <f>indirect("'02_editer'!T52")</f>
        <v/>
      </c>
      <c r="U52" s="24" t="str">
        <f>indirect("'02_editer'!U52")</f>
        <v/>
      </c>
      <c r="V52" s="24" t="str">
        <f>indirect("'02_editer'!V52")</f>
        <v/>
      </c>
      <c r="W52" s="24" t="str">
        <f>indirect("'02_editer'!W52")</f>
        <v/>
      </c>
      <c r="X52" s="24" t="str">
        <f>indirect("'02_editer'!X52")</f>
        <v/>
      </c>
      <c r="Y52" s="24" t="str">
        <f>indirect("'02_editer'!Y52")</f>
        <v/>
      </c>
      <c r="Z52" s="24" t="str">
        <f>indirect("'02_editer'!Z52")</f>
        <v/>
      </c>
      <c r="AA52" s="24" t="str">
        <f>indirect("'02_editer'!AA52")</f>
        <v/>
      </c>
      <c r="AB52" s="24" t="str">
        <f>indirect("'02_editer'!AB52")</f>
        <v/>
      </c>
      <c r="AC52" s="24" t="str">
        <f>indirect("'02_editer'!AC52")</f>
        <v/>
      </c>
      <c r="AD52" s="24" t="str">
        <f>indirect("'02_editer'!AD52")</f>
        <v/>
      </c>
      <c r="AE52" s="24" t="str">
        <f>indirect("'02_editer'!AE52")</f>
        <v/>
      </c>
      <c r="AF52" s="24" t="str">
        <f>indirect("'02_editer'!AF52")</f>
        <v/>
      </c>
      <c r="AG52" s="24" t="str">
        <f>indirect("'02_editer'!AG52")</f>
        <v/>
      </c>
      <c r="AH52" s="24" t="str">
        <f>indirect("'02_editer'!AH52")</f>
        <v/>
      </c>
      <c r="AI52" s="24" t="str">
        <f>indirect("'02_editer'!AI52")</f>
        <v/>
      </c>
      <c r="AJ52" s="24" t="str">
        <f>indirect("'02_editer'!AJ52")</f>
        <v/>
      </c>
      <c r="AK52" s="24" t="str">
        <f>indirect("'02_editer'!AK52")</f>
        <v/>
      </c>
      <c r="AL52" s="24" t="str">
        <f>indirect("'02_editer'!AL52")</f>
        <v/>
      </c>
      <c r="AM52" s="24" t="str">
        <f>indirect("'02_editer'!AM52")</f>
        <v/>
      </c>
      <c r="AN52" s="24" t="str">
        <f>indirect("'02_editer'!AN52")</f>
        <v/>
      </c>
      <c r="AO52" s="24" t="str">
        <f>indirect("'02_editer'!AO52")</f>
        <v/>
      </c>
      <c r="AP52" s="24" t="str">
        <f>indirect("'02_editer'!AP52")</f>
        <v/>
      </c>
      <c r="AQ52" s="24" t="str">
        <f>indirect("'02_editer'!AQ52")</f>
        <v/>
      </c>
      <c r="AR52" s="24" t="str">
        <f>indirect("'02_editer'!AR52")</f>
        <v/>
      </c>
      <c r="AS52" s="24" t="str">
        <f>indirect("'02_editer'!AS52")</f>
        <v/>
      </c>
      <c r="AT52" s="24" t="str">
        <f>indirect("'02_editer'!AT52")</f>
        <v/>
      </c>
      <c r="AU52" s="24" t="str">
        <f>indirect("'02_editer'!AU52")</f>
        <v/>
      </c>
      <c r="AV52" s="24" t="str">
        <f>indirect("'02_editer'!AV52")</f>
        <v/>
      </c>
      <c r="AW52" s="24" t="str">
        <f>indirect("'02_editer'!AW52")</f>
        <v/>
      </c>
      <c r="AX52" s="24" t="str">
        <f>indirect("'02_editer'!AX52")</f>
        <v/>
      </c>
      <c r="AY52" s="24" t="str">
        <f>indirect("'02_editer'!AY52")</f>
        <v/>
      </c>
      <c r="AZ52" s="24" t="str">
        <f>indirect("'02_editer'!AZ52")</f>
        <v/>
      </c>
      <c r="BA52" s="24" t="str">
        <f>indirect("'02_editer'!BA52")</f>
        <v/>
      </c>
      <c r="BB52" s="24" t="str">
        <f>indirect("'02_editer'!BB52")</f>
        <v/>
      </c>
      <c r="BC52" s="155" t="str">
        <f>indirect("'02_editer'!BC52")</f>
        <v/>
      </c>
    </row>
    <row r="53">
      <c r="A53" s="87">
        <f>indirect("'02_editer'!A53")</f>
        <v>26</v>
      </c>
      <c r="B53" s="87" t="str">
        <f>indirect("'02_editer'!B53")</f>
        <v/>
      </c>
      <c r="C53" s="87" t="str">
        <f>indirect("'02_editer'!C53")</f>
        <v/>
      </c>
      <c r="D53" s="87" t="str">
        <f>indirect("'02_editer'!D53")</f>
        <v>演技</v>
      </c>
      <c r="E53" s="154" t="str">
        <f>indirect("'02_editer'!E53")</f>
        <v/>
      </c>
      <c r="F53" s="24" t="str">
        <f>indirect("'02_editer'!F53")</f>
        <v/>
      </c>
      <c r="G53" s="24" t="str">
        <f>indirect("'02_editer'!G53")</f>
        <v/>
      </c>
      <c r="H53" s="24" t="str">
        <f>indirect("'02_editer'!H53")</f>
        <v/>
      </c>
      <c r="I53" s="24" t="str">
        <f>indirect("'02_editer'!I53")</f>
        <v/>
      </c>
      <c r="J53" s="24" t="str">
        <f>indirect("'02_editer'!J53")</f>
        <v/>
      </c>
      <c r="K53" s="24" t="str">
        <f>indirect("'02_editer'!K53")</f>
        <v/>
      </c>
      <c r="L53" s="24" t="str">
        <f>indirect("'02_editer'!L53")</f>
        <v/>
      </c>
      <c r="M53" s="24" t="str">
        <f>indirect("'02_editer'!M53")</f>
        <v/>
      </c>
      <c r="N53" s="24" t="str">
        <f>indirect("'02_editer'!N53")</f>
        <v/>
      </c>
      <c r="O53" s="24" t="str">
        <f>indirect("'02_editer'!O53")</f>
        <v/>
      </c>
      <c r="P53" s="24" t="str">
        <f>indirect("'02_editer'!P53")</f>
        <v/>
      </c>
      <c r="Q53" s="24" t="str">
        <f>indirect("'02_editer'!Q53")</f>
        <v/>
      </c>
      <c r="R53" s="24" t="str">
        <f>indirect("'02_editer'!R53")</f>
        <v/>
      </c>
      <c r="S53" s="24" t="str">
        <f>indirect("'02_editer'!S53")</f>
        <v/>
      </c>
      <c r="T53" s="24" t="str">
        <f>indirect("'02_editer'!T53")</f>
        <v/>
      </c>
      <c r="U53" s="24" t="str">
        <f>indirect("'02_editer'!U53")</f>
        <v/>
      </c>
      <c r="V53" s="24" t="str">
        <f>indirect("'02_editer'!V53")</f>
        <v/>
      </c>
      <c r="W53" s="24" t="str">
        <f>indirect("'02_editer'!W53")</f>
        <v/>
      </c>
      <c r="X53" s="24" t="str">
        <f>indirect("'02_editer'!X53")</f>
        <v/>
      </c>
      <c r="Y53" s="24" t="str">
        <f>indirect("'02_editer'!Y53")</f>
        <v/>
      </c>
      <c r="Z53" s="24" t="str">
        <f>indirect("'02_editer'!Z53")</f>
        <v/>
      </c>
      <c r="AA53" s="24" t="str">
        <f>indirect("'02_editer'!AA53")</f>
        <v/>
      </c>
      <c r="AB53" s="24" t="str">
        <f>indirect("'02_editer'!AB53")</f>
        <v/>
      </c>
      <c r="AC53" s="24" t="str">
        <f>indirect("'02_editer'!AC53")</f>
        <v/>
      </c>
      <c r="AD53" s="24" t="str">
        <f>indirect("'02_editer'!AD53")</f>
        <v/>
      </c>
      <c r="AE53" s="24" t="str">
        <f>indirect("'02_editer'!AE53")</f>
        <v/>
      </c>
      <c r="AF53" s="24" t="str">
        <f>indirect("'02_editer'!AF53")</f>
        <v/>
      </c>
      <c r="AG53" s="24" t="str">
        <f>indirect("'02_editer'!AG53")</f>
        <v/>
      </c>
      <c r="AH53" s="24" t="str">
        <f>indirect("'02_editer'!AH53")</f>
        <v/>
      </c>
      <c r="AI53" s="24" t="str">
        <f>indirect("'02_editer'!AI53")</f>
        <v/>
      </c>
      <c r="AJ53" s="24" t="str">
        <f>indirect("'02_editer'!AJ53")</f>
        <v/>
      </c>
      <c r="AK53" s="24" t="str">
        <f>indirect("'02_editer'!AK53")</f>
        <v/>
      </c>
      <c r="AL53" s="24" t="str">
        <f>indirect("'02_editer'!AL53")</f>
        <v/>
      </c>
      <c r="AM53" s="24" t="str">
        <f>indirect("'02_editer'!AM53")</f>
        <v/>
      </c>
      <c r="AN53" s="24" t="str">
        <f>indirect("'02_editer'!AN53")</f>
        <v/>
      </c>
      <c r="AO53" s="24" t="str">
        <f>indirect("'02_editer'!AO53")</f>
        <v/>
      </c>
      <c r="AP53" s="24" t="str">
        <f>indirect("'02_editer'!AP53")</f>
        <v/>
      </c>
      <c r="AQ53" s="24" t="str">
        <f>indirect("'02_editer'!AQ53")</f>
        <v/>
      </c>
      <c r="AR53" s="24" t="str">
        <f>indirect("'02_editer'!AR53")</f>
        <v/>
      </c>
      <c r="AS53" s="24" t="str">
        <f>indirect("'02_editer'!AS53")</f>
        <v/>
      </c>
      <c r="AT53" s="24" t="str">
        <f>indirect("'02_editer'!AT53")</f>
        <v/>
      </c>
      <c r="AU53" s="24" t="str">
        <f>indirect("'02_editer'!AU53")</f>
        <v/>
      </c>
      <c r="AV53" s="24" t="str">
        <f>indirect("'02_editer'!AV53")</f>
        <v/>
      </c>
      <c r="AW53" s="24" t="str">
        <f>indirect("'02_editer'!AW53")</f>
        <v/>
      </c>
      <c r="AX53" s="24" t="str">
        <f>indirect("'02_editer'!AX53")</f>
        <v/>
      </c>
      <c r="AY53" s="24" t="str">
        <f>indirect("'02_editer'!AY53")</f>
        <v/>
      </c>
      <c r="AZ53" s="24" t="str">
        <f>indirect("'02_editer'!AZ53")</f>
        <v/>
      </c>
      <c r="BA53" s="24" t="str">
        <f>indirect("'02_editer'!BA53")</f>
        <v/>
      </c>
      <c r="BB53" s="24" t="str">
        <f>indirect("'02_editer'!BB53")</f>
        <v/>
      </c>
      <c r="BC53" s="155" t="str">
        <f>indirect("'02_editer'!BC53")</f>
        <v/>
      </c>
    </row>
    <row r="54">
      <c r="A54" s="87">
        <f>indirect("'02_editer'!A54")</f>
        <v>27</v>
      </c>
      <c r="B54" s="87" t="str">
        <f>indirect("'02_editer'!B54")</f>
        <v/>
      </c>
      <c r="C54" s="87" t="str">
        <f>indirect("'02_editer'!C54")</f>
        <v/>
      </c>
      <c r="D54" s="87" t="str">
        <f>indirect("'02_editer'!D54")</f>
        <v>ソロ歌</v>
      </c>
      <c r="E54" s="154" t="str">
        <f>indirect("'02_editer'!E54")</f>
        <v/>
      </c>
      <c r="F54" s="24" t="str">
        <f>indirect("'02_editer'!F54")</f>
        <v/>
      </c>
      <c r="G54" s="24" t="str">
        <f>indirect("'02_editer'!G54")</f>
        <v/>
      </c>
      <c r="H54" s="24" t="str">
        <f>indirect("'02_editer'!H54")</f>
        <v/>
      </c>
      <c r="I54" s="24" t="str">
        <f>indirect("'02_editer'!I54")</f>
        <v/>
      </c>
      <c r="J54" s="24" t="str">
        <f>indirect("'02_editer'!J54")</f>
        <v/>
      </c>
      <c r="K54" s="24" t="str">
        <f>indirect("'02_editer'!K54")</f>
        <v/>
      </c>
      <c r="L54" s="24" t="str">
        <f>indirect("'02_editer'!L54")</f>
        <v/>
      </c>
      <c r="M54" s="24" t="str">
        <f>indirect("'02_editer'!M54")</f>
        <v/>
      </c>
      <c r="N54" s="24" t="str">
        <f>indirect("'02_editer'!N54")</f>
        <v/>
      </c>
      <c r="O54" s="24" t="str">
        <f>indirect("'02_editer'!O54")</f>
        <v/>
      </c>
      <c r="P54" s="24" t="str">
        <f>indirect("'02_editer'!P54")</f>
        <v/>
      </c>
      <c r="Q54" s="24" t="str">
        <f>indirect("'02_editer'!Q54")</f>
        <v/>
      </c>
      <c r="R54" s="24" t="str">
        <f>indirect("'02_editer'!R54")</f>
        <v/>
      </c>
      <c r="S54" s="24" t="str">
        <f>indirect("'02_editer'!S54")</f>
        <v/>
      </c>
      <c r="T54" s="24" t="str">
        <f>indirect("'02_editer'!T54")</f>
        <v/>
      </c>
      <c r="U54" s="24" t="str">
        <f>indirect("'02_editer'!U54")</f>
        <v/>
      </c>
      <c r="V54" s="24" t="str">
        <f>indirect("'02_editer'!V54")</f>
        <v/>
      </c>
      <c r="W54" s="24" t="str">
        <f>indirect("'02_editer'!W54")</f>
        <v/>
      </c>
      <c r="X54" s="24" t="str">
        <f>indirect("'02_editer'!X54")</f>
        <v/>
      </c>
      <c r="Y54" s="24" t="str">
        <f>indirect("'02_editer'!Y54")</f>
        <v/>
      </c>
      <c r="Z54" s="24" t="str">
        <f>indirect("'02_editer'!Z54")</f>
        <v/>
      </c>
      <c r="AA54" s="24" t="str">
        <f>indirect("'02_editer'!AA54")</f>
        <v/>
      </c>
      <c r="AB54" s="24" t="str">
        <f>indirect("'02_editer'!AB54")</f>
        <v/>
      </c>
      <c r="AC54" s="24" t="str">
        <f>indirect("'02_editer'!AC54")</f>
        <v/>
      </c>
      <c r="AD54" s="24" t="str">
        <f>indirect("'02_editer'!AD54")</f>
        <v/>
      </c>
      <c r="AE54" s="24" t="str">
        <f>indirect("'02_editer'!AE54")</f>
        <v/>
      </c>
      <c r="AF54" s="24" t="str">
        <f>indirect("'02_editer'!AF54")</f>
        <v/>
      </c>
      <c r="AG54" s="24" t="str">
        <f>indirect("'02_editer'!AG54")</f>
        <v/>
      </c>
      <c r="AH54" s="24" t="str">
        <f>indirect("'02_editer'!AH54")</f>
        <v/>
      </c>
      <c r="AI54" s="24" t="str">
        <f>indirect("'02_editer'!AI54")</f>
        <v/>
      </c>
      <c r="AJ54" s="24" t="str">
        <f>indirect("'02_editer'!AJ54")</f>
        <v/>
      </c>
      <c r="AK54" s="24" t="str">
        <f>indirect("'02_editer'!AK54")</f>
        <v/>
      </c>
      <c r="AL54" s="24" t="str">
        <f>indirect("'02_editer'!AL54")</f>
        <v/>
      </c>
      <c r="AM54" s="24" t="str">
        <f>indirect("'02_editer'!AM54")</f>
        <v/>
      </c>
      <c r="AN54" s="24" t="str">
        <f>indirect("'02_editer'!AN54")</f>
        <v/>
      </c>
      <c r="AO54" s="24" t="str">
        <f>indirect("'02_editer'!AO54")</f>
        <v/>
      </c>
      <c r="AP54" s="24" t="str">
        <f>indirect("'02_editer'!AP54")</f>
        <v/>
      </c>
      <c r="AQ54" s="24" t="str">
        <f>indirect("'02_editer'!AQ54")</f>
        <v/>
      </c>
      <c r="AR54" s="24" t="str">
        <f>indirect("'02_editer'!AR54")</f>
        <v/>
      </c>
      <c r="AS54" s="24" t="str">
        <f>indirect("'02_editer'!AS54")</f>
        <v/>
      </c>
      <c r="AT54" s="24" t="str">
        <f>indirect("'02_editer'!AT54")</f>
        <v/>
      </c>
      <c r="AU54" s="24" t="str">
        <f>indirect("'02_editer'!AU54")</f>
        <v/>
      </c>
      <c r="AV54" s="24" t="str">
        <f>indirect("'02_editer'!AV54")</f>
        <v/>
      </c>
      <c r="AW54" s="24" t="str">
        <f>indirect("'02_editer'!AW54")</f>
        <v/>
      </c>
      <c r="AX54" s="24" t="str">
        <f>indirect("'02_editer'!AX54")</f>
        <v/>
      </c>
      <c r="AY54" s="24" t="str">
        <f>indirect("'02_editer'!AY54")</f>
        <v/>
      </c>
      <c r="AZ54" s="24" t="str">
        <f>indirect("'02_editer'!AZ54")</f>
        <v/>
      </c>
      <c r="BA54" s="24" t="str">
        <f>indirect("'02_editer'!BA54")</f>
        <v/>
      </c>
      <c r="BB54" s="24" t="str">
        <f>indirect("'02_editer'!BB54")</f>
        <v/>
      </c>
      <c r="BC54" s="155" t="str">
        <f>indirect("'02_editer'!BC54")</f>
        <v/>
      </c>
    </row>
    <row r="55">
      <c r="A55" s="87">
        <f>indirect("'02_editer'!A55")</f>
        <v>27</v>
      </c>
      <c r="B55" s="87" t="str">
        <f>indirect("'02_editer'!B55")</f>
        <v/>
      </c>
      <c r="C55" s="87" t="str">
        <f>indirect("'02_editer'!C55")</f>
        <v/>
      </c>
      <c r="D55" s="87" t="str">
        <f>indirect("'02_editer'!D55")</f>
        <v>演技</v>
      </c>
      <c r="E55" s="154" t="str">
        <f>indirect("'02_editer'!E55")</f>
        <v/>
      </c>
      <c r="F55" s="24" t="str">
        <f>indirect("'02_editer'!F55")</f>
        <v/>
      </c>
      <c r="G55" s="24" t="str">
        <f>indirect("'02_editer'!G55")</f>
        <v/>
      </c>
      <c r="H55" s="24" t="str">
        <f>indirect("'02_editer'!H55")</f>
        <v/>
      </c>
      <c r="I55" s="24" t="str">
        <f>indirect("'02_editer'!I55")</f>
        <v/>
      </c>
      <c r="J55" s="24" t="str">
        <f>indirect("'02_editer'!J55")</f>
        <v/>
      </c>
      <c r="K55" s="24" t="str">
        <f>indirect("'02_editer'!K55")</f>
        <v/>
      </c>
      <c r="L55" s="24" t="str">
        <f>indirect("'02_editer'!L55")</f>
        <v/>
      </c>
      <c r="M55" s="24" t="str">
        <f>indirect("'02_editer'!M55")</f>
        <v/>
      </c>
      <c r="N55" s="24" t="str">
        <f>indirect("'02_editer'!N55")</f>
        <v/>
      </c>
      <c r="O55" s="24" t="str">
        <f>indirect("'02_editer'!O55")</f>
        <v/>
      </c>
      <c r="P55" s="24" t="str">
        <f>indirect("'02_editer'!P55")</f>
        <v/>
      </c>
      <c r="Q55" s="24" t="str">
        <f>indirect("'02_editer'!Q55")</f>
        <v/>
      </c>
      <c r="R55" s="24" t="str">
        <f>indirect("'02_editer'!R55")</f>
        <v/>
      </c>
      <c r="S55" s="24" t="str">
        <f>indirect("'02_editer'!S55")</f>
        <v/>
      </c>
      <c r="T55" s="24" t="str">
        <f>indirect("'02_editer'!T55")</f>
        <v/>
      </c>
      <c r="U55" s="24" t="str">
        <f>indirect("'02_editer'!U55")</f>
        <v/>
      </c>
      <c r="V55" s="24" t="str">
        <f>indirect("'02_editer'!V55")</f>
        <v/>
      </c>
      <c r="W55" s="24" t="str">
        <f>indirect("'02_editer'!W55")</f>
        <v/>
      </c>
      <c r="X55" s="24" t="str">
        <f>indirect("'02_editer'!X55")</f>
        <v/>
      </c>
      <c r="Y55" s="24" t="str">
        <f>indirect("'02_editer'!Y55")</f>
        <v/>
      </c>
      <c r="Z55" s="24" t="str">
        <f>indirect("'02_editer'!Z55")</f>
        <v/>
      </c>
      <c r="AA55" s="24" t="str">
        <f>indirect("'02_editer'!AA55")</f>
        <v/>
      </c>
      <c r="AB55" s="24" t="str">
        <f>indirect("'02_editer'!AB55")</f>
        <v/>
      </c>
      <c r="AC55" s="24" t="str">
        <f>indirect("'02_editer'!AC55")</f>
        <v/>
      </c>
      <c r="AD55" s="24" t="str">
        <f>indirect("'02_editer'!AD55")</f>
        <v/>
      </c>
      <c r="AE55" s="24" t="str">
        <f>indirect("'02_editer'!AE55")</f>
        <v/>
      </c>
      <c r="AF55" s="24" t="str">
        <f>indirect("'02_editer'!AF55")</f>
        <v/>
      </c>
      <c r="AG55" s="24" t="str">
        <f>indirect("'02_editer'!AG55")</f>
        <v/>
      </c>
      <c r="AH55" s="24" t="str">
        <f>indirect("'02_editer'!AH55")</f>
        <v/>
      </c>
      <c r="AI55" s="24" t="str">
        <f>indirect("'02_editer'!AI55")</f>
        <v/>
      </c>
      <c r="AJ55" s="24" t="str">
        <f>indirect("'02_editer'!AJ55")</f>
        <v/>
      </c>
      <c r="AK55" s="24" t="str">
        <f>indirect("'02_editer'!AK55")</f>
        <v/>
      </c>
      <c r="AL55" s="24" t="str">
        <f>indirect("'02_editer'!AL55")</f>
        <v/>
      </c>
      <c r="AM55" s="24" t="str">
        <f>indirect("'02_editer'!AM55")</f>
        <v/>
      </c>
      <c r="AN55" s="24" t="str">
        <f>indirect("'02_editer'!AN55")</f>
        <v/>
      </c>
      <c r="AO55" s="24" t="str">
        <f>indirect("'02_editer'!AO55")</f>
        <v/>
      </c>
      <c r="AP55" s="24" t="str">
        <f>indirect("'02_editer'!AP55")</f>
        <v/>
      </c>
      <c r="AQ55" s="24" t="str">
        <f>indirect("'02_editer'!AQ55")</f>
        <v/>
      </c>
      <c r="AR55" s="24" t="str">
        <f>indirect("'02_editer'!AR55")</f>
        <v/>
      </c>
      <c r="AS55" s="24" t="str">
        <f>indirect("'02_editer'!AS55")</f>
        <v/>
      </c>
      <c r="AT55" s="24" t="str">
        <f>indirect("'02_editer'!AT55")</f>
        <v/>
      </c>
      <c r="AU55" s="24" t="str">
        <f>indirect("'02_editer'!AU55")</f>
        <v/>
      </c>
      <c r="AV55" s="24" t="str">
        <f>indirect("'02_editer'!AV55")</f>
        <v/>
      </c>
      <c r="AW55" s="24" t="str">
        <f>indirect("'02_editer'!AW55")</f>
        <v/>
      </c>
      <c r="AX55" s="24" t="str">
        <f>indirect("'02_editer'!AX55")</f>
        <v/>
      </c>
      <c r="AY55" s="24" t="str">
        <f>indirect("'02_editer'!AY55")</f>
        <v/>
      </c>
      <c r="AZ55" s="24" t="str">
        <f>indirect("'02_editer'!AZ55")</f>
        <v/>
      </c>
      <c r="BA55" s="24" t="str">
        <f>indirect("'02_editer'!BA55")</f>
        <v/>
      </c>
      <c r="BB55" s="24" t="str">
        <f>indirect("'02_editer'!BB55")</f>
        <v/>
      </c>
      <c r="BC55" s="155" t="str">
        <f>indirect("'02_editer'!BC55")</f>
        <v/>
      </c>
    </row>
    <row r="56">
      <c r="A56" s="87">
        <f>indirect("'02_editer'!A56")</f>
        <v>27</v>
      </c>
      <c r="B56" s="87" t="str">
        <f>indirect("'02_editer'!B56")</f>
        <v/>
      </c>
      <c r="C56" s="87" t="str">
        <f>indirect("'02_editer'!C56")</f>
        <v/>
      </c>
      <c r="D56" s="87" t="str">
        <f>indirect("'02_editer'!D56")</f>
        <v>全体歌</v>
      </c>
      <c r="E56" s="154" t="str">
        <f>indirect("'02_editer'!E56")</f>
        <v/>
      </c>
      <c r="F56" s="24" t="str">
        <f>indirect("'02_editer'!F56")</f>
        <v/>
      </c>
      <c r="G56" s="24" t="str">
        <f>indirect("'02_editer'!G56")</f>
        <v/>
      </c>
      <c r="H56" s="24" t="str">
        <f>indirect("'02_editer'!H56")</f>
        <v/>
      </c>
      <c r="I56" s="24" t="str">
        <f>indirect("'02_editer'!I56")</f>
        <v/>
      </c>
      <c r="J56" s="24" t="str">
        <f>indirect("'02_editer'!J56")</f>
        <v/>
      </c>
      <c r="K56" s="24" t="str">
        <f>indirect("'02_editer'!K56")</f>
        <v/>
      </c>
      <c r="L56" s="24" t="str">
        <f>indirect("'02_editer'!L56")</f>
        <v/>
      </c>
      <c r="M56" s="24" t="str">
        <f>indirect("'02_editer'!M56")</f>
        <v/>
      </c>
      <c r="N56" s="24" t="str">
        <f>indirect("'02_editer'!N56")</f>
        <v/>
      </c>
      <c r="O56" s="24" t="str">
        <f>indirect("'02_editer'!O56")</f>
        <v/>
      </c>
      <c r="P56" s="24" t="str">
        <f>indirect("'02_editer'!P56")</f>
        <v/>
      </c>
      <c r="Q56" s="24" t="str">
        <f>indirect("'02_editer'!Q56")</f>
        <v/>
      </c>
      <c r="R56" s="24" t="str">
        <f>indirect("'02_editer'!R56")</f>
        <v/>
      </c>
      <c r="S56" s="24" t="str">
        <f>indirect("'02_editer'!S56")</f>
        <v/>
      </c>
      <c r="T56" s="24" t="str">
        <f>indirect("'02_editer'!T56")</f>
        <v/>
      </c>
      <c r="U56" s="24" t="str">
        <f>indirect("'02_editer'!U56")</f>
        <v/>
      </c>
      <c r="V56" s="24" t="str">
        <f>indirect("'02_editer'!V56")</f>
        <v/>
      </c>
      <c r="W56" s="24" t="str">
        <f>indirect("'02_editer'!W56")</f>
        <v/>
      </c>
      <c r="X56" s="24" t="str">
        <f>indirect("'02_editer'!X56")</f>
        <v/>
      </c>
      <c r="Y56" s="24" t="str">
        <f>indirect("'02_editer'!Y56")</f>
        <v/>
      </c>
      <c r="Z56" s="24" t="str">
        <f>indirect("'02_editer'!Z56")</f>
        <v/>
      </c>
      <c r="AA56" s="24" t="str">
        <f>indirect("'02_editer'!AA56")</f>
        <v/>
      </c>
      <c r="AB56" s="24" t="str">
        <f>indirect("'02_editer'!AB56")</f>
        <v/>
      </c>
      <c r="AC56" s="24" t="str">
        <f>indirect("'02_editer'!AC56")</f>
        <v/>
      </c>
      <c r="AD56" s="24" t="str">
        <f>indirect("'02_editer'!AD56")</f>
        <v/>
      </c>
      <c r="AE56" s="24" t="str">
        <f>indirect("'02_editer'!AE56")</f>
        <v/>
      </c>
      <c r="AF56" s="24" t="str">
        <f>indirect("'02_editer'!AF56")</f>
        <v/>
      </c>
      <c r="AG56" s="24" t="str">
        <f>indirect("'02_editer'!AG56")</f>
        <v/>
      </c>
      <c r="AH56" s="24" t="str">
        <f>indirect("'02_editer'!AH56")</f>
        <v/>
      </c>
      <c r="AI56" s="24" t="str">
        <f>indirect("'02_editer'!AI56")</f>
        <v/>
      </c>
      <c r="AJ56" s="24" t="str">
        <f>indirect("'02_editer'!AJ56")</f>
        <v/>
      </c>
      <c r="AK56" s="24" t="str">
        <f>indirect("'02_editer'!AK56")</f>
        <v/>
      </c>
      <c r="AL56" s="24" t="str">
        <f>indirect("'02_editer'!AL56")</f>
        <v/>
      </c>
      <c r="AM56" s="24" t="str">
        <f>indirect("'02_editer'!AM56")</f>
        <v/>
      </c>
      <c r="AN56" s="24" t="str">
        <f>indirect("'02_editer'!AN56")</f>
        <v/>
      </c>
      <c r="AO56" s="24" t="str">
        <f>indirect("'02_editer'!AO56")</f>
        <v/>
      </c>
      <c r="AP56" s="24" t="str">
        <f>indirect("'02_editer'!AP56")</f>
        <v/>
      </c>
      <c r="AQ56" s="24" t="str">
        <f>indirect("'02_editer'!AQ56")</f>
        <v/>
      </c>
      <c r="AR56" s="24" t="str">
        <f>indirect("'02_editer'!AR56")</f>
        <v/>
      </c>
      <c r="AS56" s="24" t="str">
        <f>indirect("'02_editer'!AS56")</f>
        <v/>
      </c>
      <c r="AT56" s="24" t="str">
        <f>indirect("'02_editer'!AT56")</f>
        <v/>
      </c>
      <c r="AU56" s="24" t="str">
        <f>indirect("'02_editer'!AU56")</f>
        <v/>
      </c>
      <c r="AV56" s="24" t="str">
        <f>indirect("'02_editer'!AV56")</f>
        <v/>
      </c>
      <c r="AW56" s="24" t="str">
        <f>indirect("'02_editer'!AW56")</f>
        <v/>
      </c>
      <c r="AX56" s="24" t="str">
        <f>indirect("'02_editer'!AX56")</f>
        <v/>
      </c>
      <c r="AY56" s="24" t="str">
        <f>indirect("'02_editer'!AY56")</f>
        <v/>
      </c>
      <c r="AZ56" s="24" t="str">
        <f>indirect("'02_editer'!AZ56")</f>
        <v/>
      </c>
      <c r="BA56" s="24" t="str">
        <f>indirect("'02_editer'!BA56")</f>
        <v/>
      </c>
      <c r="BB56" s="24" t="str">
        <f>indirect("'02_editer'!BB56")</f>
        <v/>
      </c>
      <c r="BC56" s="155" t="str">
        <f>indirect("'02_editer'!BC56")</f>
        <v/>
      </c>
    </row>
    <row r="57">
      <c r="A57" s="87">
        <f>indirect("'02_editer'!A57")</f>
        <v>31</v>
      </c>
      <c r="B57" s="87" t="str">
        <f>indirect("'02_editer'!B57")</f>
        <v/>
      </c>
      <c r="C57" s="87" t="str">
        <f>indirect("'02_editer'!C57")</f>
        <v/>
      </c>
      <c r="D57" s="87" t="str">
        <f>indirect("'02_editer'!D57")</f>
        <v>演技</v>
      </c>
      <c r="E57" s="154" t="str">
        <f>indirect("'02_editer'!E57")</f>
        <v/>
      </c>
      <c r="F57" s="24" t="str">
        <f>indirect("'02_editer'!F57")</f>
        <v/>
      </c>
      <c r="G57" s="24" t="str">
        <f>indirect("'02_editer'!G57")</f>
        <v/>
      </c>
      <c r="H57" s="24" t="str">
        <f>indirect("'02_editer'!H57")</f>
        <v/>
      </c>
      <c r="I57" s="24" t="str">
        <f>indirect("'02_editer'!I57")</f>
        <v/>
      </c>
      <c r="J57" s="24" t="str">
        <f>indirect("'02_editer'!J57")</f>
        <v/>
      </c>
      <c r="K57" s="24" t="str">
        <f>indirect("'02_editer'!K57")</f>
        <v/>
      </c>
      <c r="L57" s="24" t="str">
        <f>indirect("'02_editer'!L57")</f>
        <v/>
      </c>
      <c r="M57" s="24" t="str">
        <f>indirect("'02_editer'!M57")</f>
        <v/>
      </c>
      <c r="N57" s="24" t="str">
        <f>indirect("'02_editer'!N57")</f>
        <v/>
      </c>
      <c r="O57" s="24" t="str">
        <f>indirect("'02_editer'!O57")</f>
        <v/>
      </c>
      <c r="P57" s="24" t="str">
        <f>indirect("'02_editer'!P57")</f>
        <v/>
      </c>
      <c r="Q57" s="24" t="str">
        <f>indirect("'02_editer'!Q57")</f>
        <v/>
      </c>
      <c r="R57" s="24" t="str">
        <f>indirect("'02_editer'!R57")</f>
        <v/>
      </c>
      <c r="S57" s="24" t="str">
        <f>indirect("'02_editer'!S57")</f>
        <v/>
      </c>
      <c r="T57" s="24" t="str">
        <f>indirect("'02_editer'!T57")</f>
        <v/>
      </c>
      <c r="U57" s="24" t="str">
        <f>indirect("'02_editer'!U57")</f>
        <v/>
      </c>
      <c r="V57" s="24" t="str">
        <f>indirect("'02_editer'!V57")</f>
        <v/>
      </c>
      <c r="W57" s="24" t="str">
        <f>indirect("'02_editer'!W57")</f>
        <v/>
      </c>
      <c r="X57" s="24" t="str">
        <f>indirect("'02_editer'!X57")</f>
        <v/>
      </c>
      <c r="Y57" s="24" t="str">
        <f>indirect("'02_editer'!Y57")</f>
        <v/>
      </c>
      <c r="Z57" s="24" t="str">
        <f>indirect("'02_editer'!Z57")</f>
        <v/>
      </c>
      <c r="AA57" s="24" t="str">
        <f>indirect("'02_editer'!AA57")</f>
        <v/>
      </c>
      <c r="AB57" s="24" t="str">
        <f>indirect("'02_editer'!AB57")</f>
        <v/>
      </c>
      <c r="AC57" s="24" t="str">
        <f>indirect("'02_editer'!AC57")</f>
        <v/>
      </c>
      <c r="AD57" s="24" t="str">
        <f>indirect("'02_editer'!AD57")</f>
        <v/>
      </c>
      <c r="AE57" s="24" t="str">
        <f>indirect("'02_editer'!AE57")</f>
        <v/>
      </c>
      <c r="AF57" s="24" t="str">
        <f>indirect("'02_editer'!AF57")</f>
        <v/>
      </c>
      <c r="AG57" s="24" t="str">
        <f>indirect("'02_editer'!AG57")</f>
        <v/>
      </c>
      <c r="AH57" s="24" t="str">
        <f>indirect("'02_editer'!AH57")</f>
        <v/>
      </c>
      <c r="AI57" s="24" t="str">
        <f>indirect("'02_editer'!AI57")</f>
        <v/>
      </c>
      <c r="AJ57" s="24" t="str">
        <f>indirect("'02_editer'!AJ57")</f>
        <v/>
      </c>
      <c r="AK57" s="24" t="str">
        <f>indirect("'02_editer'!AK57")</f>
        <v/>
      </c>
      <c r="AL57" s="24" t="str">
        <f>indirect("'02_editer'!AL57")</f>
        <v/>
      </c>
      <c r="AM57" s="24" t="str">
        <f>indirect("'02_editer'!AM57")</f>
        <v/>
      </c>
      <c r="AN57" s="24" t="str">
        <f>indirect("'02_editer'!AN57")</f>
        <v/>
      </c>
      <c r="AO57" s="24" t="str">
        <f>indirect("'02_editer'!AO57")</f>
        <v/>
      </c>
      <c r="AP57" s="24" t="str">
        <f>indirect("'02_editer'!AP57")</f>
        <v/>
      </c>
      <c r="AQ57" s="24" t="str">
        <f>indirect("'02_editer'!AQ57")</f>
        <v/>
      </c>
      <c r="AR57" s="24" t="str">
        <f>indirect("'02_editer'!AR57")</f>
        <v/>
      </c>
      <c r="AS57" s="24" t="str">
        <f>indirect("'02_editer'!AS57")</f>
        <v/>
      </c>
      <c r="AT57" s="24" t="str">
        <f>indirect("'02_editer'!AT57")</f>
        <v/>
      </c>
      <c r="AU57" s="24" t="str">
        <f>indirect("'02_editer'!AU57")</f>
        <v/>
      </c>
      <c r="AV57" s="24" t="str">
        <f>indirect("'02_editer'!AV57")</f>
        <v/>
      </c>
      <c r="AW57" s="24" t="str">
        <f>indirect("'02_editer'!AW57")</f>
        <v/>
      </c>
      <c r="AX57" s="24" t="str">
        <f>indirect("'02_editer'!AX57")</f>
        <v/>
      </c>
      <c r="AY57" s="24" t="str">
        <f>indirect("'02_editer'!AY57")</f>
        <v/>
      </c>
      <c r="AZ57" s="24" t="str">
        <f>indirect("'02_editer'!AZ57")</f>
        <v/>
      </c>
      <c r="BA57" s="24" t="str">
        <f>indirect("'02_editer'!BA57")</f>
        <v/>
      </c>
      <c r="BB57" s="24" t="str">
        <f>indirect("'02_editer'!BB57")</f>
        <v/>
      </c>
      <c r="BC57" s="155" t="str">
        <f>indirect("'02_editer'!BC57")</f>
        <v/>
      </c>
    </row>
    <row r="58">
      <c r="A58" s="87">
        <f>indirect("'02_editer'!A58")</f>
        <v>32</v>
      </c>
      <c r="B58" s="87" t="str">
        <f>indirect("'02_editer'!B58")</f>
        <v/>
      </c>
      <c r="C58" s="87" t="str">
        <f>indirect("'02_editer'!C58")</f>
        <v/>
      </c>
      <c r="D58" s="87" t="str">
        <f>indirect("'02_editer'!D58")</f>
        <v>ソロ歌</v>
      </c>
      <c r="E58" s="154" t="str">
        <f>indirect("'02_editer'!E58")</f>
        <v/>
      </c>
      <c r="F58" s="24" t="str">
        <f>indirect("'02_editer'!F58")</f>
        <v/>
      </c>
      <c r="G58" s="24" t="str">
        <f>indirect("'02_editer'!G58")</f>
        <v/>
      </c>
      <c r="H58" s="24" t="str">
        <f>indirect("'02_editer'!H58")</f>
        <v/>
      </c>
      <c r="I58" s="24" t="str">
        <f>indirect("'02_editer'!I58")</f>
        <v/>
      </c>
      <c r="J58" s="24" t="str">
        <f>indirect("'02_editer'!J58")</f>
        <v/>
      </c>
      <c r="K58" s="24" t="str">
        <f>indirect("'02_editer'!K58")</f>
        <v/>
      </c>
      <c r="L58" s="24" t="str">
        <f>indirect("'02_editer'!L58")</f>
        <v/>
      </c>
      <c r="M58" s="24" t="str">
        <f>indirect("'02_editer'!M58")</f>
        <v/>
      </c>
      <c r="N58" s="24" t="str">
        <f>indirect("'02_editer'!N58")</f>
        <v/>
      </c>
      <c r="O58" s="24" t="str">
        <f>indirect("'02_editer'!O58")</f>
        <v/>
      </c>
      <c r="P58" s="24" t="str">
        <f>indirect("'02_editer'!P58")</f>
        <v/>
      </c>
      <c r="Q58" s="24" t="str">
        <f>indirect("'02_editer'!Q58")</f>
        <v/>
      </c>
      <c r="R58" s="24" t="str">
        <f>indirect("'02_editer'!R58")</f>
        <v/>
      </c>
      <c r="S58" s="24" t="str">
        <f>indirect("'02_editer'!S58")</f>
        <v/>
      </c>
      <c r="T58" s="24" t="str">
        <f>indirect("'02_editer'!T58")</f>
        <v/>
      </c>
      <c r="U58" s="24" t="str">
        <f>indirect("'02_editer'!U58")</f>
        <v/>
      </c>
      <c r="V58" s="24" t="str">
        <f>indirect("'02_editer'!V58")</f>
        <v/>
      </c>
      <c r="W58" s="24" t="str">
        <f>indirect("'02_editer'!W58")</f>
        <v/>
      </c>
      <c r="X58" s="24" t="str">
        <f>indirect("'02_editer'!X58")</f>
        <v/>
      </c>
      <c r="Y58" s="24" t="str">
        <f>indirect("'02_editer'!Y58")</f>
        <v/>
      </c>
      <c r="Z58" s="24" t="str">
        <f>indirect("'02_editer'!Z58")</f>
        <v/>
      </c>
      <c r="AA58" s="24" t="str">
        <f>indirect("'02_editer'!AA58")</f>
        <v/>
      </c>
      <c r="AB58" s="24" t="str">
        <f>indirect("'02_editer'!AB58")</f>
        <v/>
      </c>
      <c r="AC58" s="24" t="str">
        <f>indirect("'02_editer'!AC58")</f>
        <v/>
      </c>
      <c r="AD58" s="24" t="str">
        <f>indirect("'02_editer'!AD58")</f>
        <v/>
      </c>
      <c r="AE58" s="24" t="str">
        <f>indirect("'02_editer'!AE58")</f>
        <v/>
      </c>
      <c r="AF58" s="24" t="str">
        <f>indirect("'02_editer'!AF58")</f>
        <v/>
      </c>
      <c r="AG58" s="24" t="str">
        <f>indirect("'02_editer'!AG58")</f>
        <v/>
      </c>
      <c r="AH58" s="24" t="str">
        <f>indirect("'02_editer'!AH58")</f>
        <v/>
      </c>
      <c r="AI58" s="24" t="str">
        <f>indirect("'02_editer'!AI58")</f>
        <v/>
      </c>
      <c r="AJ58" s="24" t="str">
        <f>indirect("'02_editer'!AJ58")</f>
        <v/>
      </c>
      <c r="AK58" s="24" t="str">
        <f>indirect("'02_editer'!AK58")</f>
        <v/>
      </c>
      <c r="AL58" s="24" t="str">
        <f>indirect("'02_editer'!AL58")</f>
        <v/>
      </c>
      <c r="AM58" s="24" t="str">
        <f>indirect("'02_editer'!AM58")</f>
        <v/>
      </c>
      <c r="AN58" s="24" t="str">
        <f>indirect("'02_editer'!AN58")</f>
        <v/>
      </c>
      <c r="AO58" s="24" t="str">
        <f>indirect("'02_editer'!AO58")</f>
        <v/>
      </c>
      <c r="AP58" s="24" t="str">
        <f>indirect("'02_editer'!AP58")</f>
        <v/>
      </c>
      <c r="AQ58" s="24" t="str">
        <f>indirect("'02_editer'!AQ58")</f>
        <v/>
      </c>
      <c r="AR58" s="24" t="str">
        <f>indirect("'02_editer'!AR58")</f>
        <v/>
      </c>
      <c r="AS58" s="24" t="str">
        <f>indirect("'02_editer'!AS58")</f>
        <v/>
      </c>
      <c r="AT58" s="24" t="str">
        <f>indirect("'02_editer'!AT58")</f>
        <v/>
      </c>
      <c r="AU58" s="24" t="str">
        <f>indirect("'02_editer'!AU58")</f>
        <v/>
      </c>
      <c r="AV58" s="24" t="str">
        <f>indirect("'02_editer'!AV58")</f>
        <v/>
      </c>
      <c r="AW58" s="24" t="str">
        <f>indirect("'02_editer'!AW58")</f>
        <v/>
      </c>
      <c r="AX58" s="24" t="str">
        <f>indirect("'02_editer'!AX58")</f>
        <v/>
      </c>
      <c r="AY58" s="24" t="str">
        <f>indirect("'02_editer'!AY58")</f>
        <v/>
      </c>
      <c r="AZ58" s="24" t="str">
        <f>indirect("'02_editer'!AZ58")</f>
        <v/>
      </c>
      <c r="BA58" s="24" t="str">
        <f>indirect("'02_editer'!BA58")</f>
        <v/>
      </c>
      <c r="BB58" s="24" t="str">
        <f>indirect("'02_editer'!BB58")</f>
        <v/>
      </c>
      <c r="BC58" s="155" t="str">
        <f>indirect("'02_editer'!BC58")</f>
        <v/>
      </c>
    </row>
    <row r="59">
      <c r="A59" s="87">
        <f>indirect("'02_editer'!A59")</f>
        <v>32</v>
      </c>
      <c r="B59" s="87" t="str">
        <f>indirect("'02_editer'!B59")</f>
        <v/>
      </c>
      <c r="C59" s="87" t="str">
        <f>indirect("'02_editer'!C59")</f>
        <v/>
      </c>
      <c r="D59" s="87" t="str">
        <f>indirect("'02_editer'!D59")</f>
        <v>演技</v>
      </c>
      <c r="E59" s="154" t="str">
        <f>indirect("'02_editer'!E59")</f>
        <v/>
      </c>
      <c r="F59" s="24" t="str">
        <f>indirect("'02_editer'!F59")</f>
        <v/>
      </c>
      <c r="G59" s="24" t="str">
        <f>indirect("'02_editer'!G59")</f>
        <v/>
      </c>
      <c r="H59" s="24" t="str">
        <f>indirect("'02_editer'!H59")</f>
        <v/>
      </c>
      <c r="I59" s="24" t="str">
        <f>indirect("'02_editer'!I59")</f>
        <v/>
      </c>
      <c r="J59" s="24" t="str">
        <f>indirect("'02_editer'!J59")</f>
        <v/>
      </c>
      <c r="K59" s="24" t="str">
        <f>indirect("'02_editer'!K59")</f>
        <v/>
      </c>
      <c r="L59" s="24" t="str">
        <f>indirect("'02_editer'!L59")</f>
        <v/>
      </c>
      <c r="M59" s="24" t="str">
        <f>indirect("'02_editer'!M59")</f>
        <v/>
      </c>
      <c r="N59" s="24" t="str">
        <f>indirect("'02_editer'!N59")</f>
        <v/>
      </c>
      <c r="O59" s="24" t="str">
        <f>indirect("'02_editer'!O59")</f>
        <v/>
      </c>
      <c r="P59" s="24" t="str">
        <f>indirect("'02_editer'!P59")</f>
        <v/>
      </c>
      <c r="Q59" s="24" t="str">
        <f>indirect("'02_editer'!Q59")</f>
        <v/>
      </c>
      <c r="R59" s="24" t="str">
        <f>indirect("'02_editer'!R59")</f>
        <v/>
      </c>
      <c r="S59" s="24" t="str">
        <f>indirect("'02_editer'!S59")</f>
        <v/>
      </c>
      <c r="T59" s="24" t="str">
        <f>indirect("'02_editer'!T59")</f>
        <v/>
      </c>
      <c r="U59" s="24" t="str">
        <f>indirect("'02_editer'!U59")</f>
        <v/>
      </c>
      <c r="V59" s="24" t="str">
        <f>indirect("'02_editer'!V59")</f>
        <v/>
      </c>
      <c r="W59" s="24" t="str">
        <f>indirect("'02_editer'!W59")</f>
        <v/>
      </c>
      <c r="X59" s="24" t="str">
        <f>indirect("'02_editer'!X59")</f>
        <v/>
      </c>
      <c r="Y59" s="24" t="str">
        <f>indirect("'02_editer'!Y59")</f>
        <v/>
      </c>
      <c r="Z59" s="24" t="str">
        <f>indirect("'02_editer'!Z59")</f>
        <v/>
      </c>
      <c r="AA59" s="24" t="str">
        <f>indirect("'02_editer'!AA59")</f>
        <v/>
      </c>
      <c r="AB59" s="24" t="str">
        <f>indirect("'02_editer'!AB59")</f>
        <v/>
      </c>
      <c r="AC59" s="24" t="str">
        <f>indirect("'02_editer'!AC59")</f>
        <v/>
      </c>
      <c r="AD59" s="24" t="str">
        <f>indirect("'02_editer'!AD59")</f>
        <v/>
      </c>
      <c r="AE59" s="24" t="str">
        <f>indirect("'02_editer'!AE59")</f>
        <v/>
      </c>
      <c r="AF59" s="24" t="str">
        <f>indirect("'02_editer'!AF59")</f>
        <v/>
      </c>
      <c r="AG59" s="24" t="str">
        <f>indirect("'02_editer'!AG59")</f>
        <v/>
      </c>
      <c r="AH59" s="24" t="str">
        <f>indirect("'02_editer'!AH59")</f>
        <v/>
      </c>
      <c r="AI59" s="24" t="str">
        <f>indirect("'02_editer'!AI59")</f>
        <v/>
      </c>
      <c r="AJ59" s="24" t="str">
        <f>indirect("'02_editer'!AJ59")</f>
        <v/>
      </c>
      <c r="AK59" s="24" t="str">
        <f>indirect("'02_editer'!AK59")</f>
        <v/>
      </c>
      <c r="AL59" s="24" t="str">
        <f>indirect("'02_editer'!AL59")</f>
        <v/>
      </c>
      <c r="AM59" s="24" t="str">
        <f>indirect("'02_editer'!AM59")</f>
        <v/>
      </c>
      <c r="AN59" s="24" t="str">
        <f>indirect("'02_editer'!AN59")</f>
        <v/>
      </c>
      <c r="AO59" s="24" t="str">
        <f>indirect("'02_editer'!AO59")</f>
        <v/>
      </c>
      <c r="AP59" s="24" t="str">
        <f>indirect("'02_editer'!AP59")</f>
        <v/>
      </c>
      <c r="AQ59" s="24" t="str">
        <f>indirect("'02_editer'!AQ59")</f>
        <v/>
      </c>
      <c r="AR59" s="24" t="str">
        <f>indirect("'02_editer'!AR59")</f>
        <v/>
      </c>
      <c r="AS59" s="24" t="str">
        <f>indirect("'02_editer'!AS59")</f>
        <v/>
      </c>
      <c r="AT59" s="24" t="str">
        <f>indirect("'02_editer'!AT59")</f>
        <v/>
      </c>
      <c r="AU59" s="24" t="str">
        <f>indirect("'02_editer'!AU59")</f>
        <v/>
      </c>
      <c r="AV59" s="24" t="str">
        <f>indirect("'02_editer'!AV59")</f>
        <v/>
      </c>
      <c r="AW59" s="24" t="str">
        <f>indirect("'02_editer'!AW59")</f>
        <v/>
      </c>
      <c r="AX59" s="24" t="str">
        <f>indirect("'02_editer'!AX59")</f>
        <v/>
      </c>
      <c r="AY59" s="24" t="str">
        <f>indirect("'02_editer'!AY59")</f>
        <v/>
      </c>
      <c r="AZ59" s="24" t="str">
        <f>indirect("'02_editer'!AZ59")</f>
        <v/>
      </c>
      <c r="BA59" s="24" t="str">
        <f>indirect("'02_editer'!BA59")</f>
        <v/>
      </c>
      <c r="BB59" s="24" t="str">
        <f>indirect("'02_editer'!BB59")</f>
        <v/>
      </c>
      <c r="BC59" s="155" t="str">
        <f>indirect("'02_editer'!BC59")</f>
        <v/>
      </c>
    </row>
    <row r="60">
      <c r="A60" s="87">
        <f>indirect("'02_editer'!A60")</f>
        <v>33</v>
      </c>
      <c r="B60" s="87" t="str">
        <f>indirect("'02_editer'!B60")</f>
        <v/>
      </c>
      <c r="C60" s="87" t="str">
        <f>indirect("'02_editer'!C60")</f>
        <v/>
      </c>
      <c r="D60" s="87" t="str">
        <f>indirect("'02_editer'!D60")</f>
        <v>ソロ歌</v>
      </c>
      <c r="E60" s="154" t="str">
        <f>indirect("'02_editer'!E60")</f>
        <v/>
      </c>
      <c r="F60" s="24" t="str">
        <f>indirect("'02_editer'!F60")</f>
        <v/>
      </c>
      <c r="G60" s="24" t="str">
        <f>indirect("'02_editer'!G60")</f>
        <v/>
      </c>
      <c r="H60" s="24" t="str">
        <f>indirect("'02_editer'!H60")</f>
        <v/>
      </c>
      <c r="I60" s="24" t="str">
        <f>indirect("'02_editer'!I60")</f>
        <v/>
      </c>
      <c r="J60" s="24" t="str">
        <f>indirect("'02_editer'!J60")</f>
        <v/>
      </c>
      <c r="K60" s="24" t="str">
        <f>indirect("'02_editer'!K60")</f>
        <v/>
      </c>
      <c r="L60" s="24" t="str">
        <f>indirect("'02_editer'!L60")</f>
        <v/>
      </c>
      <c r="M60" s="24" t="str">
        <f>indirect("'02_editer'!M60")</f>
        <v/>
      </c>
      <c r="N60" s="24" t="str">
        <f>indirect("'02_editer'!N60")</f>
        <v/>
      </c>
      <c r="O60" s="24" t="str">
        <f>indirect("'02_editer'!O60")</f>
        <v/>
      </c>
      <c r="P60" s="24" t="str">
        <f>indirect("'02_editer'!P60")</f>
        <v/>
      </c>
      <c r="Q60" s="24" t="str">
        <f>indirect("'02_editer'!Q60")</f>
        <v/>
      </c>
      <c r="R60" s="24" t="str">
        <f>indirect("'02_editer'!R60")</f>
        <v/>
      </c>
      <c r="S60" s="24" t="str">
        <f>indirect("'02_editer'!S60")</f>
        <v/>
      </c>
      <c r="T60" s="24" t="str">
        <f>indirect("'02_editer'!T60")</f>
        <v/>
      </c>
      <c r="U60" s="24" t="str">
        <f>indirect("'02_editer'!U60")</f>
        <v/>
      </c>
      <c r="V60" s="24" t="str">
        <f>indirect("'02_editer'!V60")</f>
        <v/>
      </c>
      <c r="W60" s="24" t="str">
        <f>indirect("'02_editer'!W60")</f>
        <v/>
      </c>
      <c r="X60" s="24" t="str">
        <f>indirect("'02_editer'!X60")</f>
        <v/>
      </c>
      <c r="Y60" s="24" t="str">
        <f>indirect("'02_editer'!Y60")</f>
        <v/>
      </c>
      <c r="Z60" s="24" t="str">
        <f>indirect("'02_editer'!Z60")</f>
        <v/>
      </c>
      <c r="AA60" s="24" t="str">
        <f>indirect("'02_editer'!AA60")</f>
        <v/>
      </c>
      <c r="AB60" s="24" t="str">
        <f>indirect("'02_editer'!AB60")</f>
        <v/>
      </c>
      <c r="AC60" s="24" t="str">
        <f>indirect("'02_editer'!AC60")</f>
        <v/>
      </c>
      <c r="AD60" s="24" t="str">
        <f>indirect("'02_editer'!AD60")</f>
        <v/>
      </c>
      <c r="AE60" s="24" t="str">
        <f>indirect("'02_editer'!AE60")</f>
        <v/>
      </c>
      <c r="AF60" s="24" t="str">
        <f>indirect("'02_editer'!AF60")</f>
        <v/>
      </c>
      <c r="AG60" s="24" t="str">
        <f>indirect("'02_editer'!AG60")</f>
        <v/>
      </c>
      <c r="AH60" s="24" t="str">
        <f>indirect("'02_editer'!AH60")</f>
        <v/>
      </c>
      <c r="AI60" s="24" t="str">
        <f>indirect("'02_editer'!AI60")</f>
        <v/>
      </c>
      <c r="AJ60" s="24" t="str">
        <f>indirect("'02_editer'!AJ60")</f>
        <v/>
      </c>
      <c r="AK60" s="24" t="str">
        <f>indirect("'02_editer'!AK60")</f>
        <v/>
      </c>
      <c r="AL60" s="24" t="str">
        <f>indirect("'02_editer'!AL60")</f>
        <v/>
      </c>
      <c r="AM60" s="24" t="str">
        <f>indirect("'02_editer'!AM60")</f>
        <v/>
      </c>
      <c r="AN60" s="24" t="str">
        <f>indirect("'02_editer'!AN60")</f>
        <v/>
      </c>
      <c r="AO60" s="24" t="str">
        <f>indirect("'02_editer'!AO60")</f>
        <v/>
      </c>
      <c r="AP60" s="24" t="str">
        <f>indirect("'02_editer'!AP60")</f>
        <v/>
      </c>
      <c r="AQ60" s="24" t="str">
        <f>indirect("'02_editer'!AQ60")</f>
        <v/>
      </c>
      <c r="AR60" s="24" t="str">
        <f>indirect("'02_editer'!AR60")</f>
        <v/>
      </c>
      <c r="AS60" s="24" t="str">
        <f>indirect("'02_editer'!AS60")</f>
        <v/>
      </c>
      <c r="AT60" s="24" t="str">
        <f>indirect("'02_editer'!AT60")</f>
        <v/>
      </c>
      <c r="AU60" s="24" t="str">
        <f>indirect("'02_editer'!AU60")</f>
        <v/>
      </c>
      <c r="AV60" s="24" t="str">
        <f>indirect("'02_editer'!AV60")</f>
        <v/>
      </c>
      <c r="AW60" s="24" t="str">
        <f>indirect("'02_editer'!AW60")</f>
        <v/>
      </c>
      <c r="AX60" s="24" t="str">
        <f>indirect("'02_editer'!AX60")</f>
        <v/>
      </c>
      <c r="AY60" s="24" t="str">
        <f>indirect("'02_editer'!AY60")</f>
        <v/>
      </c>
      <c r="AZ60" s="24" t="str">
        <f>indirect("'02_editer'!AZ60")</f>
        <v/>
      </c>
      <c r="BA60" s="24" t="str">
        <f>indirect("'02_editer'!BA60")</f>
        <v/>
      </c>
      <c r="BB60" s="24" t="str">
        <f>indirect("'02_editer'!BB60")</f>
        <v/>
      </c>
      <c r="BC60" s="155" t="str">
        <f>indirect("'02_editer'!BC60")</f>
        <v/>
      </c>
    </row>
    <row r="61">
      <c r="A61" s="87">
        <f>indirect("'02_editer'!A61")</f>
        <v>33</v>
      </c>
      <c r="B61" s="87" t="str">
        <f>indirect("'02_editer'!B61")</f>
        <v/>
      </c>
      <c r="C61" s="87" t="str">
        <f>indirect("'02_editer'!C61")</f>
        <v/>
      </c>
      <c r="D61" s="87" t="str">
        <f>indirect("'02_editer'!D61")</f>
        <v>演技</v>
      </c>
      <c r="E61" s="154" t="str">
        <f>indirect("'02_editer'!E61")</f>
        <v/>
      </c>
      <c r="F61" s="24" t="str">
        <f>indirect("'02_editer'!F61")</f>
        <v/>
      </c>
      <c r="G61" s="24" t="str">
        <f>indirect("'02_editer'!G61")</f>
        <v/>
      </c>
      <c r="H61" s="24" t="str">
        <f>indirect("'02_editer'!H61")</f>
        <v/>
      </c>
      <c r="I61" s="24" t="str">
        <f>indirect("'02_editer'!I61")</f>
        <v/>
      </c>
      <c r="J61" s="24" t="str">
        <f>indirect("'02_editer'!J61")</f>
        <v/>
      </c>
      <c r="K61" s="24" t="str">
        <f>indirect("'02_editer'!K61")</f>
        <v/>
      </c>
      <c r="L61" s="24" t="str">
        <f>indirect("'02_editer'!L61")</f>
        <v/>
      </c>
      <c r="M61" s="24" t="str">
        <f>indirect("'02_editer'!M61")</f>
        <v/>
      </c>
      <c r="N61" s="24" t="str">
        <f>indirect("'02_editer'!N61")</f>
        <v/>
      </c>
      <c r="O61" s="24" t="str">
        <f>indirect("'02_editer'!O61")</f>
        <v/>
      </c>
      <c r="P61" s="24" t="str">
        <f>indirect("'02_editer'!P61")</f>
        <v/>
      </c>
      <c r="Q61" s="24" t="str">
        <f>indirect("'02_editer'!Q61")</f>
        <v/>
      </c>
      <c r="R61" s="24" t="str">
        <f>indirect("'02_editer'!R61")</f>
        <v/>
      </c>
      <c r="S61" s="24" t="str">
        <f>indirect("'02_editer'!S61")</f>
        <v/>
      </c>
      <c r="T61" s="24" t="str">
        <f>indirect("'02_editer'!T61")</f>
        <v/>
      </c>
      <c r="U61" s="24" t="str">
        <f>indirect("'02_editer'!U61")</f>
        <v/>
      </c>
      <c r="V61" s="24" t="str">
        <f>indirect("'02_editer'!V61")</f>
        <v/>
      </c>
      <c r="W61" s="24" t="str">
        <f>indirect("'02_editer'!W61")</f>
        <v/>
      </c>
      <c r="X61" s="24" t="str">
        <f>indirect("'02_editer'!X61")</f>
        <v/>
      </c>
      <c r="Y61" s="24" t="str">
        <f>indirect("'02_editer'!Y61")</f>
        <v/>
      </c>
      <c r="Z61" s="24" t="str">
        <f>indirect("'02_editer'!Z61")</f>
        <v/>
      </c>
      <c r="AA61" s="24" t="str">
        <f>indirect("'02_editer'!AA61")</f>
        <v/>
      </c>
      <c r="AB61" s="24" t="str">
        <f>indirect("'02_editer'!AB61")</f>
        <v/>
      </c>
      <c r="AC61" s="24" t="str">
        <f>indirect("'02_editer'!AC61")</f>
        <v/>
      </c>
      <c r="AD61" s="24" t="str">
        <f>indirect("'02_editer'!AD61")</f>
        <v/>
      </c>
      <c r="AE61" s="24" t="str">
        <f>indirect("'02_editer'!AE61")</f>
        <v/>
      </c>
      <c r="AF61" s="24" t="str">
        <f>indirect("'02_editer'!AF61")</f>
        <v/>
      </c>
      <c r="AG61" s="24" t="str">
        <f>indirect("'02_editer'!AG61")</f>
        <v/>
      </c>
      <c r="AH61" s="24" t="str">
        <f>indirect("'02_editer'!AH61")</f>
        <v/>
      </c>
      <c r="AI61" s="24" t="str">
        <f>indirect("'02_editer'!AI61")</f>
        <v/>
      </c>
      <c r="AJ61" s="24" t="str">
        <f>indirect("'02_editer'!AJ61")</f>
        <v/>
      </c>
      <c r="AK61" s="24" t="str">
        <f>indirect("'02_editer'!AK61")</f>
        <v/>
      </c>
      <c r="AL61" s="24" t="str">
        <f>indirect("'02_editer'!AL61")</f>
        <v/>
      </c>
      <c r="AM61" s="24" t="str">
        <f>indirect("'02_editer'!AM61")</f>
        <v/>
      </c>
      <c r="AN61" s="24" t="str">
        <f>indirect("'02_editer'!AN61")</f>
        <v/>
      </c>
      <c r="AO61" s="24" t="str">
        <f>indirect("'02_editer'!AO61")</f>
        <v/>
      </c>
      <c r="AP61" s="24" t="str">
        <f>indirect("'02_editer'!AP61")</f>
        <v/>
      </c>
      <c r="AQ61" s="24" t="str">
        <f>indirect("'02_editer'!AQ61")</f>
        <v/>
      </c>
      <c r="AR61" s="24" t="str">
        <f>indirect("'02_editer'!AR61")</f>
        <v/>
      </c>
      <c r="AS61" s="24" t="str">
        <f>indirect("'02_editer'!AS61")</f>
        <v/>
      </c>
      <c r="AT61" s="24" t="str">
        <f>indirect("'02_editer'!AT61")</f>
        <v/>
      </c>
      <c r="AU61" s="24" t="str">
        <f>indirect("'02_editer'!AU61")</f>
        <v/>
      </c>
      <c r="AV61" s="24" t="str">
        <f>indirect("'02_editer'!AV61")</f>
        <v/>
      </c>
      <c r="AW61" s="24" t="str">
        <f>indirect("'02_editer'!AW61")</f>
        <v/>
      </c>
      <c r="AX61" s="24" t="str">
        <f>indirect("'02_editer'!AX61")</f>
        <v/>
      </c>
      <c r="AY61" s="24" t="str">
        <f>indirect("'02_editer'!AY61")</f>
        <v/>
      </c>
      <c r="AZ61" s="24" t="str">
        <f>indirect("'02_editer'!AZ61")</f>
        <v/>
      </c>
      <c r="BA61" s="24" t="str">
        <f>indirect("'02_editer'!BA61")</f>
        <v/>
      </c>
      <c r="BB61" s="24" t="str">
        <f>indirect("'02_editer'!BB61")</f>
        <v/>
      </c>
      <c r="BC61" s="155" t="str">
        <f>indirect("'02_editer'!BC61")</f>
        <v/>
      </c>
    </row>
    <row r="62">
      <c r="A62" s="87">
        <f>indirect("'02_editer'!A62")</f>
        <v>33</v>
      </c>
      <c r="B62" s="87" t="str">
        <f>indirect("'02_editer'!B62")</f>
        <v/>
      </c>
      <c r="C62" s="87" t="str">
        <f>indirect("'02_editer'!C62")</f>
        <v/>
      </c>
      <c r="D62" s="87" t="str">
        <f>indirect("'02_editer'!D62")</f>
        <v>全体歌</v>
      </c>
      <c r="E62" s="154" t="str">
        <f>indirect("'02_editer'!E62")</f>
        <v/>
      </c>
      <c r="F62" s="24" t="str">
        <f>indirect("'02_editer'!F62")</f>
        <v/>
      </c>
      <c r="G62" s="24" t="str">
        <f>indirect("'02_editer'!G62")</f>
        <v/>
      </c>
      <c r="H62" s="24" t="str">
        <f>indirect("'02_editer'!H62")</f>
        <v/>
      </c>
      <c r="I62" s="24" t="str">
        <f>indirect("'02_editer'!I62")</f>
        <v/>
      </c>
      <c r="J62" s="24" t="str">
        <f>indirect("'02_editer'!J62")</f>
        <v/>
      </c>
      <c r="K62" s="24" t="str">
        <f>indirect("'02_editer'!K62")</f>
        <v/>
      </c>
      <c r="L62" s="24" t="str">
        <f>indirect("'02_editer'!L62")</f>
        <v/>
      </c>
      <c r="M62" s="24" t="str">
        <f>indirect("'02_editer'!M62")</f>
        <v/>
      </c>
      <c r="N62" s="24" t="str">
        <f>indirect("'02_editer'!N62")</f>
        <v/>
      </c>
      <c r="O62" s="24" t="str">
        <f>indirect("'02_editer'!O62")</f>
        <v/>
      </c>
      <c r="P62" s="24" t="str">
        <f>indirect("'02_editer'!P62")</f>
        <v/>
      </c>
      <c r="Q62" s="24" t="str">
        <f>indirect("'02_editer'!Q62")</f>
        <v/>
      </c>
      <c r="R62" s="24" t="str">
        <f>indirect("'02_editer'!R62")</f>
        <v/>
      </c>
      <c r="S62" s="24" t="str">
        <f>indirect("'02_editer'!S62")</f>
        <v/>
      </c>
      <c r="T62" s="24" t="str">
        <f>indirect("'02_editer'!T62")</f>
        <v/>
      </c>
      <c r="U62" s="24" t="str">
        <f>indirect("'02_editer'!U62")</f>
        <v/>
      </c>
      <c r="V62" s="24" t="str">
        <f>indirect("'02_editer'!V62")</f>
        <v/>
      </c>
      <c r="W62" s="24" t="str">
        <f>indirect("'02_editer'!W62")</f>
        <v/>
      </c>
      <c r="X62" s="24" t="str">
        <f>indirect("'02_editer'!X62")</f>
        <v/>
      </c>
      <c r="Y62" s="24" t="str">
        <f>indirect("'02_editer'!Y62")</f>
        <v/>
      </c>
      <c r="Z62" s="24" t="str">
        <f>indirect("'02_editer'!Z62")</f>
        <v/>
      </c>
      <c r="AA62" s="24" t="str">
        <f>indirect("'02_editer'!AA62")</f>
        <v/>
      </c>
      <c r="AB62" s="24" t="str">
        <f>indirect("'02_editer'!AB62")</f>
        <v/>
      </c>
      <c r="AC62" s="24" t="str">
        <f>indirect("'02_editer'!AC62")</f>
        <v/>
      </c>
      <c r="AD62" s="24" t="str">
        <f>indirect("'02_editer'!AD62")</f>
        <v/>
      </c>
      <c r="AE62" s="24" t="str">
        <f>indirect("'02_editer'!AE62")</f>
        <v/>
      </c>
      <c r="AF62" s="24" t="str">
        <f>indirect("'02_editer'!AF62")</f>
        <v/>
      </c>
      <c r="AG62" s="24" t="str">
        <f>indirect("'02_editer'!AG62")</f>
        <v/>
      </c>
      <c r="AH62" s="24" t="str">
        <f>indirect("'02_editer'!AH62")</f>
        <v/>
      </c>
      <c r="AI62" s="24" t="str">
        <f>indirect("'02_editer'!AI62")</f>
        <v/>
      </c>
      <c r="AJ62" s="24" t="str">
        <f>indirect("'02_editer'!AJ62")</f>
        <v/>
      </c>
      <c r="AK62" s="24" t="str">
        <f>indirect("'02_editer'!AK62")</f>
        <v/>
      </c>
      <c r="AL62" s="24" t="str">
        <f>indirect("'02_editer'!AL62")</f>
        <v/>
      </c>
      <c r="AM62" s="24" t="str">
        <f>indirect("'02_editer'!AM62")</f>
        <v/>
      </c>
      <c r="AN62" s="24" t="str">
        <f>indirect("'02_editer'!AN62")</f>
        <v/>
      </c>
      <c r="AO62" s="24" t="str">
        <f>indirect("'02_editer'!AO62")</f>
        <v/>
      </c>
      <c r="AP62" s="24" t="str">
        <f>indirect("'02_editer'!AP62")</f>
        <v/>
      </c>
      <c r="AQ62" s="24" t="str">
        <f>indirect("'02_editer'!AQ62")</f>
        <v/>
      </c>
      <c r="AR62" s="24" t="str">
        <f>indirect("'02_editer'!AR62")</f>
        <v/>
      </c>
      <c r="AS62" s="24" t="str">
        <f>indirect("'02_editer'!AS62")</f>
        <v/>
      </c>
      <c r="AT62" s="24" t="str">
        <f>indirect("'02_editer'!AT62")</f>
        <v/>
      </c>
      <c r="AU62" s="24" t="str">
        <f>indirect("'02_editer'!AU62")</f>
        <v/>
      </c>
      <c r="AV62" s="24" t="str">
        <f>indirect("'02_editer'!AV62")</f>
        <v/>
      </c>
      <c r="AW62" s="24" t="str">
        <f>indirect("'02_editer'!AW62")</f>
        <v/>
      </c>
      <c r="AX62" s="24" t="str">
        <f>indirect("'02_editer'!AX62")</f>
        <v/>
      </c>
      <c r="AY62" s="24" t="str">
        <f>indirect("'02_editer'!AY62")</f>
        <v/>
      </c>
      <c r="AZ62" s="24" t="str">
        <f>indirect("'02_editer'!AZ62")</f>
        <v/>
      </c>
      <c r="BA62" s="24" t="str">
        <f>indirect("'02_editer'!BA62")</f>
        <v/>
      </c>
      <c r="BB62" s="24" t="str">
        <f>indirect("'02_editer'!BB62")</f>
        <v/>
      </c>
      <c r="BC62" s="155" t="str">
        <f>indirect("'02_editer'!BC62")</f>
        <v/>
      </c>
    </row>
    <row r="63">
      <c r="A63" s="87">
        <f>indirect("'02_editer'!A63")</f>
        <v>34</v>
      </c>
      <c r="B63" s="87" t="str">
        <f>indirect("'02_editer'!B63")</f>
        <v/>
      </c>
      <c r="C63" s="87" t="str">
        <f>indirect("'02_editer'!C63")</f>
        <v/>
      </c>
      <c r="D63" s="87" t="str">
        <f>indirect("'02_editer'!D63")</f>
        <v>ソリ歌</v>
      </c>
      <c r="E63" s="154" t="str">
        <f>indirect("'02_editer'!E63")</f>
        <v/>
      </c>
      <c r="F63" s="24" t="str">
        <f>indirect("'02_editer'!F63")</f>
        <v/>
      </c>
      <c r="G63" s="24" t="str">
        <f>indirect("'02_editer'!G63")</f>
        <v/>
      </c>
      <c r="H63" s="24" t="str">
        <f>indirect("'02_editer'!H63")</f>
        <v/>
      </c>
      <c r="I63" s="24" t="str">
        <f>indirect("'02_editer'!I63")</f>
        <v/>
      </c>
      <c r="J63" s="24" t="str">
        <f>indirect("'02_editer'!J63")</f>
        <v/>
      </c>
      <c r="K63" s="24" t="str">
        <f>indirect("'02_editer'!K63")</f>
        <v/>
      </c>
      <c r="L63" s="24" t="str">
        <f>indirect("'02_editer'!L63")</f>
        <v/>
      </c>
      <c r="M63" s="24" t="str">
        <f>indirect("'02_editer'!M63")</f>
        <v/>
      </c>
      <c r="N63" s="24" t="str">
        <f>indirect("'02_editer'!N63")</f>
        <v/>
      </c>
      <c r="O63" s="24" t="str">
        <f>indirect("'02_editer'!O63")</f>
        <v/>
      </c>
      <c r="P63" s="24" t="str">
        <f>indirect("'02_editer'!P63")</f>
        <v/>
      </c>
      <c r="Q63" s="24" t="str">
        <f>indirect("'02_editer'!Q63")</f>
        <v/>
      </c>
      <c r="R63" s="24" t="str">
        <f>indirect("'02_editer'!R63")</f>
        <v/>
      </c>
      <c r="S63" s="24" t="str">
        <f>indirect("'02_editer'!S63")</f>
        <v/>
      </c>
      <c r="T63" s="24" t="str">
        <f>indirect("'02_editer'!T63")</f>
        <v/>
      </c>
      <c r="U63" s="24" t="str">
        <f>indirect("'02_editer'!U63")</f>
        <v/>
      </c>
      <c r="V63" s="24" t="str">
        <f>indirect("'02_editer'!V63")</f>
        <v/>
      </c>
      <c r="W63" s="24" t="str">
        <f>indirect("'02_editer'!W63")</f>
        <v/>
      </c>
      <c r="X63" s="24" t="str">
        <f>indirect("'02_editer'!X63")</f>
        <v/>
      </c>
      <c r="Y63" s="24" t="str">
        <f>indirect("'02_editer'!Y63")</f>
        <v/>
      </c>
      <c r="Z63" s="24" t="str">
        <f>indirect("'02_editer'!Z63")</f>
        <v/>
      </c>
      <c r="AA63" s="24" t="str">
        <f>indirect("'02_editer'!AA63")</f>
        <v/>
      </c>
      <c r="AB63" s="24" t="str">
        <f>indirect("'02_editer'!AB63")</f>
        <v/>
      </c>
      <c r="AC63" s="24" t="str">
        <f>indirect("'02_editer'!AC63")</f>
        <v/>
      </c>
      <c r="AD63" s="24" t="str">
        <f>indirect("'02_editer'!AD63")</f>
        <v/>
      </c>
      <c r="AE63" s="24" t="str">
        <f>indirect("'02_editer'!AE63")</f>
        <v/>
      </c>
      <c r="AF63" s="24" t="str">
        <f>indirect("'02_editer'!AF63")</f>
        <v/>
      </c>
      <c r="AG63" s="24" t="str">
        <f>indirect("'02_editer'!AG63")</f>
        <v/>
      </c>
      <c r="AH63" s="24" t="str">
        <f>indirect("'02_editer'!AH63")</f>
        <v/>
      </c>
      <c r="AI63" s="24" t="str">
        <f>indirect("'02_editer'!AI63")</f>
        <v/>
      </c>
      <c r="AJ63" s="24" t="str">
        <f>indirect("'02_editer'!AJ63")</f>
        <v/>
      </c>
      <c r="AK63" s="24" t="str">
        <f>indirect("'02_editer'!AK63")</f>
        <v/>
      </c>
      <c r="AL63" s="24" t="str">
        <f>indirect("'02_editer'!AL63")</f>
        <v/>
      </c>
      <c r="AM63" s="24" t="str">
        <f>indirect("'02_editer'!AM63")</f>
        <v/>
      </c>
      <c r="AN63" s="24" t="str">
        <f>indirect("'02_editer'!AN63")</f>
        <v/>
      </c>
      <c r="AO63" s="24" t="str">
        <f>indirect("'02_editer'!AO63")</f>
        <v/>
      </c>
      <c r="AP63" s="24" t="str">
        <f>indirect("'02_editer'!AP63")</f>
        <v/>
      </c>
      <c r="AQ63" s="24" t="str">
        <f>indirect("'02_editer'!AQ63")</f>
        <v/>
      </c>
      <c r="AR63" s="24" t="str">
        <f>indirect("'02_editer'!AR63")</f>
        <v/>
      </c>
      <c r="AS63" s="24" t="str">
        <f>indirect("'02_editer'!AS63")</f>
        <v/>
      </c>
      <c r="AT63" s="24" t="str">
        <f>indirect("'02_editer'!AT63")</f>
        <v/>
      </c>
      <c r="AU63" s="24" t="str">
        <f>indirect("'02_editer'!AU63")</f>
        <v/>
      </c>
      <c r="AV63" s="24" t="str">
        <f>indirect("'02_editer'!AV63")</f>
        <v/>
      </c>
      <c r="AW63" s="24" t="str">
        <f>indirect("'02_editer'!AW63")</f>
        <v/>
      </c>
      <c r="AX63" s="24" t="str">
        <f>indirect("'02_editer'!AX63")</f>
        <v/>
      </c>
      <c r="AY63" s="24" t="str">
        <f>indirect("'02_editer'!AY63")</f>
        <v/>
      </c>
      <c r="AZ63" s="24" t="str">
        <f>indirect("'02_editer'!AZ63")</f>
        <v/>
      </c>
      <c r="BA63" s="24" t="str">
        <f>indirect("'02_editer'!BA63")</f>
        <v/>
      </c>
      <c r="BB63" s="24" t="str">
        <f>indirect("'02_editer'!BB63")</f>
        <v/>
      </c>
      <c r="BC63" s="155" t="str">
        <f>indirect("'02_editer'!BC63")</f>
        <v/>
      </c>
    </row>
    <row r="64">
      <c r="A64" s="87">
        <f>indirect("'02_editer'!A64")</f>
        <v>34</v>
      </c>
      <c r="B64" s="87" t="str">
        <f>indirect("'02_editer'!B64")</f>
        <v/>
      </c>
      <c r="C64" s="87" t="str">
        <f>indirect("'02_editer'!C64")</f>
        <v/>
      </c>
      <c r="D64" s="87" t="str">
        <f>indirect("'02_editer'!D64")</f>
        <v>ソロ歌</v>
      </c>
      <c r="E64" s="154" t="str">
        <f>indirect("'02_editer'!E64")</f>
        <v/>
      </c>
      <c r="F64" s="24" t="str">
        <f>indirect("'02_editer'!F64")</f>
        <v/>
      </c>
      <c r="G64" s="24" t="str">
        <f>indirect("'02_editer'!G64")</f>
        <v/>
      </c>
      <c r="H64" s="24" t="str">
        <f>indirect("'02_editer'!H64")</f>
        <v/>
      </c>
      <c r="I64" s="24" t="str">
        <f>indirect("'02_editer'!I64")</f>
        <v/>
      </c>
      <c r="J64" s="24" t="str">
        <f>indirect("'02_editer'!J64")</f>
        <v/>
      </c>
      <c r="K64" s="24" t="str">
        <f>indirect("'02_editer'!K64")</f>
        <v/>
      </c>
      <c r="L64" s="24" t="str">
        <f>indirect("'02_editer'!L64")</f>
        <v/>
      </c>
      <c r="M64" s="24" t="str">
        <f>indirect("'02_editer'!M64")</f>
        <v/>
      </c>
      <c r="N64" s="24" t="str">
        <f>indirect("'02_editer'!N64")</f>
        <v/>
      </c>
      <c r="O64" s="24" t="str">
        <f>indirect("'02_editer'!O64")</f>
        <v/>
      </c>
      <c r="P64" s="24" t="str">
        <f>indirect("'02_editer'!P64")</f>
        <v/>
      </c>
      <c r="Q64" s="24" t="str">
        <f>indirect("'02_editer'!Q64")</f>
        <v/>
      </c>
      <c r="R64" s="24" t="str">
        <f>indirect("'02_editer'!R64")</f>
        <v/>
      </c>
      <c r="S64" s="24" t="str">
        <f>indirect("'02_editer'!S64")</f>
        <v/>
      </c>
      <c r="T64" s="24" t="str">
        <f>indirect("'02_editer'!T64")</f>
        <v/>
      </c>
      <c r="U64" s="24" t="str">
        <f>indirect("'02_editer'!U64")</f>
        <v/>
      </c>
      <c r="V64" s="24" t="str">
        <f>indirect("'02_editer'!V64")</f>
        <v/>
      </c>
      <c r="W64" s="24" t="str">
        <f>indirect("'02_editer'!W64")</f>
        <v/>
      </c>
      <c r="X64" s="24" t="str">
        <f>indirect("'02_editer'!X64")</f>
        <v/>
      </c>
      <c r="Y64" s="24" t="str">
        <f>indirect("'02_editer'!Y64")</f>
        <v/>
      </c>
      <c r="Z64" s="24" t="str">
        <f>indirect("'02_editer'!Z64")</f>
        <v/>
      </c>
      <c r="AA64" s="24" t="str">
        <f>indirect("'02_editer'!AA64")</f>
        <v/>
      </c>
      <c r="AB64" s="24" t="str">
        <f>indirect("'02_editer'!AB64")</f>
        <v/>
      </c>
      <c r="AC64" s="24" t="str">
        <f>indirect("'02_editer'!AC64")</f>
        <v/>
      </c>
      <c r="AD64" s="24" t="str">
        <f>indirect("'02_editer'!AD64")</f>
        <v/>
      </c>
      <c r="AE64" s="24" t="str">
        <f>indirect("'02_editer'!AE64")</f>
        <v/>
      </c>
      <c r="AF64" s="24" t="str">
        <f>indirect("'02_editer'!AF64")</f>
        <v/>
      </c>
      <c r="AG64" s="24" t="str">
        <f>indirect("'02_editer'!AG64")</f>
        <v/>
      </c>
      <c r="AH64" s="24" t="str">
        <f>indirect("'02_editer'!AH64")</f>
        <v/>
      </c>
      <c r="AI64" s="24" t="str">
        <f>indirect("'02_editer'!AI64")</f>
        <v/>
      </c>
      <c r="AJ64" s="24" t="str">
        <f>indirect("'02_editer'!AJ64")</f>
        <v/>
      </c>
      <c r="AK64" s="24" t="str">
        <f>indirect("'02_editer'!AK64")</f>
        <v/>
      </c>
      <c r="AL64" s="24" t="str">
        <f>indirect("'02_editer'!AL64")</f>
        <v/>
      </c>
      <c r="AM64" s="24" t="str">
        <f>indirect("'02_editer'!AM64")</f>
        <v/>
      </c>
      <c r="AN64" s="24" t="str">
        <f>indirect("'02_editer'!AN64")</f>
        <v/>
      </c>
      <c r="AO64" s="24" t="str">
        <f>indirect("'02_editer'!AO64")</f>
        <v/>
      </c>
      <c r="AP64" s="24" t="str">
        <f>indirect("'02_editer'!AP64")</f>
        <v/>
      </c>
      <c r="AQ64" s="24" t="str">
        <f>indirect("'02_editer'!AQ64")</f>
        <v/>
      </c>
      <c r="AR64" s="24" t="str">
        <f>indirect("'02_editer'!AR64")</f>
        <v/>
      </c>
      <c r="AS64" s="24" t="str">
        <f>indirect("'02_editer'!AS64")</f>
        <v/>
      </c>
      <c r="AT64" s="24" t="str">
        <f>indirect("'02_editer'!AT64")</f>
        <v/>
      </c>
      <c r="AU64" s="24" t="str">
        <f>indirect("'02_editer'!AU64")</f>
        <v/>
      </c>
      <c r="AV64" s="24" t="str">
        <f>indirect("'02_editer'!AV64")</f>
        <v/>
      </c>
      <c r="AW64" s="24" t="str">
        <f>indirect("'02_editer'!AW64")</f>
        <v/>
      </c>
      <c r="AX64" s="24" t="str">
        <f>indirect("'02_editer'!AX64")</f>
        <v/>
      </c>
      <c r="AY64" s="24" t="str">
        <f>indirect("'02_editer'!AY64")</f>
        <v/>
      </c>
      <c r="AZ64" s="24" t="str">
        <f>indirect("'02_editer'!AZ64")</f>
        <v/>
      </c>
      <c r="BA64" s="24" t="str">
        <f>indirect("'02_editer'!BA64")</f>
        <v/>
      </c>
      <c r="BB64" s="24" t="str">
        <f>indirect("'02_editer'!BB64")</f>
        <v/>
      </c>
      <c r="BC64" s="155" t="str">
        <f>indirect("'02_editer'!BC64")</f>
        <v/>
      </c>
    </row>
    <row r="65">
      <c r="A65" s="87">
        <f>indirect("'02_editer'!A65")</f>
        <v>34</v>
      </c>
      <c r="B65" s="87" t="str">
        <f>indirect("'02_editer'!B65")</f>
        <v/>
      </c>
      <c r="C65" s="87" t="str">
        <f>indirect("'02_editer'!C65")</f>
        <v/>
      </c>
      <c r="D65" s="87" t="str">
        <f>indirect("'02_editer'!D65")</f>
        <v>演技</v>
      </c>
      <c r="E65" s="154" t="str">
        <f>indirect("'02_editer'!E65")</f>
        <v/>
      </c>
      <c r="F65" s="24" t="str">
        <f>indirect("'02_editer'!F65")</f>
        <v/>
      </c>
      <c r="G65" s="24" t="str">
        <f>indirect("'02_editer'!G65")</f>
        <v/>
      </c>
      <c r="H65" s="24" t="str">
        <f>indirect("'02_editer'!H65")</f>
        <v/>
      </c>
      <c r="I65" s="24" t="str">
        <f>indirect("'02_editer'!I65")</f>
        <v/>
      </c>
      <c r="J65" s="24" t="str">
        <f>indirect("'02_editer'!J65")</f>
        <v/>
      </c>
      <c r="K65" s="24" t="str">
        <f>indirect("'02_editer'!K65")</f>
        <v/>
      </c>
      <c r="L65" s="24" t="str">
        <f>indirect("'02_editer'!L65")</f>
        <v/>
      </c>
      <c r="M65" s="24" t="str">
        <f>indirect("'02_editer'!M65")</f>
        <v/>
      </c>
      <c r="N65" s="24" t="str">
        <f>indirect("'02_editer'!N65")</f>
        <v/>
      </c>
      <c r="O65" s="24" t="str">
        <f>indirect("'02_editer'!O65")</f>
        <v/>
      </c>
      <c r="P65" s="24" t="str">
        <f>indirect("'02_editer'!P65")</f>
        <v/>
      </c>
      <c r="Q65" s="24" t="str">
        <f>indirect("'02_editer'!Q65")</f>
        <v/>
      </c>
      <c r="R65" s="24" t="str">
        <f>indirect("'02_editer'!R65")</f>
        <v/>
      </c>
      <c r="S65" s="24" t="str">
        <f>indirect("'02_editer'!S65")</f>
        <v/>
      </c>
      <c r="T65" s="24" t="str">
        <f>indirect("'02_editer'!T65")</f>
        <v/>
      </c>
      <c r="U65" s="24" t="str">
        <f>indirect("'02_editer'!U65")</f>
        <v/>
      </c>
      <c r="V65" s="24" t="str">
        <f>indirect("'02_editer'!V65")</f>
        <v/>
      </c>
      <c r="W65" s="24" t="str">
        <f>indirect("'02_editer'!W65")</f>
        <v/>
      </c>
      <c r="X65" s="24" t="str">
        <f>indirect("'02_editer'!X65")</f>
        <v/>
      </c>
      <c r="Y65" s="24" t="str">
        <f>indirect("'02_editer'!Y65")</f>
        <v/>
      </c>
      <c r="Z65" s="24" t="str">
        <f>indirect("'02_editer'!Z65")</f>
        <v/>
      </c>
      <c r="AA65" s="24" t="str">
        <f>indirect("'02_editer'!AA65")</f>
        <v/>
      </c>
      <c r="AB65" s="24" t="str">
        <f>indirect("'02_editer'!AB65")</f>
        <v/>
      </c>
      <c r="AC65" s="24" t="str">
        <f>indirect("'02_editer'!AC65")</f>
        <v/>
      </c>
      <c r="AD65" s="24" t="str">
        <f>indirect("'02_editer'!AD65")</f>
        <v/>
      </c>
      <c r="AE65" s="24" t="str">
        <f>indirect("'02_editer'!AE65")</f>
        <v/>
      </c>
      <c r="AF65" s="24" t="str">
        <f>indirect("'02_editer'!AF65")</f>
        <v/>
      </c>
      <c r="AG65" s="24" t="str">
        <f>indirect("'02_editer'!AG65")</f>
        <v/>
      </c>
      <c r="AH65" s="24" t="str">
        <f>indirect("'02_editer'!AH65")</f>
        <v/>
      </c>
      <c r="AI65" s="24" t="str">
        <f>indirect("'02_editer'!AI65")</f>
        <v/>
      </c>
      <c r="AJ65" s="24" t="str">
        <f>indirect("'02_editer'!AJ65")</f>
        <v/>
      </c>
      <c r="AK65" s="24" t="str">
        <f>indirect("'02_editer'!AK65")</f>
        <v/>
      </c>
      <c r="AL65" s="24" t="str">
        <f>indirect("'02_editer'!AL65")</f>
        <v/>
      </c>
      <c r="AM65" s="24" t="str">
        <f>indirect("'02_editer'!AM65")</f>
        <v/>
      </c>
      <c r="AN65" s="24" t="str">
        <f>indirect("'02_editer'!AN65")</f>
        <v/>
      </c>
      <c r="AO65" s="24" t="str">
        <f>indirect("'02_editer'!AO65")</f>
        <v/>
      </c>
      <c r="AP65" s="24" t="str">
        <f>indirect("'02_editer'!AP65")</f>
        <v/>
      </c>
      <c r="AQ65" s="24" t="str">
        <f>indirect("'02_editer'!AQ65")</f>
        <v/>
      </c>
      <c r="AR65" s="24" t="str">
        <f>indirect("'02_editer'!AR65")</f>
        <v/>
      </c>
      <c r="AS65" s="24" t="str">
        <f>indirect("'02_editer'!AS65")</f>
        <v/>
      </c>
      <c r="AT65" s="24" t="str">
        <f>indirect("'02_editer'!AT65")</f>
        <v/>
      </c>
      <c r="AU65" s="24" t="str">
        <f>indirect("'02_editer'!AU65")</f>
        <v/>
      </c>
      <c r="AV65" s="24" t="str">
        <f>indirect("'02_editer'!AV65")</f>
        <v/>
      </c>
      <c r="AW65" s="24" t="str">
        <f>indirect("'02_editer'!AW65")</f>
        <v/>
      </c>
      <c r="AX65" s="24" t="str">
        <f>indirect("'02_editer'!AX65")</f>
        <v/>
      </c>
      <c r="AY65" s="24" t="str">
        <f>indirect("'02_editer'!AY65")</f>
        <v/>
      </c>
      <c r="AZ65" s="24" t="str">
        <f>indirect("'02_editer'!AZ65")</f>
        <v/>
      </c>
      <c r="BA65" s="24" t="str">
        <f>indirect("'02_editer'!BA65")</f>
        <v/>
      </c>
      <c r="BB65" s="24" t="str">
        <f>indirect("'02_editer'!BB65")</f>
        <v/>
      </c>
      <c r="BC65" s="155" t="str">
        <f>indirect("'02_editer'!BC65")</f>
        <v/>
      </c>
    </row>
    <row r="66">
      <c r="A66" s="87">
        <f>indirect("'02_editer'!A66")</f>
        <v>34</v>
      </c>
      <c r="B66" s="87" t="str">
        <f>indirect("'02_editer'!B66")</f>
        <v/>
      </c>
      <c r="C66" s="87" t="str">
        <f>indirect("'02_editer'!C66")</f>
        <v/>
      </c>
      <c r="D66" s="87" t="str">
        <f>indirect("'02_editer'!D66")</f>
        <v>全体歌</v>
      </c>
      <c r="E66" s="154" t="str">
        <f>indirect("'02_editer'!E66")</f>
        <v/>
      </c>
      <c r="F66" s="24" t="str">
        <f>indirect("'02_editer'!F66")</f>
        <v/>
      </c>
      <c r="G66" s="24" t="str">
        <f>indirect("'02_editer'!G66")</f>
        <v/>
      </c>
      <c r="H66" s="24" t="str">
        <f>indirect("'02_editer'!H66")</f>
        <v/>
      </c>
      <c r="I66" s="24" t="str">
        <f>indirect("'02_editer'!I66")</f>
        <v/>
      </c>
      <c r="J66" s="24" t="str">
        <f>indirect("'02_editer'!J66")</f>
        <v/>
      </c>
      <c r="K66" s="24" t="str">
        <f>indirect("'02_editer'!K66")</f>
        <v/>
      </c>
      <c r="L66" s="24" t="str">
        <f>indirect("'02_editer'!L66")</f>
        <v/>
      </c>
      <c r="M66" s="24" t="str">
        <f>indirect("'02_editer'!M66")</f>
        <v/>
      </c>
      <c r="N66" s="24" t="str">
        <f>indirect("'02_editer'!N66")</f>
        <v/>
      </c>
      <c r="O66" s="24" t="str">
        <f>indirect("'02_editer'!O66")</f>
        <v/>
      </c>
      <c r="P66" s="24" t="str">
        <f>indirect("'02_editer'!P66")</f>
        <v/>
      </c>
      <c r="Q66" s="24" t="str">
        <f>indirect("'02_editer'!Q66")</f>
        <v/>
      </c>
      <c r="R66" s="24" t="str">
        <f>indirect("'02_editer'!R66")</f>
        <v/>
      </c>
      <c r="S66" s="24" t="str">
        <f>indirect("'02_editer'!S66")</f>
        <v/>
      </c>
      <c r="T66" s="24" t="str">
        <f>indirect("'02_editer'!T66")</f>
        <v/>
      </c>
      <c r="U66" s="24" t="str">
        <f>indirect("'02_editer'!U66")</f>
        <v/>
      </c>
      <c r="V66" s="24" t="str">
        <f>indirect("'02_editer'!V66")</f>
        <v/>
      </c>
      <c r="W66" s="24" t="str">
        <f>indirect("'02_editer'!W66")</f>
        <v/>
      </c>
      <c r="X66" s="24" t="str">
        <f>indirect("'02_editer'!X66")</f>
        <v/>
      </c>
      <c r="Y66" s="24" t="str">
        <f>indirect("'02_editer'!Y66")</f>
        <v/>
      </c>
      <c r="Z66" s="24" t="str">
        <f>indirect("'02_editer'!Z66")</f>
        <v/>
      </c>
      <c r="AA66" s="24" t="str">
        <f>indirect("'02_editer'!AA66")</f>
        <v/>
      </c>
      <c r="AB66" s="24" t="str">
        <f>indirect("'02_editer'!AB66")</f>
        <v/>
      </c>
      <c r="AC66" s="24" t="str">
        <f>indirect("'02_editer'!AC66")</f>
        <v/>
      </c>
      <c r="AD66" s="24" t="str">
        <f>indirect("'02_editer'!AD66")</f>
        <v/>
      </c>
      <c r="AE66" s="24" t="str">
        <f>indirect("'02_editer'!AE66")</f>
        <v/>
      </c>
      <c r="AF66" s="24" t="str">
        <f>indirect("'02_editer'!AF66")</f>
        <v/>
      </c>
      <c r="AG66" s="24" t="str">
        <f>indirect("'02_editer'!AG66")</f>
        <v/>
      </c>
      <c r="AH66" s="24" t="str">
        <f>indirect("'02_editer'!AH66")</f>
        <v/>
      </c>
      <c r="AI66" s="24" t="str">
        <f>indirect("'02_editer'!AI66")</f>
        <v/>
      </c>
      <c r="AJ66" s="24" t="str">
        <f>indirect("'02_editer'!AJ66")</f>
        <v/>
      </c>
      <c r="AK66" s="24" t="str">
        <f>indirect("'02_editer'!AK66")</f>
        <v/>
      </c>
      <c r="AL66" s="24" t="str">
        <f>indirect("'02_editer'!AL66")</f>
        <v/>
      </c>
      <c r="AM66" s="24" t="str">
        <f>indirect("'02_editer'!AM66")</f>
        <v/>
      </c>
      <c r="AN66" s="24" t="str">
        <f>indirect("'02_editer'!AN66")</f>
        <v/>
      </c>
      <c r="AO66" s="24" t="str">
        <f>indirect("'02_editer'!AO66")</f>
        <v/>
      </c>
      <c r="AP66" s="24" t="str">
        <f>indirect("'02_editer'!AP66")</f>
        <v/>
      </c>
      <c r="AQ66" s="24" t="str">
        <f>indirect("'02_editer'!AQ66")</f>
        <v/>
      </c>
      <c r="AR66" s="24" t="str">
        <f>indirect("'02_editer'!AR66")</f>
        <v/>
      </c>
      <c r="AS66" s="24" t="str">
        <f>indirect("'02_editer'!AS66")</f>
        <v/>
      </c>
      <c r="AT66" s="24" t="str">
        <f>indirect("'02_editer'!AT66")</f>
        <v/>
      </c>
      <c r="AU66" s="24" t="str">
        <f>indirect("'02_editer'!AU66")</f>
        <v/>
      </c>
      <c r="AV66" s="24" t="str">
        <f>indirect("'02_editer'!AV66")</f>
        <v/>
      </c>
      <c r="AW66" s="24" t="str">
        <f>indirect("'02_editer'!AW66")</f>
        <v/>
      </c>
      <c r="AX66" s="24" t="str">
        <f>indirect("'02_editer'!AX66")</f>
        <v/>
      </c>
      <c r="AY66" s="24" t="str">
        <f>indirect("'02_editer'!AY66")</f>
        <v/>
      </c>
      <c r="AZ66" s="24" t="str">
        <f>indirect("'02_editer'!AZ66")</f>
        <v/>
      </c>
      <c r="BA66" s="24" t="str">
        <f>indirect("'02_editer'!BA66")</f>
        <v/>
      </c>
      <c r="BB66" s="24" t="str">
        <f>indirect("'02_editer'!BB66")</f>
        <v/>
      </c>
      <c r="BC66" s="155" t="str">
        <f>indirect("'02_editer'!BC66")</f>
        <v/>
      </c>
    </row>
    <row r="67">
      <c r="A67" s="87" t="str">
        <f>indirect("'02_editer'!A67")</f>
        <v/>
      </c>
      <c r="B67" s="87" t="str">
        <f>indirect("'02_editer'!B67")</f>
        <v/>
      </c>
      <c r="C67" s="87" t="str">
        <f>indirect("'02_editer'!C67")</f>
        <v/>
      </c>
      <c r="D67" s="87" t="str">
        <f>indirect("'02_editer'!D67")</f>
        <v/>
      </c>
      <c r="E67" s="154" t="str">
        <f>indirect("'02_editer'!E67")</f>
        <v/>
      </c>
      <c r="F67" s="24" t="str">
        <f>indirect("'02_editer'!F67")</f>
        <v/>
      </c>
      <c r="G67" s="24" t="str">
        <f>indirect("'02_editer'!G67")</f>
        <v/>
      </c>
      <c r="H67" s="24" t="str">
        <f>indirect("'02_editer'!H67")</f>
        <v/>
      </c>
      <c r="I67" s="24" t="str">
        <f>indirect("'02_editer'!I67")</f>
        <v/>
      </c>
      <c r="J67" s="24" t="str">
        <f>indirect("'02_editer'!J67")</f>
        <v/>
      </c>
      <c r="K67" s="24" t="str">
        <f>indirect("'02_editer'!K67")</f>
        <v/>
      </c>
      <c r="L67" s="24" t="str">
        <f>indirect("'02_editer'!L67")</f>
        <v/>
      </c>
      <c r="M67" s="24" t="str">
        <f>indirect("'02_editer'!M67")</f>
        <v/>
      </c>
      <c r="N67" s="24" t="str">
        <f>indirect("'02_editer'!N67")</f>
        <v/>
      </c>
      <c r="O67" s="24" t="str">
        <f>indirect("'02_editer'!O67")</f>
        <v/>
      </c>
      <c r="P67" s="24" t="str">
        <f>indirect("'02_editer'!P67")</f>
        <v/>
      </c>
      <c r="Q67" s="24" t="str">
        <f>indirect("'02_editer'!Q67")</f>
        <v/>
      </c>
      <c r="R67" s="24" t="str">
        <f>indirect("'02_editer'!R67")</f>
        <v/>
      </c>
      <c r="S67" s="24" t="str">
        <f>indirect("'02_editer'!S67")</f>
        <v/>
      </c>
      <c r="T67" s="24" t="str">
        <f>indirect("'02_editer'!T67")</f>
        <v/>
      </c>
      <c r="U67" s="24" t="str">
        <f>indirect("'02_editer'!U67")</f>
        <v/>
      </c>
      <c r="V67" s="24" t="str">
        <f>indirect("'02_editer'!V67")</f>
        <v/>
      </c>
      <c r="W67" s="24" t="str">
        <f>indirect("'02_editer'!W67")</f>
        <v/>
      </c>
      <c r="X67" s="24" t="str">
        <f>indirect("'02_editer'!X67")</f>
        <v/>
      </c>
      <c r="Y67" s="24" t="str">
        <f>indirect("'02_editer'!Y67")</f>
        <v/>
      </c>
      <c r="Z67" s="24" t="str">
        <f>indirect("'02_editer'!Z67")</f>
        <v/>
      </c>
      <c r="AA67" s="24" t="str">
        <f>indirect("'02_editer'!AA67")</f>
        <v/>
      </c>
      <c r="AB67" s="24" t="str">
        <f>indirect("'02_editer'!AB67")</f>
        <v/>
      </c>
      <c r="AC67" s="24" t="str">
        <f>indirect("'02_editer'!AC67")</f>
        <v/>
      </c>
      <c r="AD67" s="24" t="str">
        <f>indirect("'02_editer'!AD67")</f>
        <v/>
      </c>
      <c r="AE67" s="24" t="str">
        <f>indirect("'02_editer'!AE67")</f>
        <v/>
      </c>
      <c r="AF67" s="24" t="str">
        <f>indirect("'02_editer'!AF67")</f>
        <v/>
      </c>
      <c r="AG67" s="24" t="str">
        <f>indirect("'02_editer'!AG67")</f>
        <v/>
      </c>
      <c r="AH67" s="24" t="str">
        <f>indirect("'02_editer'!AH67")</f>
        <v/>
      </c>
      <c r="AI67" s="24" t="str">
        <f>indirect("'02_editer'!AI67")</f>
        <v/>
      </c>
      <c r="AJ67" s="24" t="str">
        <f>indirect("'02_editer'!AJ67")</f>
        <v/>
      </c>
      <c r="AK67" s="24" t="str">
        <f>indirect("'02_editer'!AK67")</f>
        <v/>
      </c>
      <c r="AL67" s="24" t="str">
        <f>indirect("'02_editer'!AL67")</f>
        <v/>
      </c>
      <c r="AM67" s="24" t="str">
        <f>indirect("'02_editer'!AM67")</f>
        <v/>
      </c>
      <c r="AN67" s="24" t="str">
        <f>indirect("'02_editer'!AN67")</f>
        <v/>
      </c>
      <c r="AO67" s="24" t="str">
        <f>indirect("'02_editer'!AO67")</f>
        <v/>
      </c>
      <c r="AP67" s="24" t="str">
        <f>indirect("'02_editer'!AP67")</f>
        <v/>
      </c>
      <c r="AQ67" s="24" t="str">
        <f>indirect("'02_editer'!AQ67")</f>
        <v/>
      </c>
      <c r="AR67" s="24" t="str">
        <f>indirect("'02_editer'!AR67")</f>
        <v/>
      </c>
      <c r="AS67" s="24" t="str">
        <f>indirect("'02_editer'!AS67")</f>
        <v/>
      </c>
      <c r="AT67" s="24" t="str">
        <f>indirect("'02_editer'!AT67")</f>
        <v/>
      </c>
      <c r="AU67" s="24" t="str">
        <f>indirect("'02_editer'!AU67")</f>
        <v/>
      </c>
      <c r="AV67" s="24" t="str">
        <f>indirect("'02_editer'!AV67")</f>
        <v/>
      </c>
      <c r="AW67" s="24" t="str">
        <f>indirect("'02_editer'!AW67")</f>
        <v/>
      </c>
      <c r="AX67" s="24" t="str">
        <f>indirect("'02_editer'!AX67")</f>
        <v/>
      </c>
      <c r="AY67" s="24" t="str">
        <f>indirect("'02_editer'!AY67")</f>
        <v/>
      </c>
      <c r="AZ67" s="24" t="str">
        <f>indirect("'02_editer'!AZ67")</f>
        <v/>
      </c>
      <c r="BA67" s="24" t="str">
        <f>indirect("'02_editer'!BA67")</f>
        <v/>
      </c>
      <c r="BB67" s="24" t="str">
        <f>indirect("'02_editer'!BB67")</f>
        <v/>
      </c>
      <c r="BC67" s="155" t="str">
        <f>indirect("'02_editer'!BC67")</f>
        <v/>
      </c>
    </row>
    <row r="68">
      <c r="A68" s="87" t="str">
        <f>indirect("'02_editer'!A68")</f>
        <v/>
      </c>
      <c r="B68" s="87" t="str">
        <f>indirect("'02_editer'!B68")</f>
        <v/>
      </c>
      <c r="C68" s="87" t="str">
        <f>indirect("'02_editer'!C68")</f>
        <v/>
      </c>
      <c r="D68" s="87" t="str">
        <f>indirect("'02_editer'!D68")</f>
        <v/>
      </c>
      <c r="E68" s="154" t="str">
        <f>indirect("'02_editer'!E68")</f>
        <v/>
      </c>
      <c r="F68" s="24" t="str">
        <f>indirect("'02_editer'!F68")</f>
        <v/>
      </c>
      <c r="G68" s="24" t="str">
        <f>indirect("'02_editer'!G68")</f>
        <v/>
      </c>
      <c r="H68" s="24" t="str">
        <f>indirect("'02_editer'!H68")</f>
        <v/>
      </c>
      <c r="I68" s="24" t="str">
        <f>indirect("'02_editer'!I68")</f>
        <v/>
      </c>
      <c r="J68" s="24" t="str">
        <f>indirect("'02_editer'!J68")</f>
        <v/>
      </c>
      <c r="K68" s="24" t="str">
        <f>indirect("'02_editer'!K68")</f>
        <v/>
      </c>
      <c r="L68" s="24" t="str">
        <f>indirect("'02_editer'!L68")</f>
        <v/>
      </c>
      <c r="M68" s="24" t="str">
        <f>indirect("'02_editer'!M68")</f>
        <v/>
      </c>
      <c r="N68" s="24" t="str">
        <f>indirect("'02_editer'!N68")</f>
        <v/>
      </c>
      <c r="O68" s="24" t="str">
        <f>indirect("'02_editer'!O68")</f>
        <v/>
      </c>
      <c r="P68" s="24" t="str">
        <f>indirect("'02_editer'!P68")</f>
        <v/>
      </c>
      <c r="Q68" s="24" t="str">
        <f>indirect("'02_editer'!Q68")</f>
        <v/>
      </c>
      <c r="R68" s="24" t="str">
        <f>indirect("'02_editer'!R68")</f>
        <v/>
      </c>
      <c r="S68" s="24" t="str">
        <f>indirect("'02_editer'!S68")</f>
        <v/>
      </c>
      <c r="T68" s="24" t="str">
        <f>indirect("'02_editer'!T68")</f>
        <v/>
      </c>
      <c r="U68" s="24" t="str">
        <f>indirect("'02_editer'!U68")</f>
        <v/>
      </c>
      <c r="V68" s="24" t="str">
        <f>indirect("'02_editer'!V68")</f>
        <v/>
      </c>
      <c r="W68" s="24" t="str">
        <f>indirect("'02_editer'!W68")</f>
        <v/>
      </c>
      <c r="X68" s="24" t="str">
        <f>indirect("'02_editer'!X68")</f>
        <v/>
      </c>
      <c r="Y68" s="24" t="str">
        <f>indirect("'02_editer'!Y68")</f>
        <v/>
      </c>
      <c r="Z68" s="24" t="str">
        <f>indirect("'02_editer'!Z68")</f>
        <v/>
      </c>
      <c r="AA68" s="24" t="str">
        <f>indirect("'02_editer'!AA68")</f>
        <v/>
      </c>
      <c r="AB68" s="24" t="str">
        <f>indirect("'02_editer'!AB68")</f>
        <v/>
      </c>
      <c r="AC68" s="24" t="str">
        <f>indirect("'02_editer'!AC68")</f>
        <v/>
      </c>
      <c r="AD68" s="24" t="str">
        <f>indirect("'02_editer'!AD68")</f>
        <v/>
      </c>
      <c r="AE68" s="24" t="str">
        <f>indirect("'02_editer'!AE68")</f>
        <v/>
      </c>
      <c r="AF68" s="24" t="str">
        <f>indirect("'02_editer'!AF68")</f>
        <v/>
      </c>
      <c r="AG68" s="24" t="str">
        <f>indirect("'02_editer'!AG68")</f>
        <v/>
      </c>
      <c r="AH68" s="24" t="str">
        <f>indirect("'02_editer'!AH68")</f>
        <v/>
      </c>
      <c r="AI68" s="24" t="str">
        <f>indirect("'02_editer'!AI68")</f>
        <v/>
      </c>
      <c r="AJ68" s="24" t="str">
        <f>indirect("'02_editer'!AJ68")</f>
        <v/>
      </c>
      <c r="AK68" s="24" t="str">
        <f>indirect("'02_editer'!AK68")</f>
        <v/>
      </c>
      <c r="AL68" s="24" t="str">
        <f>indirect("'02_editer'!AL68")</f>
        <v/>
      </c>
      <c r="AM68" s="24" t="str">
        <f>indirect("'02_editer'!AM68")</f>
        <v/>
      </c>
      <c r="AN68" s="24" t="str">
        <f>indirect("'02_editer'!AN68")</f>
        <v/>
      </c>
      <c r="AO68" s="24" t="str">
        <f>indirect("'02_editer'!AO68")</f>
        <v/>
      </c>
      <c r="AP68" s="24" t="str">
        <f>indirect("'02_editer'!AP68")</f>
        <v/>
      </c>
      <c r="AQ68" s="24" t="str">
        <f>indirect("'02_editer'!AQ68")</f>
        <v/>
      </c>
      <c r="AR68" s="24" t="str">
        <f>indirect("'02_editer'!AR68")</f>
        <v/>
      </c>
      <c r="AS68" s="24" t="str">
        <f>indirect("'02_editer'!AS68")</f>
        <v/>
      </c>
      <c r="AT68" s="24" t="str">
        <f>indirect("'02_editer'!AT68")</f>
        <v/>
      </c>
      <c r="AU68" s="24" t="str">
        <f>indirect("'02_editer'!AU68")</f>
        <v/>
      </c>
      <c r="AV68" s="24" t="str">
        <f>indirect("'02_editer'!AV68")</f>
        <v/>
      </c>
      <c r="AW68" s="24" t="str">
        <f>indirect("'02_editer'!AW68")</f>
        <v/>
      </c>
      <c r="AX68" s="24" t="str">
        <f>indirect("'02_editer'!AX68")</f>
        <v/>
      </c>
      <c r="AY68" s="24" t="str">
        <f>indirect("'02_editer'!AY68")</f>
        <v/>
      </c>
      <c r="AZ68" s="24" t="str">
        <f>indirect("'02_editer'!AZ68")</f>
        <v/>
      </c>
      <c r="BA68" s="24" t="str">
        <f>indirect("'02_editer'!BA68")</f>
        <v/>
      </c>
      <c r="BB68" s="24" t="str">
        <f>indirect("'02_editer'!BB68")</f>
        <v/>
      </c>
      <c r="BC68" s="155" t="str">
        <f>indirect("'02_editer'!BC68")</f>
        <v/>
      </c>
    </row>
    <row r="69">
      <c r="A69" s="87" t="str">
        <f>indirect("'02_editer'!A69")</f>
        <v/>
      </c>
      <c r="B69" s="87" t="str">
        <f>indirect("'02_editer'!B69")</f>
        <v/>
      </c>
      <c r="C69" s="87" t="str">
        <f>indirect("'02_editer'!C69")</f>
        <v/>
      </c>
      <c r="D69" s="87" t="str">
        <f>indirect("'02_editer'!D69")</f>
        <v/>
      </c>
      <c r="E69" s="154" t="str">
        <f>indirect("'02_editer'!E69")</f>
        <v/>
      </c>
      <c r="F69" s="24" t="str">
        <f>indirect("'02_editer'!F69")</f>
        <v/>
      </c>
      <c r="G69" s="24" t="str">
        <f>indirect("'02_editer'!G69")</f>
        <v/>
      </c>
      <c r="H69" s="24" t="str">
        <f>indirect("'02_editer'!H69")</f>
        <v/>
      </c>
      <c r="I69" s="24" t="str">
        <f>indirect("'02_editer'!I69")</f>
        <v/>
      </c>
      <c r="J69" s="24" t="str">
        <f>indirect("'02_editer'!J69")</f>
        <v/>
      </c>
      <c r="K69" s="24" t="str">
        <f>indirect("'02_editer'!K69")</f>
        <v/>
      </c>
      <c r="L69" s="24" t="str">
        <f>indirect("'02_editer'!L69")</f>
        <v/>
      </c>
      <c r="M69" s="24" t="str">
        <f>indirect("'02_editer'!M69")</f>
        <v/>
      </c>
      <c r="N69" s="24" t="str">
        <f>indirect("'02_editer'!N69")</f>
        <v/>
      </c>
      <c r="O69" s="24" t="str">
        <f>indirect("'02_editer'!O69")</f>
        <v/>
      </c>
      <c r="P69" s="24" t="str">
        <f>indirect("'02_editer'!P69")</f>
        <v/>
      </c>
      <c r="Q69" s="24" t="str">
        <f>indirect("'02_editer'!Q69")</f>
        <v/>
      </c>
      <c r="R69" s="24" t="str">
        <f>indirect("'02_editer'!R69")</f>
        <v/>
      </c>
      <c r="S69" s="24" t="str">
        <f>indirect("'02_editer'!S69")</f>
        <v/>
      </c>
      <c r="T69" s="24" t="str">
        <f>indirect("'02_editer'!T69")</f>
        <v/>
      </c>
      <c r="U69" s="24" t="str">
        <f>indirect("'02_editer'!U69")</f>
        <v/>
      </c>
      <c r="V69" s="24" t="str">
        <f>indirect("'02_editer'!V69")</f>
        <v/>
      </c>
      <c r="W69" s="24" t="str">
        <f>indirect("'02_editer'!W69")</f>
        <v/>
      </c>
      <c r="X69" s="24" t="str">
        <f>indirect("'02_editer'!X69")</f>
        <v/>
      </c>
      <c r="Y69" s="24" t="str">
        <f>indirect("'02_editer'!Y69")</f>
        <v/>
      </c>
      <c r="Z69" s="24" t="str">
        <f>indirect("'02_editer'!Z69")</f>
        <v/>
      </c>
      <c r="AA69" s="24" t="str">
        <f>indirect("'02_editer'!AA69")</f>
        <v/>
      </c>
      <c r="AB69" s="24" t="str">
        <f>indirect("'02_editer'!AB69")</f>
        <v/>
      </c>
      <c r="AC69" s="24" t="str">
        <f>indirect("'02_editer'!AC69")</f>
        <v/>
      </c>
      <c r="AD69" s="24" t="str">
        <f>indirect("'02_editer'!AD69")</f>
        <v/>
      </c>
      <c r="AE69" s="24" t="str">
        <f>indirect("'02_editer'!AE69")</f>
        <v/>
      </c>
      <c r="AF69" s="24" t="str">
        <f>indirect("'02_editer'!AF69")</f>
        <v/>
      </c>
      <c r="AG69" s="24" t="str">
        <f>indirect("'02_editer'!AG69")</f>
        <v/>
      </c>
      <c r="AH69" s="24" t="str">
        <f>indirect("'02_editer'!AH69")</f>
        <v/>
      </c>
      <c r="AI69" s="24" t="str">
        <f>indirect("'02_editer'!AI69")</f>
        <v/>
      </c>
      <c r="AJ69" s="24" t="str">
        <f>indirect("'02_editer'!AJ69")</f>
        <v/>
      </c>
      <c r="AK69" s="24" t="str">
        <f>indirect("'02_editer'!AK69")</f>
        <v/>
      </c>
      <c r="AL69" s="24" t="str">
        <f>indirect("'02_editer'!AL69")</f>
        <v/>
      </c>
      <c r="AM69" s="24" t="str">
        <f>indirect("'02_editer'!AM69")</f>
        <v/>
      </c>
      <c r="AN69" s="24" t="str">
        <f>indirect("'02_editer'!AN69")</f>
        <v/>
      </c>
      <c r="AO69" s="24" t="str">
        <f>indirect("'02_editer'!AO69")</f>
        <v/>
      </c>
      <c r="AP69" s="24" t="str">
        <f>indirect("'02_editer'!AP69")</f>
        <v/>
      </c>
      <c r="AQ69" s="24" t="str">
        <f>indirect("'02_editer'!AQ69")</f>
        <v/>
      </c>
      <c r="AR69" s="24" t="str">
        <f>indirect("'02_editer'!AR69")</f>
        <v/>
      </c>
      <c r="AS69" s="24" t="str">
        <f>indirect("'02_editer'!AS69")</f>
        <v/>
      </c>
      <c r="AT69" s="24" t="str">
        <f>indirect("'02_editer'!AT69")</f>
        <v/>
      </c>
      <c r="AU69" s="24" t="str">
        <f>indirect("'02_editer'!AU69")</f>
        <v/>
      </c>
      <c r="AV69" s="24" t="str">
        <f>indirect("'02_editer'!AV69")</f>
        <v/>
      </c>
      <c r="AW69" s="24" t="str">
        <f>indirect("'02_editer'!AW69")</f>
        <v/>
      </c>
      <c r="AX69" s="24" t="str">
        <f>indirect("'02_editer'!AX69")</f>
        <v/>
      </c>
      <c r="AY69" s="24" t="str">
        <f>indirect("'02_editer'!AY69")</f>
        <v/>
      </c>
      <c r="AZ69" s="24" t="str">
        <f>indirect("'02_editer'!AZ69")</f>
        <v/>
      </c>
      <c r="BA69" s="24" t="str">
        <f>indirect("'02_editer'!BA69")</f>
        <v/>
      </c>
      <c r="BB69" s="24" t="str">
        <f>indirect("'02_editer'!BB69")</f>
        <v/>
      </c>
      <c r="BC69" s="155" t="str">
        <f>indirect("'02_editer'!BC69")</f>
        <v/>
      </c>
    </row>
    <row r="70">
      <c r="A70" s="87" t="str">
        <f>indirect("'02_editer'!A70")</f>
        <v/>
      </c>
      <c r="B70" s="87" t="str">
        <f>indirect("'02_editer'!B70")</f>
        <v/>
      </c>
      <c r="C70" s="87" t="str">
        <f>indirect("'02_editer'!C70")</f>
        <v/>
      </c>
      <c r="D70" s="87" t="str">
        <f>indirect("'02_editer'!D70")</f>
        <v/>
      </c>
      <c r="E70" s="154" t="str">
        <f>indirect("'02_editer'!E70")</f>
        <v/>
      </c>
      <c r="F70" s="24" t="str">
        <f>indirect("'02_editer'!F70")</f>
        <v/>
      </c>
      <c r="G70" s="24" t="str">
        <f>indirect("'02_editer'!G70")</f>
        <v/>
      </c>
      <c r="H70" s="24" t="str">
        <f>indirect("'02_editer'!H70")</f>
        <v/>
      </c>
      <c r="I70" s="24" t="str">
        <f>indirect("'02_editer'!I70")</f>
        <v/>
      </c>
      <c r="J70" s="24" t="str">
        <f>indirect("'02_editer'!J70")</f>
        <v/>
      </c>
      <c r="K70" s="24" t="str">
        <f>indirect("'02_editer'!K70")</f>
        <v/>
      </c>
      <c r="L70" s="24" t="str">
        <f>indirect("'02_editer'!L70")</f>
        <v/>
      </c>
      <c r="M70" s="24" t="str">
        <f>indirect("'02_editer'!M70")</f>
        <v/>
      </c>
      <c r="N70" s="24" t="str">
        <f>indirect("'02_editer'!N70")</f>
        <v/>
      </c>
      <c r="O70" s="24" t="str">
        <f>indirect("'02_editer'!O70")</f>
        <v/>
      </c>
      <c r="P70" s="24" t="str">
        <f>indirect("'02_editer'!P70")</f>
        <v/>
      </c>
      <c r="Q70" s="24" t="str">
        <f>indirect("'02_editer'!Q70")</f>
        <v/>
      </c>
      <c r="R70" s="24" t="str">
        <f>indirect("'02_editer'!R70")</f>
        <v/>
      </c>
      <c r="S70" s="24" t="str">
        <f>indirect("'02_editer'!S70")</f>
        <v/>
      </c>
      <c r="T70" s="24" t="str">
        <f>indirect("'02_editer'!T70")</f>
        <v/>
      </c>
      <c r="U70" s="24" t="str">
        <f>indirect("'02_editer'!U70")</f>
        <v/>
      </c>
      <c r="V70" s="24" t="str">
        <f>indirect("'02_editer'!V70")</f>
        <v/>
      </c>
      <c r="W70" s="24" t="str">
        <f>indirect("'02_editer'!W70")</f>
        <v/>
      </c>
      <c r="X70" s="24" t="str">
        <f>indirect("'02_editer'!X70")</f>
        <v/>
      </c>
      <c r="Y70" s="24" t="str">
        <f>indirect("'02_editer'!Y70")</f>
        <v/>
      </c>
      <c r="Z70" s="24" t="str">
        <f>indirect("'02_editer'!Z70")</f>
        <v/>
      </c>
      <c r="AA70" s="24" t="str">
        <f>indirect("'02_editer'!AA70")</f>
        <v/>
      </c>
      <c r="AB70" s="24" t="str">
        <f>indirect("'02_editer'!AB70")</f>
        <v/>
      </c>
      <c r="AC70" s="24" t="str">
        <f>indirect("'02_editer'!AC70")</f>
        <v/>
      </c>
      <c r="AD70" s="24" t="str">
        <f>indirect("'02_editer'!AD70")</f>
        <v/>
      </c>
      <c r="AE70" s="24" t="str">
        <f>indirect("'02_editer'!AE70")</f>
        <v/>
      </c>
      <c r="AF70" s="24" t="str">
        <f>indirect("'02_editer'!AF70")</f>
        <v/>
      </c>
      <c r="AG70" s="24" t="str">
        <f>indirect("'02_editer'!AG70")</f>
        <v/>
      </c>
      <c r="AH70" s="24" t="str">
        <f>indirect("'02_editer'!AH70")</f>
        <v/>
      </c>
      <c r="AI70" s="24" t="str">
        <f>indirect("'02_editer'!AI70")</f>
        <v/>
      </c>
      <c r="AJ70" s="24" t="str">
        <f>indirect("'02_editer'!AJ70")</f>
        <v/>
      </c>
      <c r="AK70" s="24" t="str">
        <f>indirect("'02_editer'!AK70")</f>
        <v/>
      </c>
      <c r="AL70" s="24" t="str">
        <f>indirect("'02_editer'!AL70")</f>
        <v/>
      </c>
      <c r="AM70" s="24" t="str">
        <f>indirect("'02_editer'!AM70")</f>
        <v/>
      </c>
      <c r="AN70" s="24" t="str">
        <f>indirect("'02_editer'!AN70")</f>
        <v/>
      </c>
      <c r="AO70" s="24" t="str">
        <f>indirect("'02_editer'!AO70")</f>
        <v/>
      </c>
      <c r="AP70" s="24" t="str">
        <f>indirect("'02_editer'!AP70")</f>
        <v/>
      </c>
      <c r="AQ70" s="24" t="str">
        <f>indirect("'02_editer'!AQ70")</f>
        <v/>
      </c>
      <c r="AR70" s="24" t="str">
        <f>indirect("'02_editer'!AR70")</f>
        <v/>
      </c>
      <c r="AS70" s="24" t="str">
        <f>indirect("'02_editer'!AS70")</f>
        <v/>
      </c>
      <c r="AT70" s="24" t="str">
        <f>indirect("'02_editer'!AT70")</f>
        <v/>
      </c>
      <c r="AU70" s="24" t="str">
        <f>indirect("'02_editer'!AU70")</f>
        <v/>
      </c>
      <c r="AV70" s="24" t="str">
        <f>indirect("'02_editer'!AV70")</f>
        <v/>
      </c>
      <c r="AW70" s="24" t="str">
        <f>indirect("'02_editer'!AW70")</f>
        <v/>
      </c>
      <c r="AX70" s="24" t="str">
        <f>indirect("'02_editer'!AX70")</f>
        <v/>
      </c>
      <c r="AY70" s="24" t="str">
        <f>indirect("'02_editer'!AY70")</f>
        <v/>
      </c>
      <c r="AZ70" s="24" t="str">
        <f>indirect("'02_editer'!AZ70")</f>
        <v/>
      </c>
      <c r="BA70" s="24" t="str">
        <f>indirect("'02_editer'!BA70")</f>
        <v/>
      </c>
      <c r="BB70" s="24" t="str">
        <f>indirect("'02_editer'!BB70")</f>
        <v/>
      </c>
      <c r="BC70" s="155" t="str">
        <f>indirect("'02_editer'!BC70")</f>
        <v/>
      </c>
    </row>
    <row r="71">
      <c r="A71" s="87" t="str">
        <f>indirect("'02_editer'!A71")</f>
        <v/>
      </c>
      <c r="B71" s="87" t="str">
        <f>indirect("'02_editer'!B71")</f>
        <v/>
      </c>
      <c r="C71" s="87" t="str">
        <f>indirect("'02_editer'!C71")</f>
        <v/>
      </c>
      <c r="D71" s="87" t="str">
        <f>indirect("'02_editer'!D71")</f>
        <v/>
      </c>
      <c r="E71" s="154" t="str">
        <f>indirect("'02_editer'!E71")</f>
        <v/>
      </c>
      <c r="F71" s="24" t="str">
        <f>indirect("'02_editer'!F71")</f>
        <v/>
      </c>
      <c r="G71" s="24" t="str">
        <f>indirect("'02_editer'!G71")</f>
        <v/>
      </c>
      <c r="H71" s="24" t="str">
        <f>indirect("'02_editer'!H71")</f>
        <v/>
      </c>
      <c r="I71" s="24" t="str">
        <f>indirect("'02_editer'!I71")</f>
        <v/>
      </c>
      <c r="J71" s="24" t="str">
        <f>indirect("'02_editer'!J71")</f>
        <v/>
      </c>
      <c r="K71" s="24" t="str">
        <f>indirect("'02_editer'!K71")</f>
        <v/>
      </c>
      <c r="L71" s="24" t="str">
        <f>indirect("'02_editer'!L71")</f>
        <v/>
      </c>
      <c r="M71" s="24" t="str">
        <f>indirect("'02_editer'!M71")</f>
        <v/>
      </c>
      <c r="N71" s="24" t="str">
        <f>indirect("'02_editer'!N71")</f>
        <v/>
      </c>
      <c r="O71" s="24" t="str">
        <f>indirect("'02_editer'!O71")</f>
        <v/>
      </c>
      <c r="P71" s="24" t="str">
        <f>indirect("'02_editer'!P71")</f>
        <v/>
      </c>
      <c r="Q71" s="24" t="str">
        <f>indirect("'02_editer'!Q71")</f>
        <v/>
      </c>
      <c r="R71" s="24" t="str">
        <f>indirect("'02_editer'!R71")</f>
        <v/>
      </c>
      <c r="S71" s="24" t="str">
        <f>indirect("'02_editer'!S71")</f>
        <v/>
      </c>
      <c r="T71" s="24" t="str">
        <f>indirect("'02_editer'!T71")</f>
        <v/>
      </c>
      <c r="U71" s="24" t="str">
        <f>indirect("'02_editer'!U71")</f>
        <v/>
      </c>
      <c r="V71" s="24" t="str">
        <f>indirect("'02_editer'!V71")</f>
        <v/>
      </c>
      <c r="W71" s="24" t="str">
        <f>indirect("'02_editer'!W71")</f>
        <v/>
      </c>
      <c r="X71" s="24" t="str">
        <f>indirect("'02_editer'!X71")</f>
        <v/>
      </c>
      <c r="Y71" s="24" t="str">
        <f>indirect("'02_editer'!Y71")</f>
        <v/>
      </c>
      <c r="Z71" s="24" t="str">
        <f>indirect("'02_editer'!Z71")</f>
        <v/>
      </c>
      <c r="AA71" s="24" t="str">
        <f>indirect("'02_editer'!AA71")</f>
        <v/>
      </c>
      <c r="AB71" s="24" t="str">
        <f>indirect("'02_editer'!AB71")</f>
        <v/>
      </c>
      <c r="AC71" s="24" t="str">
        <f>indirect("'02_editer'!AC71")</f>
        <v/>
      </c>
      <c r="AD71" s="24" t="str">
        <f>indirect("'02_editer'!AD71")</f>
        <v/>
      </c>
      <c r="AE71" s="24" t="str">
        <f>indirect("'02_editer'!AE71")</f>
        <v/>
      </c>
      <c r="AF71" s="24" t="str">
        <f>indirect("'02_editer'!AF71")</f>
        <v/>
      </c>
      <c r="AG71" s="24" t="str">
        <f>indirect("'02_editer'!AG71")</f>
        <v/>
      </c>
      <c r="AH71" s="24" t="str">
        <f>indirect("'02_editer'!AH71")</f>
        <v/>
      </c>
      <c r="AI71" s="24" t="str">
        <f>indirect("'02_editer'!AI71")</f>
        <v/>
      </c>
      <c r="AJ71" s="24" t="str">
        <f>indirect("'02_editer'!AJ71")</f>
        <v/>
      </c>
      <c r="AK71" s="24" t="str">
        <f>indirect("'02_editer'!AK71")</f>
        <v/>
      </c>
      <c r="AL71" s="24" t="str">
        <f>indirect("'02_editer'!AL71")</f>
        <v/>
      </c>
      <c r="AM71" s="24" t="str">
        <f>indirect("'02_editer'!AM71")</f>
        <v/>
      </c>
      <c r="AN71" s="24" t="str">
        <f>indirect("'02_editer'!AN71")</f>
        <v/>
      </c>
      <c r="AO71" s="24" t="str">
        <f>indirect("'02_editer'!AO71")</f>
        <v/>
      </c>
      <c r="AP71" s="24" t="str">
        <f>indirect("'02_editer'!AP71")</f>
        <v/>
      </c>
      <c r="AQ71" s="24" t="str">
        <f>indirect("'02_editer'!AQ71")</f>
        <v/>
      </c>
      <c r="AR71" s="24" t="str">
        <f>indirect("'02_editer'!AR71")</f>
        <v/>
      </c>
      <c r="AS71" s="24" t="str">
        <f>indirect("'02_editer'!AS71")</f>
        <v/>
      </c>
      <c r="AT71" s="24" t="str">
        <f>indirect("'02_editer'!AT71")</f>
        <v/>
      </c>
      <c r="AU71" s="24" t="str">
        <f>indirect("'02_editer'!AU71")</f>
        <v/>
      </c>
      <c r="AV71" s="24" t="str">
        <f>indirect("'02_editer'!AV71")</f>
        <v/>
      </c>
      <c r="AW71" s="24" t="str">
        <f>indirect("'02_editer'!AW71")</f>
        <v/>
      </c>
      <c r="AX71" s="24" t="str">
        <f>indirect("'02_editer'!AX71")</f>
        <v/>
      </c>
      <c r="AY71" s="24" t="str">
        <f>indirect("'02_editer'!AY71")</f>
        <v/>
      </c>
      <c r="AZ71" s="24" t="str">
        <f>indirect("'02_editer'!AZ71")</f>
        <v/>
      </c>
      <c r="BA71" s="24" t="str">
        <f>indirect("'02_editer'!BA71")</f>
        <v/>
      </c>
      <c r="BB71" s="24" t="str">
        <f>indirect("'02_editer'!BB71")</f>
        <v/>
      </c>
      <c r="BC71" s="155" t="str">
        <f>indirect("'02_editer'!BC71")</f>
        <v/>
      </c>
    </row>
    <row r="72">
      <c r="A72" s="87" t="str">
        <f>indirect("'02_editer'!A72")</f>
        <v/>
      </c>
      <c r="B72" s="87" t="str">
        <f>indirect("'02_editer'!B72")</f>
        <v/>
      </c>
      <c r="C72" s="87" t="str">
        <f>indirect("'02_editer'!C72")</f>
        <v/>
      </c>
      <c r="D72" s="87" t="str">
        <f>indirect("'02_editer'!D72")</f>
        <v/>
      </c>
      <c r="E72" s="154" t="str">
        <f>indirect("'02_editer'!E72")</f>
        <v/>
      </c>
      <c r="F72" s="24" t="str">
        <f>indirect("'02_editer'!F72")</f>
        <v/>
      </c>
      <c r="G72" s="24" t="str">
        <f>indirect("'02_editer'!G72")</f>
        <v/>
      </c>
      <c r="H72" s="24" t="str">
        <f>indirect("'02_editer'!H72")</f>
        <v/>
      </c>
      <c r="I72" s="24" t="str">
        <f>indirect("'02_editer'!I72")</f>
        <v/>
      </c>
      <c r="J72" s="24" t="str">
        <f>indirect("'02_editer'!J72")</f>
        <v/>
      </c>
      <c r="K72" s="24" t="str">
        <f>indirect("'02_editer'!K72")</f>
        <v/>
      </c>
      <c r="L72" s="24" t="str">
        <f>indirect("'02_editer'!L72")</f>
        <v/>
      </c>
      <c r="M72" s="24" t="str">
        <f>indirect("'02_editer'!M72")</f>
        <v/>
      </c>
      <c r="N72" s="24" t="str">
        <f>indirect("'02_editer'!N72")</f>
        <v/>
      </c>
      <c r="O72" s="24" t="str">
        <f>indirect("'02_editer'!O72")</f>
        <v/>
      </c>
      <c r="P72" s="24" t="str">
        <f>indirect("'02_editer'!P72")</f>
        <v/>
      </c>
      <c r="Q72" s="24" t="str">
        <f>indirect("'02_editer'!Q72")</f>
        <v/>
      </c>
      <c r="R72" s="24" t="str">
        <f>indirect("'02_editer'!R72")</f>
        <v/>
      </c>
      <c r="S72" s="24" t="str">
        <f>indirect("'02_editer'!S72")</f>
        <v/>
      </c>
      <c r="T72" s="24" t="str">
        <f>indirect("'02_editer'!T72")</f>
        <v/>
      </c>
      <c r="U72" s="24" t="str">
        <f>indirect("'02_editer'!U72")</f>
        <v/>
      </c>
      <c r="V72" s="24" t="str">
        <f>indirect("'02_editer'!V72")</f>
        <v/>
      </c>
      <c r="W72" s="24" t="str">
        <f>indirect("'02_editer'!W72")</f>
        <v/>
      </c>
      <c r="X72" s="24" t="str">
        <f>indirect("'02_editer'!X72")</f>
        <v/>
      </c>
      <c r="Y72" s="24" t="str">
        <f>indirect("'02_editer'!Y72")</f>
        <v/>
      </c>
      <c r="Z72" s="24" t="str">
        <f>indirect("'02_editer'!Z72")</f>
        <v/>
      </c>
      <c r="AA72" s="24" t="str">
        <f>indirect("'02_editer'!AA72")</f>
        <v/>
      </c>
      <c r="AB72" s="24" t="str">
        <f>indirect("'02_editer'!AB72")</f>
        <v/>
      </c>
      <c r="AC72" s="24" t="str">
        <f>indirect("'02_editer'!AC72")</f>
        <v/>
      </c>
      <c r="AD72" s="24" t="str">
        <f>indirect("'02_editer'!AD72")</f>
        <v/>
      </c>
      <c r="AE72" s="24" t="str">
        <f>indirect("'02_editer'!AE72")</f>
        <v/>
      </c>
      <c r="AF72" s="24" t="str">
        <f>indirect("'02_editer'!AF72")</f>
        <v/>
      </c>
      <c r="AG72" s="24" t="str">
        <f>indirect("'02_editer'!AG72")</f>
        <v/>
      </c>
      <c r="AH72" s="24" t="str">
        <f>indirect("'02_editer'!AH72")</f>
        <v/>
      </c>
      <c r="AI72" s="24" t="str">
        <f>indirect("'02_editer'!AI72")</f>
        <v/>
      </c>
      <c r="AJ72" s="24" t="str">
        <f>indirect("'02_editer'!AJ72")</f>
        <v/>
      </c>
      <c r="AK72" s="24" t="str">
        <f>indirect("'02_editer'!AK72")</f>
        <v/>
      </c>
      <c r="AL72" s="24" t="str">
        <f>indirect("'02_editer'!AL72")</f>
        <v/>
      </c>
      <c r="AM72" s="24" t="str">
        <f>indirect("'02_editer'!AM72")</f>
        <v/>
      </c>
      <c r="AN72" s="24" t="str">
        <f>indirect("'02_editer'!AN72")</f>
        <v/>
      </c>
      <c r="AO72" s="24" t="str">
        <f>indirect("'02_editer'!AO72")</f>
        <v/>
      </c>
      <c r="AP72" s="24" t="str">
        <f>indirect("'02_editer'!AP72")</f>
        <v/>
      </c>
      <c r="AQ72" s="24" t="str">
        <f>indirect("'02_editer'!AQ72")</f>
        <v/>
      </c>
      <c r="AR72" s="24" t="str">
        <f>indirect("'02_editer'!AR72")</f>
        <v/>
      </c>
      <c r="AS72" s="24" t="str">
        <f>indirect("'02_editer'!AS72")</f>
        <v/>
      </c>
      <c r="AT72" s="24" t="str">
        <f>indirect("'02_editer'!AT72")</f>
        <v/>
      </c>
      <c r="AU72" s="24" t="str">
        <f>indirect("'02_editer'!AU72")</f>
        <v/>
      </c>
      <c r="AV72" s="24" t="str">
        <f>indirect("'02_editer'!AV72")</f>
        <v/>
      </c>
      <c r="AW72" s="24" t="str">
        <f>indirect("'02_editer'!AW72")</f>
        <v/>
      </c>
      <c r="AX72" s="24" t="str">
        <f>indirect("'02_editer'!AX72")</f>
        <v/>
      </c>
      <c r="AY72" s="24" t="str">
        <f>indirect("'02_editer'!AY72")</f>
        <v/>
      </c>
      <c r="AZ72" s="24" t="str">
        <f>indirect("'02_editer'!AZ72")</f>
        <v/>
      </c>
      <c r="BA72" s="24" t="str">
        <f>indirect("'02_editer'!BA72")</f>
        <v/>
      </c>
      <c r="BB72" s="24" t="str">
        <f>indirect("'02_editer'!BB72")</f>
        <v/>
      </c>
      <c r="BC72" s="155" t="str">
        <f>indirect("'02_editer'!BC72")</f>
        <v/>
      </c>
    </row>
    <row r="73">
      <c r="A73" s="87" t="str">
        <f>indirect("'02_editer'!A73")</f>
        <v/>
      </c>
      <c r="B73" s="87" t="str">
        <f>indirect("'02_editer'!B73")</f>
        <v/>
      </c>
      <c r="C73" s="87" t="str">
        <f>indirect("'02_editer'!C73")</f>
        <v/>
      </c>
      <c r="D73" s="87" t="str">
        <f>indirect("'02_editer'!D73")</f>
        <v/>
      </c>
      <c r="E73" s="154" t="str">
        <f>indirect("'02_editer'!E73")</f>
        <v/>
      </c>
      <c r="F73" s="24" t="str">
        <f>indirect("'02_editer'!F73")</f>
        <v/>
      </c>
      <c r="G73" s="24" t="str">
        <f>indirect("'02_editer'!G73")</f>
        <v/>
      </c>
      <c r="H73" s="24" t="str">
        <f>indirect("'02_editer'!H73")</f>
        <v/>
      </c>
      <c r="I73" s="24" t="str">
        <f>indirect("'02_editer'!I73")</f>
        <v/>
      </c>
      <c r="J73" s="24" t="str">
        <f>indirect("'02_editer'!J73")</f>
        <v/>
      </c>
      <c r="K73" s="24" t="str">
        <f>indirect("'02_editer'!K73")</f>
        <v/>
      </c>
      <c r="L73" s="24" t="str">
        <f>indirect("'02_editer'!L73")</f>
        <v/>
      </c>
      <c r="M73" s="24" t="str">
        <f>indirect("'02_editer'!M73")</f>
        <v/>
      </c>
      <c r="N73" s="24" t="str">
        <f>indirect("'02_editer'!N73")</f>
        <v/>
      </c>
      <c r="O73" s="24" t="str">
        <f>indirect("'02_editer'!O73")</f>
        <v/>
      </c>
      <c r="P73" s="24" t="str">
        <f>indirect("'02_editer'!P73")</f>
        <v/>
      </c>
      <c r="Q73" s="24" t="str">
        <f>indirect("'02_editer'!Q73")</f>
        <v/>
      </c>
      <c r="R73" s="24" t="str">
        <f>indirect("'02_editer'!R73")</f>
        <v/>
      </c>
      <c r="S73" s="24" t="str">
        <f>indirect("'02_editer'!S73")</f>
        <v/>
      </c>
      <c r="T73" s="24" t="str">
        <f>indirect("'02_editer'!T73")</f>
        <v/>
      </c>
      <c r="U73" s="24" t="str">
        <f>indirect("'02_editer'!U73")</f>
        <v/>
      </c>
      <c r="V73" s="24" t="str">
        <f>indirect("'02_editer'!V73")</f>
        <v/>
      </c>
      <c r="W73" s="24" t="str">
        <f>indirect("'02_editer'!W73")</f>
        <v/>
      </c>
      <c r="X73" s="24" t="str">
        <f>indirect("'02_editer'!X73")</f>
        <v/>
      </c>
      <c r="Y73" s="24" t="str">
        <f>indirect("'02_editer'!Y73")</f>
        <v/>
      </c>
      <c r="Z73" s="24" t="str">
        <f>indirect("'02_editer'!Z73")</f>
        <v/>
      </c>
      <c r="AA73" s="24" t="str">
        <f>indirect("'02_editer'!AA73")</f>
        <v/>
      </c>
      <c r="AB73" s="24" t="str">
        <f>indirect("'02_editer'!AB73")</f>
        <v/>
      </c>
      <c r="AC73" s="24" t="str">
        <f>indirect("'02_editer'!AC73")</f>
        <v/>
      </c>
      <c r="AD73" s="24" t="str">
        <f>indirect("'02_editer'!AD73")</f>
        <v/>
      </c>
      <c r="AE73" s="24" t="str">
        <f>indirect("'02_editer'!AE73")</f>
        <v/>
      </c>
      <c r="AF73" s="24" t="str">
        <f>indirect("'02_editer'!AF73")</f>
        <v/>
      </c>
      <c r="AG73" s="24" t="str">
        <f>indirect("'02_editer'!AG73")</f>
        <v/>
      </c>
      <c r="AH73" s="24" t="str">
        <f>indirect("'02_editer'!AH73")</f>
        <v/>
      </c>
      <c r="AI73" s="24" t="str">
        <f>indirect("'02_editer'!AI73")</f>
        <v/>
      </c>
      <c r="AJ73" s="24" t="str">
        <f>indirect("'02_editer'!AJ73")</f>
        <v/>
      </c>
      <c r="AK73" s="24" t="str">
        <f>indirect("'02_editer'!AK73")</f>
        <v/>
      </c>
      <c r="AL73" s="24" t="str">
        <f>indirect("'02_editer'!AL73")</f>
        <v/>
      </c>
      <c r="AM73" s="24" t="str">
        <f>indirect("'02_editer'!AM73")</f>
        <v/>
      </c>
      <c r="AN73" s="24" t="str">
        <f>indirect("'02_editer'!AN73")</f>
        <v/>
      </c>
      <c r="AO73" s="24" t="str">
        <f>indirect("'02_editer'!AO73")</f>
        <v/>
      </c>
      <c r="AP73" s="24" t="str">
        <f>indirect("'02_editer'!AP73")</f>
        <v/>
      </c>
      <c r="AQ73" s="24" t="str">
        <f>indirect("'02_editer'!AQ73")</f>
        <v/>
      </c>
      <c r="AR73" s="24" t="str">
        <f>indirect("'02_editer'!AR73")</f>
        <v/>
      </c>
      <c r="AS73" s="24" t="str">
        <f>indirect("'02_editer'!AS73")</f>
        <v/>
      </c>
      <c r="AT73" s="24" t="str">
        <f>indirect("'02_editer'!AT73")</f>
        <v/>
      </c>
      <c r="AU73" s="24" t="str">
        <f>indirect("'02_editer'!AU73")</f>
        <v/>
      </c>
      <c r="AV73" s="24" t="str">
        <f>indirect("'02_editer'!AV73")</f>
        <v/>
      </c>
      <c r="AW73" s="24" t="str">
        <f>indirect("'02_editer'!AW73")</f>
        <v/>
      </c>
      <c r="AX73" s="24" t="str">
        <f>indirect("'02_editer'!AX73")</f>
        <v/>
      </c>
      <c r="AY73" s="24" t="str">
        <f>indirect("'02_editer'!AY73")</f>
        <v/>
      </c>
      <c r="AZ73" s="24" t="str">
        <f>indirect("'02_editer'!AZ73")</f>
        <v/>
      </c>
      <c r="BA73" s="24" t="str">
        <f>indirect("'02_editer'!BA73")</f>
        <v/>
      </c>
      <c r="BB73" s="24" t="str">
        <f>indirect("'02_editer'!BB73")</f>
        <v/>
      </c>
      <c r="BC73" s="155" t="str">
        <f>indirect("'02_editer'!BC73")</f>
        <v/>
      </c>
    </row>
    <row r="74">
      <c r="A74" s="87" t="str">
        <f>indirect("'02_editer'!A74")</f>
        <v/>
      </c>
      <c r="B74" s="87" t="str">
        <f>indirect("'02_editer'!B74")</f>
        <v/>
      </c>
      <c r="C74" s="87" t="str">
        <f>indirect("'02_editer'!C74")</f>
        <v/>
      </c>
      <c r="D74" s="87" t="str">
        <f>indirect("'02_editer'!D74")</f>
        <v/>
      </c>
      <c r="E74" s="154" t="str">
        <f>indirect("'02_editer'!E74")</f>
        <v/>
      </c>
      <c r="F74" s="24" t="str">
        <f>indirect("'02_editer'!F74")</f>
        <v/>
      </c>
      <c r="G74" s="24" t="str">
        <f>indirect("'02_editer'!G74")</f>
        <v/>
      </c>
      <c r="H74" s="24" t="str">
        <f>indirect("'02_editer'!H74")</f>
        <v/>
      </c>
      <c r="I74" s="24" t="str">
        <f>indirect("'02_editer'!I74")</f>
        <v/>
      </c>
      <c r="J74" s="24" t="str">
        <f>indirect("'02_editer'!J74")</f>
        <v/>
      </c>
      <c r="K74" s="24" t="str">
        <f>indirect("'02_editer'!K74")</f>
        <v/>
      </c>
      <c r="L74" s="24" t="str">
        <f>indirect("'02_editer'!L74")</f>
        <v/>
      </c>
      <c r="M74" s="24" t="str">
        <f>indirect("'02_editer'!M74")</f>
        <v/>
      </c>
      <c r="N74" s="24" t="str">
        <f>indirect("'02_editer'!N74")</f>
        <v/>
      </c>
      <c r="O74" s="24" t="str">
        <f>indirect("'02_editer'!O74")</f>
        <v/>
      </c>
      <c r="P74" s="24" t="str">
        <f>indirect("'02_editer'!P74")</f>
        <v/>
      </c>
      <c r="Q74" s="24" t="str">
        <f>indirect("'02_editer'!Q74")</f>
        <v/>
      </c>
      <c r="R74" s="24" t="str">
        <f>indirect("'02_editer'!R74")</f>
        <v/>
      </c>
      <c r="S74" s="24" t="str">
        <f>indirect("'02_editer'!S74")</f>
        <v/>
      </c>
      <c r="T74" s="24" t="str">
        <f>indirect("'02_editer'!T74")</f>
        <v/>
      </c>
      <c r="U74" s="24" t="str">
        <f>indirect("'02_editer'!U74")</f>
        <v/>
      </c>
      <c r="V74" s="24" t="str">
        <f>indirect("'02_editer'!V74")</f>
        <v/>
      </c>
      <c r="W74" s="24" t="str">
        <f>indirect("'02_editer'!W74")</f>
        <v/>
      </c>
      <c r="X74" s="24" t="str">
        <f>indirect("'02_editer'!X74")</f>
        <v/>
      </c>
      <c r="Y74" s="24" t="str">
        <f>indirect("'02_editer'!Y74")</f>
        <v/>
      </c>
      <c r="Z74" s="24" t="str">
        <f>indirect("'02_editer'!Z74")</f>
        <v/>
      </c>
      <c r="AA74" s="24" t="str">
        <f>indirect("'02_editer'!AA74")</f>
        <v/>
      </c>
      <c r="AB74" s="24" t="str">
        <f>indirect("'02_editer'!AB74")</f>
        <v/>
      </c>
      <c r="AC74" s="24" t="str">
        <f>indirect("'02_editer'!AC74")</f>
        <v/>
      </c>
      <c r="AD74" s="24" t="str">
        <f>indirect("'02_editer'!AD74")</f>
        <v/>
      </c>
      <c r="AE74" s="24" t="str">
        <f>indirect("'02_editer'!AE74")</f>
        <v/>
      </c>
      <c r="AF74" s="24" t="str">
        <f>indirect("'02_editer'!AF74")</f>
        <v/>
      </c>
      <c r="AG74" s="24" t="str">
        <f>indirect("'02_editer'!AG74")</f>
        <v/>
      </c>
      <c r="AH74" s="24" t="str">
        <f>indirect("'02_editer'!AH74")</f>
        <v/>
      </c>
      <c r="AI74" s="24" t="str">
        <f>indirect("'02_editer'!AI74")</f>
        <v/>
      </c>
      <c r="AJ74" s="24" t="str">
        <f>indirect("'02_editer'!AJ74")</f>
        <v/>
      </c>
      <c r="AK74" s="24" t="str">
        <f>indirect("'02_editer'!AK74")</f>
        <v/>
      </c>
      <c r="AL74" s="24" t="str">
        <f>indirect("'02_editer'!AL74")</f>
        <v/>
      </c>
      <c r="AM74" s="24" t="str">
        <f>indirect("'02_editer'!AM74")</f>
        <v/>
      </c>
      <c r="AN74" s="24" t="str">
        <f>indirect("'02_editer'!AN74")</f>
        <v/>
      </c>
      <c r="AO74" s="24" t="str">
        <f>indirect("'02_editer'!AO74")</f>
        <v/>
      </c>
      <c r="AP74" s="24" t="str">
        <f>indirect("'02_editer'!AP74")</f>
        <v/>
      </c>
      <c r="AQ74" s="24" t="str">
        <f>indirect("'02_editer'!AQ74")</f>
        <v/>
      </c>
      <c r="AR74" s="24" t="str">
        <f>indirect("'02_editer'!AR74")</f>
        <v/>
      </c>
      <c r="AS74" s="24" t="str">
        <f>indirect("'02_editer'!AS74")</f>
        <v/>
      </c>
      <c r="AT74" s="24" t="str">
        <f>indirect("'02_editer'!AT74")</f>
        <v/>
      </c>
      <c r="AU74" s="24" t="str">
        <f>indirect("'02_editer'!AU74")</f>
        <v/>
      </c>
      <c r="AV74" s="24" t="str">
        <f>indirect("'02_editer'!AV74")</f>
        <v/>
      </c>
      <c r="AW74" s="24" t="str">
        <f>indirect("'02_editer'!AW74")</f>
        <v/>
      </c>
      <c r="AX74" s="24" t="str">
        <f>indirect("'02_editer'!AX74")</f>
        <v/>
      </c>
      <c r="AY74" s="24" t="str">
        <f>indirect("'02_editer'!AY74")</f>
        <v/>
      </c>
      <c r="AZ74" s="24" t="str">
        <f>indirect("'02_editer'!AZ74")</f>
        <v/>
      </c>
      <c r="BA74" s="24" t="str">
        <f>indirect("'02_editer'!BA74")</f>
        <v/>
      </c>
      <c r="BB74" s="24" t="str">
        <f>indirect("'02_editer'!BB74")</f>
        <v/>
      </c>
      <c r="BC74" s="155" t="str">
        <f>indirect("'02_editer'!BC74")</f>
        <v/>
      </c>
    </row>
    <row r="75">
      <c r="A75" s="87" t="str">
        <f>indirect("'02_editer'!A75")</f>
        <v/>
      </c>
      <c r="B75" s="87" t="str">
        <f>indirect("'02_editer'!B75")</f>
        <v/>
      </c>
      <c r="C75" s="87" t="str">
        <f>indirect("'02_editer'!C75")</f>
        <v/>
      </c>
      <c r="D75" s="87" t="str">
        <f>indirect("'02_editer'!D75")</f>
        <v/>
      </c>
      <c r="E75" s="154" t="str">
        <f>indirect("'02_editer'!E75")</f>
        <v/>
      </c>
      <c r="F75" s="24" t="str">
        <f>indirect("'02_editer'!F75")</f>
        <v/>
      </c>
      <c r="G75" s="24" t="str">
        <f>indirect("'02_editer'!G75")</f>
        <v/>
      </c>
      <c r="H75" s="24" t="str">
        <f>indirect("'02_editer'!H75")</f>
        <v/>
      </c>
      <c r="I75" s="24" t="str">
        <f>indirect("'02_editer'!I75")</f>
        <v/>
      </c>
      <c r="J75" s="24" t="str">
        <f>indirect("'02_editer'!J75")</f>
        <v/>
      </c>
      <c r="K75" s="24" t="str">
        <f>indirect("'02_editer'!K75")</f>
        <v/>
      </c>
      <c r="L75" s="24" t="str">
        <f>indirect("'02_editer'!L75")</f>
        <v/>
      </c>
      <c r="M75" s="24" t="str">
        <f>indirect("'02_editer'!M75")</f>
        <v/>
      </c>
      <c r="N75" s="24" t="str">
        <f>indirect("'02_editer'!N75")</f>
        <v/>
      </c>
      <c r="O75" s="24" t="str">
        <f>indirect("'02_editer'!O75")</f>
        <v/>
      </c>
      <c r="P75" s="24" t="str">
        <f>indirect("'02_editer'!P75")</f>
        <v/>
      </c>
      <c r="Q75" s="24" t="str">
        <f>indirect("'02_editer'!Q75")</f>
        <v/>
      </c>
      <c r="R75" s="24" t="str">
        <f>indirect("'02_editer'!R75")</f>
        <v/>
      </c>
      <c r="S75" s="24" t="str">
        <f>indirect("'02_editer'!S75")</f>
        <v/>
      </c>
      <c r="T75" s="24" t="str">
        <f>indirect("'02_editer'!T75")</f>
        <v/>
      </c>
      <c r="U75" s="24" t="str">
        <f>indirect("'02_editer'!U75")</f>
        <v/>
      </c>
      <c r="V75" s="24" t="str">
        <f>indirect("'02_editer'!V75")</f>
        <v/>
      </c>
      <c r="W75" s="24" t="str">
        <f>indirect("'02_editer'!W75")</f>
        <v/>
      </c>
      <c r="X75" s="24" t="str">
        <f>indirect("'02_editer'!X75")</f>
        <v/>
      </c>
      <c r="Y75" s="24" t="str">
        <f>indirect("'02_editer'!Y75")</f>
        <v/>
      </c>
      <c r="Z75" s="24" t="str">
        <f>indirect("'02_editer'!Z75")</f>
        <v/>
      </c>
      <c r="AA75" s="24" t="str">
        <f>indirect("'02_editer'!AA75")</f>
        <v/>
      </c>
      <c r="AB75" s="24" t="str">
        <f>indirect("'02_editer'!AB75")</f>
        <v/>
      </c>
      <c r="AC75" s="24" t="str">
        <f>indirect("'02_editer'!AC75")</f>
        <v/>
      </c>
      <c r="AD75" s="24" t="str">
        <f>indirect("'02_editer'!AD75")</f>
        <v/>
      </c>
      <c r="AE75" s="24" t="str">
        <f>indirect("'02_editer'!AE75")</f>
        <v/>
      </c>
      <c r="AF75" s="24" t="str">
        <f>indirect("'02_editer'!AF75")</f>
        <v/>
      </c>
      <c r="AG75" s="24" t="str">
        <f>indirect("'02_editer'!AG75")</f>
        <v/>
      </c>
      <c r="AH75" s="24" t="str">
        <f>indirect("'02_editer'!AH75")</f>
        <v/>
      </c>
      <c r="AI75" s="24" t="str">
        <f>indirect("'02_editer'!AI75")</f>
        <v/>
      </c>
      <c r="AJ75" s="24" t="str">
        <f>indirect("'02_editer'!AJ75")</f>
        <v/>
      </c>
      <c r="AK75" s="24" t="str">
        <f>indirect("'02_editer'!AK75")</f>
        <v/>
      </c>
      <c r="AL75" s="24" t="str">
        <f>indirect("'02_editer'!AL75")</f>
        <v/>
      </c>
      <c r="AM75" s="24" t="str">
        <f>indirect("'02_editer'!AM75")</f>
        <v/>
      </c>
      <c r="AN75" s="24" t="str">
        <f>indirect("'02_editer'!AN75")</f>
        <v/>
      </c>
      <c r="AO75" s="24" t="str">
        <f>indirect("'02_editer'!AO75")</f>
        <v/>
      </c>
      <c r="AP75" s="24" t="str">
        <f>indirect("'02_editer'!AP75")</f>
        <v/>
      </c>
      <c r="AQ75" s="24" t="str">
        <f>indirect("'02_editer'!AQ75")</f>
        <v/>
      </c>
      <c r="AR75" s="24" t="str">
        <f>indirect("'02_editer'!AR75")</f>
        <v/>
      </c>
      <c r="AS75" s="24" t="str">
        <f>indirect("'02_editer'!AS75")</f>
        <v/>
      </c>
      <c r="AT75" s="24" t="str">
        <f>indirect("'02_editer'!AT75")</f>
        <v/>
      </c>
      <c r="AU75" s="24" t="str">
        <f>indirect("'02_editer'!AU75")</f>
        <v/>
      </c>
      <c r="AV75" s="24" t="str">
        <f>indirect("'02_editer'!AV75")</f>
        <v/>
      </c>
      <c r="AW75" s="24" t="str">
        <f>indirect("'02_editer'!AW75")</f>
        <v/>
      </c>
      <c r="AX75" s="24" t="str">
        <f>indirect("'02_editer'!AX75")</f>
        <v/>
      </c>
      <c r="AY75" s="24" t="str">
        <f>indirect("'02_editer'!AY75")</f>
        <v/>
      </c>
      <c r="AZ75" s="24" t="str">
        <f>indirect("'02_editer'!AZ75")</f>
        <v/>
      </c>
      <c r="BA75" s="24" t="str">
        <f>indirect("'02_editer'!BA75")</f>
        <v/>
      </c>
      <c r="BB75" s="24" t="str">
        <f>indirect("'02_editer'!BB75")</f>
        <v/>
      </c>
      <c r="BC75" s="155" t="str">
        <f>indirect("'02_editer'!BC75")</f>
        <v/>
      </c>
    </row>
    <row r="76">
      <c r="A76" s="87" t="str">
        <f>indirect("'02_editer'!A76")</f>
        <v/>
      </c>
      <c r="B76" s="87" t="str">
        <f>indirect("'02_editer'!B76")</f>
        <v/>
      </c>
      <c r="C76" s="87" t="str">
        <f>indirect("'02_editer'!C76")</f>
        <v/>
      </c>
      <c r="D76" s="87" t="str">
        <f>indirect("'02_editer'!D76")</f>
        <v/>
      </c>
      <c r="E76" s="154" t="str">
        <f>indirect("'02_editer'!E76")</f>
        <v/>
      </c>
      <c r="F76" s="24" t="str">
        <f>indirect("'02_editer'!F76")</f>
        <v/>
      </c>
      <c r="G76" s="24" t="str">
        <f>indirect("'02_editer'!G76")</f>
        <v/>
      </c>
      <c r="H76" s="24" t="str">
        <f>indirect("'02_editer'!H76")</f>
        <v/>
      </c>
      <c r="I76" s="24" t="str">
        <f>indirect("'02_editer'!I76")</f>
        <v/>
      </c>
      <c r="J76" s="24" t="str">
        <f>indirect("'02_editer'!J76")</f>
        <v/>
      </c>
      <c r="K76" s="24" t="str">
        <f>indirect("'02_editer'!K76")</f>
        <v/>
      </c>
      <c r="L76" s="24" t="str">
        <f>indirect("'02_editer'!L76")</f>
        <v/>
      </c>
      <c r="M76" s="24" t="str">
        <f>indirect("'02_editer'!M76")</f>
        <v/>
      </c>
      <c r="N76" s="24" t="str">
        <f>indirect("'02_editer'!N76")</f>
        <v/>
      </c>
      <c r="O76" s="24" t="str">
        <f>indirect("'02_editer'!O76")</f>
        <v/>
      </c>
      <c r="P76" s="24" t="str">
        <f>indirect("'02_editer'!P76")</f>
        <v/>
      </c>
      <c r="Q76" s="24" t="str">
        <f>indirect("'02_editer'!Q76")</f>
        <v/>
      </c>
      <c r="R76" s="24" t="str">
        <f>indirect("'02_editer'!R76")</f>
        <v/>
      </c>
      <c r="S76" s="24" t="str">
        <f>indirect("'02_editer'!S76")</f>
        <v/>
      </c>
      <c r="T76" s="24" t="str">
        <f>indirect("'02_editer'!T76")</f>
        <v/>
      </c>
      <c r="U76" s="24" t="str">
        <f>indirect("'02_editer'!U76")</f>
        <v/>
      </c>
      <c r="V76" s="24" t="str">
        <f>indirect("'02_editer'!V76")</f>
        <v/>
      </c>
      <c r="W76" s="24" t="str">
        <f>indirect("'02_editer'!W76")</f>
        <v/>
      </c>
      <c r="X76" s="24" t="str">
        <f>indirect("'02_editer'!X76")</f>
        <v/>
      </c>
      <c r="Y76" s="24" t="str">
        <f>indirect("'02_editer'!Y76")</f>
        <v/>
      </c>
      <c r="Z76" s="24" t="str">
        <f>indirect("'02_editer'!Z76")</f>
        <v/>
      </c>
      <c r="AA76" s="24" t="str">
        <f>indirect("'02_editer'!AA76")</f>
        <v/>
      </c>
      <c r="AB76" s="24" t="str">
        <f>indirect("'02_editer'!AB76")</f>
        <v/>
      </c>
      <c r="AC76" s="24" t="str">
        <f>indirect("'02_editer'!AC76")</f>
        <v/>
      </c>
      <c r="AD76" s="24" t="str">
        <f>indirect("'02_editer'!AD76")</f>
        <v/>
      </c>
      <c r="AE76" s="24" t="str">
        <f>indirect("'02_editer'!AE76")</f>
        <v/>
      </c>
      <c r="AF76" s="24" t="str">
        <f>indirect("'02_editer'!AF76")</f>
        <v/>
      </c>
      <c r="AG76" s="24" t="str">
        <f>indirect("'02_editer'!AG76")</f>
        <v/>
      </c>
      <c r="AH76" s="24" t="str">
        <f>indirect("'02_editer'!AH76")</f>
        <v/>
      </c>
      <c r="AI76" s="24" t="str">
        <f>indirect("'02_editer'!AI76")</f>
        <v/>
      </c>
      <c r="AJ76" s="24" t="str">
        <f>indirect("'02_editer'!AJ76")</f>
        <v/>
      </c>
      <c r="AK76" s="24" t="str">
        <f>indirect("'02_editer'!AK76")</f>
        <v/>
      </c>
      <c r="AL76" s="24" t="str">
        <f>indirect("'02_editer'!AL76")</f>
        <v/>
      </c>
      <c r="AM76" s="24" t="str">
        <f>indirect("'02_editer'!AM76")</f>
        <v/>
      </c>
      <c r="AN76" s="24" t="str">
        <f>indirect("'02_editer'!AN76")</f>
        <v/>
      </c>
      <c r="AO76" s="24" t="str">
        <f>indirect("'02_editer'!AO76")</f>
        <v/>
      </c>
      <c r="AP76" s="24" t="str">
        <f>indirect("'02_editer'!AP76")</f>
        <v/>
      </c>
      <c r="AQ76" s="24" t="str">
        <f>indirect("'02_editer'!AQ76")</f>
        <v/>
      </c>
      <c r="AR76" s="24" t="str">
        <f>indirect("'02_editer'!AR76")</f>
        <v/>
      </c>
      <c r="AS76" s="24" t="str">
        <f>indirect("'02_editer'!AS76")</f>
        <v/>
      </c>
      <c r="AT76" s="24" t="str">
        <f>indirect("'02_editer'!AT76")</f>
        <v/>
      </c>
      <c r="AU76" s="24" t="str">
        <f>indirect("'02_editer'!AU76")</f>
        <v/>
      </c>
      <c r="AV76" s="24" t="str">
        <f>indirect("'02_editer'!AV76")</f>
        <v/>
      </c>
      <c r="AW76" s="24" t="str">
        <f>indirect("'02_editer'!AW76")</f>
        <v/>
      </c>
      <c r="AX76" s="24" t="str">
        <f>indirect("'02_editer'!AX76")</f>
        <v/>
      </c>
      <c r="AY76" s="24" t="str">
        <f>indirect("'02_editer'!AY76")</f>
        <v/>
      </c>
      <c r="AZ76" s="24" t="str">
        <f>indirect("'02_editer'!AZ76")</f>
        <v/>
      </c>
      <c r="BA76" s="24" t="str">
        <f>indirect("'02_editer'!BA76")</f>
        <v/>
      </c>
      <c r="BB76" s="24" t="str">
        <f>indirect("'02_editer'!BB76")</f>
        <v/>
      </c>
      <c r="BC76" s="155" t="str">
        <f>indirect("'02_editer'!BC76")</f>
        <v/>
      </c>
    </row>
    <row r="77">
      <c r="A77" s="87" t="str">
        <f>indirect("'02_editer'!A77")</f>
        <v/>
      </c>
      <c r="B77" s="87" t="str">
        <f>indirect("'02_editer'!B77")</f>
        <v/>
      </c>
      <c r="C77" s="87" t="str">
        <f>indirect("'02_editer'!C77")</f>
        <v/>
      </c>
      <c r="D77" s="87" t="str">
        <f>indirect("'02_editer'!D77")</f>
        <v/>
      </c>
      <c r="E77" s="154" t="str">
        <f>indirect("'02_editer'!E77")</f>
        <v/>
      </c>
      <c r="F77" s="24" t="str">
        <f>indirect("'02_editer'!F77")</f>
        <v/>
      </c>
      <c r="G77" s="24" t="str">
        <f>indirect("'02_editer'!G77")</f>
        <v/>
      </c>
      <c r="H77" s="24" t="str">
        <f>indirect("'02_editer'!H77")</f>
        <v/>
      </c>
      <c r="I77" s="24" t="str">
        <f>indirect("'02_editer'!I77")</f>
        <v/>
      </c>
      <c r="J77" s="24" t="str">
        <f>indirect("'02_editer'!J77")</f>
        <v/>
      </c>
      <c r="K77" s="24" t="str">
        <f>indirect("'02_editer'!K77")</f>
        <v/>
      </c>
      <c r="L77" s="24" t="str">
        <f>indirect("'02_editer'!L77")</f>
        <v/>
      </c>
      <c r="M77" s="24" t="str">
        <f>indirect("'02_editer'!M77")</f>
        <v/>
      </c>
      <c r="N77" s="24" t="str">
        <f>indirect("'02_editer'!N77")</f>
        <v/>
      </c>
      <c r="O77" s="24" t="str">
        <f>indirect("'02_editer'!O77")</f>
        <v/>
      </c>
      <c r="P77" s="24" t="str">
        <f>indirect("'02_editer'!P77")</f>
        <v/>
      </c>
      <c r="Q77" s="24" t="str">
        <f>indirect("'02_editer'!Q77")</f>
        <v/>
      </c>
      <c r="R77" s="24" t="str">
        <f>indirect("'02_editer'!R77")</f>
        <v/>
      </c>
      <c r="S77" s="24" t="str">
        <f>indirect("'02_editer'!S77")</f>
        <v/>
      </c>
      <c r="T77" s="24" t="str">
        <f>indirect("'02_editer'!T77")</f>
        <v/>
      </c>
      <c r="U77" s="24" t="str">
        <f>indirect("'02_editer'!U77")</f>
        <v/>
      </c>
      <c r="V77" s="24" t="str">
        <f>indirect("'02_editer'!V77")</f>
        <v/>
      </c>
      <c r="W77" s="24" t="str">
        <f>indirect("'02_editer'!W77")</f>
        <v/>
      </c>
      <c r="X77" s="24" t="str">
        <f>indirect("'02_editer'!X77")</f>
        <v/>
      </c>
      <c r="Y77" s="24" t="str">
        <f>indirect("'02_editer'!Y77")</f>
        <v/>
      </c>
      <c r="Z77" s="24" t="str">
        <f>indirect("'02_editer'!Z77")</f>
        <v/>
      </c>
      <c r="AA77" s="24" t="str">
        <f>indirect("'02_editer'!AA77")</f>
        <v/>
      </c>
      <c r="AB77" s="24" t="str">
        <f>indirect("'02_editer'!AB77")</f>
        <v/>
      </c>
      <c r="AC77" s="24" t="str">
        <f>indirect("'02_editer'!AC77")</f>
        <v/>
      </c>
      <c r="AD77" s="24" t="str">
        <f>indirect("'02_editer'!AD77")</f>
        <v/>
      </c>
      <c r="AE77" s="24" t="str">
        <f>indirect("'02_editer'!AE77")</f>
        <v/>
      </c>
      <c r="AF77" s="24" t="str">
        <f>indirect("'02_editer'!AF77")</f>
        <v/>
      </c>
      <c r="AG77" s="24" t="str">
        <f>indirect("'02_editer'!AG77")</f>
        <v/>
      </c>
      <c r="AH77" s="24" t="str">
        <f>indirect("'02_editer'!AH77")</f>
        <v/>
      </c>
      <c r="AI77" s="24" t="str">
        <f>indirect("'02_editer'!AI77")</f>
        <v/>
      </c>
      <c r="AJ77" s="24" t="str">
        <f>indirect("'02_editer'!AJ77")</f>
        <v/>
      </c>
      <c r="AK77" s="24" t="str">
        <f>indirect("'02_editer'!AK77")</f>
        <v/>
      </c>
      <c r="AL77" s="24" t="str">
        <f>indirect("'02_editer'!AL77")</f>
        <v/>
      </c>
      <c r="AM77" s="24" t="str">
        <f>indirect("'02_editer'!AM77")</f>
        <v/>
      </c>
      <c r="AN77" s="24" t="str">
        <f>indirect("'02_editer'!AN77")</f>
        <v/>
      </c>
      <c r="AO77" s="24" t="str">
        <f>indirect("'02_editer'!AO77")</f>
        <v/>
      </c>
      <c r="AP77" s="24" t="str">
        <f>indirect("'02_editer'!AP77")</f>
        <v/>
      </c>
      <c r="AQ77" s="24" t="str">
        <f>indirect("'02_editer'!AQ77")</f>
        <v/>
      </c>
      <c r="AR77" s="24" t="str">
        <f>indirect("'02_editer'!AR77")</f>
        <v/>
      </c>
      <c r="AS77" s="24" t="str">
        <f>indirect("'02_editer'!AS77")</f>
        <v/>
      </c>
      <c r="AT77" s="24" t="str">
        <f>indirect("'02_editer'!AT77")</f>
        <v/>
      </c>
      <c r="AU77" s="24" t="str">
        <f>indirect("'02_editer'!AU77")</f>
        <v/>
      </c>
      <c r="AV77" s="24" t="str">
        <f>indirect("'02_editer'!AV77")</f>
        <v/>
      </c>
      <c r="AW77" s="24" t="str">
        <f>indirect("'02_editer'!AW77")</f>
        <v/>
      </c>
      <c r="AX77" s="24" t="str">
        <f>indirect("'02_editer'!AX77")</f>
        <v/>
      </c>
      <c r="AY77" s="24" t="str">
        <f>indirect("'02_editer'!AY77")</f>
        <v/>
      </c>
      <c r="AZ77" s="24" t="str">
        <f>indirect("'02_editer'!AZ77")</f>
        <v/>
      </c>
      <c r="BA77" s="24" t="str">
        <f>indirect("'02_editer'!BA77")</f>
        <v/>
      </c>
      <c r="BB77" s="24" t="str">
        <f>indirect("'02_editer'!BB77")</f>
        <v/>
      </c>
      <c r="BC77" s="155" t="str">
        <f>indirect("'02_editer'!BC77")</f>
        <v/>
      </c>
    </row>
    <row r="78">
      <c r="A78" s="87" t="str">
        <f>indirect("'02_editer'!A78")</f>
        <v/>
      </c>
      <c r="B78" s="87" t="str">
        <f>indirect("'02_editer'!B78")</f>
        <v/>
      </c>
      <c r="C78" s="87" t="str">
        <f>indirect("'02_editer'!C78")</f>
        <v/>
      </c>
      <c r="D78" s="87" t="str">
        <f>indirect("'02_editer'!D78")</f>
        <v/>
      </c>
      <c r="E78" s="154" t="str">
        <f>indirect("'02_editer'!E78")</f>
        <v/>
      </c>
      <c r="F78" s="24" t="str">
        <f>indirect("'02_editer'!F78")</f>
        <v/>
      </c>
      <c r="G78" s="24" t="str">
        <f>indirect("'02_editer'!G78")</f>
        <v/>
      </c>
      <c r="H78" s="24" t="str">
        <f>indirect("'02_editer'!H78")</f>
        <v/>
      </c>
      <c r="I78" s="24" t="str">
        <f>indirect("'02_editer'!I78")</f>
        <v/>
      </c>
      <c r="J78" s="24" t="str">
        <f>indirect("'02_editer'!J78")</f>
        <v/>
      </c>
      <c r="K78" s="24" t="str">
        <f>indirect("'02_editer'!K78")</f>
        <v/>
      </c>
      <c r="L78" s="24" t="str">
        <f>indirect("'02_editer'!L78")</f>
        <v/>
      </c>
      <c r="M78" s="24" t="str">
        <f>indirect("'02_editer'!M78")</f>
        <v/>
      </c>
      <c r="N78" s="24" t="str">
        <f>indirect("'02_editer'!N78")</f>
        <v/>
      </c>
      <c r="O78" s="24" t="str">
        <f>indirect("'02_editer'!O78")</f>
        <v/>
      </c>
      <c r="P78" s="24" t="str">
        <f>indirect("'02_editer'!P78")</f>
        <v/>
      </c>
      <c r="Q78" s="24" t="str">
        <f>indirect("'02_editer'!Q78")</f>
        <v/>
      </c>
      <c r="R78" s="24" t="str">
        <f>indirect("'02_editer'!R78")</f>
        <v/>
      </c>
      <c r="S78" s="24" t="str">
        <f>indirect("'02_editer'!S78")</f>
        <v/>
      </c>
      <c r="T78" s="24" t="str">
        <f>indirect("'02_editer'!T78")</f>
        <v/>
      </c>
      <c r="U78" s="24" t="str">
        <f>indirect("'02_editer'!U78")</f>
        <v/>
      </c>
      <c r="V78" s="24" t="str">
        <f>indirect("'02_editer'!V78")</f>
        <v/>
      </c>
      <c r="W78" s="24" t="str">
        <f>indirect("'02_editer'!W78")</f>
        <v/>
      </c>
      <c r="X78" s="24" t="str">
        <f>indirect("'02_editer'!X78")</f>
        <v/>
      </c>
      <c r="Y78" s="24" t="str">
        <f>indirect("'02_editer'!Y78")</f>
        <v/>
      </c>
      <c r="Z78" s="24" t="str">
        <f>indirect("'02_editer'!Z78")</f>
        <v/>
      </c>
      <c r="AA78" s="24" t="str">
        <f>indirect("'02_editer'!AA78")</f>
        <v/>
      </c>
      <c r="AB78" s="24" t="str">
        <f>indirect("'02_editer'!AB78")</f>
        <v/>
      </c>
      <c r="AC78" s="24" t="str">
        <f>indirect("'02_editer'!AC78")</f>
        <v/>
      </c>
      <c r="AD78" s="24" t="str">
        <f>indirect("'02_editer'!AD78")</f>
        <v/>
      </c>
      <c r="AE78" s="24" t="str">
        <f>indirect("'02_editer'!AE78")</f>
        <v/>
      </c>
      <c r="AF78" s="24" t="str">
        <f>indirect("'02_editer'!AF78")</f>
        <v/>
      </c>
      <c r="AG78" s="24" t="str">
        <f>indirect("'02_editer'!AG78")</f>
        <v/>
      </c>
      <c r="AH78" s="24" t="str">
        <f>indirect("'02_editer'!AH78")</f>
        <v/>
      </c>
      <c r="AI78" s="24" t="str">
        <f>indirect("'02_editer'!AI78")</f>
        <v/>
      </c>
      <c r="AJ78" s="24" t="str">
        <f>indirect("'02_editer'!AJ78")</f>
        <v/>
      </c>
      <c r="AK78" s="24" t="str">
        <f>indirect("'02_editer'!AK78")</f>
        <v/>
      </c>
      <c r="AL78" s="24" t="str">
        <f>indirect("'02_editer'!AL78")</f>
        <v/>
      </c>
      <c r="AM78" s="24" t="str">
        <f>indirect("'02_editer'!AM78")</f>
        <v/>
      </c>
      <c r="AN78" s="24" t="str">
        <f>indirect("'02_editer'!AN78")</f>
        <v/>
      </c>
      <c r="AO78" s="24" t="str">
        <f>indirect("'02_editer'!AO78")</f>
        <v/>
      </c>
      <c r="AP78" s="24" t="str">
        <f>indirect("'02_editer'!AP78")</f>
        <v/>
      </c>
      <c r="AQ78" s="24" t="str">
        <f>indirect("'02_editer'!AQ78")</f>
        <v/>
      </c>
      <c r="AR78" s="24" t="str">
        <f>indirect("'02_editer'!AR78")</f>
        <v/>
      </c>
      <c r="AS78" s="24" t="str">
        <f>indirect("'02_editer'!AS78")</f>
        <v/>
      </c>
      <c r="AT78" s="24" t="str">
        <f>indirect("'02_editer'!AT78")</f>
        <v/>
      </c>
      <c r="AU78" s="24" t="str">
        <f>indirect("'02_editer'!AU78")</f>
        <v/>
      </c>
      <c r="AV78" s="24" t="str">
        <f>indirect("'02_editer'!AV78")</f>
        <v/>
      </c>
      <c r="AW78" s="24" t="str">
        <f>indirect("'02_editer'!AW78")</f>
        <v/>
      </c>
      <c r="AX78" s="24" t="str">
        <f>indirect("'02_editer'!AX78")</f>
        <v/>
      </c>
      <c r="AY78" s="24" t="str">
        <f>indirect("'02_editer'!AY78")</f>
        <v/>
      </c>
      <c r="AZ78" s="24" t="str">
        <f>indirect("'02_editer'!AZ78")</f>
        <v/>
      </c>
      <c r="BA78" s="24" t="str">
        <f>indirect("'02_editer'!BA78")</f>
        <v/>
      </c>
      <c r="BB78" s="24" t="str">
        <f>indirect("'02_editer'!BB78")</f>
        <v/>
      </c>
      <c r="BC78" s="155" t="str">
        <f>indirect("'02_editer'!BC78")</f>
        <v/>
      </c>
    </row>
    <row r="79">
      <c r="A79" s="87" t="str">
        <f>indirect("'02_editer'!A79")</f>
        <v/>
      </c>
      <c r="B79" s="87" t="str">
        <f>indirect("'02_editer'!B79")</f>
        <v/>
      </c>
      <c r="C79" s="87" t="str">
        <f>indirect("'02_editer'!C79")</f>
        <v/>
      </c>
      <c r="D79" s="87" t="str">
        <f>indirect("'02_editer'!D79")</f>
        <v/>
      </c>
      <c r="E79" s="154" t="str">
        <f>indirect("'02_editer'!E79")</f>
        <v/>
      </c>
      <c r="F79" s="24" t="str">
        <f>indirect("'02_editer'!F79")</f>
        <v/>
      </c>
      <c r="G79" s="24" t="str">
        <f>indirect("'02_editer'!G79")</f>
        <v/>
      </c>
      <c r="H79" s="24" t="str">
        <f>indirect("'02_editer'!H79")</f>
        <v/>
      </c>
      <c r="I79" s="24" t="str">
        <f>indirect("'02_editer'!I79")</f>
        <v/>
      </c>
      <c r="J79" s="24" t="str">
        <f>indirect("'02_editer'!J79")</f>
        <v/>
      </c>
      <c r="K79" s="24" t="str">
        <f>indirect("'02_editer'!K79")</f>
        <v/>
      </c>
      <c r="L79" s="24" t="str">
        <f>indirect("'02_editer'!L79")</f>
        <v/>
      </c>
      <c r="M79" s="24" t="str">
        <f>indirect("'02_editer'!M79")</f>
        <v/>
      </c>
      <c r="N79" s="24" t="str">
        <f>indirect("'02_editer'!N79")</f>
        <v/>
      </c>
      <c r="O79" s="24" t="str">
        <f>indirect("'02_editer'!O79")</f>
        <v/>
      </c>
      <c r="P79" s="24" t="str">
        <f>indirect("'02_editer'!P79")</f>
        <v/>
      </c>
      <c r="Q79" s="24" t="str">
        <f>indirect("'02_editer'!Q79")</f>
        <v/>
      </c>
      <c r="R79" s="24" t="str">
        <f>indirect("'02_editer'!R79")</f>
        <v/>
      </c>
      <c r="S79" s="24" t="str">
        <f>indirect("'02_editer'!S79")</f>
        <v/>
      </c>
      <c r="T79" s="24" t="str">
        <f>indirect("'02_editer'!T79")</f>
        <v/>
      </c>
      <c r="U79" s="24" t="str">
        <f>indirect("'02_editer'!U79")</f>
        <v/>
      </c>
      <c r="V79" s="24" t="str">
        <f>indirect("'02_editer'!V79")</f>
        <v/>
      </c>
      <c r="W79" s="24" t="str">
        <f>indirect("'02_editer'!W79")</f>
        <v/>
      </c>
      <c r="X79" s="24" t="str">
        <f>indirect("'02_editer'!X79")</f>
        <v/>
      </c>
      <c r="Y79" s="24" t="str">
        <f>indirect("'02_editer'!Y79")</f>
        <v/>
      </c>
      <c r="Z79" s="24" t="str">
        <f>indirect("'02_editer'!Z79")</f>
        <v/>
      </c>
      <c r="AA79" s="24" t="str">
        <f>indirect("'02_editer'!AA79")</f>
        <v/>
      </c>
      <c r="AB79" s="24" t="str">
        <f>indirect("'02_editer'!AB79")</f>
        <v/>
      </c>
      <c r="AC79" s="24" t="str">
        <f>indirect("'02_editer'!AC79")</f>
        <v/>
      </c>
      <c r="AD79" s="24" t="str">
        <f>indirect("'02_editer'!AD79")</f>
        <v/>
      </c>
      <c r="AE79" s="24" t="str">
        <f>indirect("'02_editer'!AE79")</f>
        <v/>
      </c>
      <c r="AF79" s="24" t="str">
        <f>indirect("'02_editer'!AF79")</f>
        <v/>
      </c>
      <c r="AG79" s="24" t="str">
        <f>indirect("'02_editer'!AG79")</f>
        <v/>
      </c>
      <c r="AH79" s="24" t="str">
        <f>indirect("'02_editer'!AH79")</f>
        <v/>
      </c>
      <c r="AI79" s="24" t="str">
        <f>indirect("'02_editer'!AI79")</f>
        <v/>
      </c>
      <c r="AJ79" s="24" t="str">
        <f>indirect("'02_editer'!AJ79")</f>
        <v/>
      </c>
      <c r="AK79" s="24" t="str">
        <f>indirect("'02_editer'!AK79")</f>
        <v/>
      </c>
      <c r="AL79" s="24" t="str">
        <f>indirect("'02_editer'!AL79")</f>
        <v/>
      </c>
      <c r="AM79" s="24" t="str">
        <f>indirect("'02_editer'!AM79")</f>
        <v/>
      </c>
      <c r="AN79" s="24" t="str">
        <f>indirect("'02_editer'!AN79")</f>
        <v/>
      </c>
      <c r="AO79" s="24" t="str">
        <f>indirect("'02_editer'!AO79")</f>
        <v/>
      </c>
      <c r="AP79" s="24" t="str">
        <f>indirect("'02_editer'!AP79")</f>
        <v/>
      </c>
      <c r="AQ79" s="24" t="str">
        <f>indirect("'02_editer'!AQ79")</f>
        <v/>
      </c>
      <c r="AR79" s="24" t="str">
        <f>indirect("'02_editer'!AR79")</f>
        <v/>
      </c>
      <c r="AS79" s="24" t="str">
        <f>indirect("'02_editer'!AS79")</f>
        <v/>
      </c>
      <c r="AT79" s="24" t="str">
        <f>indirect("'02_editer'!AT79")</f>
        <v/>
      </c>
      <c r="AU79" s="24" t="str">
        <f>indirect("'02_editer'!AU79")</f>
        <v/>
      </c>
      <c r="AV79" s="24" t="str">
        <f>indirect("'02_editer'!AV79")</f>
        <v/>
      </c>
      <c r="AW79" s="24" t="str">
        <f>indirect("'02_editer'!AW79")</f>
        <v/>
      </c>
      <c r="AX79" s="24" t="str">
        <f>indirect("'02_editer'!AX79")</f>
        <v/>
      </c>
      <c r="AY79" s="24" t="str">
        <f>indirect("'02_editer'!AY79")</f>
        <v/>
      </c>
      <c r="AZ79" s="24" t="str">
        <f>indirect("'02_editer'!AZ79")</f>
        <v/>
      </c>
      <c r="BA79" s="24" t="str">
        <f>indirect("'02_editer'!BA79")</f>
        <v/>
      </c>
      <c r="BB79" s="24" t="str">
        <f>indirect("'02_editer'!BB79")</f>
        <v/>
      </c>
      <c r="BC79" s="155" t="str">
        <f>indirect("'02_editer'!BC79")</f>
        <v/>
      </c>
    </row>
    <row r="80">
      <c r="A80" s="87" t="str">
        <f>indirect("'02_editer'!A80")</f>
        <v/>
      </c>
      <c r="B80" s="87" t="str">
        <f>indirect("'02_editer'!B80")</f>
        <v/>
      </c>
      <c r="C80" s="87" t="str">
        <f>indirect("'02_editer'!C80")</f>
        <v/>
      </c>
      <c r="D80" s="87" t="str">
        <f>indirect("'02_editer'!D80")</f>
        <v/>
      </c>
      <c r="E80" s="154" t="str">
        <f>indirect("'02_editer'!E80")</f>
        <v/>
      </c>
      <c r="F80" s="24" t="str">
        <f>indirect("'02_editer'!F80")</f>
        <v/>
      </c>
      <c r="G80" s="24" t="str">
        <f>indirect("'02_editer'!G80")</f>
        <v/>
      </c>
      <c r="H80" s="24" t="str">
        <f>indirect("'02_editer'!H80")</f>
        <v/>
      </c>
      <c r="I80" s="24" t="str">
        <f>indirect("'02_editer'!I80")</f>
        <v/>
      </c>
      <c r="J80" s="24" t="str">
        <f>indirect("'02_editer'!J80")</f>
        <v/>
      </c>
      <c r="K80" s="24" t="str">
        <f>indirect("'02_editer'!K80")</f>
        <v/>
      </c>
      <c r="L80" s="24" t="str">
        <f>indirect("'02_editer'!L80")</f>
        <v/>
      </c>
      <c r="M80" s="24" t="str">
        <f>indirect("'02_editer'!M80")</f>
        <v/>
      </c>
      <c r="N80" s="24" t="str">
        <f>indirect("'02_editer'!N80")</f>
        <v/>
      </c>
      <c r="O80" s="24" t="str">
        <f>indirect("'02_editer'!O80")</f>
        <v/>
      </c>
      <c r="P80" s="24" t="str">
        <f>indirect("'02_editer'!P80")</f>
        <v/>
      </c>
      <c r="Q80" s="24" t="str">
        <f>indirect("'02_editer'!Q80")</f>
        <v/>
      </c>
      <c r="R80" s="24" t="str">
        <f>indirect("'02_editer'!R80")</f>
        <v/>
      </c>
      <c r="S80" s="24" t="str">
        <f>indirect("'02_editer'!S80")</f>
        <v/>
      </c>
      <c r="T80" s="24" t="str">
        <f>indirect("'02_editer'!T80")</f>
        <v/>
      </c>
      <c r="U80" s="24" t="str">
        <f>indirect("'02_editer'!U80")</f>
        <v/>
      </c>
      <c r="V80" s="24" t="str">
        <f>indirect("'02_editer'!V80")</f>
        <v/>
      </c>
      <c r="W80" s="24" t="str">
        <f>indirect("'02_editer'!W80")</f>
        <v/>
      </c>
      <c r="X80" s="24" t="str">
        <f>indirect("'02_editer'!X80")</f>
        <v/>
      </c>
      <c r="Y80" s="24" t="str">
        <f>indirect("'02_editer'!Y80")</f>
        <v/>
      </c>
      <c r="Z80" s="24" t="str">
        <f>indirect("'02_editer'!Z80")</f>
        <v/>
      </c>
      <c r="AA80" s="24" t="str">
        <f>indirect("'02_editer'!AA80")</f>
        <v/>
      </c>
      <c r="AB80" s="24" t="str">
        <f>indirect("'02_editer'!AB80")</f>
        <v/>
      </c>
      <c r="AC80" s="24" t="str">
        <f>indirect("'02_editer'!AC80")</f>
        <v/>
      </c>
      <c r="AD80" s="24" t="str">
        <f>indirect("'02_editer'!AD80")</f>
        <v/>
      </c>
      <c r="AE80" s="24" t="str">
        <f>indirect("'02_editer'!AE80")</f>
        <v/>
      </c>
      <c r="AF80" s="24" t="str">
        <f>indirect("'02_editer'!AF80")</f>
        <v/>
      </c>
      <c r="AG80" s="24" t="str">
        <f>indirect("'02_editer'!AG80")</f>
        <v/>
      </c>
      <c r="AH80" s="24" t="str">
        <f>indirect("'02_editer'!AH80")</f>
        <v/>
      </c>
      <c r="AI80" s="24" t="str">
        <f>indirect("'02_editer'!AI80")</f>
        <v/>
      </c>
      <c r="AJ80" s="24" t="str">
        <f>indirect("'02_editer'!AJ80")</f>
        <v/>
      </c>
      <c r="AK80" s="24" t="str">
        <f>indirect("'02_editer'!AK80")</f>
        <v/>
      </c>
      <c r="AL80" s="24" t="str">
        <f>indirect("'02_editer'!AL80")</f>
        <v/>
      </c>
      <c r="AM80" s="24" t="str">
        <f>indirect("'02_editer'!AM80")</f>
        <v/>
      </c>
      <c r="AN80" s="24" t="str">
        <f>indirect("'02_editer'!AN80")</f>
        <v/>
      </c>
      <c r="AO80" s="24" t="str">
        <f>indirect("'02_editer'!AO80")</f>
        <v/>
      </c>
      <c r="AP80" s="24" t="str">
        <f>indirect("'02_editer'!AP80")</f>
        <v/>
      </c>
      <c r="AQ80" s="24" t="str">
        <f>indirect("'02_editer'!AQ80")</f>
        <v/>
      </c>
      <c r="AR80" s="24" t="str">
        <f>indirect("'02_editer'!AR80")</f>
        <v/>
      </c>
      <c r="AS80" s="24" t="str">
        <f>indirect("'02_editer'!AS80")</f>
        <v/>
      </c>
      <c r="AT80" s="24" t="str">
        <f>indirect("'02_editer'!AT80")</f>
        <v/>
      </c>
      <c r="AU80" s="24" t="str">
        <f>indirect("'02_editer'!AU80")</f>
        <v/>
      </c>
      <c r="AV80" s="24" t="str">
        <f>indirect("'02_editer'!AV80")</f>
        <v/>
      </c>
      <c r="AW80" s="24" t="str">
        <f>indirect("'02_editer'!AW80")</f>
        <v/>
      </c>
      <c r="AX80" s="24" t="str">
        <f>indirect("'02_editer'!AX80")</f>
        <v/>
      </c>
      <c r="AY80" s="24" t="str">
        <f>indirect("'02_editer'!AY80")</f>
        <v/>
      </c>
      <c r="AZ80" s="24" t="str">
        <f>indirect("'02_editer'!AZ80")</f>
        <v/>
      </c>
      <c r="BA80" s="24" t="str">
        <f>indirect("'02_editer'!BA80")</f>
        <v/>
      </c>
      <c r="BB80" s="24" t="str">
        <f>indirect("'02_editer'!BB80")</f>
        <v/>
      </c>
      <c r="BC80" s="155" t="str">
        <f>indirect("'02_editer'!BC80")</f>
        <v/>
      </c>
    </row>
    <row r="81">
      <c r="A81" s="87" t="str">
        <f>indirect("'02_editer'!A81")</f>
        <v/>
      </c>
      <c r="B81" s="87" t="str">
        <f>indirect("'02_editer'!B81")</f>
        <v/>
      </c>
      <c r="C81" s="87" t="str">
        <f>indirect("'02_editer'!C81")</f>
        <v/>
      </c>
      <c r="D81" s="87" t="str">
        <f>indirect("'02_editer'!D81")</f>
        <v/>
      </c>
      <c r="E81" s="154" t="str">
        <f>indirect("'02_editer'!E81")</f>
        <v/>
      </c>
      <c r="F81" s="24" t="str">
        <f>indirect("'02_editer'!F81")</f>
        <v/>
      </c>
      <c r="G81" s="24" t="str">
        <f>indirect("'02_editer'!G81")</f>
        <v/>
      </c>
      <c r="H81" s="24" t="str">
        <f>indirect("'02_editer'!H81")</f>
        <v/>
      </c>
      <c r="I81" s="24" t="str">
        <f>indirect("'02_editer'!I81")</f>
        <v/>
      </c>
      <c r="J81" s="24" t="str">
        <f>indirect("'02_editer'!J81")</f>
        <v/>
      </c>
      <c r="K81" s="24" t="str">
        <f>indirect("'02_editer'!K81")</f>
        <v/>
      </c>
      <c r="L81" s="24" t="str">
        <f>indirect("'02_editer'!L81")</f>
        <v/>
      </c>
      <c r="M81" s="24" t="str">
        <f>indirect("'02_editer'!M81")</f>
        <v/>
      </c>
      <c r="N81" s="24" t="str">
        <f>indirect("'02_editer'!N81")</f>
        <v/>
      </c>
      <c r="O81" s="24" t="str">
        <f>indirect("'02_editer'!O81")</f>
        <v/>
      </c>
      <c r="P81" s="24" t="str">
        <f>indirect("'02_editer'!P81")</f>
        <v/>
      </c>
      <c r="Q81" s="24" t="str">
        <f>indirect("'02_editer'!Q81")</f>
        <v/>
      </c>
      <c r="R81" s="24" t="str">
        <f>indirect("'02_editer'!R81")</f>
        <v/>
      </c>
      <c r="S81" s="24" t="str">
        <f>indirect("'02_editer'!S81")</f>
        <v/>
      </c>
      <c r="T81" s="24" t="str">
        <f>indirect("'02_editer'!T81")</f>
        <v/>
      </c>
      <c r="U81" s="24" t="str">
        <f>indirect("'02_editer'!U81")</f>
        <v/>
      </c>
      <c r="V81" s="24" t="str">
        <f>indirect("'02_editer'!V81")</f>
        <v/>
      </c>
      <c r="W81" s="24" t="str">
        <f>indirect("'02_editer'!W81")</f>
        <v/>
      </c>
      <c r="X81" s="24" t="str">
        <f>indirect("'02_editer'!X81")</f>
        <v/>
      </c>
      <c r="Y81" s="24" t="str">
        <f>indirect("'02_editer'!Y81")</f>
        <v/>
      </c>
      <c r="Z81" s="24" t="str">
        <f>indirect("'02_editer'!Z81")</f>
        <v/>
      </c>
      <c r="AA81" s="24" t="str">
        <f>indirect("'02_editer'!AA81")</f>
        <v/>
      </c>
      <c r="AB81" s="24" t="str">
        <f>indirect("'02_editer'!AB81")</f>
        <v/>
      </c>
      <c r="AC81" s="24" t="str">
        <f>indirect("'02_editer'!AC81")</f>
        <v/>
      </c>
      <c r="AD81" s="24" t="str">
        <f>indirect("'02_editer'!AD81")</f>
        <v/>
      </c>
      <c r="AE81" s="24" t="str">
        <f>indirect("'02_editer'!AE81")</f>
        <v/>
      </c>
      <c r="AF81" s="24" t="str">
        <f>indirect("'02_editer'!AF81")</f>
        <v/>
      </c>
      <c r="AG81" s="24" t="str">
        <f>indirect("'02_editer'!AG81")</f>
        <v/>
      </c>
      <c r="AH81" s="24" t="str">
        <f>indirect("'02_editer'!AH81")</f>
        <v/>
      </c>
      <c r="AI81" s="24" t="str">
        <f>indirect("'02_editer'!AI81")</f>
        <v/>
      </c>
      <c r="AJ81" s="24" t="str">
        <f>indirect("'02_editer'!AJ81")</f>
        <v/>
      </c>
      <c r="AK81" s="24" t="str">
        <f>indirect("'02_editer'!AK81")</f>
        <v/>
      </c>
      <c r="AL81" s="24" t="str">
        <f>indirect("'02_editer'!AL81")</f>
        <v/>
      </c>
      <c r="AM81" s="24" t="str">
        <f>indirect("'02_editer'!AM81")</f>
        <v/>
      </c>
      <c r="AN81" s="24" t="str">
        <f>indirect("'02_editer'!AN81")</f>
        <v/>
      </c>
      <c r="AO81" s="24" t="str">
        <f>indirect("'02_editer'!AO81")</f>
        <v/>
      </c>
      <c r="AP81" s="24" t="str">
        <f>indirect("'02_editer'!AP81")</f>
        <v/>
      </c>
      <c r="AQ81" s="24" t="str">
        <f>indirect("'02_editer'!AQ81")</f>
        <v/>
      </c>
      <c r="AR81" s="24" t="str">
        <f>indirect("'02_editer'!AR81")</f>
        <v/>
      </c>
      <c r="AS81" s="24" t="str">
        <f>indirect("'02_editer'!AS81")</f>
        <v/>
      </c>
      <c r="AT81" s="24" t="str">
        <f>indirect("'02_editer'!AT81")</f>
        <v/>
      </c>
      <c r="AU81" s="24" t="str">
        <f>indirect("'02_editer'!AU81")</f>
        <v/>
      </c>
      <c r="AV81" s="24" t="str">
        <f>indirect("'02_editer'!AV81")</f>
        <v/>
      </c>
      <c r="AW81" s="24" t="str">
        <f>indirect("'02_editer'!AW81")</f>
        <v/>
      </c>
      <c r="AX81" s="24" t="str">
        <f>indirect("'02_editer'!AX81")</f>
        <v/>
      </c>
      <c r="AY81" s="24" t="str">
        <f>indirect("'02_editer'!AY81")</f>
        <v/>
      </c>
      <c r="AZ81" s="24" t="str">
        <f>indirect("'02_editer'!AZ81")</f>
        <v/>
      </c>
      <c r="BA81" s="24" t="str">
        <f>indirect("'02_editer'!BA81")</f>
        <v/>
      </c>
      <c r="BB81" s="24" t="str">
        <f>indirect("'02_editer'!BB81")</f>
        <v/>
      </c>
      <c r="BC81" s="155" t="str">
        <f>indirect("'02_editer'!BC81")</f>
        <v/>
      </c>
    </row>
    <row r="82">
      <c r="A82" s="87" t="str">
        <f>indirect("'02_editer'!A82")</f>
        <v/>
      </c>
      <c r="B82" s="87" t="str">
        <f>indirect("'02_editer'!B82")</f>
        <v/>
      </c>
      <c r="C82" s="87" t="str">
        <f>indirect("'02_editer'!C82")</f>
        <v/>
      </c>
      <c r="D82" s="87" t="str">
        <f>indirect("'02_editer'!D82")</f>
        <v/>
      </c>
      <c r="E82" s="154" t="str">
        <f>indirect("'02_editer'!E82")</f>
        <v/>
      </c>
      <c r="F82" s="24" t="str">
        <f>indirect("'02_editer'!F82")</f>
        <v/>
      </c>
      <c r="G82" s="24" t="str">
        <f>indirect("'02_editer'!G82")</f>
        <v/>
      </c>
      <c r="H82" s="24" t="str">
        <f>indirect("'02_editer'!H82")</f>
        <v/>
      </c>
      <c r="I82" s="24" t="str">
        <f>indirect("'02_editer'!I82")</f>
        <v/>
      </c>
      <c r="J82" s="24" t="str">
        <f>indirect("'02_editer'!J82")</f>
        <v/>
      </c>
      <c r="K82" s="24" t="str">
        <f>indirect("'02_editer'!K82")</f>
        <v/>
      </c>
      <c r="L82" s="24" t="str">
        <f>indirect("'02_editer'!L82")</f>
        <v/>
      </c>
      <c r="M82" s="24" t="str">
        <f>indirect("'02_editer'!M82")</f>
        <v/>
      </c>
      <c r="N82" s="24" t="str">
        <f>indirect("'02_editer'!N82")</f>
        <v/>
      </c>
      <c r="O82" s="24" t="str">
        <f>indirect("'02_editer'!O82")</f>
        <v/>
      </c>
      <c r="P82" s="24" t="str">
        <f>indirect("'02_editer'!P82")</f>
        <v/>
      </c>
      <c r="Q82" s="24" t="str">
        <f>indirect("'02_editer'!Q82")</f>
        <v/>
      </c>
      <c r="R82" s="24" t="str">
        <f>indirect("'02_editer'!R82")</f>
        <v/>
      </c>
      <c r="S82" s="24" t="str">
        <f>indirect("'02_editer'!S82")</f>
        <v/>
      </c>
      <c r="T82" s="24" t="str">
        <f>indirect("'02_editer'!T82")</f>
        <v/>
      </c>
      <c r="U82" s="24" t="str">
        <f>indirect("'02_editer'!U82")</f>
        <v/>
      </c>
      <c r="V82" s="24" t="str">
        <f>indirect("'02_editer'!V82")</f>
        <v/>
      </c>
      <c r="W82" s="24" t="str">
        <f>indirect("'02_editer'!W82")</f>
        <v/>
      </c>
      <c r="X82" s="24" t="str">
        <f>indirect("'02_editer'!X82")</f>
        <v/>
      </c>
      <c r="Y82" s="24" t="str">
        <f>indirect("'02_editer'!Y82")</f>
        <v/>
      </c>
      <c r="Z82" s="24" t="str">
        <f>indirect("'02_editer'!Z82")</f>
        <v/>
      </c>
      <c r="AA82" s="24" t="str">
        <f>indirect("'02_editer'!AA82")</f>
        <v/>
      </c>
      <c r="AB82" s="24" t="str">
        <f>indirect("'02_editer'!AB82")</f>
        <v/>
      </c>
      <c r="AC82" s="24" t="str">
        <f>indirect("'02_editer'!AC82")</f>
        <v/>
      </c>
      <c r="AD82" s="24" t="str">
        <f>indirect("'02_editer'!AD82")</f>
        <v/>
      </c>
      <c r="AE82" s="24" t="str">
        <f>indirect("'02_editer'!AE82")</f>
        <v/>
      </c>
      <c r="AF82" s="24" t="str">
        <f>indirect("'02_editer'!AF82")</f>
        <v/>
      </c>
      <c r="AG82" s="24" t="str">
        <f>indirect("'02_editer'!AG82")</f>
        <v/>
      </c>
      <c r="AH82" s="24" t="str">
        <f>indirect("'02_editer'!AH82")</f>
        <v/>
      </c>
      <c r="AI82" s="24" t="str">
        <f>indirect("'02_editer'!AI82")</f>
        <v/>
      </c>
      <c r="AJ82" s="24" t="str">
        <f>indirect("'02_editer'!AJ82")</f>
        <v/>
      </c>
      <c r="AK82" s="24" t="str">
        <f>indirect("'02_editer'!AK82")</f>
        <v/>
      </c>
      <c r="AL82" s="24" t="str">
        <f>indirect("'02_editer'!AL82")</f>
        <v/>
      </c>
      <c r="AM82" s="24" t="str">
        <f>indirect("'02_editer'!AM82")</f>
        <v/>
      </c>
      <c r="AN82" s="24" t="str">
        <f>indirect("'02_editer'!AN82")</f>
        <v/>
      </c>
      <c r="AO82" s="24" t="str">
        <f>indirect("'02_editer'!AO82")</f>
        <v/>
      </c>
      <c r="AP82" s="24" t="str">
        <f>indirect("'02_editer'!AP82")</f>
        <v/>
      </c>
      <c r="AQ82" s="24" t="str">
        <f>indirect("'02_editer'!AQ82")</f>
        <v/>
      </c>
      <c r="AR82" s="24" t="str">
        <f>indirect("'02_editer'!AR82")</f>
        <v/>
      </c>
      <c r="AS82" s="24" t="str">
        <f>indirect("'02_editer'!AS82")</f>
        <v/>
      </c>
      <c r="AT82" s="24" t="str">
        <f>indirect("'02_editer'!AT82")</f>
        <v/>
      </c>
      <c r="AU82" s="24" t="str">
        <f>indirect("'02_editer'!AU82")</f>
        <v/>
      </c>
      <c r="AV82" s="24" t="str">
        <f>indirect("'02_editer'!AV82")</f>
        <v/>
      </c>
      <c r="AW82" s="24" t="str">
        <f>indirect("'02_editer'!AW82")</f>
        <v/>
      </c>
      <c r="AX82" s="24" t="str">
        <f>indirect("'02_editer'!AX82")</f>
        <v/>
      </c>
      <c r="AY82" s="24" t="str">
        <f>indirect("'02_editer'!AY82")</f>
        <v/>
      </c>
      <c r="AZ82" s="24" t="str">
        <f>indirect("'02_editer'!AZ82")</f>
        <v/>
      </c>
      <c r="BA82" s="24" t="str">
        <f>indirect("'02_editer'!BA82")</f>
        <v/>
      </c>
      <c r="BB82" s="24" t="str">
        <f>indirect("'02_editer'!BB82")</f>
        <v/>
      </c>
      <c r="BC82" s="155" t="str">
        <f>indirect("'02_editer'!BC82")</f>
        <v/>
      </c>
    </row>
    <row r="83">
      <c r="A83" s="87" t="str">
        <f>indirect("'02_editer'!A83")</f>
        <v/>
      </c>
      <c r="B83" s="87" t="str">
        <f>indirect("'02_editer'!B83")</f>
        <v/>
      </c>
      <c r="C83" s="87" t="str">
        <f>indirect("'02_editer'!C83")</f>
        <v/>
      </c>
      <c r="D83" s="87" t="str">
        <f>indirect("'02_editer'!D83")</f>
        <v/>
      </c>
      <c r="E83" s="154" t="str">
        <f>indirect("'02_editer'!E83")</f>
        <v/>
      </c>
      <c r="F83" s="24" t="str">
        <f>indirect("'02_editer'!F83")</f>
        <v/>
      </c>
      <c r="G83" s="24" t="str">
        <f>indirect("'02_editer'!G83")</f>
        <v/>
      </c>
      <c r="H83" s="24" t="str">
        <f>indirect("'02_editer'!H83")</f>
        <v/>
      </c>
      <c r="I83" s="24" t="str">
        <f>indirect("'02_editer'!I83")</f>
        <v/>
      </c>
      <c r="J83" s="24" t="str">
        <f>indirect("'02_editer'!J83")</f>
        <v/>
      </c>
      <c r="K83" s="24" t="str">
        <f>indirect("'02_editer'!K83")</f>
        <v/>
      </c>
      <c r="L83" s="24" t="str">
        <f>indirect("'02_editer'!L83")</f>
        <v/>
      </c>
      <c r="M83" s="24" t="str">
        <f>indirect("'02_editer'!M83")</f>
        <v/>
      </c>
      <c r="N83" s="24" t="str">
        <f>indirect("'02_editer'!N83")</f>
        <v/>
      </c>
      <c r="O83" s="24" t="str">
        <f>indirect("'02_editer'!O83")</f>
        <v/>
      </c>
      <c r="P83" s="24" t="str">
        <f>indirect("'02_editer'!P83")</f>
        <v/>
      </c>
      <c r="Q83" s="24" t="str">
        <f>indirect("'02_editer'!Q83")</f>
        <v/>
      </c>
      <c r="R83" s="24" t="str">
        <f>indirect("'02_editer'!R83")</f>
        <v/>
      </c>
      <c r="S83" s="24" t="str">
        <f>indirect("'02_editer'!S83")</f>
        <v/>
      </c>
      <c r="T83" s="24" t="str">
        <f>indirect("'02_editer'!T83")</f>
        <v/>
      </c>
      <c r="U83" s="24" t="str">
        <f>indirect("'02_editer'!U83")</f>
        <v/>
      </c>
      <c r="V83" s="24" t="str">
        <f>indirect("'02_editer'!V83")</f>
        <v/>
      </c>
      <c r="W83" s="24" t="str">
        <f>indirect("'02_editer'!W83")</f>
        <v/>
      </c>
      <c r="X83" s="24" t="str">
        <f>indirect("'02_editer'!X83")</f>
        <v/>
      </c>
      <c r="Y83" s="24" t="str">
        <f>indirect("'02_editer'!Y83")</f>
        <v/>
      </c>
      <c r="Z83" s="24" t="str">
        <f>indirect("'02_editer'!Z83")</f>
        <v/>
      </c>
      <c r="AA83" s="24" t="str">
        <f>indirect("'02_editer'!AA83")</f>
        <v/>
      </c>
      <c r="AB83" s="24" t="str">
        <f>indirect("'02_editer'!AB83")</f>
        <v/>
      </c>
      <c r="AC83" s="24" t="str">
        <f>indirect("'02_editer'!AC83")</f>
        <v/>
      </c>
      <c r="AD83" s="24" t="str">
        <f>indirect("'02_editer'!AD83")</f>
        <v/>
      </c>
      <c r="AE83" s="24" t="str">
        <f>indirect("'02_editer'!AE83")</f>
        <v/>
      </c>
      <c r="AF83" s="24" t="str">
        <f>indirect("'02_editer'!AF83")</f>
        <v/>
      </c>
      <c r="AG83" s="24" t="str">
        <f>indirect("'02_editer'!AG83")</f>
        <v/>
      </c>
      <c r="AH83" s="24" t="str">
        <f>indirect("'02_editer'!AH83")</f>
        <v/>
      </c>
      <c r="AI83" s="24" t="str">
        <f>indirect("'02_editer'!AI83")</f>
        <v/>
      </c>
      <c r="AJ83" s="24" t="str">
        <f>indirect("'02_editer'!AJ83")</f>
        <v/>
      </c>
      <c r="AK83" s="24" t="str">
        <f>indirect("'02_editer'!AK83")</f>
        <v/>
      </c>
      <c r="AL83" s="24" t="str">
        <f>indirect("'02_editer'!AL83")</f>
        <v/>
      </c>
      <c r="AM83" s="24" t="str">
        <f>indirect("'02_editer'!AM83")</f>
        <v/>
      </c>
      <c r="AN83" s="24" t="str">
        <f>indirect("'02_editer'!AN83")</f>
        <v/>
      </c>
      <c r="AO83" s="24" t="str">
        <f>indirect("'02_editer'!AO83")</f>
        <v/>
      </c>
      <c r="AP83" s="24" t="str">
        <f>indirect("'02_editer'!AP83")</f>
        <v/>
      </c>
      <c r="AQ83" s="24" t="str">
        <f>indirect("'02_editer'!AQ83")</f>
        <v/>
      </c>
      <c r="AR83" s="24" t="str">
        <f>indirect("'02_editer'!AR83")</f>
        <v/>
      </c>
      <c r="AS83" s="24" t="str">
        <f>indirect("'02_editer'!AS83")</f>
        <v/>
      </c>
      <c r="AT83" s="24" t="str">
        <f>indirect("'02_editer'!AT83")</f>
        <v/>
      </c>
      <c r="AU83" s="24" t="str">
        <f>indirect("'02_editer'!AU83")</f>
        <v/>
      </c>
      <c r="AV83" s="24" t="str">
        <f>indirect("'02_editer'!AV83")</f>
        <v/>
      </c>
      <c r="AW83" s="24" t="str">
        <f>indirect("'02_editer'!AW83")</f>
        <v/>
      </c>
      <c r="AX83" s="24" t="str">
        <f>indirect("'02_editer'!AX83")</f>
        <v/>
      </c>
      <c r="AY83" s="24" t="str">
        <f>indirect("'02_editer'!AY83")</f>
        <v/>
      </c>
      <c r="AZ83" s="24" t="str">
        <f>indirect("'02_editer'!AZ83")</f>
        <v/>
      </c>
      <c r="BA83" s="24" t="str">
        <f>indirect("'02_editer'!BA83")</f>
        <v/>
      </c>
      <c r="BB83" s="24" t="str">
        <f>indirect("'02_editer'!BB83")</f>
        <v/>
      </c>
      <c r="BC83" s="155" t="str">
        <f>indirect("'02_editer'!BC83")</f>
        <v/>
      </c>
    </row>
    <row r="84">
      <c r="A84" s="87" t="str">
        <f>indirect("'02_editer'!A84")</f>
        <v/>
      </c>
      <c r="B84" s="87" t="str">
        <f>indirect("'02_editer'!B84")</f>
        <v/>
      </c>
      <c r="C84" s="87" t="str">
        <f>indirect("'02_editer'!C84")</f>
        <v/>
      </c>
      <c r="D84" s="87" t="str">
        <f>indirect("'02_editer'!D84")</f>
        <v/>
      </c>
      <c r="E84" s="154" t="str">
        <f>indirect("'02_editer'!E84")</f>
        <v/>
      </c>
      <c r="F84" s="24" t="str">
        <f>indirect("'02_editer'!F84")</f>
        <v/>
      </c>
      <c r="G84" s="24" t="str">
        <f>indirect("'02_editer'!G84")</f>
        <v/>
      </c>
      <c r="H84" s="24" t="str">
        <f>indirect("'02_editer'!H84")</f>
        <v/>
      </c>
      <c r="I84" s="24" t="str">
        <f>indirect("'02_editer'!I84")</f>
        <v/>
      </c>
      <c r="J84" s="24" t="str">
        <f>indirect("'02_editer'!J84")</f>
        <v/>
      </c>
      <c r="K84" s="24" t="str">
        <f>indirect("'02_editer'!K84")</f>
        <v/>
      </c>
      <c r="L84" s="24" t="str">
        <f>indirect("'02_editer'!L84")</f>
        <v/>
      </c>
      <c r="M84" s="24" t="str">
        <f>indirect("'02_editer'!M84")</f>
        <v/>
      </c>
      <c r="N84" s="24" t="str">
        <f>indirect("'02_editer'!N84")</f>
        <v/>
      </c>
      <c r="O84" s="24" t="str">
        <f>indirect("'02_editer'!O84")</f>
        <v/>
      </c>
      <c r="P84" s="24" t="str">
        <f>indirect("'02_editer'!P84")</f>
        <v/>
      </c>
      <c r="Q84" s="24" t="str">
        <f>indirect("'02_editer'!Q84")</f>
        <v/>
      </c>
      <c r="R84" s="24" t="str">
        <f>indirect("'02_editer'!R84")</f>
        <v/>
      </c>
      <c r="S84" s="24" t="str">
        <f>indirect("'02_editer'!S84")</f>
        <v/>
      </c>
      <c r="T84" s="24" t="str">
        <f>indirect("'02_editer'!T84")</f>
        <v/>
      </c>
      <c r="U84" s="24" t="str">
        <f>indirect("'02_editer'!U84")</f>
        <v/>
      </c>
      <c r="V84" s="24" t="str">
        <f>indirect("'02_editer'!V84")</f>
        <v/>
      </c>
      <c r="W84" s="24" t="str">
        <f>indirect("'02_editer'!W84")</f>
        <v/>
      </c>
      <c r="X84" s="24" t="str">
        <f>indirect("'02_editer'!X84")</f>
        <v/>
      </c>
      <c r="Y84" s="24" t="str">
        <f>indirect("'02_editer'!Y84")</f>
        <v/>
      </c>
      <c r="Z84" s="24" t="str">
        <f>indirect("'02_editer'!Z84")</f>
        <v/>
      </c>
      <c r="AA84" s="24" t="str">
        <f>indirect("'02_editer'!AA84")</f>
        <v/>
      </c>
      <c r="AB84" s="24" t="str">
        <f>indirect("'02_editer'!AB84")</f>
        <v/>
      </c>
      <c r="AC84" s="24" t="str">
        <f>indirect("'02_editer'!AC84")</f>
        <v/>
      </c>
      <c r="AD84" s="24" t="str">
        <f>indirect("'02_editer'!AD84")</f>
        <v/>
      </c>
      <c r="AE84" s="24" t="str">
        <f>indirect("'02_editer'!AE84")</f>
        <v/>
      </c>
      <c r="AF84" s="24" t="str">
        <f>indirect("'02_editer'!AF84")</f>
        <v/>
      </c>
      <c r="AG84" s="24" t="str">
        <f>indirect("'02_editer'!AG84")</f>
        <v/>
      </c>
      <c r="AH84" s="24" t="str">
        <f>indirect("'02_editer'!AH84")</f>
        <v/>
      </c>
      <c r="AI84" s="24" t="str">
        <f>indirect("'02_editer'!AI84")</f>
        <v/>
      </c>
      <c r="AJ84" s="24" t="str">
        <f>indirect("'02_editer'!AJ84")</f>
        <v/>
      </c>
      <c r="AK84" s="24" t="str">
        <f>indirect("'02_editer'!AK84")</f>
        <v/>
      </c>
      <c r="AL84" s="24" t="str">
        <f>indirect("'02_editer'!AL84")</f>
        <v/>
      </c>
      <c r="AM84" s="24" t="str">
        <f>indirect("'02_editer'!AM84")</f>
        <v/>
      </c>
      <c r="AN84" s="24" t="str">
        <f>indirect("'02_editer'!AN84")</f>
        <v/>
      </c>
      <c r="AO84" s="24" t="str">
        <f>indirect("'02_editer'!AO84")</f>
        <v/>
      </c>
      <c r="AP84" s="24" t="str">
        <f>indirect("'02_editer'!AP84")</f>
        <v/>
      </c>
      <c r="AQ84" s="24" t="str">
        <f>indirect("'02_editer'!AQ84")</f>
        <v/>
      </c>
      <c r="AR84" s="24" t="str">
        <f>indirect("'02_editer'!AR84")</f>
        <v/>
      </c>
      <c r="AS84" s="24" t="str">
        <f>indirect("'02_editer'!AS84")</f>
        <v/>
      </c>
      <c r="AT84" s="24" t="str">
        <f>indirect("'02_editer'!AT84")</f>
        <v/>
      </c>
      <c r="AU84" s="24" t="str">
        <f>indirect("'02_editer'!AU84")</f>
        <v/>
      </c>
      <c r="AV84" s="24" t="str">
        <f>indirect("'02_editer'!AV84")</f>
        <v/>
      </c>
      <c r="AW84" s="24" t="str">
        <f>indirect("'02_editer'!AW84")</f>
        <v/>
      </c>
      <c r="AX84" s="24" t="str">
        <f>indirect("'02_editer'!AX84")</f>
        <v/>
      </c>
      <c r="AY84" s="24" t="str">
        <f>indirect("'02_editer'!AY84")</f>
        <v/>
      </c>
      <c r="AZ84" s="24" t="str">
        <f>indirect("'02_editer'!AZ84")</f>
        <v/>
      </c>
      <c r="BA84" s="24" t="str">
        <f>indirect("'02_editer'!BA84")</f>
        <v/>
      </c>
      <c r="BB84" s="24" t="str">
        <f>indirect("'02_editer'!BB84")</f>
        <v/>
      </c>
      <c r="BC84" s="155" t="str">
        <f>indirect("'02_editer'!BC84")</f>
        <v/>
      </c>
    </row>
    <row r="85">
      <c r="A85" s="87" t="str">
        <f>indirect("'02_editer'!A85")</f>
        <v/>
      </c>
      <c r="B85" s="87" t="str">
        <f>indirect("'02_editer'!B85")</f>
        <v/>
      </c>
      <c r="C85" s="87" t="str">
        <f>indirect("'02_editer'!C85")</f>
        <v/>
      </c>
      <c r="D85" s="87" t="str">
        <f>indirect("'02_editer'!D85")</f>
        <v/>
      </c>
      <c r="E85" s="154" t="str">
        <f>indirect("'02_editer'!E85")</f>
        <v/>
      </c>
      <c r="F85" s="24" t="str">
        <f>indirect("'02_editer'!F85")</f>
        <v/>
      </c>
      <c r="G85" s="24" t="str">
        <f>indirect("'02_editer'!G85")</f>
        <v/>
      </c>
      <c r="H85" s="24" t="str">
        <f>indirect("'02_editer'!H85")</f>
        <v/>
      </c>
      <c r="I85" s="24" t="str">
        <f>indirect("'02_editer'!I85")</f>
        <v/>
      </c>
      <c r="J85" s="24" t="str">
        <f>indirect("'02_editer'!J85")</f>
        <v/>
      </c>
      <c r="K85" s="24" t="str">
        <f>indirect("'02_editer'!K85")</f>
        <v/>
      </c>
      <c r="L85" s="24" t="str">
        <f>indirect("'02_editer'!L85")</f>
        <v/>
      </c>
      <c r="M85" s="24" t="str">
        <f>indirect("'02_editer'!M85")</f>
        <v/>
      </c>
      <c r="N85" s="24" t="str">
        <f>indirect("'02_editer'!N85")</f>
        <v/>
      </c>
      <c r="O85" s="24" t="str">
        <f>indirect("'02_editer'!O85")</f>
        <v/>
      </c>
      <c r="P85" s="24" t="str">
        <f>indirect("'02_editer'!P85")</f>
        <v/>
      </c>
      <c r="Q85" s="24" t="str">
        <f>indirect("'02_editer'!Q85")</f>
        <v/>
      </c>
      <c r="R85" s="24" t="str">
        <f>indirect("'02_editer'!R85")</f>
        <v/>
      </c>
      <c r="S85" s="24" t="str">
        <f>indirect("'02_editer'!S85")</f>
        <v/>
      </c>
      <c r="T85" s="24" t="str">
        <f>indirect("'02_editer'!T85")</f>
        <v/>
      </c>
      <c r="U85" s="24" t="str">
        <f>indirect("'02_editer'!U85")</f>
        <v/>
      </c>
      <c r="V85" s="24" t="str">
        <f>indirect("'02_editer'!V85")</f>
        <v/>
      </c>
      <c r="W85" s="24" t="str">
        <f>indirect("'02_editer'!W85")</f>
        <v/>
      </c>
      <c r="X85" s="24" t="str">
        <f>indirect("'02_editer'!X85")</f>
        <v/>
      </c>
      <c r="Y85" s="24" t="str">
        <f>indirect("'02_editer'!Y85")</f>
        <v/>
      </c>
      <c r="Z85" s="24" t="str">
        <f>indirect("'02_editer'!Z85")</f>
        <v/>
      </c>
      <c r="AA85" s="24" t="str">
        <f>indirect("'02_editer'!AA85")</f>
        <v/>
      </c>
      <c r="AB85" s="24" t="str">
        <f>indirect("'02_editer'!AB85")</f>
        <v/>
      </c>
      <c r="AC85" s="24" t="str">
        <f>indirect("'02_editer'!AC85")</f>
        <v/>
      </c>
      <c r="AD85" s="24" t="str">
        <f>indirect("'02_editer'!AD85")</f>
        <v/>
      </c>
      <c r="AE85" s="24" t="str">
        <f>indirect("'02_editer'!AE85")</f>
        <v/>
      </c>
      <c r="AF85" s="24" t="str">
        <f>indirect("'02_editer'!AF85")</f>
        <v/>
      </c>
      <c r="AG85" s="24" t="str">
        <f>indirect("'02_editer'!AG85")</f>
        <v/>
      </c>
      <c r="AH85" s="24" t="str">
        <f>indirect("'02_editer'!AH85")</f>
        <v/>
      </c>
      <c r="AI85" s="24" t="str">
        <f>indirect("'02_editer'!AI85")</f>
        <v/>
      </c>
      <c r="AJ85" s="24" t="str">
        <f>indirect("'02_editer'!AJ85")</f>
        <v/>
      </c>
      <c r="AK85" s="24" t="str">
        <f>indirect("'02_editer'!AK85")</f>
        <v/>
      </c>
      <c r="AL85" s="24" t="str">
        <f>indirect("'02_editer'!AL85")</f>
        <v/>
      </c>
      <c r="AM85" s="24" t="str">
        <f>indirect("'02_editer'!AM85")</f>
        <v/>
      </c>
      <c r="AN85" s="24" t="str">
        <f>indirect("'02_editer'!AN85")</f>
        <v/>
      </c>
      <c r="AO85" s="24" t="str">
        <f>indirect("'02_editer'!AO85")</f>
        <v/>
      </c>
      <c r="AP85" s="24" t="str">
        <f>indirect("'02_editer'!AP85")</f>
        <v/>
      </c>
      <c r="AQ85" s="24" t="str">
        <f>indirect("'02_editer'!AQ85")</f>
        <v/>
      </c>
      <c r="AR85" s="24" t="str">
        <f>indirect("'02_editer'!AR85")</f>
        <v/>
      </c>
      <c r="AS85" s="24" t="str">
        <f>indirect("'02_editer'!AS85")</f>
        <v/>
      </c>
      <c r="AT85" s="24" t="str">
        <f>indirect("'02_editer'!AT85")</f>
        <v/>
      </c>
      <c r="AU85" s="24" t="str">
        <f>indirect("'02_editer'!AU85")</f>
        <v/>
      </c>
      <c r="AV85" s="24" t="str">
        <f>indirect("'02_editer'!AV85")</f>
        <v/>
      </c>
      <c r="AW85" s="24" t="str">
        <f>indirect("'02_editer'!AW85")</f>
        <v/>
      </c>
      <c r="AX85" s="24" t="str">
        <f>indirect("'02_editer'!AX85")</f>
        <v/>
      </c>
      <c r="AY85" s="24" t="str">
        <f>indirect("'02_editer'!AY85")</f>
        <v/>
      </c>
      <c r="AZ85" s="24" t="str">
        <f>indirect("'02_editer'!AZ85")</f>
        <v/>
      </c>
      <c r="BA85" s="24" t="str">
        <f>indirect("'02_editer'!BA85")</f>
        <v/>
      </c>
      <c r="BB85" s="24" t="str">
        <f>indirect("'02_editer'!BB85")</f>
        <v/>
      </c>
      <c r="BC85" s="155" t="str">
        <f>indirect("'02_editer'!BC85")</f>
        <v/>
      </c>
    </row>
    <row r="86">
      <c r="A86" s="87" t="str">
        <f>indirect("'02_editer'!A86")</f>
        <v/>
      </c>
      <c r="B86" s="87" t="str">
        <f>indirect("'02_editer'!B86")</f>
        <v/>
      </c>
      <c r="C86" s="87" t="str">
        <f>indirect("'02_editer'!C86")</f>
        <v/>
      </c>
      <c r="D86" s="87" t="str">
        <f>indirect("'02_editer'!D86")</f>
        <v/>
      </c>
      <c r="E86" s="154" t="str">
        <f>indirect("'02_editer'!E86")</f>
        <v/>
      </c>
      <c r="F86" s="24" t="str">
        <f>indirect("'02_editer'!F86")</f>
        <v/>
      </c>
      <c r="G86" s="24" t="str">
        <f>indirect("'02_editer'!G86")</f>
        <v/>
      </c>
      <c r="H86" s="24" t="str">
        <f>indirect("'02_editer'!H86")</f>
        <v/>
      </c>
      <c r="I86" s="24" t="str">
        <f>indirect("'02_editer'!I86")</f>
        <v/>
      </c>
      <c r="J86" s="24" t="str">
        <f>indirect("'02_editer'!J86")</f>
        <v/>
      </c>
      <c r="K86" s="24" t="str">
        <f>indirect("'02_editer'!K86")</f>
        <v/>
      </c>
      <c r="L86" s="24" t="str">
        <f>indirect("'02_editer'!L86")</f>
        <v/>
      </c>
      <c r="M86" s="24" t="str">
        <f>indirect("'02_editer'!M86")</f>
        <v/>
      </c>
      <c r="N86" s="24" t="str">
        <f>indirect("'02_editer'!N86")</f>
        <v/>
      </c>
      <c r="O86" s="24" t="str">
        <f>indirect("'02_editer'!O86")</f>
        <v/>
      </c>
      <c r="P86" s="24" t="str">
        <f>indirect("'02_editer'!P86")</f>
        <v/>
      </c>
      <c r="Q86" s="24" t="str">
        <f>indirect("'02_editer'!Q86")</f>
        <v/>
      </c>
      <c r="R86" s="24" t="str">
        <f>indirect("'02_editer'!R86")</f>
        <v/>
      </c>
      <c r="S86" s="24" t="str">
        <f>indirect("'02_editer'!S86")</f>
        <v/>
      </c>
      <c r="T86" s="24" t="str">
        <f>indirect("'02_editer'!T86")</f>
        <v/>
      </c>
      <c r="U86" s="24" t="str">
        <f>indirect("'02_editer'!U86")</f>
        <v/>
      </c>
      <c r="V86" s="24" t="str">
        <f>indirect("'02_editer'!V86")</f>
        <v/>
      </c>
      <c r="W86" s="24" t="str">
        <f>indirect("'02_editer'!W86")</f>
        <v/>
      </c>
      <c r="X86" s="24" t="str">
        <f>indirect("'02_editer'!X86")</f>
        <v/>
      </c>
      <c r="Y86" s="24" t="str">
        <f>indirect("'02_editer'!Y86")</f>
        <v/>
      </c>
      <c r="Z86" s="24" t="str">
        <f>indirect("'02_editer'!Z86")</f>
        <v/>
      </c>
      <c r="AA86" s="24" t="str">
        <f>indirect("'02_editer'!AA86")</f>
        <v/>
      </c>
      <c r="AB86" s="24" t="str">
        <f>indirect("'02_editer'!AB86")</f>
        <v/>
      </c>
      <c r="AC86" s="24" t="str">
        <f>indirect("'02_editer'!AC86")</f>
        <v/>
      </c>
      <c r="AD86" s="24" t="str">
        <f>indirect("'02_editer'!AD86")</f>
        <v/>
      </c>
      <c r="AE86" s="24" t="str">
        <f>indirect("'02_editer'!AE86")</f>
        <v/>
      </c>
      <c r="AF86" s="24" t="str">
        <f>indirect("'02_editer'!AF86")</f>
        <v/>
      </c>
      <c r="AG86" s="24" t="str">
        <f>indirect("'02_editer'!AG86")</f>
        <v/>
      </c>
      <c r="AH86" s="24" t="str">
        <f>indirect("'02_editer'!AH86")</f>
        <v/>
      </c>
      <c r="AI86" s="24" t="str">
        <f>indirect("'02_editer'!AI86")</f>
        <v/>
      </c>
      <c r="AJ86" s="24" t="str">
        <f>indirect("'02_editer'!AJ86")</f>
        <v/>
      </c>
      <c r="AK86" s="24" t="str">
        <f>indirect("'02_editer'!AK86")</f>
        <v/>
      </c>
      <c r="AL86" s="24" t="str">
        <f>indirect("'02_editer'!AL86")</f>
        <v/>
      </c>
      <c r="AM86" s="24" t="str">
        <f>indirect("'02_editer'!AM86")</f>
        <v/>
      </c>
      <c r="AN86" s="24" t="str">
        <f>indirect("'02_editer'!AN86")</f>
        <v/>
      </c>
      <c r="AO86" s="24" t="str">
        <f>indirect("'02_editer'!AO86")</f>
        <v/>
      </c>
      <c r="AP86" s="24" t="str">
        <f>indirect("'02_editer'!AP86")</f>
        <v/>
      </c>
      <c r="AQ86" s="24" t="str">
        <f>indirect("'02_editer'!AQ86")</f>
        <v/>
      </c>
      <c r="AR86" s="24" t="str">
        <f>indirect("'02_editer'!AR86")</f>
        <v/>
      </c>
      <c r="AS86" s="24" t="str">
        <f>indirect("'02_editer'!AS86")</f>
        <v/>
      </c>
      <c r="AT86" s="24" t="str">
        <f>indirect("'02_editer'!AT86")</f>
        <v/>
      </c>
      <c r="AU86" s="24" t="str">
        <f>indirect("'02_editer'!AU86")</f>
        <v/>
      </c>
      <c r="AV86" s="24" t="str">
        <f>indirect("'02_editer'!AV86")</f>
        <v/>
      </c>
      <c r="AW86" s="24" t="str">
        <f>indirect("'02_editer'!AW86")</f>
        <v/>
      </c>
      <c r="AX86" s="24" t="str">
        <f>indirect("'02_editer'!AX86")</f>
        <v/>
      </c>
      <c r="AY86" s="24" t="str">
        <f>indirect("'02_editer'!AY86")</f>
        <v/>
      </c>
      <c r="AZ86" s="24" t="str">
        <f>indirect("'02_editer'!AZ86")</f>
        <v/>
      </c>
      <c r="BA86" s="24" t="str">
        <f>indirect("'02_editer'!BA86")</f>
        <v/>
      </c>
      <c r="BB86" s="24" t="str">
        <f>indirect("'02_editer'!BB86")</f>
        <v/>
      </c>
      <c r="BC86" s="155" t="str">
        <f>indirect("'02_editer'!BC86")</f>
        <v/>
      </c>
    </row>
    <row r="87">
      <c r="A87" s="87" t="str">
        <f>indirect("'02_editer'!A87")</f>
        <v/>
      </c>
      <c r="B87" s="87" t="str">
        <f>indirect("'02_editer'!B87")</f>
        <v/>
      </c>
      <c r="C87" s="87" t="str">
        <f>indirect("'02_editer'!C87")</f>
        <v/>
      </c>
      <c r="D87" s="87" t="str">
        <f>indirect("'02_editer'!D87")</f>
        <v/>
      </c>
      <c r="E87" s="154" t="str">
        <f>indirect("'02_editer'!E87")</f>
        <v/>
      </c>
      <c r="F87" s="24" t="str">
        <f>indirect("'02_editer'!F87")</f>
        <v/>
      </c>
      <c r="G87" s="24" t="str">
        <f>indirect("'02_editer'!G87")</f>
        <v/>
      </c>
      <c r="H87" s="24" t="str">
        <f>indirect("'02_editer'!H87")</f>
        <v/>
      </c>
      <c r="I87" s="24" t="str">
        <f>indirect("'02_editer'!I87")</f>
        <v/>
      </c>
      <c r="J87" s="24" t="str">
        <f>indirect("'02_editer'!J87")</f>
        <v/>
      </c>
      <c r="K87" s="24" t="str">
        <f>indirect("'02_editer'!K87")</f>
        <v/>
      </c>
      <c r="L87" s="24" t="str">
        <f>indirect("'02_editer'!L87")</f>
        <v/>
      </c>
      <c r="M87" s="24" t="str">
        <f>indirect("'02_editer'!M87")</f>
        <v/>
      </c>
      <c r="N87" s="24" t="str">
        <f>indirect("'02_editer'!N87")</f>
        <v/>
      </c>
      <c r="O87" s="24" t="str">
        <f>indirect("'02_editer'!O87")</f>
        <v/>
      </c>
      <c r="P87" s="24" t="str">
        <f>indirect("'02_editer'!P87")</f>
        <v/>
      </c>
      <c r="Q87" s="24" t="str">
        <f>indirect("'02_editer'!Q87")</f>
        <v/>
      </c>
      <c r="R87" s="24" t="str">
        <f>indirect("'02_editer'!R87")</f>
        <v/>
      </c>
      <c r="S87" s="24" t="str">
        <f>indirect("'02_editer'!S87")</f>
        <v/>
      </c>
      <c r="T87" s="24" t="str">
        <f>indirect("'02_editer'!T87")</f>
        <v/>
      </c>
      <c r="U87" s="24" t="str">
        <f>indirect("'02_editer'!U87")</f>
        <v/>
      </c>
      <c r="V87" s="24" t="str">
        <f>indirect("'02_editer'!V87")</f>
        <v/>
      </c>
      <c r="W87" s="24" t="str">
        <f>indirect("'02_editer'!W87")</f>
        <v/>
      </c>
      <c r="X87" s="24" t="str">
        <f>indirect("'02_editer'!X87")</f>
        <v/>
      </c>
      <c r="Y87" s="24" t="str">
        <f>indirect("'02_editer'!Y87")</f>
        <v/>
      </c>
      <c r="Z87" s="24" t="str">
        <f>indirect("'02_editer'!Z87")</f>
        <v/>
      </c>
      <c r="AA87" s="24" t="str">
        <f>indirect("'02_editer'!AA87")</f>
        <v/>
      </c>
      <c r="AB87" s="24" t="str">
        <f>indirect("'02_editer'!AB87")</f>
        <v/>
      </c>
      <c r="AC87" s="24" t="str">
        <f>indirect("'02_editer'!AC87")</f>
        <v/>
      </c>
      <c r="AD87" s="24" t="str">
        <f>indirect("'02_editer'!AD87")</f>
        <v/>
      </c>
      <c r="AE87" s="24" t="str">
        <f>indirect("'02_editer'!AE87")</f>
        <v/>
      </c>
      <c r="AF87" s="24" t="str">
        <f>indirect("'02_editer'!AF87")</f>
        <v/>
      </c>
      <c r="AG87" s="24" t="str">
        <f>indirect("'02_editer'!AG87")</f>
        <v/>
      </c>
      <c r="AH87" s="24" t="str">
        <f>indirect("'02_editer'!AH87")</f>
        <v/>
      </c>
      <c r="AI87" s="24" t="str">
        <f>indirect("'02_editer'!AI87")</f>
        <v/>
      </c>
      <c r="AJ87" s="24" t="str">
        <f>indirect("'02_editer'!AJ87")</f>
        <v/>
      </c>
      <c r="AK87" s="24" t="str">
        <f>indirect("'02_editer'!AK87")</f>
        <v/>
      </c>
      <c r="AL87" s="24" t="str">
        <f>indirect("'02_editer'!AL87")</f>
        <v/>
      </c>
      <c r="AM87" s="24" t="str">
        <f>indirect("'02_editer'!AM87")</f>
        <v/>
      </c>
      <c r="AN87" s="24" t="str">
        <f>indirect("'02_editer'!AN87")</f>
        <v/>
      </c>
      <c r="AO87" s="24" t="str">
        <f>indirect("'02_editer'!AO87")</f>
        <v/>
      </c>
      <c r="AP87" s="24" t="str">
        <f>indirect("'02_editer'!AP87")</f>
        <v/>
      </c>
      <c r="AQ87" s="24" t="str">
        <f>indirect("'02_editer'!AQ87")</f>
        <v/>
      </c>
      <c r="AR87" s="24" t="str">
        <f>indirect("'02_editer'!AR87")</f>
        <v/>
      </c>
      <c r="AS87" s="24" t="str">
        <f>indirect("'02_editer'!AS87")</f>
        <v/>
      </c>
      <c r="AT87" s="24" t="str">
        <f>indirect("'02_editer'!AT87")</f>
        <v/>
      </c>
      <c r="AU87" s="24" t="str">
        <f>indirect("'02_editer'!AU87")</f>
        <v/>
      </c>
      <c r="AV87" s="24" t="str">
        <f>indirect("'02_editer'!AV87")</f>
        <v/>
      </c>
      <c r="AW87" s="24" t="str">
        <f>indirect("'02_editer'!AW87")</f>
        <v/>
      </c>
      <c r="AX87" s="24" t="str">
        <f>indirect("'02_editer'!AX87")</f>
        <v/>
      </c>
      <c r="AY87" s="24" t="str">
        <f>indirect("'02_editer'!AY87")</f>
        <v/>
      </c>
      <c r="AZ87" s="24" t="str">
        <f>indirect("'02_editer'!AZ87")</f>
        <v/>
      </c>
      <c r="BA87" s="24" t="str">
        <f>indirect("'02_editer'!BA87")</f>
        <v/>
      </c>
      <c r="BB87" s="24" t="str">
        <f>indirect("'02_editer'!BB87")</f>
        <v/>
      </c>
      <c r="BC87" s="155" t="str">
        <f>indirect("'02_editer'!BC87")</f>
        <v/>
      </c>
    </row>
    <row r="88">
      <c r="A88" s="87" t="str">
        <f>indirect("'02_editer'!A88")</f>
        <v/>
      </c>
      <c r="B88" s="87" t="str">
        <f>indirect("'02_editer'!B88")</f>
        <v/>
      </c>
      <c r="C88" s="87" t="str">
        <f>indirect("'02_editer'!C88")</f>
        <v/>
      </c>
      <c r="D88" s="87" t="str">
        <f>indirect("'02_editer'!D88")</f>
        <v/>
      </c>
      <c r="E88" s="154" t="str">
        <f>indirect("'02_editer'!E88")</f>
        <v/>
      </c>
      <c r="F88" s="24" t="str">
        <f>indirect("'02_editer'!F88")</f>
        <v/>
      </c>
      <c r="G88" s="24" t="str">
        <f>indirect("'02_editer'!G88")</f>
        <v/>
      </c>
      <c r="H88" s="24" t="str">
        <f>indirect("'02_editer'!H88")</f>
        <v/>
      </c>
      <c r="I88" s="24" t="str">
        <f>indirect("'02_editer'!I88")</f>
        <v/>
      </c>
      <c r="J88" s="24" t="str">
        <f>indirect("'02_editer'!J88")</f>
        <v/>
      </c>
      <c r="K88" s="24" t="str">
        <f>indirect("'02_editer'!K88")</f>
        <v/>
      </c>
      <c r="L88" s="24" t="str">
        <f>indirect("'02_editer'!L88")</f>
        <v/>
      </c>
      <c r="M88" s="24" t="str">
        <f>indirect("'02_editer'!M88")</f>
        <v/>
      </c>
      <c r="N88" s="24" t="str">
        <f>indirect("'02_editer'!N88")</f>
        <v/>
      </c>
      <c r="O88" s="24" t="str">
        <f>indirect("'02_editer'!O88")</f>
        <v/>
      </c>
      <c r="P88" s="24" t="str">
        <f>indirect("'02_editer'!P88")</f>
        <v/>
      </c>
      <c r="Q88" s="24" t="str">
        <f>indirect("'02_editer'!Q88")</f>
        <v/>
      </c>
      <c r="R88" s="24" t="str">
        <f>indirect("'02_editer'!R88")</f>
        <v/>
      </c>
      <c r="S88" s="24" t="str">
        <f>indirect("'02_editer'!S88")</f>
        <v/>
      </c>
      <c r="T88" s="24" t="str">
        <f>indirect("'02_editer'!T88")</f>
        <v/>
      </c>
      <c r="U88" s="24" t="str">
        <f>indirect("'02_editer'!U88")</f>
        <v/>
      </c>
      <c r="V88" s="24" t="str">
        <f>indirect("'02_editer'!V88")</f>
        <v/>
      </c>
      <c r="W88" s="24" t="str">
        <f>indirect("'02_editer'!W88")</f>
        <v/>
      </c>
      <c r="X88" s="24" t="str">
        <f>indirect("'02_editer'!X88")</f>
        <v/>
      </c>
      <c r="Y88" s="24" t="str">
        <f>indirect("'02_editer'!Y88")</f>
        <v/>
      </c>
      <c r="Z88" s="24" t="str">
        <f>indirect("'02_editer'!Z88")</f>
        <v/>
      </c>
      <c r="AA88" s="24" t="str">
        <f>indirect("'02_editer'!AA88")</f>
        <v/>
      </c>
      <c r="AB88" s="24" t="str">
        <f>indirect("'02_editer'!AB88")</f>
        <v/>
      </c>
      <c r="AC88" s="24" t="str">
        <f>indirect("'02_editer'!AC88")</f>
        <v/>
      </c>
      <c r="AD88" s="24" t="str">
        <f>indirect("'02_editer'!AD88")</f>
        <v/>
      </c>
      <c r="AE88" s="24" t="str">
        <f>indirect("'02_editer'!AE88")</f>
        <v/>
      </c>
      <c r="AF88" s="24" t="str">
        <f>indirect("'02_editer'!AF88")</f>
        <v/>
      </c>
      <c r="AG88" s="24" t="str">
        <f>indirect("'02_editer'!AG88")</f>
        <v/>
      </c>
      <c r="AH88" s="24" t="str">
        <f>indirect("'02_editer'!AH88")</f>
        <v/>
      </c>
      <c r="AI88" s="24" t="str">
        <f>indirect("'02_editer'!AI88")</f>
        <v/>
      </c>
      <c r="AJ88" s="24" t="str">
        <f>indirect("'02_editer'!AJ88")</f>
        <v/>
      </c>
      <c r="AK88" s="24" t="str">
        <f>indirect("'02_editer'!AK88")</f>
        <v/>
      </c>
      <c r="AL88" s="24" t="str">
        <f>indirect("'02_editer'!AL88")</f>
        <v/>
      </c>
      <c r="AM88" s="24" t="str">
        <f>indirect("'02_editer'!AM88")</f>
        <v/>
      </c>
      <c r="AN88" s="24" t="str">
        <f>indirect("'02_editer'!AN88")</f>
        <v/>
      </c>
      <c r="AO88" s="24" t="str">
        <f>indirect("'02_editer'!AO88")</f>
        <v/>
      </c>
      <c r="AP88" s="24" t="str">
        <f>indirect("'02_editer'!AP88")</f>
        <v/>
      </c>
      <c r="AQ88" s="24" t="str">
        <f>indirect("'02_editer'!AQ88")</f>
        <v/>
      </c>
      <c r="AR88" s="24" t="str">
        <f>indirect("'02_editer'!AR88")</f>
        <v/>
      </c>
      <c r="AS88" s="24" t="str">
        <f>indirect("'02_editer'!AS88")</f>
        <v/>
      </c>
      <c r="AT88" s="24" t="str">
        <f>indirect("'02_editer'!AT88")</f>
        <v/>
      </c>
      <c r="AU88" s="24" t="str">
        <f>indirect("'02_editer'!AU88")</f>
        <v/>
      </c>
      <c r="AV88" s="24" t="str">
        <f>indirect("'02_editer'!AV88")</f>
        <v/>
      </c>
      <c r="AW88" s="24" t="str">
        <f>indirect("'02_editer'!AW88")</f>
        <v/>
      </c>
      <c r="AX88" s="24" t="str">
        <f>indirect("'02_editer'!AX88")</f>
        <v/>
      </c>
      <c r="AY88" s="24" t="str">
        <f>indirect("'02_editer'!AY88")</f>
        <v/>
      </c>
      <c r="AZ88" s="24" t="str">
        <f>indirect("'02_editer'!AZ88")</f>
        <v/>
      </c>
      <c r="BA88" s="24" t="str">
        <f>indirect("'02_editer'!BA88")</f>
        <v/>
      </c>
      <c r="BB88" s="24" t="str">
        <f>indirect("'02_editer'!BB88")</f>
        <v/>
      </c>
      <c r="BC88" s="155" t="str">
        <f>indirect("'02_editer'!BC88")</f>
        <v/>
      </c>
    </row>
    <row r="89">
      <c r="A89" s="87" t="str">
        <f>indirect("'02_editer'!A89")</f>
        <v/>
      </c>
      <c r="B89" s="87" t="str">
        <f>indirect("'02_editer'!B89")</f>
        <v/>
      </c>
      <c r="C89" s="87" t="str">
        <f>indirect("'02_editer'!C89")</f>
        <v/>
      </c>
      <c r="D89" s="87" t="str">
        <f>indirect("'02_editer'!D89")</f>
        <v/>
      </c>
      <c r="E89" s="154" t="str">
        <f>indirect("'02_editer'!E89")</f>
        <v/>
      </c>
      <c r="F89" s="24" t="str">
        <f>indirect("'02_editer'!F89")</f>
        <v/>
      </c>
      <c r="G89" s="24" t="str">
        <f>indirect("'02_editer'!G89")</f>
        <v/>
      </c>
      <c r="H89" s="24" t="str">
        <f>indirect("'02_editer'!H89")</f>
        <v/>
      </c>
      <c r="I89" s="24" t="str">
        <f>indirect("'02_editer'!I89")</f>
        <v/>
      </c>
      <c r="J89" s="24" t="str">
        <f>indirect("'02_editer'!J89")</f>
        <v/>
      </c>
      <c r="K89" s="24" t="str">
        <f>indirect("'02_editer'!K89")</f>
        <v/>
      </c>
      <c r="L89" s="24" t="str">
        <f>indirect("'02_editer'!L89")</f>
        <v/>
      </c>
      <c r="M89" s="24" t="str">
        <f>indirect("'02_editer'!M89")</f>
        <v/>
      </c>
      <c r="N89" s="24" t="str">
        <f>indirect("'02_editer'!N89")</f>
        <v/>
      </c>
      <c r="O89" s="24" t="str">
        <f>indirect("'02_editer'!O89")</f>
        <v/>
      </c>
      <c r="P89" s="24" t="str">
        <f>indirect("'02_editer'!P89")</f>
        <v/>
      </c>
      <c r="Q89" s="24" t="str">
        <f>indirect("'02_editer'!Q89")</f>
        <v/>
      </c>
      <c r="R89" s="24" t="str">
        <f>indirect("'02_editer'!R89")</f>
        <v/>
      </c>
      <c r="S89" s="24" t="str">
        <f>indirect("'02_editer'!S89")</f>
        <v/>
      </c>
      <c r="T89" s="24" t="str">
        <f>indirect("'02_editer'!T89")</f>
        <v/>
      </c>
      <c r="U89" s="24" t="str">
        <f>indirect("'02_editer'!U89")</f>
        <v/>
      </c>
      <c r="V89" s="24" t="str">
        <f>indirect("'02_editer'!V89")</f>
        <v/>
      </c>
      <c r="W89" s="24" t="str">
        <f>indirect("'02_editer'!W89")</f>
        <v/>
      </c>
      <c r="X89" s="24" t="str">
        <f>indirect("'02_editer'!X89")</f>
        <v/>
      </c>
      <c r="Y89" s="24" t="str">
        <f>indirect("'02_editer'!Y89")</f>
        <v/>
      </c>
      <c r="Z89" s="24" t="str">
        <f>indirect("'02_editer'!Z89")</f>
        <v/>
      </c>
      <c r="AA89" s="24" t="str">
        <f>indirect("'02_editer'!AA89")</f>
        <v/>
      </c>
      <c r="AB89" s="24" t="str">
        <f>indirect("'02_editer'!AB89")</f>
        <v/>
      </c>
      <c r="AC89" s="24" t="str">
        <f>indirect("'02_editer'!AC89")</f>
        <v/>
      </c>
      <c r="AD89" s="24" t="str">
        <f>indirect("'02_editer'!AD89")</f>
        <v/>
      </c>
      <c r="AE89" s="24" t="str">
        <f>indirect("'02_editer'!AE89")</f>
        <v/>
      </c>
      <c r="AF89" s="24" t="str">
        <f>indirect("'02_editer'!AF89")</f>
        <v/>
      </c>
      <c r="AG89" s="24" t="str">
        <f>indirect("'02_editer'!AG89")</f>
        <v/>
      </c>
      <c r="AH89" s="24" t="str">
        <f>indirect("'02_editer'!AH89")</f>
        <v/>
      </c>
      <c r="AI89" s="24" t="str">
        <f>indirect("'02_editer'!AI89")</f>
        <v/>
      </c>
      <c r="AJ89" s="24" t="str">
        <f>indirect("'02_editer'!AJ89")</f>
        <v/>
      </c>
      <c r="AK89" s="24" t="str">
        <f>indirect("'02_editer'!AK89")</f>
        <v/>
      </c>
      <c r="AL89" s="24" t="str">
        <f>indirect("'02_editer'!AL89")</f>
        <v/>
      </c>
      <c r="AM89" s="24" t="str">
        <f>indirect("'02_editer'!AM89")</f>
        <v/>
      </c>
      <c r="AN89" s="24" t="str">
        <f>indirect("'02_editer'!AN89")</f>
        <v/>
      </c>
      <c r="AO89" s="24" t="str">
        <f>indirect("'02_editer'!AO89")</f>
        <v/>
      </c>
      <c r="AP89" s="24" t="str">
        <f>indirect("'02_editer'!AP89")</f>
        <v/>
      </c>
      <c r="AQ89" s="24" t="str">
        <f>indirect("'02_editer'!AQ89")</f>
        <v/>
      </c>
      <c r="AR89" s="24" t="str">
        <f>indirect("'02_editer'!AR89")</f>
        <v/>
      </c>
      <c r="AS89" s="24" t="str">
        <f>indirect("'02_editer'!AS89")</f>
        <v/>
      </c>
      <c r="AT89" s="24" t="str">
        <f>indirect("'02_editer'!AT89")</f>
        <v/>
      </c>
      <c r="AU89" s="24" t="str">
        <f>indirect("'02_editer'!AU89")</f>
        <v/>
      </c>
      <c r="AV89" s="24" t="str">
        <f>indirect("'02_editer'!AV89")</f>
        <v/>
      </c>
      <c r="AW89" s="24" t="str">
        <f>indirect("'02_editer'!AW89")</f>
        <v/>
      </c>
      <c r="AX89" s="24" t="str">
        <f>indirect("'02_editer'!AX89")</f>
        <v/>
      </c>
      <c r="AY89" s="24" t="str">
        <f>indirect("'02_editer'!AY89")</f>
        <v/>
      </c>
      <c r="AZ89" s="24" t="str">
        <f>indirect("'02_editer'!AZ89")</f>
        <v/>
      </c>
      <c r="BA89" s="24" t="str">
        <f>indirect("'02_editer'!BA89")</f>
        <v/>
      </c>
      <c r="BB89" s="24" t="str">
        <f>indirect("'02_editer'!BB89")</f>
        <v/>
      </c>
      <c r="BC89" s="155" t="str">
        <f>indirect("'02_editer'!BC89")</f>
        <v/>
      </c>
    </row>
    <row r="90">
      <c r="A90" s="87" t="str">
        <f>indirect("'02_editer'!A90")</f>
        <v/>
      </c>
      <c r="B90" s="87" t="str">
        <f>indirect("'02_editer'!B90")</f>
        <v/>
      </c>
      <c r="C90" s="87" t="str">
        <f>indirect("'02_editer'!C90")</f>
        <v/>
      </c>
      <c r="D90" s="87" t="str">
        <f>indirect("'02_editer'!D90")</f>
        <v/>
      </c>
      <c r="E90" s="154" t="str">
        <f>indirect("'02_editer'!E90")</f>
        <v/>
      </c>
      <c r="F90" s="24" t="str">
        <f>indirect("'02_editer'!F90")</f>
        <v/>
      </c>
      <c r="G90" s="24" t="str">
        <f>indirect("'02_editer'!G90")</f>
        <v/>
      </c>
      <c r="H90" s="24" t="str">
        <f>indirect("'02_editer'!H90")</f>
        <v/>
      </c>
      <c r="I90" s="24" t="str">
        <f>indirect("'02_editer'!I90")</f>
        <v/>
      </c>
      <c r="J90" s="24" t="str">
        <f>indirect("'02_editer'!J90")</f>
        <v/>
      </c>
      <c r="K90" s="24" t="str">
        <f>indirect("'02_editer'!K90")</f>
        <v/>
      </c>
      <c r="L90" s="24" t="str">
        <f>indirect("'02_editer'!L90")</f>
        <v/>
      </c>
      <c r="M90" s="24" t="str">
        <f>indirect("'02_editer'!M90")</f>
        <v/>
      </c>
      <c r="N90" s="24" t="str">
        <f>indirect("'02_editer'!N90")</f>
        <v/>
      </c>
      <c r="O90" s="24" t="str">
        <f>indirect("'02_editer'!O90")</f>
        <v/>
      </c>
      <c r="P90" s="24" t="str">
        <f>indirect("'02_editer'!P90")</f>
        <v/>
      </c>
      <c r="Q90" s="24" t="str">
        <f>indirect("'02_editer'!Q90")</f>
        <v/>
      </c>
      <c r="R90" s="24" t="str">
        <f>indirect("'02_editer'!R90")</f>
        <v/>
      </c>
      <c r="S90" s="24" t="str">
        <f>indirect("'02_editer'!S90")</f>
        <v/>
      </c>
      <c r="T90" s="24" t="str">
        <f>indirect("'02_editer'!T90")</f>
        <v/>
      </c>
      <c r="U90" s="24" t="str">
        <f>indirect("'02_editer'!U90")</f>
        <v/>
      </c>
      <c r="V90" s="24" t="str">
        <f>indirect("'02_editer'!V90")</f>
        <v/>
      </c>
      <c r="W90" s="24" t="str">
        <f>indirect("'02_editer'!W90")</f>
        <v/>
      </c>
      <c r="X90" s="24" t="str">
        <f>indirect("'02_editer'!X90")</f>
        <v/>
      </c>
      <c r="Y90" s="24" t="str">
        <f>indirect("'02_editer'!Y90")</f>
        <v/>
      </c>
      <c r="Z90" s="24" t="str">
        <f>indirect("'02_editer'!Z90")</f>
        <v/>
      </c>
      <c r="AA90" s="24" t="str">
        <f>indirect("'02_editer'!AA90")</f>
        <v/>
      </c>
      <c r="AB90" s="24" t="str">
        <f>indirect("'02_editer'!AB90")</f>
        <v/>
      </c>
      <c r="AC90" s="24" t="str">
        <f>indirect("'02_editer'!AC90")</f>
        <v/>
      </c>
      <c r="AD90" s="24" t="str">
        <f>indirect("'02_editer'!AD90")</f>
        <v/>
      </c>
      <c r="AE90" s="24" t="str">
        <f>indirect("'02_editer'!AE90")</f>
        <v/>
      </c>
      <c r="AF90" s="24" t="str">
        <f>indirect("'02_editer'!AF90")</f>
        <v/>
      </c>
      <c r="AG90" s="24" t="str">
        <f>indirect("'02_editer'!AG90")</f>
        <v/>
      </c>
      <c r="AH90" s="24" t="str">
        <f>indirect("'02_editer'!AH90")</f>
        <v/>
      </c>
      <c r="AI90" s="24" t="str">
        <f>indirect("'02_editer'!AI90")</f>
        <v/>
      </c>
      <c r="AJ90" s="24" t="str">
        <f>indirect("'02_editer'!AJ90")</f>
        <v/>
      </c>
      <c r="AK90" s="24" t="str">
        <f>indirect("'02_editer'!AK90")</f>
        <v/>
      </c>
      <c r="AL90" s="24" t="str">
        <f>indirect("'02_editer'!AL90")</f>
        <v/>
      </c>
      <c r="AM90" s="24" t="str">
        <f>indirect("'02_editer'!AM90")</f>
        <v/>
      </c>
      <c r="AN90" s="24" t="str">
        <f>indirect("'02_editer'!AN90")</f>
        <v/>
      </c>
      <c r="AO90" s="24" t="str">
        <f>indirect("'02_editer'!AO90")</f>
        <v/>
      </c>
      <c r="AP90" s="24" t="str">
        <f>indirect("'02_editer'!AP90")</f>
        <v/>
      </c>
      <c r="AQ90" s="24" t="str">
        <f>indirect("'02_editer'!AQ90")</f>
        <v/>
      </c>
      <c r="AR90" s="24" t="str">
        <f>indirect("'02_editer'!AR90")</f>
        <v/>
      </c>
      <c r="AS90" s="24" t="str">
        <f>indirect("'02_editer'!AS90")</f>
        <v/>
      </c>
      <c r="AT90" s="24" t="str">
        <f>indirect("'02_editer'!AT90")</f>
        <v/>
      </c>
      <c r="AU90" s="24" t="str">
        <f>indirect("'02_editer'!AU90")</f>
        <v/>
      </c>
      <c r="AV90" s="24" t="str">
        <f>indirect("'02_editer'!AV90")</f>
        <v/>
      </c>
      <c r="AW90" s="24" t="str">
        <f>indirect("'02_editer'!AW90")</f>
        <v/>
      </c>
      <c r="AX90" s="24" t="str">
        <f>indirect("'02_editer'!AX90")</f>
        <v/>
      </c>
      <c r="AY90" s="24" t="str">
        <f>indirect("'02_editer'!AY90")</f>
        <v/>
      </c>
      <c r="AZ90" s="24" t="str">
        <f>indirect("'02_editer'!AZ90")</f>
        <v/>
      </c>
      <c r="BA90" s="24" t="str">
        <f>indirect("'02_editer'!BA90")</f>
        <v/>
      </c>
      <c r="BB90" s="24" t="str">
        <f>indirect("'02_editer'!BB90")</f>
        <v/>
      </c>
      <c r="BC90" s="155" t="str">
        <f>indirect("'02_editer'!BC90")</f>
        <v/>
      </c>
    </row>
    <row r="91">
      <c r="A91" s="87" t="str">
        <f>indirect("'02_editer'!A91")</f>
        <v/>
      </c>
      <c r="B91" s="87" t="str">
        <f>indirect("'02_editer'!B91")</f>
        <v/>
      </c>
      <c r="C91" s="87" t="str">
        <f>indirect("'02_editer'!C91")</f>
        <v/>
      </c>
      <c r="D91" s="87" t="str">
        <f>indirect("'02_editer'!D91")</f>
        <v/>
      </c>
      <c r="E91" s="154" t="str">
        <f>indirect("'02_editer'!E91")</f>
        <v/>
      </c>
      <c r="F91" s="24" t="str">
        <f>indirect("'02_editer'!F91")</f>
        <v/>
      </c>
      <c r="G91" s="24" t="str">
        <f>indirect("'02_editer'!G91")</f>
        <v/>
      </c>
      <c r="H91" s="24" t="str">
        <f>indirect("'02_editer'!H91")</f>
        <v/>
      </c>
      <c r="I91" s="24" t="str">
        <f>indirect("'02_editer'!I91")</f>
        <v/>
      </c>
      <c r="J91" s="24" t="str">
        <f>indirect("'02_editer'!J91")</f>
        <v/>
      </c>
      <c r="K91" s="24" t="str">
        <f>indirect("'02_editer'!K91")</f>
        <v/>
      </c>
      <c r="L91" s="24" t="str">
        <f>indirect("'02_editer'!L91")</f>
        <v/>
      </c>
      <c r="M91" s="24" t="str">
        <f>indirect("'02_editer'!M91")</f>
        <v/>
      </c>
      <c r="N91" s="24" t="str">
        <f>indirect("'02_editer'!N91")</f>
        <v/>
      </c>
      <c r="O91" s="24" t="str">
        <f>indirect("'02_editer'!O91")</f>
        <v/>
      </c>
      <c r="P91" s="24" t="str">
        <f>indirect("'02_editer'!P91")</f>
        <v/>
      </c>
      <c r="Q91" s="24" t="str">
        <f>indirect("'02_editer'!Q91")</f>
        <v/>
      </c>
      <c r="R91" s="24" t="str">
        <f>indirect("'02_editer'!R91")</f>
        <v/>
      </c>
      <c r="S91" s="24" t="str">
        <f>indirect("'02_editer'!S91")</f>
        <v/>
      </c>
      <c r="T91" s="24" t="str">
        <f>indirect("'02_editer'!T91")</f>
        <v/>
      </c>
      <c r="U91" s="24" t="str">
        <f>indirect("'02_editer'!U91")</f>
        <v/>
      </c>
      <c r="V91" s="24" t="str">
        <f>indirect("'02_editer'!V91")</f>
        <v/>
      </c>
      <c r="W91" s="24" t="str">
        <f>indirect("'02_editer'!W91")</f>
        <v/>
      </c>
      <c r="X91" s="24" t="str">
        <f>indirect("'02_editer'!X91")</f>
        <v/>
      </c>
      <c r="Y91" s="24" t="str">
        <f>indirect("'02_editer'!Y91")</f>
        <v/>
      </c>
      <c r="Z91" s="24" t="str">
        <f>indirect("'02_editer'!Z91")</f>
        <v/>
      </c>
      <c r="AA91" s="24" t="str">
        <f>indirect("'02_editer'!AA91")</f>
        <v/>
      </c>
      <c r="AB91" s="24" t="str">
        <f>indirect("'02_editer'!AB91")</f>
        <v/>
      </c>
      <c r="AC91" s="24" t="str">
        <f>indirect("'02_editer'!AC91")</f>
        <v/>
      </c>
      <c r="AD91" s="24" t="str">
        <f>indirect("'02_editer'!AD91")</f>
        <v/>
      </c>
      <c r="AE91" s="24" t="str">
        <f>indirect("'02_editer'!AE91")</f>
        <v/>
      </c>
      <c r="AF91" s="24" t="str">
        <f>indirect("'02_editer'!AF91")</f>
        <v/>
      </c>
      <c r="AG91" s="24" t="str">
        <f>indirect("'02_editer'!AG91")</f>
        <v/>
      </c>
      <c r="AH91" s="24" t="str">
        <f>indirect("'02_editer'!AH91")</f>
        <v/>
      </c>
      <c r="AI91" s="24" t="str">
        <f>indirect("'02_editer'!AI91")</f>
        <v/>
      </c>
      <c r="AJ91" s="24" t="str">
        <f>indirect("'02_editer'!AJ91")</f>
        <v/>
      </c>
      <c r="AK91" s="24" t="str">
        <f>indirect("'02_editer'!AK91")</f>
        <v/>
      </c>
      <c r="AL91" s="24" t="str">
        <f>indirect("'02_editer'!AL91")</f>
        <v/>
      </c>
      <c r="AM91" s="24" t="str">
        <f>indirect("'02_editer'!AM91")</f>
        <v/>
      </c>
      <c r="AN91" s="24" t="str">
        <f>indirect("'02_editer'!AN91")</f>
        <v/>
      </c>
      <c r="AO91" s="24" t="str">
        <f>indirect("'02_editer'!AO91")</f>
        <v/>
      </c>
      <c r="AP91" s="24" t="str">
        <f>indirect("'02_editer'!AP91")</f>
        <v/>
      </c>
      <c r="AQ91" s="24" t="str">
        <f>indirect("'02_editer'!AQ91")</f>
        <v/>
      </c>
      <c r="AR91" s="24" t="str">
        <f>indirect("'02_editer'!AR91")</f>
        <v/>
      </c>
      <c r="AS91" s="24" t="str">
        <f>indirect("'02_editer'!AS91")</f>
        <v/>
      </c>
      <c r="AT91" s="24" t="str">
        <f>indirect("'02_editer'!AT91")</f>
        <v/>
      </c>
      <c r="AU91" s="24" t="str">
        <f>indirect("'02_editer'!AU91")</f>
        <v/>
      </c>
      <c r="AV91" s="24" t="str">
        <f>indirect("'02_editer'!AV91")</f>
        <v/>
      </c>
      <c r="AW91" s="24" t="str">
        <f>indirect("'02_editer'!AW91")</f>
        <v/>
      </c>
      <c r="AX91" s="24" t="str">
        <f>indirect("'02_editer'!AX91")</f>
        <v/>
      </c>
      <c r="AY91" s="24" t="str">
        <f>indirect("'02_editer'!AY91")</f>
        <v/>
      </c>
      <c r="AZ91" s="24" t="str">
        <f>indirect("'02_editer'!AZ91")</f>
        <v/>
      </c>
      <c r="BA91" s="24" t="str">
        <f>indirect("'02_editer'!BA91")</f>
        <v/>
      </c>
      <c r="BB91" s="24" t="str">
        <f>indirect("'02_editer'!BB91")</f>
        <v/>
      </c>
      <c r="BC91" s="155" t="str">
        <f>indirect("'02_editer'!BC91")</f>
        <v/>
      </c>
    </row>
    <row r="92">
      <c r="A92" s="87" t="str">
        <f>indirect("'02_editer'!A92")</f>
        <v/>
      </c>
      <c r="B92" s="87" t="str">
        <f>indirect("'02_editer'!B92")</f>
        <v/>
      </c>
      <c r="C92" s="87" t="str">
        <f>indirect("'02_editer'!C92")</f>
        <v/>
      </c>
      <c r="D92" s="87" t="str">
        <f>indirect("'02_editer'!D92")</f>
        <v/>
      </c>
      <c r="E92" s="154" t="str">
        <f>indirect("'02_editer'!E92")</f>
        <v/>
      </c>
      <c r="F92" s="24" t="str">
        <f>indirect("'02_editer'!F92")</f>
        <v/>
      </c>
      <c r="G92" s="24" t="str">
        <f>indirect("'02_editer'!G92")</f>
        <v/>
      </c>
      <c r="H92" s="24" t="str">
        <f>indirect("'02_editer'!H92")</f>
        <v/>
      </c>
      <c r="I92" s="24" t="str">
        <f>indirect("'02_editer'!I92")</f>
        <v/>
      </c>
      <c r="J92" s="24" t="str">
        <f>indirect("'02_editer'!J92")</f>
        <v/>
      </c>
      <c r="K92" s="24" t="str">
        <f>indirect("'02_editer'!K92")</f>
        <v/>
      </c>
      <c r="L92" s="24" t="str">
        <f>indirect("'02_editer'!L92")</f>
        <v/>
      </c>
      <c r="M92" s="24" t="str">
        <f>indirect("'02_editer'!M92")</f>
        <v/>
      </c>
      <c r="N92" s="24" t="str">
        <f>indirect("'02_editer'!N92")</f>
        <v/>
      </c>
      <c r="O92" s="24" t="str">
        <f>indirect("'02_editer'!O92")</f>
        <v/>
      </c>
      <c r="P92" s="24" t="str">
        <f>indirect("'02_editer'!P92")</f>
        <v/>
      </c>
      <c r="Q92" s="24" t="str">
        <f>indirect("'02_editer'!Q92")</f>
        <v/>
      </c>
      <c r="R92" s="24" t="str">
        <f>indirect("'02_editer'!R92")</f>
        <v/>
      </c>
      <c r="S92" s="24" t="str">
        <f>indirect("'02_editer'!S92")</f>
        <v/>
      </c>
      <c r="T92" s="24" t="str">
        <f>indirect("'02_editer'!T92")</f>
        <v/>
      </c>
      <c r="U92" s="24" t="str">
        <f>indirect("'02_editer'!U92")</f>
        <v/>
      </c>
      <c r="V92" s="24" t="str">
        <f>indirect("'02_editer'!V92")</f>
        <v/>
      </c>
      <c r="W92" s="24" t="str">
        <f>indirect("'02_editer'!W92")</f>
        <v/>
      </c>
      <c r="X92" s="24" t="str">
        <f>indirect("'02_editer'!X92")</f>
        <v/>
      </c>
      <c r="Y92" s="24" t="str">
        <f>indirect("'02_editer'!Y92")</f>
        <v/>
      </c>
      <c r="Z92" s="24" t="str">
        <f>indirect("'02_editer'!Z92")</f>
        <v/>
      </c>
      <c r="AA92" s="24" t="str">
        <f>indirect("'02_editer'!AA92")</f>
        <v/>
      </c>
      <c r="AB92" s="24" t="str">
        <f>indirect("'02_editer'!AB92")</f>
        <v/>
      </c>
      <c r="AC92" s="24" t="str">
        <f>indirect("'02_editer'!AC92")</f>
        <v/>
      </c>
      <c r="AD92" s="24" t="str">
        <f>indirect("'02_editer'!AD92")</f>
        <v/>
      </c>
      <c r="AE92" s="24" t="str">
        <f>indirect("'02_editer'!AE92")</f>
        <v/>
      </c>
      <c r="AF92" s="24" t="str">
        <f>indirect("'02_editer'!AF92")</f>
        <v/>
      </c>
      <c r="AG92" s="24" t="str">
        <f>indirect("'02_editer'!AG92")</f>
        <v/>
      </c>
      <c r="AH92" s="24" t="str">
        <f>indirect("'02_editer'!AH92")</f>
        <v/>
      </c>
      <c r="AI92" s="24" t="str">
        <f>indirect("'02_editer'!AI92")</f>
        <v/>
      </c>
      <c r="AJ92" s="24" t="str">
        <f>indirect("'02_editer'!AJ92")</f>
        <v/>
      </c>
      <c r="AK92" s="24" t="str">
        <f>indirect("'02_editer'!AK92")</f>
        <v/>
      </c>
      <c r="AL92" s="24" t="str">
        <f>indirect("'02_editer'!AL92")</f>
        <v/>
      </c>
      <c r="AM92" s="24" t="str">
        <f>indirect("'02_editer'!AM92")</f>
        <v/>
      </c>
      <c r="AN92" s="24" t="str">
        <f>indirect("'02_editer'!AN92")</f>
        <v/>
      </c>
      <c r="AO92" s="24" t="str">
        <f>indirect("'02_editer'!AO92")</f>
        <v/>
      </c>
      <c r="AP92" s="24" t="str">
        <f>indirect("'02_editer'!AP92")</f>
        <v/>
      </c>
      <c r="AQ92" s="24" t="str">
        <f>indirect("'02_editer'!AQ92")</f>
        <v/>
      </c>
      <c r="AR92" s="24" t="str">
        <f>indirect("'02_editer'!AR92")</f>
        <v/>
      </c>
      <c r="AS92" s="24" t="str">
        <f>indirect("'02_editer'!AS92")</f>
        <v/>
      </c>
      <c r="AT92" s="24" t="str">
        <f>indirect("'02_editer'!AT92")</f>
        <v/>
      </c>
      <c r="AU92" s="24" t="str">
        <f>indirect("'02_editer'!AU92")</f>
        <v/>
      </c>
      <c r="AV92" s="24" t="str">
        <f>indirect("'02_editer'!AV92")</f>
        <v/>
      </c>
      <c r="AW92" s="24" t="str">
        <f>indirect("'02_editer'!AW92")</f>
        <v/>
      </c>
      <c r="AX92" s="24" t="str">
        <f>indirect("'02_editer'!AX92")</f>
        <v/>
      </c>
      <c r="AY92" s="24" t="str">
        <f>indirect("'02_editer'!AY92")</f>
        <v/>
      </c>
      <c r="AZ92" s="24" t="str">
        <f>indirect("'02_editer'!AZ92")</f>
        <v/>
      </c>
      <c r="BA92" s="24" t="str">
        <f>indirect("'02_editer'!BA92")</f>
        <v/>
      </c>
      <c r="BB92" s="24" t="str">
        <f>indirect("'02_editer'!BB92")</f>
        <v/>
      </c>
      <c r="BC92" s="155" t="str">
        <f>indirect("'02_editer'!BC92")</f>
        <v/>
      </c>
    </row>
    <row r="93">
      <c r="A93" s="87" t="str">
        <f>indirect("'02_editer'!A93")</f>
        <v/>
      </c>
      <c r="B93" s="87" t="str">
        <f>indirect("'02_editer'!B93")</f>
        <v/>
      </c>
      <c r="C93" s="87" t="str">
        <f>indirect("'02_editer'!C93")</f>
        <v/>
      </c>
      <c r="D93" s="87" t="str">
        <f>indirect("'02_editer'!D93")</f>
        <v/>
      </c>
      <c r="E93" s="154" t="str">
        <f>indirect("'02_editer'!E93")</f>
        <v/>
      </c>
      <c r="F93" s="24" t="str">
        <f>indirect("'02_editer'!F93")</f>
        <v/>
      </c>
      <c r="G93" s="24" t="str">
        <f>indirect("'02_editer'!G93")</f>
        <v/>
      </c>
      <c r="H93" s="24" t="str">
        <f>indirect("'02_editer'!H93")</f>
        <v/>
      </c>
      <c r="I93" s="24" t="str">
        <f>indirect("'02_editer'!I93")</f>
        <v/>
      </c>
      <c r="J93" s="24" t="str">
        <f>indirect("'02_editer'!J93")</f>
        <v/>
      </c>
      <c r="K93" s="24" t="str">
        <f>indirect("'02_editer'!K93")</f>
        <v/>
      </c>
      <c r="L93" s="24" t="str">
        <f>indirect("'02_editer'!L93")</f>
        <v/>
      </c>
      <c r="M93" s="24" t="str">
        <f>indirect("'02_editer'!M93")</f>
        <v/>
      </c>
      <c r="N93" s="24" t="str">
        <f>indirect("'02_editer'!N93")</f>
        <v/>
      </c>
      <c r="O93" s="24" t="str">
        <f>indirect("'02_editer'!O93")</f>
        <v/>
      </c>
      <c r="P93" s="24" t="str">
        <f>indirect("'02_editer'!P93")</f>
        <v/>
      </c>
      <c r="Q93" s="24" t="str">
        <f>indirect("'02_editer'!Q93")</f>
        <v/>
      </c>
      <c r="R93" s="24" t="str">
        <f>indirect("'02_editer'!R93")</f>
        <v/>
      </c>
      <c r="S93" s="24" t="str">
        <f>indirect("'02_editer'!S93")</f>
        <v/>
      </c>
      <c r="T93" s="24" t="str">
        <f>indirect("'02_editer'!T93")</f>
        <v/>
      </c>
      <c r="U93" s="24" t="str">
        <f>indirect("'02_editer'!U93")</f>
        <v/>
      </c>
      <c r="V93" s="24" t="str">
        <f>indirect("'02_editer'!V93")</f>
        <v/>
      </c>
      <c r="W93" s="24" t="str">
        <f>indirect("'02_editer'!W93")</f>
        <v/>
      </c>
      <c r="X93" s="24" t="str">
        <f>indirect("'02_editer'!X93")</f>
        <v/>
      </c>
      <c r="Y93" s="24" t="str">
        <f>indirect("'02_editer'!Y93")</f>
        <v/>
      </c>
      <c r="Z93" s="24" t="str">
        <f>indirect("'02_editer'!Z93")</f>
        <v/>
      </c>
      <c r="AA93" s="24" t="str">
        <f>indirect("'02_editer'!AA93")</f>
        <v/>
      </c>
      <c r="AB93" s="24" t="str">
        <f>indirect("'02_editer'!AB93")</f>
        <v/>
      </c>
      <c r="AC93" s="24" t="str">
        <f>indirect("'02_editer'!AC93")</f>
        <v/>
      </c>
      <c r="AD93" s="24" t="str">
        <f>indirect("'02_editer'!AD93")</f>
        <v/>
      </c>
      <c r="AE93" s="24" t="str">
        <f>indirect("'02_editer'!AE93")</f>
        <v/>
      </c>
      <c r="AF93" s="24" t="str">
        <f>indirect("'02_editer'!AF93")</f>
        <v/>
      </c>
      <c r="AG93" s="24" t="str">
        <f>indirect("'02_editer'!AG93")</f>
        <v/>
      </c>
      <c r="AH93" s="24" t="str">
        <f>indirect("'02_editer'!AH93")</f>
        <v/>
      </c>
      <c r="AI93" s="24" t="str">
        <f>indirect("'02_editer'!AI93")</f>
        <v/>
      </c>
      <c r="AJ93" s="24" t="str">
        <f>indirect("'02_editer'!AJ93")</f>
        <v/>
      </c>
      <c r="AK93" s="24" t="str">
        <f>indirect("'02_editer'!AK93")</f>
        <v/>
      </c>
      <c r="AL93" s="24" t="str">
        <f>indirect("'02_editer'!AL93")</f>
        <v/>
      </c>
      <c r="AM93" s="24" t="str">
        <f>indirect("'02_editer'!AM93")</f>
        <v/>
      </c>
      <c r="AN93" s="24" t="str">
        <f>indirect("'02_editer'!AN93")</f>
        <v/>
      </c>
      <c r="AO93" s="24" t="str">
        <f>indirect("'02_editer'!AO93")</f>
        <v/>
      </c>
      <c r="AP93" s="24" t="str">
        <f>indirect("'02_editer'!AP93")</f>
        <v/>
      </c>
      <c r="AQ93" s="24" t="str">
        <f>indirect("'02_editer'!AQ93")</f>
        <v/>
      </c>
      <c r="AR93" s="24" t="str">
        <f>indirect("'02_editer'!AR93")</f>
        <v/>
      </c>
      <c r="AS93" s="24" t="str">
        <f>indirect("'02_editer'!AS93")</f>
        <v/>
      </c>
      <c r="AT93" s="24" t="str">
        <f>indirect("'02_editer'!AT93")</f>
        <v/>
      </c>
      <c r="AU93" s="24" t="str">
        <f>indirect("'02_editer'!AU93")</f>
        <v/>
      </c>
      <c r="AV93" s="24" t="str">
        <f>indirect("'02_editer'!AV93")</f>
        <v/>
      </c>
      <c r="AW93" s="24" t="str">
        <f>indirect("'02_editer'!AW93")</f>
        <v/>
      </c>
      <c r="AX93" s="24" t="str">
        <f>indirect("'02_editer'!AX93")</f>
        <v/>
      </c>
      <c r="AY93" s="24" t="str">
        <f>indirect("'02_editer'!AY93")</f>
        <v/>
      </c>
      <c r="AZ93" s="24" t="str">
        <f>indirect("'02_editer'!AZ93")</f>
        <v/>
      </c>
      <c r="BA93" s="24" t="str">
        <f>indirect("'02_editer'!BA93")</f>
        <v/>
      </c>
      <c r="BB93" s="24" t="str">
        <f>indirect("'02_editer'!BB93")</f>
        <v/>
      </c>
      <c r="BC93" s="155" t="str">
        <f>indirect("'02_editer'!BC93")</f>
        <v/>
      </c>
    </row>
    <row r="94">
      <c r="A94" s="87" t="str">
        <f>indirect("'02_editer'!A94")</f>
        <v/>
      </c>
      <c r="B94" s="87" t="str">
        <f>indirect("'02_editer'!B94")</f>
        <v/>
      </c>
      <c r="C94" s="87" t="str">
        <f>indirect("'02_editer'!C94")</f>
        <v/>
      </c>
      <c r="D94" s="87" t="str">
        <f>indirect("'02_editer'!D94")</f>
        <v/>
      </c>
      <c r="E94" s="154" t="str">
        <f>indirect("'02_editer'!E94")</f>
        <v/>
      </c>
      <c r="F94" s="24" t="str">
        <f>indirect("'02_editer'!F94")</f>
        <v/>
      </c>
      <c r="G94" s="24" t="str">
        <f>indirect("'02_editer'!G94")</f>
        <v/>
      </c>
      <c r="H94" s="24" t="str">
        <f>indirect("'02_editer'!H94")</f>
        <v/>
      </c>
      <c r="I94" s="24" t="str">
        <f>indirect("'02_editer'!I94")</f>
        <v/>
      </c>
      <c r="J94" s="24" t="str">
        <f>indirect("'02_editer'!J94")</f>
        <v/>
      </c>
      <c r="K94" s="24" t="str">
        <f>indirect("'02_editer'!K94")</f>
        <v/>
      </c>
      <c r="L94" s="24" t="str">
        <f>indirect("'02_editer'!L94")</f>
        <v/>
      </c>
      <c r="M94" s="24" t="str">
        <f>indirect("'02_editer'!M94")</f>
        <v/>
      </c>
      <c r="N94" s="24" t="str">
        <f>indirect("'02_editer'!N94")</f>
        <v/>
      </c>
      <c r="O94" s="24" t="str">
        <f>indirect("'02_editer'!O94")</f>
        <v/>
      </c>
      <c r="P94" s="24" t="str">
        <f>indirect("'02_editer'!P94")</f>
        <v/>
      </c>
      <c r="Q94" s="24" t="str">
        <f>indirect("'02_editer'!Q94")</f>
        <v/>
      </c>
      <c r="R94" s="24" t="str">
        <f>indirect("'02_editer'!R94")</f>
        <v/>
      </c>
      <c r="S94" s="24" t="str">
        <f>indirect("'02_editer'!S94")</f>
        <v/>
      </c>
      <c r="T94" s="24" t="str">
        <f>indirect("'02_editer'!T94")</f>
        <v/>
      </c>
      <c r="U94" s="24" t="str">
        <f>indirect("'02_editer'!U94")</f>
        <v/>
      </c>
      <c r="V94" s="24" t="str">
        <f>indirect("'02_editer'!V94")</f>
        <v/>
      </c>
      <c r="W94" s="24" t="str">
        <f>indirect("'02_editer'!W94")</f>
        <v/>
      </c>
      <c r="X94" s="24" t="str">
        <f>indirect("'02_editer'!X94")</f>
        <v/>
      </c>
      <c r="Y94" s="24" t="str">
        <f>indirect("'02_editer'!Y94")</f>
        <v/>
      </c>
      <c r="Z94" s="24" t="str">
        <f>indirect("'02_editer'!Z94")</f>
        <v/>
      </c>
      <c r="AA94" s="24" t="str">
        <f>indirect("'02_editer'!AA94")</f>
        <v/>
      </c>
      <c r="AB94" s="24" t="str">
        <f>indirect("'02_editer'!AB94")</f>
        <v/>
      </c>
      <c r="AC94" s="24" t="str">
        <f>indirect("'02_editer'!AC94")</f>
        <v/>
      </c>
      <c r="AD94" s="24" t="str">
        <f>indirect("'02_editer'!AD94")</f>
        <v/>
      </c>
      <c r="AE94" s="24" t="str">
        <f>indirect("'02_editer'!AE94")</f>
        <v/>
      </c>
      <c r="AF94" s="24" t="str">
        <f>indirect("'02_editer'!AF94")</f>
        <v/>
      </c>
      <c r="AG94" s="24" t="str">
        <f>indirect("'02_editer'!AG94")</f>
        <v/>
      </c>
      <c r="AH94" s="24" t="str">
        <f>indirect("'02_editer'!AH94")</f>
        <v/>
      </c>
      <c r="AI94" s="24" t="str">
        <f>indirect("'02_editer'!AI94")</f>
        <v/>
      </c>
      <c r="AJ94" s="24" t="str">
        <f>indirect("'02_editer'!AJ94")</f>
        <v/>
      </c>
      <c r="AK94" s="24" t="str">
        <f>indirect("'02_editer'!AK94")</f>
        <v/>
      </c>
      <c r="AL94" s="24" t="str">
        <f>indirect("'02_editer'!AL94")</f>
        <v/>
      </c>
      <c r="AM94" s="24" t="str">
        <f>indirect("'02_editer'!AM94")</f>
        <v/>
      </c>
      <c r="AN94" s="24" t="str">
        <f>indirect("'02_editer'!AN94")</f>
        <v/>
      </c>
      <c r="AO94" s="24" t="str">
        <f>indirect("'02_editer'!AO94")</f>
        <v/>
      </c>
      <c r="AP94" s="24" t="str">
        <f>indirect("'02_editer'!AP94")</f>
        <v/>
      </c>
      <c r="AQ94" s="24" t="str">
        <f>indirect("'02_editer'!AQ94")</f>
        <v/>
      </c>
      <c r="AR94" s="24" t="str">
        <f>indirect("'02_editer'!AR94")</f>
        <v/>
      </c>
      <c r="AS94" s="24" t="str">
        <f>indirect("'02_editer'!AS94")</f>
        <v/>
      </c>
      <c r="AT94" s="24" t="str">
        <f>indirect("'02_editer'!AT94")</f>
        <v/>
      </c>
      <c r="AU94" s="24" t="str">
        <f>indirect("'02_editer'!AU94")</f>
        <v/>
      </c>
      <c r="AV94" s="24" t="str">
        <f>indirect("'02_editer'!AV94")</f>
        <v/>
      </c>
      <c r="AW94" s="24" t="str">
        <f>indirect("'02_editer'!AW94")</f>
        <v/>
      </c>
      <c r="AX94" s="24" t="str">
        <f>indirect("'02_editer'!AX94")</f>
        <v/>
      </c>
      <c r="AY94" s="24" t="str">
        <f>indirect("'02_editer'!AY94")</f>
        <v/>
      </c>
      <c r="AZ94" s="24" t="str">
        <f>indirect("'02_editer'!AZ94")</f>
        <v/>
      </c>
      <c r="BA94" s="24" t="str">
        <f>indirect("'02_editer'!BA94")</f>
        <v/>
      </c>
      <c r="BB94" s="24" t="str">
        <f>indirect("'02_editer'!BB94")</f>
        <v/>
      </c>
      <c r="BC94" s="155" t="str">
        <f>indirect("'02_editer'!BC94")</f>
        <v/>
      </c>
    </row>
    <row r="95">
      <c r="A95" s="87" t="str">
        <f>indirect("'02_editer'!A95")</f>
        <v/>
      </c>
      <c r="B95" s="87" t="str">
        <f>indirect("'02_editer'!B95")</f>
        <v/>
      </c>
      <c r="C95" s="87" t="str">
        <f>indirect("'02_editer'!C95")</f>
        <v/>
      </c>
      <c r="D95" s="87" t="str">
        <f>indirect("'02_editer'!D95")</f>
        <v/>
      </c>
      <c r="E95" s="154" t="str">
        <f>indirect("'02_editer'!E95")</f>
        <v/>
      </c>
      <c r="F95" s="24" t="str">
        <f>indirect("'02_editer'!F95")</f>
        <v/>
      </c>
      <c r="G95" s="24" t="str">
        <f>indirect("'02_editer'!G95")</f>
        <v/>
      </c>
      <c r="H95" s="24" t="str">
        <f>indirect("'02_editer'!H95")</f>
        <v/>
      </c>
      <c r="I95" s="24" t="str">
        <f>indirect("'02_editer'!I95")</f>
        <v/>
      </c>
      <c r="J95" s="24" t="str">
        <f>indirect("'02_editer'!J95")</f>
        <v/>
      </c>
      <c r="K95" s="24" t="str">
        <f>indirect("'02_editer'!K95")</f>
        <v/>
      </c>
      <c r="L95" s="24" t="str">
        <f>indirect("'02_editer'!L95")</f>
        <v/>
      </c>
      <c r="M95" s="24" t="str">
        <f>indirect("'02_editer'!M95")</f>
        <v/>
      </c>
      <c r="N95" s="24" t="str">
        <f>indirect("'02_editer'!N95")</f>
        <v/>
      </c>
      <c r="O95" s="24" t="str">
        <f>indirect("'02_editer'!O95")</f>
        <v/>
      </c>
      <c r="P95" s="24" t="str">
        <f>indirect("'02_editer'!P95")</f>
        <v/>
      </c>
      <c r="Q95" s="24" t="str">
        <f>indirect("'02_editer'!Q95")</f>
        <v/>
      </c>
      <c r="R95" s="24" t="str">
        <f>indirect("'02_editer'!R95")</f>
        <v/>
      </c>
      <c r="S95" s="24" t="str">
        <f>indirect("'02_editer'!S95")</f>
        <v/>
      </c>
      <c r="T95" s="24" t="str">
        <f>indirect("'02_editer'!T95")</f>
        <v/>
      </c>
      <c r="U95" s="24" t="str">
        <f>indirect("'02_editer'!U95")</f>
        <v/>
      </c>
      <c r="V95" s="24" t="str">
        <f>indirect("'02_editer'!V95")</f>
        <v/>
      </c>
      <c r="W95" s="24" t="str">
        <f>indirect("'02_editer'!W95")</f>
        <v/>
      </c>
      <c r="X95" s="24" t="str">
        <f>indirect("'02_editer'!X95")</f>
        <v/>
      </c>
      <c r="Y95" s="24" t="str">
        <f>indirect("'02_editer'!Y95")</f>
        <v/>
      </c>
      <c r="Z95" s="24" t="str">
        <f>indirect("'02_editer'!Z95")</f>
        <v/>
      </c>
      <c r="AA95" s="24" t="str">
        <f>indirect("'02_editer'!AA95")</f>
        <v/>
      </c>
      <c r="AB95" s="24" t="str">
        <f>indirect("'02_editer'!AB95")</f>
        <v/>
      </c>
      <c r="AC95" s="24" t="str">
        <f>indirect("'02_editer'!AC95")</f>
        <v/>
      </c>
      <c r="AD95" s="24" t="str">
        <f>indirect("'02_editer'!AD95")</f>
        <v/>
      </c>
      <c r="AE95" s="24" t="str">
        <f>indirect("'02_editer'!AE95")</f>
        <v/>
      </c>
      <c r="AF95" s="24" t="str">
        <f>indirect("'02_editer'!AF95")</f>
        <v/>
      </c>
      <c r="AG95" s="24" t="str">
        <f>indirect("'02_editer'!AG95")</f>
        <v/>
      </c>
      <c r="AH95" s="24" t="str">
        <f>indirect("'02_editer'!AH95")</f>
        <v/>
      </c>
      <c r="AI95" s="24" t="str">
        <f>indirect("'02_editer'!AI95")</f>
        <v/>
      </c>
      <c r="AJ95" s="24" t="str">
        <f>indirect("'02_editer'!AJ95")</f>
        <v/>
      </c>
      <c r="AK95" s="24" t="str">
        <f>indirect("'02_editer'!AK95")</f>
        <v/>
      </c>
      <c r="AL95" s="24" t="str">
        <f>indirect("'02_editer'!AL95")</f>
        <v/>
      </c>
      <c r="AM95" s="24" t="str">
        <f>indirect("'02_editer'!AM95")</f>
        <v/>
      </c>
      <c r="AN95" s="24" t="str">
        <f>indirect("'02_editer'!AN95")</f>
        <v/>
      </c>
      <c r="AO95" s="24" t="str">
        <f>indirect("'02_editer'!AO95")</f>
        <v/>
      </c>
      <c r="AP95" s="24" t="str">
        <f>indirect("'02_editer'!AP95")</f>
        <v/>
      </c>
      <c r="AQ95" s="24" t="str">
        <f>indirect("'02_editer'!AQ95")</f>
        <v/>
      </c>
      <c r="AR95" s="24" t="str">
        <f>indirect("'02_editer'!AR95")</f>
        <v/>
      </c>
      <c r="AS95" s="24" t="str">
        <f>indirect("'02_editer'!AS95")</f>
        <v/>
      </c>
      <c r="AT95" s="24" t="str">
        <f>indirect("'02_editer'!AT95")</f>
        <v/>
      </c>
      <c r="AU95" s="24" t="str">
        <f>indirect("'02_editer'!AU95")</f>
        <v/>
      </c>
      <c r="AV95" s="24" t="str">
        <f>indirect("'02_editer'!AV95")</f>
        <v/>
      </c>
      <c r="AW95" s="24" t="str">
        <f>indirect("'02_editer'!AW95")</f>
        <v/>
      </c>
      <c r="AX95" s="24" t="str">
        <f>indirect("'02_editer'!AX95")</f>
        <v/>
      </c>
      <c r="AY95" s="24" t="str">
        <f>indirect("'02_editer'!AY95")</f>
        <v/>
      </c>
      <c r="AZ95" s="24" t="str">
        <f>indirect("'02_editer'!AZ95")</f>
        <v/>
      </c>
      <c r="BA95" s="24" t="str">
        <f>indirect("'02_editer'!BA95")</f>
        <v/>
      </c>
      <c r="BB95" s="24" t="str">
        <f>indirect("'02_editer'!BB95")</f>
        <v/>
      </c>
      <c r="BC95" s="155" t="str">
        <f>indirect("'02_editer'!BC95")</f>
        <v/>
      </c>
    </row>
    <row r="96">
      <c r="A96" s="87" t="str">
        <f>indirect("'02_editer'!A96")</f>
        <v/>
      </c>
      <c r="B96" s="87" t="str">
        <f>indirect("'02_editer'!B96")</f>
        <v/>
      </c>
      <c r="C96" s="87" t="str">
        <f>indirect("'02_editer'!C96")</f>
        <v/>
      </c>
      <c r="D96" s="87" t="str">
        <f>indirect("'02_editer'!D96")</f>
        <v/>
      </c>
      <c r="E96" s="154" t="str">
        <f>indirect("'02_editer'!E96")</f>
        <v/>
      </c>
      <c r="F96" s="24" t="str">
        <f>indirect("'02_editer'!F96")</f>
        <v/>
      </c>
      <c r="G96" s="24" t="str">
        <f>indirect("'02_editer'!G96")</f>
        <v/>
      </c>
      <c r="H96" s="24" t="str">
        <f>indirect("'02_editer'!H96")</f>
        <v/>
      </c>
      <c r="I96" s="24" t="str">
        <f>indirect("'02_editer'!I96")</f>
        <v/>
      </c>
      <c r="J96" s="24" t="str">
        <f>indirect("'02_editer'!J96")</f>
        <v/>
      </c>
      <c r="K96" s="24" t="str">
        <f>indirect("'02_editer'!K96")</f>
        <v/>
      </c>
      <c r="L96" s="24" t="str">
        <f>indirect("'02_editer'!L96")</f>
        <v/>
      </c>
      <c r="M96" s="24" t="str">
        <f>indirect("'02_editer'!M96")</f>
        <v/>
      </c>
      <c r="N96" s="24" t="str">
        <f>indirect("'02_editer'!N96")</f>
        <v/>
      </c>
      <c r="O96" s="24" t="str">
        <f>indirect("'02_editer'!O96")</f>
        <v/>
      </c>
      <c r="P96" s="24" t="str">
        <f>indirect("'02_editer'!P96")</f>
        <v/>
      </c>
      <c r="Q96" s="24" t="str">
        <f>indirect("'02_editer'!Q96")</f>
        <v/>
      </c>
      <c r="R96" s="24" t="str">
        <f>indirect("'02_editer'!R96")</f>
        <v/>
      </c>
      <c r="S96" s="24" t="str">
        <f>indirect("'02_editer'!S96")</f>
        <v/>
      </c>
      <c r="T96" s="24" t="str">
        <f>indirect("'02_editer'!T96")</f>
        <v/>
      </c>
      <c r="U96" s="24" t="str">
        <f>indirect("'02_editer'!U96")</f>
        <v/>
      </c>
      <c r="V96" s="24" t="str">
        <f>indirect("'02_editer'!V96")</f>
        <v/>
      </c>
      <c r="W96" s="24" t="str">
        <f>indirect("'02_editer'!W96")</f>
        <v/>
      </c>
      <c r="X96" s="24" t="str">
        <f>indirect("'02_editer'!X96")</f>
        <v/>
      </c>
      <c r="Y96" s="24" t="str">
        <f>indirect("'02_editer'!Y96")</f>
        <v/>
      </c>
      <c r="Z96" s="24" t="str">
        <f>indirect("'02_editer'!Z96")</f>
        <v/>
      </c>
      <c r="AA96" s="24" t="str">
        <f>indirect("'02_editer'!AA96")</f>
        <v/>
      </c>
      <c r="AB96" s="24" t="str">
        <f>indirect("'02_editer'!AB96")</f>
        <v/>
      </c>
      <c r="AC96" s="24" t="str">
        <f>indirect("'02_editer'!AC96")</f>
        <v/>
      </c>
      <c r="AD96" s="24" t="str">
        <f>indirect("'02_editer'!AD96")</f>
        <v/>
      </c>
      <c r="AE96" s="24" t="str">
        <f>indirect("'02_editer'!AE96")</f>
        <v/>
      </c>
      <c r="AF96" s="24" t="str">
        <f>indirect("'02_editer'!AF96")</f>
        <v/>
      </c>
      <c r="AG96" s="24" t="str">
        <f>indirect("'02_editer'!AG96")</f>
        <v/>
      </c>
      <c r="AH96" s="24" t="str">
        <f>indirect("'02_editer'!AH96")</f>
        <v/>
      </c>
      <c r="AI96" s="24" t="str">
        <f>indirect("'02_editer'!AI96")</f>
        <v/>
      </c>
      <c r="AJ96" s="24" t="str">
        <f>indirect("'02_editer'!AJ96")</f>
        <v/>
      </c>
      <c r="AK96" s="24" t="str">
        <f>indirect("'02_editer'!AK96")</f>
        <v/>
      </c>
      <c r="AL96" s="24" t="str">
        <f>indirect("'02_editer'!AL96")</f>
        <v/>
      </c>
      <c r="AM96" s="24" t="str">
        <f>indirect("'02_editer'!AM96")</f>
        <v/>
      </c>
      <c r="AN96" s="24" t="str">
        <f>indirect("'02_editer'!AN96")</f>
        <v/>
      </c>
      <c r="AO96" s="24" t="str">
        <f>indirect("'02_editer'!AO96")</f>
        <v/>
      </c>
      <c r="AP96" s="24" t="str">
        <f>indirect("'02_editer'!AP96")</f>
        <v/>
      </c>
      <c r="AQ96" s="24" t="str">
        <f>indirect("'02_editer'!AQ96")</f>
        <v/>
      </c>
      <c r="AR96" s="24" t="str">
        <f>indirect("'02_editer'!AR96")</f>
        <v/>
      </c>
      <c r="AS96" s="24" t="str">
        <f>indirect("'02_editer'!AS96")</f>
        <v/>
      </c>
      <c r="AT96" s="24" t="str">
        <f>indirect("'02_editer'!AT96")</f>
        <v/>
      </c>
      <c r="AU96" s="24" t="str">
        <f>indirect("'02_editer'!AU96")</f>
        <v/>
      </c>
      <c r="AV96" s="24" t="str">
        <f>indirect("'02_editer'!AV96")</f>
        <v/>
      </c>
      <c r="AW96" s="24" t="str">
        <f>indirect("'02_editer'!AW96")</f>
        <v/>
      </c>
      <c r="AX96" s="24" t="str">
        <f>indirect("'02_editer'!AX96")</f>
        <v/>
      </c>
      <c r="AY96" s="24" t="str">
        <f>indirect("'02_editer'!AY96")</f>
        <v/>
      </c>
      <c r="AZ96" s="24" t="str">
        <f>indirect("'02_editer'!AZ96")</f>
        <v/>
      </c>
      <c r="BA96" s="24" t="str">
        <f>indirect("'02_editer'!BA96")</f>
        <v/>
      </c>
      <c r="BB96" s="24" t="str">
        <f>indirect("'02_editer'!BB96")</f>
        <v/>
      </c>
      <c r="BC96" s="155" t="str">
        <f>indirect("'02_editer'!BC96")</f>
        <v/>
      </c>
    </row>
    <row r="97">
      <c r="A97" s="87" t="str">
        <f>indirect("'02_editer'!A97")</f>
        <v/>
      </c>
      <c r="B97" s="87" t="str">
        <f>indirect("'02_editer'!B97")</f>
        <v/>
      </c>
      <c r="C97" s="87" t="str">
        <f>indirect("'02_editer'!C97")</f>
        <v/>
      </c>
      <c r="D97" s="87" t="str">
        <f>indirect("'02_editer'!D97")</f>
        <v/>
      </c>
      <c r="E97" s="154" t="str">
        <f>indirect("'02_editer'!E97")</f>
        <v/>
      </c>
      <c r="F97" s="24" t="str">
        <f>indirect("'02_editer'!F97")</f>
        <v/>
      </c>
      <c r="G97" s="24" t="str">
        <f>indirect("'02_editer'!G97")</f>
        <v/>
      </c>
      <c r="H97" s="24" t="str">
        <f>indirect("'02_editer'!H97")</f>
        <v/>
      </c>
      <c r="I97" s="24" t="str">
        <f>indirect("'02_editer'!I97")</f>
        <v/>
      </c>
      <c r="J97" s="24" t="str">
        <f>indirect("'02_editer'!J97")</f>
        <v/>
      </c>
      <c r="K97" s="24" t="str">
        <f>indirect("'02_editer'!K97")</f>
        <v/>
      </c>
      <c r="L97" s="24" t="str">
        <f>indirect("'02_editer'!L97")</f>
        <v/>
      </c>
      <c r="M97" s="24" t="str">
        <f>indirect("'02_editer'!M97")</f>
        <v/>
      </c>
      <c r="N97" s="24" t="str">
        <f>indirect("'02_editer'!N97")</f>
        <v/>
      </c>
      <c r="O97" s="24" t="str">
        <f>indirect("'02_editer'!O97")</f>
        <v/>
      </c>
      <c r="P97" s="24" t="str">
        <f>indirect("'02_editer'!P97")</f>
        <v/>
      </c>
      <c r="Q97" s="24" t="str">
        <f>indirect("'02_editer'!Q97")</f>
        <v/>
      </c>
      <c r="R97" s="24" t="str">
        <f>indirect("'02_editer'!R97")</f>
        <v/>
      </c>
      <c r="S97" s="24" t="str">
        <f>indirect("'02_editer'!S97")</f>
        <v/>
      </c>
      <c r="T97" s="24" t="str">
        <f>indirect("'02_editer'!T97")</f>
        <v/>
      </c>
      <c r="U97" s="24" t="str">
        <f>indirect("'02_editer'!U97")</f>
        <v/>
      </c>
      <c r="V97" s="24" t="str">
        <f>indirect("'02_editer'!V97")</f>
        <v/>
      </c>
      <c r="W97" s="24" t="str">
        <f>indirect("'02_editer'!W97")</f>
        <v/>
      </c>
      <c r="X97" s="24" t="str">
        <f>indirect("'02_editer'!X97")</f>
        <v/>
      </c>
      <c r="Y97" s="24" t="str">
        <f>indirect("'02_editer'!Y97")</f>
        <v/>
      </c>
      <c r="Z97" s="24" t="str">
        <f>indirect("'02_editer'!Z97")</f>
        <v/>
      </c>
      <c r="AA97" s="24" t="str">
        <f>indirect("'02_editer'!AA97")</f>
        <v/>
      </c>
      <c r="AB97" s="24" t="str">
        <f>indirect("'02_editer'!AB97")</f>
        <v/>
      </c>
      <c r="AC97" s="24" t="str">
        <f>indirect("'02_editer'!AC97")</f>
        <v/>
      </c>
      <c r="AD97" s="24" t="str">
        <f>indirect("'02_editer'!AD97")</f>
        <v/>
      </c>
      <c r="AE97" s="24" t="str">
        <f>indirect("'02_editer'!AE97")</f>
        <v/>
      </c>
      <c r="AF97" s="24" t="str">
        <f>indirect("'02_editer'!AF97")</f>
        <v/>
      </c>
      <c r="AG97" s="24" t="str">
        <f>indirect("'02_editer'!AG97")</f>
        <v/>
      </c>
      <c r="AH97" s="24" t="str">
        <f>indirect("'02_editer'!AH97")</f>
        <v/>
      </c>
      <c r="AI97" s="24" t="str">
        <f>indirect("'02_editer'!AI97")</f>
        <v/>
      </c>
      <c r="AJ97" s="24" t="str">
        <f>indirect("'02_editer'!AJ97")</f>
        <v/>
      </c>
      <c r="AK97" s="24" t="str">
        <f>indirect("'02_editer'!AK97")</f>
        <v/>
      </c>
      <c r="AL97" s="24" t="str">
        <f>indirect("'02_editer'!AL97")</f>
        <v/>
      </c>
      <c r="AM97" s="24" t="str">
        <f>indirect("'02_editer'!AM97")</f>
        <v/>
      </c>
      <c r="AN97" s="24" t="str">
        <f>indirect("'02_editer'!AN97")</f>
        <v/>
      </c>
      <c r="AO97" s="24" t="str">
        <f>indirect("'02_editer'!AO97")</f>
        <v/>
      </c>
      <c r="AP97" s="24" t="str">
        <f>indirect("'02_editer'!AP97")</f>
        <v/>
      </c>
      <c r="AQ97" s="24" t="str">
        <f>indirect("'02_editer'!AQ97")</f>
        <v/>
      </c>
      <c r="AR97" s="24" t="str">
        <f>indirect("'02_editer'!AR97")</f>
        <v/>
      </c>
      <c r="AS97" s="24" t="str">
        <f>indirect("'02_editer'!AS97")</f>
        <v/>
      </c>
      <c r="AT97" s="24" t="str">
        <f>indirect("'02_editer'!AT97")</f>
        <v/>
      </c>
      <c r="AU97" s="24" t="str">
        <f>indirect("'02_editer'!AU97")</f>
        <v/>
      </c>
      <c r="AV97" s="24" t="str">
        <f>indirect("'02_editer'!AV97")</f>
        <v/>
      </c>
      <c r="AW97" s="24" t="str">
        <f>indirect("'02_editer'!AW97")</f>
        <v/>
      </c>
      <c r="AX97" s="24" t="str">
        <f>indirect("'02_editer'!AX97")</f>
        <v/>
      </c>
      <c r="AY97" s="24" t="str">
        <f>indirect("'02_editer'!AY97")</f>
        <v/>
      </c>
      <c r="AZ97" s="24" t="str">
        <f>indirect("'02_editer'!AZ97")</f>
        <v/>
      </c>
      <c r="BA97" s="24" t="str">
        <f>indirect("'02_editer'!BA97")</f>
        <v/>
      </c>
      <c r="BB97" s="24" t="str">
        <f>indirect("'02_editer'!BB97")</f>
        <v/>
      </c>
      <c r="BC97" s="155" t="str">
        <f>indirect("'02_editer'!BC97")</f>
        <v/>
      </c>
    </row>
    <row r="98">
      <c r="A98" s="87" t="str">
        <f>indirect("'02_editer'!A98")</f>
        <v/>
      </c>
      <c r="B98" s="87" t="str">
        <f>indirect("'02_editer'!B98")</f>
        <v/>
      </c>
      <c r="C98" s="87" t="str">
        <f>indirect("'02_editer'!C98")</f>
        <v/>
      </c>
      <c r="D98" s="87" t="str">
        <f>indirect("'02_editer'!D98")</f>
        <v/>
      </c>
      <c r="E98" s="154" t="str">
        <f>indirect("'02_editer'!E98")</f>
        <v/>
      </c>
      <c r="F98" s="24" t="str">
        <f>indirect("'02_editer'!F98")</f>
        <v/>
      </c>
      <c r="G98" s="24" t="str">
        <f>indirect("'02_editer'!G98")</f>
        <v/>
      </c>
      <c r="H98" s="24" t="str">
        <f>indirect("'02_editer'!H98")</f>
        <v/>
      </c>
      <c r="I98" s="24" t="str">
        <f>indirect("'02_editer'!I98")</f>
        <v/>
      </c>
      <c r="J98" s="24" t="str">
        <f>indirect("'02_editer'!J98")</f>
        <v/>
      </c>
      <c r="K98" s="24" t="str">
        <f>indirect("'02_editer'!K98")</f>
        <v/>
      </c>
      <c r="L98" s="24" t="str">
        <f>indirect("'02_editer'!L98")</f>
        <v/>
      </c>
      <c r="M98" s="24" t="str">
        <f>indirect("'02_editer'!M98")</f>
        <v/>
      </c>
      <c r="N98" s="24" t="str">
        <f>indirect("'02_editer'!N98")</f>
        <v/>
      </c>
      <c r="O98" s="24" t="str">
        <f>indirect("'02_editer'!O98")</f>
        <v/>
      </c>
      <c r="P98" s="24" t="str">
        <f>indirect("'02_editer'!P98")</f>
        <v/>
      </c>
      <c r="Q98" s="24" t="str">
        <f>indirect("'02_editer'!Q98")</f>
        <v/>
      </c>
      <c r="R98" s="24" t="str">
        <f>indirect("'02_editer'!R98")</f>
        <v/>
      </c>
      <c r="S98" s="24" t="str">
        <f>indirect("'02_editer'!S98")</f>
        <v/>
      </c>
      <c r="T98" s="24" t="str">
        <f>indirect("'02_editer'!T98")</f>
        <v/>
      </c>
      <c r="U98" s="24" t="str">
        <f>indirect("'02_editer'!U98")</f>
        <v/>
      </c>
      <c r="V98" s="24" t="str">
        <f>indirect("'02_editer'!V98")</f>
        <v/>
      </c>
      <c r="W98" s="24" t="str">
        <f>indirect("'02_editer'!W98")</f>
        <v/>
      </c>
      <c r="X98" s="24" t="str">
        <f>indirect("'02_editer'!X98")</f>
        <v/>
      </c>
      <c r="Y98" s="24" t="str">
        <f>indirect("'02_editer'!Y98")</f>
        <v/>
      </c>
      <c r="Z98" s="24" t="str">
        <f>indirect("'02_editer'!Z98")</f>
        <v/>
      </c>
      <c r="AA98" s="24" t="str">
        <f>indirect("'02_editer'!AA98")</f>
        <v/>
      </c>
      <c r="AB98" s="24" t="str">
        <f>indirect("'02_editer'!AB98")</f>
        <v/>
      </c>
      <c r="AC98" s="24" t="str">
        <f>indirect("'02_editer'!AC98")</f>
        <v/>
      </c>
      <c r="AD98" s="24" t="str">
        <f>indirect("'02_editer'!AD98")</f>
        <v/>
      </c>
      <c r="AE98" s="24" t="str">
        <f>indirect("'02_editer'!AE98")</f>
        <v/>
      </c>
      <c r="AF98" s="24" t="str">
        <f>indirect("'02_editer'!AF98")</f>
        <v/>
      </c>
      <c r="AG98" s="24" t="str">
        <f>indirect("'02_editer'!AG98")</f>
        <v/>
      </c>
      <c r="AH98" s="24" t="str">
        <f>indirect("'02_editer'!AH98")</f>
        <v/>
      </c>
      <c r="AI98" s="24" t="str">
        <f>indirect("'02_editer'!AI98")</f>
        <v/>
      </c>
      <c r="AJ98" s="24" t="str">
        <f>indirect("'02_editer'!AJ98")</f>
        <v/>
      </c>
      <c r="AK98" s="24" t="str">
        <f>indirect("'02_editer'!AK98")</f>
        <v/>
      </c>
      <c r="AL98" s="24" t="str">
        <f>indirect("'02_editer'!AL98")</f>
        <v/>
      </c>
      <c r="AM98" s="24" t="str">
        <f>indirect("'02_editer'!AM98")</f>
        <v/>
      </c>
      <c r="AN98" s="24" t="str">
        <f>indirect("'02_editer'!AN98")</f>
        <v/>
      </c>
      <c r="AO98" s="24" t="str">
        <f>indirect("'02_editer'!AO98")</f>
        <v/>
      </c>
      <c r="AP98" s="24" t="str">
        <f>indirect("'02_editer'!AP98")</f>
        <v/>
      </c>
      <c r="AQ98" s="24" t="str">
        <f>indirect("'02_editer'!AQ98")</f>
        <v/>
      </c>
      <c r="AR98" s="24" t="str">
        <f>indirect("'02_editer'!AR98")</f>
        <v/>
      </c>
      <c r="AS98" s="24" t="str">
        <f>indirect("'02_editer'!AS98")</f>
        <v/>
      </c>
      <c r="AT98" s="24" t="str">
        <f>indirect("'02_editer'!AT98")</f>
        <v/>
      </c>
      <c r="AU98" s="24" t="str">
        <f>indirect("'02_editer'!AU98")</f>
        <v/>
      </c>
      <c r="AV98" s="24" t="str">
        <f>indirect("'02_editer'!AV98")</f>
        <v/>
      </c>
      <c r="AW98" s="24" t="str">
        <f>indirect("'02_editer'!AW98")</f>
        <v/>
      </c>
      <c r="AX98" s="24" t="str">
        <f>indirect("'02_editer'!AX98")</f>
        <v/>
      </c>
      <c r="AY98" s="24" t="str">
        <f>indirect("'02_editer'!AY98")</f>
        <v/>
      </c>
      <c r="AZ98" s="24" t="str">
        <f>indirect("'02_editer'!AZ98")</f>
        <v/>
      </c>
      <c r="BA98" s="24" t="str">
        <f>indirect("'02_editer'!BA98")</f>
        <v/>
      </c>
      <c r="BB98" s="24" t="str">
        <f>indirect("'02_editer'!BB98")</f>
        <v/>
      </c>
      <c r="BC98" s="155" t="str">
        <f>indirect("'02_editer'!BC98")</f>
        <v/>
      </c>
    </row>
    <row r="99">
      <c r="A99" s="87" t="str">
        <f>indirect("'02_editer'!A99")</f>
        <v/>
      </c>
      <c r="B99" s="87" t="str">
        <f>indirect("'02_editer'!B99")</f>
        <v/>
      </c>
      <c r="C99" s="87" t="str">
        <f>indirect("'02_editer'!C99")</f>
        <v/>
      </c>
      <c r="D99" s="87" t="str">
        <f>indirect("'02_editer'!D99")</f>
        <v/>
      </c>
      <c r="E99" s="154" t="str">
        <f>indirect("'02_editer'!E99")</f>
        <v/>
      </c>
      <c r="F99" s="24" t="str">
        <f>indirect("'02_editer'!F99")</f>
        <v/>
      </c>
      <c r="G99" s="24" t="str">
        <f>indirect("'02_editer'!G99")</f>
        <v/>
      </c>
      <c r="H99" s="24" t="str">
        <f>indirect("'02_editer'!H99")</f>
        <v/>
      </c>
      <c r="I99" s="24" t="str">
        <f>indirect("'02_editer'!I99")</f>
        <v/>
      </c>
      <c r="J99" s="24" t="str">
        <f>indirect("'02_editer'!J99")</f>
        <v/>
      </c>
      <c r="K99" s="24" t="str">
        <f>indirect("'02_editer'!K99")</f>
        <v/>
      </c>
      <c r="L99" s="24" t="str">
        <f>indirect("'02_editer'!L99")</f>
        <v/>
      </c>
      <c r="M99" s="24" t="str">
        <f>indirect("'02_editer'!M99")</f>
        <v/>
      </c>
      <c r="N99" s="24" t="str">
        <f>indirect("'02_editer'!N99")</f>
        <v/>
      </c>
      <c r="O99" s="24" t="str">
        <f>indirect("'02_editer'!O99")</f>
        <v/>
      </c>
      <c r="P99" s="24" t="str">
        <f>indirect("'02_editer'!P99")</f>
        <v/>
      </c>
      <c r="Q99" s="24" t="str">
        <f>indirect("'02_editer'!Q99")</f>
        <v/>
      </c>
      <c r="R99" s="24" t="str">
        <f>indirect("'02_editer'!R99")</f>
        <v/>
      </c>
      <c r="S99" s="24" t="str">
        <f>indirect("'02_editer'!S99")</f>
        <v/>
      </c>
      <c r="T99" s="24" t="str">
        <f>indirect("'02_editer'!T99")</f>
        <v/>
      </c>
      <c r="U99" s="24" t="str">
        <f>indirect("'02_editer'!U99")</f>
        <v/>
      </c>
      <c r="V99" s="24" t="str">
        <f>indirect("'02_editer'!V99")</f>
        <v/>
      </c>
      <c r="W99" s="24" t="str">
        <f>indirect("'02_editer'!W99")</f>
        <v/>
      </c>
      <c r="X99" s="24" t="str">
        <f>indirect("'02_editer'!X99")</f>
        <v/>
      </c>
      <c r="Y99" s="24" t="str">
        <f>indirect("'02_editer'!Y99")</f>
        <v/>
      </c>
      <c r="Z99" s="24" t="str">
        <f>indirect("'02_editer'!Z99")</f>
        <v/>
      </c>
      <c r="AA99" s="24" t="str">
        <f>indirect("'02_editer'!AA99")</f>
        <v/>
      </c>
      <c r="AB99" s="24" t="str">
        <f>indirect("'02_editer'!AB99")</f>
        <v/>
      </c>
      <c r="AC99" s="24" t="str">
        <f>indirect("'02_editer'!AC99")</f>
        <v/>
      </c>
      <c r="AD99" s="24" t="str">
        <f>indirect("'02_editer'!AD99")</f>
        <v/>
      </c>
      <c r="AE99" s="24" t="str">
        <f>indirect("'02_editer'!AE99")</f>
        <v/>
      </c>
      <c r="AF99" s="24" t="str">
        <f>indirect("'02_editer'!AF99")</f>
        <v/>
      </c>
      <c r="AG99" s="24" t="str">
        <f>indirect("'02_editer'!AG99")</f>
        <v/>
      </c>
      <c r="AH99" s="24" t="str">
        <f>indirect("'02_editer'!AH99")</f>
        <v/>
      </c>
      <c r="AI99" s="24" t="str">
        <f>indirect("'02_editer'!AI99")</f>
        <v/>
      </c>
      <c r="AJ99" s="24" t="str">
        <f>indirect("'02_editer'!AJ99")</f>
        <v/>
      </c>
      <c r="AK99" s="24" t="str">
        <f>indirect("'02_editer'!AK99")</f>
        <v/>
      </c>
      <c r="AL99" s="24" t="str">
        <f>indirect("'02_editer'!AL99")</f>
        <v/>
      </c>
      <c r="AM99" s="24" t="str">
        <f>indirect("'02_editer'!AM99")</f>
        <v/>
      </c>
      <c r="AN99" s="24" t="str">
        <f>indirect("'02_editer'!AN99")</f>
        <v/>
      </c>
      <c r="AO99" s="24" t="str">
        <f>indirect("'02_editer'!AO99")</f>
        <v/>
      </c>
      <c r="AP99" s="24" t="str">
        <f>indirect("'02_editer'!AP99")</f>
        <v/>
      </c>
      <c r="AQ99" s="24" t="str">
        <f>indirect("'02_editer'!AQ99")</f>
        <v/>
      </c>
      <c r="AR99" s="24" t="str">
        <f>indirect("'02_editer'!AR99")</f>
        <v/>
      </c>
      <c r="AS99" s="24" t="str">
        <f>indirect("'02_editer'!AS99")</f>
        <v/>
      </c>
      <c r="AT99" s="24" t="str">
        <f>indirect("'02_editer'!AT99")</f>
        <v/>
      </c>
      <c r="AU99" s="24" t="str">
        <f>indirect("'02_editer'!AU99")</f>
        <v/>
      </c>
      <c r="AV99" s="24" t="str">
        <f>indirect("'02_editer'!AV99")</f>
        <v/>
      </c>
      <c r="AW99" s="24" t="str">
        <f>indirect("'02_editer'!AW99")</f>
        <v/>
      </c>
      <c r="AX99" s="24" t="str">
        <f>indirect("'02_editer'!AX99")</f>
        <v/>
      </c>
      <c r="AY99" s="24" t="str">
        <f>indirect("'02_editer'!AY99")</f>
        <v/>
      </c>
      <c r="AZ99" s="24" t="str">
        <f>indirect("'02_editer'!AZ99")</f>
        <v/>
      </c>
      <c r="BA99" s="24" t="str">
        <f>indirect("'02_editer'!BA99")</f>
        <v/>
      </c>
      <c r="BB99" s="24" t="str">
        <f>indirect("'02_editer'!BB99")</f>
        <v/>
      </c>
      <c r="BC99" s="155" t="str">
        <f>indirect("'02_editer'!BC99")</f>
        <v/>
      </c>
    </row>
    <row r="100">
      <c r="A100" s="87" t="str">
        <f>indirect("'02_editer'!A100")</f>
        <v/>
      </c>
      <c r="B100" s="87" t="str">
        <f>indirect("'02_editer'!B100")</f>
        <v/>
      </c>
      <c r="C100" s="87" t="str">
        <f>indirect("'02_editer'!C100")</f>
        <v/>
      </c>
      <c r="D100" s="87" t="str">
        <f>indirect("'02_editer'!D100")</f>
        <v/>
      </c>
      <c r="E100" s="154" t="str">
        <f>indirect("'02_editer'!E100")</f>
        <v/>
      </c>
      <c r="F100" s="24" t="str">
        <f>indirect("'02_editer'!F100")</f>
        <v/>
      </c>
      <c r="G100" s="24" t="str">
        <f>indirect("'02_editer'!G100")</f>
        <v/>
      </c>
      <c r="H100" s="24" t="str">
        <f>indirect("'02_editer'!H100")</f>
        <v/>
      </c>
      <c r="I100" s="24" t="str">
        <f>indirect("'02_editer'!I100")</f>
        <v/>
      </c>
      <c r="J100" s="24" t="str">
        <f>indirect("'02_editer'!J100")</f>
        <v/>
      </c>
      <c r="K100" s="24" t="str">
        <f>indirect("'02_editer'!K100")</f>
        <v/>
      </c>
      <c r="L100" s="24" t="str">
        <f>indirect("'02_editer'!L100")</f>
        <v/>
      </c>
      <c r="M100" s="24" t="str">
        <f>indirect("'02_editer'!M100")</f>
        <v/>
      </c>
      <c r="N100" s="24" t="str">
        <f>indirect("'02_editer'!N100")</f>
        <v/>
      </c>
      <c r="O100" s="24" t="str">
        <f>indirect("'02_editer'!O100")</f>
        <v/>
      </c>
      <c r="P100" s="24" t="str">
        <f>indirect("'02_editer'!P100")</f>
        <v/>
      </c>
      <c r="Q100" s="24" t="str">
        <f>indirect("'02_editer'!Q100")</f>
        <v/>
      </c>
      <c r="R100" s="24" t="str">
        <f>indirect("'02_editer'!R100")</f>
        <v/>
      </c>
      <c r="S100" s="24" t="str">
        <f>indirect("'02_editer'!S100")</f>
        <v/>
      </c>
      <c r="T100" s="24" t="str">
        <f>indirect("'02_editer'!T100")</f>
        <v/>
      </c>
      <c r="U100" s="24" t="str">
        <f>indirect("'02_editer'!U100")</f>
        <v/>
      </c>
      <c r="V100" s="24" t="str">
        <f>indirect("'02_editer'!V100")</f>
        <v/>
      </c>
      <c r="W100" s="24" t="str">
        <f>indirect("'02_editer'!W100")</f>
        <v/>
      </c>
      <c r="X100" s="24" t="str">
        <f>indirect("'02_editer'!X100")</f>
        <v/>
      </c>
      <c r="Y100" s="24" t="str">
        <f>indirect("'02_editer'!Y100")</f>
        <v/>
      </c>
      <c r="Z100" s="24" t="str">
        <f>indirect("'02_editer'!Z100")</f>
        <v/>
      </c>
      <c r="AA100" s="24" t="str">
        <f>indirect("'02_editer'!AA100")</f>
        <v/>
      </c>
      <c r="AB100" s="24" t="str">
        <f>indirect("'02_editer'!AB100")</f>
        <v/>
      </c>
      <c r="AC100" s="24" t="str">
        <f>indirect("'02_editer'!AC100")</f>
        <v/>
      </c>
      <c r="AD100" s="24" t="str">
        <f>indirect("'02_editer'!AD100")</f>
        <v/>
      </c>
      <c r="AE100" s="24" t="str">
        <f>indirect("'02_editer'!AE100")</f>
        <v/>
      </c>
      <c r="AF100" s="24" t="str">
        <f>indirect("'02_editer'!AF100")</f>
        <v/>
      </c>
      <c r="AG100" s="24" t="str">
        <f>indirect("'02_editer'!AG100")</f>
        <v/>
      </c>
      <c r="AH100" s="24" t="str">
        <f>indirect("'02_editer'!AH100")</f>
        <v/>
      </c>
      <c r="AI100" s="24" t="str">
        <f>indirect("'02_editer'!AI100")</f>
        <v/>
      </c>
      <c r="AJ100" s="24" t="str">
        <f>indirect("'02_editer'!AJ100")</f>
        <v/>
      </c>
      <c r="AK100" s="24" t="str">
        <f>indirect("'02_editer'!AK100")</f>
        <v/>
      </c>
      <c r="AL100" s="24" t="str">
        <f>indirect("'02_editer'!AL100")</f>
        <v/>
      </c>
      <c r="AM100" s="24" t="str">
        <f>indirect("'02_editer'!AM100")</f>
        <v/>
      </c>
      <c r="AN100" s="24" t="str">
        <f>indirect("'02_editer'!AN100")</f>
        <v/>
      </c>
      <c r="AO100" s="24" t="str">
        <f>indirect("'02_editer'!AO100")</f>
        <v/>
      </c>
      <c r="AP100" s="24" t="str">
        <f>indirect("'02_editer'!AP100")</f>
        <v/>
      </c>
      <c r="AQ100" s="24" t="str">
        <f>indirect("'02_editer'!AQ100")</f>
        <v/>
      </c>
      <c r="AR100" s="24" t="str">
        <f>indirect("'02_editer'!AR100")</f>
        <v/>
      </c>
      <c r="AS100" s="24" t="str">
        <f>indirect("'02_editer'!AS100")</f>
        <v/>
      </c>
      <c r="AT100" s="24" t="str">
        <f>indirect("'02_editer'!AT100")</f>
        <v/>
      </c>
      <c r="AU100" s="24" t="str">
        <f>indirect("'02_editer'!AU100")</f>
        <v/>
      </c>
      <c r="AV100" s="24" t="str">
        <f>indirect("'02_editer'!AV100")</f>
        <v/>
      </c>
      <c r="AW100" s="24" t="str">
        <f>indirect("'02_editer'!AW100")</f>
        <v/>
      </c>
      <c r="AX100" s="24" t="str">
        <f>indirect("'02_editer'!AX100")</f>
        <v/>
      </c>
      <c r="AY100" s="24" t="str">
        <f>indirect("'02_editer'!AY100")</f>
        <v/>
      </c>
      <c r="AZ100" s="24" t="str">
        <f>indirect("'02_editer'!AZ100")</f>
        <v/>
      </c>
      <c r="BA100" s="24" t="str">
        <f>indirect("'02_editer'!BA100")</f>
        <v/>
      </c>
      <c r="BB100" s="24" t="str">
        <f>indirect("'02_editer'!BB100")</f>
        <v/>
      </c>
      <c r="BC100" s="155" t="str">
        <f>indirect("'02_editer'!BC100")</f>
        <v/>
      </c>
    </row>
    <row r="101">
      <c r="A101" s="87" t="str">
        <f>indirect("'02_editer'!A101")</f>
        <v/>
      </c>
      <c r="B101" s="87" t="str">
        <f>indirect("'02_editer'!B101")</f>
        <v/>
      </c>
      <c r="C101" s="87" t="str">
        <f>indirect("'02_editer'!C101")</f>
        <v/>
      </c>
      <c r="D101" s="87" t="str">
        <f>indirect("'02_editer'!D101")</f>
        <v/>
      </c>
      <c r="E101" s="154" t="str">
        <f>indirect("'02_editer'!E101")</f>
        <v/>
      </c>
      <c r="F101" s="24" t="str">
        <f>indirect("'02_editer'!F101")</f>
        <v/>
      </c>
      <c r="G101" s="24" t="str">
        <f>indirect("'02_editer'!G101")</f>
        <v/>
      </c>
      <c r="H101" s="24" t="str">
        <f>indirect("'02_editer'!H101")</f>
        <v/>
      </c>
      <c r="I101" s="24" t="str">
        <f>indirect("'02_editer'!I101")</f>
        <v/>
      </c>
      <c r="J101" s="24" t="str">
        <f>indirect("'02_editer'!J101")</f>
        <v/>
      </c>
      <c r="K101" s="24" t="str">
        <f>indirect("'02_editer'!K101")</f>
        <v/>
      </c>
      <c r="L101" s="24" t="str">
        <f>indirect("'02_editer'!L101")</f>
        <v/>
      </c>
      <c r="M101" s="24" t="str">
        <f>indirect("'02_editer'!M101")</f>
        <v/>
      </c>
      <c r="N101" s="24" t="str">
        <f>indirect("'02_editer'!N101")</f>
        <v/>
      </c>
      <c r="O101" s="24" t="str">
        <f>indirect("'02_editer'!O101")</f>
        <v/>
      </c>
      <c r="P101" s="24" t="str">
        <f>indirect("'02_editer'!P101")</f>
        <v/>
      </c>
      <c r="Q101" s="24" t="str">
        <f>indirect("'02_editer'!Q101")</f>
        <v/>
      </c>
      <c r="R101" s="24" t="str">
        <f>indirect("'02_editer'!R101")</f>
        <v/>
      </c>
      <c r="S101" s="24" t="str">
        <f>indirect("'02_editer'!S101")</f>
        <v/>
      </c>
      <c r="T101" s="24" t="str">
        <f>indirect("'02_editer'!T101")</f>
        <v/>
      </c>
      <c r="U101" s="24" t="str">
        <f>indirect("'02_editer'!U101")</f>
        <v/>
      </c>
      <c r="V101" s="24" t="str">
        <f>indirect("'02_editer'!V101")</f>
        <v/>
      </c>
      <c r="W101" s="24" t="str">
        <f>indirect("'02_editer'!W101")</f>
        <v/>
      </c>
      <c r="X101" s="24" t="str">
        <f>indirect("'02_editer'!X101")</f>
        <v/>
      </c>
      <c r="Y101" s="24" t="str">
        <f>indirect("'02_editer'!Y101")</f>
        <v/>
      </c>
      <c r="Z101" s="24" t="str">
        <f>indirect("'02_editer'!Z101")</f>
        <v/>
      </c>
      <c r="AA101" s="24" t="str">
        <f>indirect("'02_editer'!AA101")</f>
        <v/>
      </c>
      <c r="AB101" s="24" t="str">
        <f>indirect("'02_editer'!AB101")</f>
        <v/>
      </c>
      <c r="AC101" s="24" t="str">
        <f>indirect("'02_editer'!AC101")</f>
        <v/>
      </c>
      <c r="AD101" s="24" t="str">
        <f>indirect("'02_editer'!AD101")</f>
        <v/>
      </c>
      <c r="AE101" s="24" t="str">
        <f>indirect("'02_editer'!AE101")</f>
        <v/>
      </c>
      <c r="AF101" s="24" t="str">
        <f>indirect("'02_editer'!AF101")</f>
        <v/>
      </c>
      <c r="AG101" s="24" t="str">
        <f>indirect("'02_editer'!AG101")</f>
        <v/>
      </c>
      <c r="AH101" s="24" t="str">
        <f>indirect("'02_editer'!AH101")</f>
        <v/>
      </c>
      <c r="AI101" s="24" t="str">
        <f>indirect("'02_editer'!AI101")</f>
        <v/>
      </c>
      <c r="AJ101" s="24" t="str">
        <f>indirect("'02_editer'!AJ101")</f>
        <v/>
      </c>
      <c r="AK101" s="24" t="str">
        <f>indirect("'02_editer'!AK101")</f>
        <v/>
      </c>
      <c r="AL101" s="24" t="str">
        <f>indirect("'02_editer'!AL101")</f>
        <v/>
      </c>
      <c r="AM101" s="24" t="str">
        <f>indirect("'02_editer'!AM101")</f>
        <v/>
      </c>
      <c r="AN101" s="24" t="str">
        <f>indirect("'02_editer'!AN101")</f>
        <v/>
      </c>
      <c r="AO101" s="24" t="str">
        <f>indirect("'02_editer'!AO101")</f>
        <v/>
      </c>
      <c r="AP101" s="24" t="str">
        <f>indirect("'02_editer'!AP101")</f>
        <v/>
      </c>
      <c r="AQ101" s="24" t="str">
        <f>indirect("'02_editer'!AQ101")</f>
        <v/>
      </c>
      <c r="AR101" s="24" t="str">
        <f>indirect("'02_editer'!AR101")</f>
        <v/>
      </c>
      <c r="AS101" s="24" t="str">
        <f>indirect("'02_editer'!AS101")</f>
        <v/>
      </c>
      <c r="AT101" s="24" t="str">
        <f>indirect("'02_editer'!AT101")</f>
        <v/>
      </c>
      <c r="AU101" s="24" t="str">
        <f>indirect("'02_editer'!AU101")</f>
        <v/>
      </c>
      <c r="AV101" s="24" t="str">
        <f>indirect("'02_editer'!AV101")</f>
        <v/>
      </c>
      <c r="AW101" s="24" t="str">
        <f>indirect("'02_editer'!AW101")</f>
        <v/>
      </c>
      <c r="AX101" s="24" t="str">
        <f>indirect("'02_editer'!AX101")</f>
        <v/>
      </c>
      <c r="AY101" s="24" t="str">
        <f>indirect("'02_editer'!AY101")</f>
        <v/>
      </c>
      <c r="AZ101" s="24" t="str">
        <f>indirect("'02_editer'!AZ101")</f>
        <v/>
      </c>
      <c r="BA101" s="24" t="str">
        <f>indirect("'02_editer'!BA101")</f>
        <v/>
      </c>
      <c r="BB101" s="24" t="str">
        <f>indirect("'02_editer'!BB101")</f>
        <v/>
      </c>
      <c r="BC101" s="155" t="str">
        <f>indirect("'02_editer'!BC101")</f>
        <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425</v>
      </c>
      <c r="D1" s="36" t="s">
        <v>365</v>
      </c>
      <c r="E1" s="36" t="s">
        <v>366</v>
      </c>
      <c r="F1" s="151" t="s">
        <v>426</v>
      </c>
      <c r="G1" s="36" t="s">
        <v>368</v>
      </c>
      <c r="H1" s="36" t="s">
        <v>369</v>
      </c>
      <c r="I1" s="151" t="s">
        <v>427</v>
      </c>
      <c r="J1" s="36" t="s">
        <v>371</v>
      </c>
      <c r="K1" s="36" t="s">
        <v>372</v>
      </c>
      <c r="L1" s="151" t="s">
        <v>428</v>
      </c>
      <c r="M1" s="36" t="s">
        <v>374</v>
      </c>
      <c r="N1" s="36" t="s">
        <v>375</v>
      </c>
      <c r="O1" s="151" t="s">
        <v>429</v>
      </c>
      <c r="P1" s="36" t="s">
        <v>377</v>
      </c>
      <c r="Q1" s="36" t="s">
        <v>378</v>
      </c>
      <c r="R1" s="151" t="s">
        <v>430</v>
      </c>
      <c r="S1" s="36" t="s">
        <v>380</v>
      </c>
      <c r="T1" s="36" t="s">
        <v>381</v>
      </c>
      <c r="U1" s="151" t="s">
        <v>431</v>
      </c>
      <c r="V1" s="36" t="s">
        <v>383</v>
      </c>
      <c r="W1" s="36" t="s">
        <v>384</v>
      </c>
    </row>
    <row r="2">
      <c r="A2" s="152">
        <v>44991.676543865746</v>
      </c>
      <c r="B2" s="24" t="s">
        <v>14</v>
      </c>
      <c r="C2" s="24" t="s">
        <v>387</v>
      </c>
      <c r="F2" s="24" t="s">
        <v>387</v>
      </c>
      <c r="I2" s="24" t="s">
        <v>387</v>
      </c>
      <c r="L2" s="24" t="s">
        <v>387</v>
      </c>
      <c r="O2" s="24" t="s">
        <v>387</v>
      </c>
      <c r="R2" s="24" t="s">
        <v>387</v>
      </c>
      <c r="U2" s="24" t="s">
        <v>387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432</v>
      </c>
      <c r="D1" s="36" t="s">
        <v>365</v>
      </c>
      <c r="E1" s="36" t="s">
        <v>366</v>
      </c>
      <c r="F1" s="151" t="s">
        <v>433</v>
      </c>
      <c r="G1" s="36" t="s">
        <v>368</v>
      </c>
      <c r="H1" s="36" t="s">
        <v>369</v>
      </c>
      <c r="I1" s="151" t="s">
        <v>434</v>
      </c>
      <c r="J1" s="36" t="s">
        <v>371</v>
      </c>
      <c r="K1" s="36" t="s">
        <v>372</v>
      </c>
      <c r="L1" s="151" t="s">
        <v>435</v>
      </c>
      <c r="M1" s="36" t="s">
        <v>374</v>
      </c>
      <c r="N1" s="36" t="s">
        <v>375</v>
      </c>
      <c r="O1" s="151" t="s">
        <v>436</v>
      </c>
      <c r="P1" s="36" t="s">
        <v>377</v>
      </c>
      <c r="Q1" s="36" t="s">
        <v>378</v>
      </c>
      <c r="R1" s="151" t="s">
        <v>437</v>
      </c>
      <c r="S1" s="36" t="s">
        <v>380</v>
      </c>
      <c r="T1" s="36" t="s">
        <v>381</v>
      </c>
      <c r="U1" s="151" t="s">
        <v>438</v>
      </c>
      <c r="V1" s="36" t="s">
        <v>383</v>
      </c>
      <c r="W1" s="36" t="s">
        <v>384</v>
      </c>
    </row>
    <row r="2">
      <c r="A2" s="152">
        <v>44991.67622976852</v>
      </c>
      <c r="B2" s="24" t="s">
        <v>14</v>
      </c>
      <c r="C2" s="24" t="s">
        <v>387</v>
      </c>
      <c r="F2" s="24" t="s">
        <v>387</v>
      </c>
      <c r="I2" s="24" t="s">
        <v>387</v>
      </c>
      <c r="L2" s="24" t="s">
        <v>387</v>
      </c>
      <c r="O2" s="24" t="s">
        <v>387</v>
      </c>
      <c r="R2" s="24" t="s">
        <v>387</v>
      </c>
      <c r="U2" s="24" t="s">
        <v>387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439</v>
      </c>
      <c r="D1" s="36" t="s">
        <v>365</v>
      </c>
      <c r="E1" s="36" t="s">
        <v>366</v>
      </c>
      <c r="F1" s="151" t="s">
        <v>440</v>
      </c>
      <c r="G1" s="36" t="s">
        <v>368</v>
      </c>
      <c r="H1" s="36" t="s">
        <v>369</v>
      </c>
      <c r="I1" s="151" t="s">
        <v>441</v>
      </c>
      <c r="J1" s="36" t="s">
        <v>371</v>
      </c>
      <c r="K1" s="36" t="s">
        <v>372</v>
      </c>
      <c r="L1" s="151" t="s">
        <v>442</v>
      </c>
      <c r="M1" s="36" t="s">
        <v>374</v>
      </c>
      <c r="N1" s="36" t="s">
        <v>375</v>
      </c>
      <c r="O1" s="151" t="s">
        <v>443</v>
      </c>
      <c r="P1" s="36" t="s">
        <v>377</v>
      </c>
      <c r="Q1" s="36" t="s">
        <v>378</v>
      </c>
      <c r="R1" s="151" t="s">
        <v>444</v>
      </c>
      <c r="S1" s="36" t="s">
        <v>380</v>
      </c>
      <c r="T1" s="36" t="s">
        <v>381</v>
      </c>
      <c r="U1" s="151" t="s">
        <v>445</v>
      </c>
      <c r="V1" s="36" t="s">
        <v>383</v>
      </c>
      <c r="W1" s="36" t="s">
        <v>384</v>
      </c>
    </row>
    <row r="2">
      <c r="A2" s="152">
        <v>44610.720592604164</v>
      </c>
      <c r="B2" s="24" t="s">
        <v>418</v>
      </c>
      <c r="C2" s="24" t="s">
        <v>386</v>
      </c>
      <c r="F2" s="24" t="s">
        <v>386</v>
      </c>
      <c r="I2" s="24" t="s">
        <v>387</v>
      </c>
      <c r="L2" s="24" t="s">
        <v>386</v>
      </c>
      <c r="O2" s="24" t="s">
        <v>386</v>
      </c>
      <c r="R2" s="24" t="s">
        <v>386</v>
      </c>
      <c r="U2" s="24" t="s">
        <v>386</v>
      </c>
    </row>
    <row r="3">
      <c r="A3" s="152">
        <v>44610.726170532405</v>
      </c>
      <c r="B3" s="24" t="s">
        <v>385</v>
      </c>
      <c r="C3" s="24" t="s">
        <v>386</v>
      </c>
      <c r="F3" s="24" t="s">
        <v>386</v>
      </c>
      <c r="I3" s="24" t="s">
        <v>386</v>
      </c>
      <c r="L3" s="24" t="s">
        <v>446</v>
      </c>
      <c r="O3" s="24" t="s">
        <v>446</v>
      </c>
      <c r="R3" s="24" t="s">
        <v>386</v>
      </c>
      <c r="U3" s="24" t="s">
        <v>386</v>
      </c>
    </row>
    <row r="4">
      <c r="A4" s="152">
        <v>44610.73852806713</v>
      </c>
      <c r="B4" s="24" t="s">
        <v>420</v>
      </c>
      <c r="C4" s="24" t="s">
        <v>386</v>
      </c>
      <c r="F4" s="24" t="s">
        <v>386</v>
      </c>
      <c r="I4" s="24" t="s">
        <v>386</v>
      </c>
      <c r="L4" s="24" t="s">
        <v>386</v>
      </c>
      <c r="O4" s="24" t="s">
        <v>386</v>
      </c>
      <c r="R4" s="24" t="s">
        <v>386</v>
      </c>
      <c r="U4" s="24" t="s">
        <v>386</v>
      </c>
    </row>
    <row r="5">
      <c r="A5" s="152">
        <v>44610.74760739584</v>
      </c>
      <c r="B5" s="24" t="s">
        <v>392</v>
      </c>
      <c r="C5" s="24" t="s">
        <v>386</v>
      </c>
      <c r="F5" s="24" t="s">
        <v>386</v>
      </c>
      <c r="I5" s="24" t="s">
        <v>386</v>
      </c>
      <c r="L5" s="24" t="s">
        <v>386</v>
      </c>
      <c r="O5" s="24" t="s">
        <v>386</v>
      </c>
      <c r="R5" s="24" t="s">
        <v>386</v>
      </c>
      <c r="U5" s="24" t="s">
        <v>386</v>
      </c>
    </row>
    <row r="6">
      <c r="A6" s="152">
        <v>44610.751439768515</v>
      </c>
      <c r="B6" s="24" t="s">
        <v>395</v>
      </c>
      <c r="C6" s="24" t="s">
        <v>387</v>
      </c>
      <c r="F6" s="24" t="s">
        <v>386</v>
      </c>
      <c r="I6" s="24" t="s">
        <v>386</v>
      </c>
      <c r="L6" s="24" t="s">
        <v>386</v>
      </c>
      <c r="O6" s="24" t="s">
        <v>386</v>
      </c>
      <c r="R6" s="24" t="s">
        <v>386</v>
      </c>
      <c r="U6" s="24" t="s">
        <v>386</v>
      </c>
    </row>
    <row r="7">
      <c r="A7" s="152">
        <v>44610.791967557874</v>
      </c>
      <c r="B7" s="24" t="s">
        <v>424</v>
      </c>
      <c r="C7" s="24" t="s">
        <v>447</v>
      </c>
      <c r="F7" s="24" t="s">
        <v>386</v>
      </c>
      <c r="I7" s="24" t="s">
        <v>386</v>
      </c>
      <c r="L7" s="24" t="s">
        <v>386</v>
      </c>
      <c r="O7" s="24" t="s">
        <v>386</v>
      </c>
      <c r="R7" s="24" t="s">
        <v>386</v>
      </c>
      <c r="U7" s="24" t="s">
        <v>386</v>
      </c>
    </row>
    <row r="8">
      <c r="A8" s="152">
        <v>44610.885783148144</v>
      </c>
      <c r="B8" s="24" t="s">
        <v>391</v>
      </c>
      <c r="C8" s="24" t="s">
        <v>386</v>
      </c>
      <c r="F8" s="24" t="s">
        <v>386</v>
      </c>
      <c r="I8" s="24" t="s">
        <v>386</v>
      </c>
      <c r="L8" s="24" t="s">
        <v>386</v>
      </c>
      <c r="O8" s="24" t="s">
        <v>386</v>
      </c>
      <c r="R8" s="24" t="s">
        <v>386</v>
      </c>
      <c r="U8" s="24" t="s">
        <v>386</v>
      </c>
    </row>
    <row r="9">
      <c r="A9" s="152">
        <v>44611.54228207176</v>
      </c>
      <c r="B9" s="24" t="s">
        <v>393</v>
      </c>
      <c r="C9" s="24" t="s">
        <v>387</v>
      </c>
      <c r="F9" s="24" t="s">
        <v>387</v>
      </c>
      <c r="I9" s="24" t="s">
        <v>387</v>
      </c>
      <c r="L9" s="24" t="s">
        <v>387</v>
      </c>
      <c r="O9" s="24" t="s">
        <v>387</v>
      </c>
      <c r="R9" s="24" t="s">
        <v>387</v>
      </c>
      <c r="U9" s="24" t="s">
        <v>387</v>
      </c>
    </row>
    <row r="10">
      <c r="A10" s="152">
        <v>44611.545128530095</v>
      </c>
      <c r="B10" s="24" t="s">
        <v>397</v>
      </c>
      <c r="C10" s="24" t="s">
        <v>386</v>
      </c>
      <c r="F10" s="24" t="s">
        <v>386</v>
      </c>
      <c r="I10" s="24" t="s">
        <v>386</v>
      </c>
      <c r="L10" s="24" t="s">
        <v>386</v>
      </c>
      <c r="O10" s="24" t="s">
        <v>386</v>
      </c>
      <c r="R10" s="24" t="s">
        <v>386</v>
      </c>
      <c r="U10" s="24" t="s">
        <v>386</v>
      </c>
    </row>
    <row r="11">
      <c r="A11" s="152">
        <v>44612.53540296297</v>
      </c>
      <c r="B11" s="24" t="s">
        <v>406</v>
      </c>
      <c r="C11" s="24" t="s">
        <v>387</v>
      </c>
      <c r="F11" s="24" t="s">
        <v>386</v>
      </c>
      <c r="I11" s="24" t="s">
        <v>386</v>
      </c>
      <c r="L11" s="24" t="s">
        <v>386</v>
      </c>
      <c r="O11" s="24" t="s">
        <v>386</v>
      </c>
      <c r="R11" s="24" t="s">
        <v>386</v>
      </c>
      <c r="U11" s="24" t="s">
        <v>386</v>
      </c>
    </row>
    <row r="12">
      <c r="A12" s="152">
        <v>44612.53699583333</v>
      </c>
      <c r="B12" s="24" t="s">
        <v>392</v>
      </c>
      <c r="C12" s="24" t="s">
        <v>448</v>
      </c>
      <c r="D12" s="153">
        <v>0.5416666666642413</v>
      </c>
      <c r="F12" s="24" t="s">
        <v>449</v>
      </c>
      <c r="G12" s="153">
        <v>0.7291666666642413</v>
      </c>
      <c r="I12" s="24" t="s">
        <v>450</v>
      </c>
      <c r="J12" s="153">
        <v>0.5416666666642413</v>
      </c>
      <c r="L12" s="24" t="s">
        <v>401</v>
      </c>
      <c r="M12" s="153">
        <v>0.75</v>
      </c>
      <c r="O12" s="24" t="s">
        <v>386</v>
      </c>
      <c r="R12" s="24" t="s">
        <v>386</v>
      </c>
      <c r="U12" s="24" t="s">
        <v>386</v>
      </c>
    </row>
    <row r="13">
      <c r="A13" s="152">
        <v>44612.712047905094</v>
      </c>
      <c r="B13" s="24" t="s">
        <v>388</v>
      </c>
      <c r="C13" s="24" t="s">
        <v>387</v>
      </c>
      <c r="F13" s="24" t="s">
        <v>387</v>
      </c>
      <c r="I13" s="24" t="s">
        <v>386</v>
      </c>
      <c r="L13" s="24" t="s">
        <v>386</v>
      </c>
      <c r="O13" s="24" t="s">
        <v>387</v>
      </c>
      <c r="R13" s="24" t="s">
        <v>386</v>
      </c>
      <c r="U13" s="24" t="s">
        <v>386</v>
      </c>
    </row>
    <row r="14">
      <c r="A14" s="152">
        <v>44614.529081886576</v>
      </c>
      <c r="B14" s="24" t="s">
        <v>407</v>
      </c>
      <c r="C14" s="24" t="s">
        <v>387</v>
      </c>
      <c r="F14" s="24" t="s">
        <v>387</v>
      </c>
      <c r="I14" s="24" t="s">
        <v>387</v>
      </c>
      <c r="L14" s="24" t="s">
        <v>386</v>
      </c>
      <c r="O14" s="24" t="s">
        <v>386</v>
      </c>
      <c r="R14" s="24" t="s">
        <v>386</v>
      </c>
      <c r="U14" s="24" t="s">
        <v>386</v>
      </c>
    </row>
    <row r="15">
      <c r="A15" s="152">
        <v>44614.67260603009</v>
      </c>
      <c r="B15" s="24" t="s">
        <v>410</v>
      </c>
      <c r="C15" s="24" t="s">
        <v>386</v>
      </c>
      <c r="F15" s="24" t="s">
        <v>387</v>
      </c>
      <c r="I15" s="24" t="s">
        <v>386</v>
      </c>
      <c r="L15" s="24" t="s">
        <v>386</v>
      </c>
      <c r="O15" s="24" t="s">
        <v>386</v>
      </c>
      <c r="R15" s="24" t="s">
        <v>386</v>
      </c>
      <c r="U15" s="24" t="s">
        <v>386</v>
      </c>
    </row>
    <row r="16">
      <c r="A16" s="152">
        <v>44615.87244305556</v>
      </c>
      <c r="B16" s="24" t="s">
        <v>408</v>
      </c>
      <c r="C16" s="24" t="s">
        <v>387</v>
      </c>
      <c r="F16" s="24" t="s">
        <v>451</v>
      </c>
      <c r="H16" s="153">
        <v>0.6666666666642413</v>
      </c>
      <c r="I16" s="24" t="s">
        <v>396</v>
      </c>
      <c r="K16" s="153">
        <v>0.7083333333357587</v>
      </c>
      <c r="L16" s="24" t="s">
        <v>386</v>
      </c>
      <c r="O16" s="24" t="s">
        <v>386</v>
      </c>
      <c r="R16" s="24" t="s">
        <v>386</v>
      </c>
      <c r="U16" s="24" t="s">
        <v>386</v>
      </c>
    </row>
    <row r="17">
      <c r="A17" s="152">
        <v>44616.71423322917</v>
      </c>
      <c r="B17" s="24" t="s">
        <v>412</v>
      </c>
      <c r="C17" s="24" t="s">
        <v>452</v>
      </c>
      <c r="F17" s="24" t="s">
        <v>453</v>
      </c>
      <c r="I17" s="24" t="s">
        <v>453</v>
      </c>
      <c r="L17" s="24" t="s">
        <v>386</v>
      </c>
      <c r="O17" s="24" t="s">
        <v>386</v>
      </c>
      <c r="R17" s="24" t="s">
        <v>386</v>
      </c>
      <c r="U17" s="24" t="s">
        <v>386</v>
      </c>
    </row>
    <row r="18">
      <c r="A18" s="152">
        <v>44616.93193784722</v>
      </c>
      <c r="B18" s="24" t="s">
        <v>405</v>
      </c>
      <c r="C18" s="24" t="s">
        <v>386</v>
      </c>
      <c r="F18" s="24" t="s">
        <v>386</v>
      </c>
      <c r="I18" s="24" t="s">
        <v>386</v>
      </c>
      <c r="L18" s="24" t="s">
        <v>386</v>
      </c>
      <c r="O18" s="24" t="s">
        <v>386</v>
      </c>
      <c r="R18" s="24" t="s">
        <v>386</v>
      </c>
      <c r="U18" s="24" t="s">
        <v>386</v>
      </c>
    </row>
    <row r="19">
      <c r="A19" s="152">
        <v>44616.934864027775</v>
      </c>
      <c r="B19" s="24" t="s">
        <v>390</v>
      </c>
      <c r="C19" s="24" t="s">
        <v>387</v>
      </c>
      <c r="F19" s="24" t="s">
        <v>387</v>
      </c>
      <c r="I19" s="24" t="s">
        <v>387</v>
      </c>
      <c r="L19" s="24" t="s">
        <v>386</v>
      </c>
      <c r="O19" s="24" t="s">
        <v>386</v>
      </c>
      <c r="R19" s="24" t="s">
        <v>386</v>
      </c>
      <c r="U19" s="24" t="s">
        <v>386</v>
      </c>
    </row>
    <row r="20">
      <c r="A20" s="152">
        <v>44616.943392002315</v>
      </c>
      <c r="B20" s="24" t="s">
        <v>389</v>
      </c>
      <c r="C20" s="24" t="s">
        <v>386</v>
      </c>
      <c r="F20" s="24" t="s">
        <v>454</v>
      </c>
      <c r="G20" s="153">
        <v>0.5833333333357587</v>
      </c>
      <c r="H20" s="153">
        <v>0.7083333333357587</v>
      </c>
      <c r="I20" s="24" t="s">
        <v>401</v>
      </c>
      <c r="K20" s="153">
        <v>0.5416666666642413</v>
      </c>
      <c r="L20" s="24" t="s">
        <v>386</v>
      </c>
      <c r="O20" s="24" t="s">
        <v>386</v>
      </c>
      <c r="R20" s="24" t="s">
        <v>386</v>
      </c>
      <c r="U20" s="24" t="s">
        <v>386</v>
      </c>
    </row>
    <row r="21">
      <c r="A21" s="152">
        <v>44616.95167840278</v>
      </c>
      <c r="B21" s="24" t="s">
        <v>404</v>
      </c>
      <c r="C21" s="24" t="s">
        <v>386</v>
      </c>
      <c r="F21" s="24" t="s">
        <v>386</v>
      </c>
      <c r="I21" s="24" t="s">
        <v>386</v>
      </c>
      <c r="L21" s="24" t="s">
        <v>386</v>
      </c>
      <c r="O21" s="24" t="s">
        <v>386</v>
      </c>
      <c r="R21" s="24" t="s">
        <v>386</v>
      </c>
      <c r="U21" s="24" t="s">
        <v>386</v>
      </c>
    </row>
    <row r="22">
      <c r="A22" s="152">
        <v>44616.970217685186</v>
      </c>
      <c r="B22" s="24" t="s">
        <v>409</v>
      </c>
      <c r="C22" s="24" t="s">
        <v>386</v>
      </c>
      <c r="F22" s="24" t="s">
        <v>386</v>
      </c>
      <c r="I22" s="24" t="s">
        <v>386</v>
      </c>
      <c r="L22" s="24" t="s">
        <v>386</v>
      </c>
      <c r="O22" s="24" t="s">
        <v>386</v>
      </c>
      <c r="R22" s="24" t="s">
        <v>386</v>
      </c>
      <c r="U22" s="24" t="s">
        <v>386</v>
      </c>
    </row>
    <row r="23">
      <c r="A23" s="152">
        <v>44617.029986354166</v>
      </c>
      <c r="B23" s="24" t="s">
        <v>400</v>
      </c>
      <c r="C23" s="24" t="s">
        <v>387</v>
      </c>
      <c r="F23" s="24" t="s">
        <v>387</v>
      </c>
      <c r="I23" s="24" t="s">
        <v>386</v>
      </c>
      <c r="L23" s="24" t="s">
        <v>387</v>
      </c>
      <c r="O23" s="24" t="s">
        <v>386</v>
      </c>
      <c r="R23" s="24" t="s">
        <v>386</v>
      </c>
      <c r="U23" s="24" t="s">
        <v>386</v>
      </c>
    </row>
    <row r="24">
      <c r="A24" s="152">
        <v>44617.03988657407</v>
      </c>
      <c r="B24" s="24" t="s">
        <v>414</v>
      </c>
      <c r="C24" s="24" t="s">
        <v>455</v>
      </c>
      <c r="F24" s="24" t="s">
        <v>386</v>
      </c>
      <c r="I24" s="24" t="s">
        <v>386</v>
      </c>
      <c r="L24" s="24" t="s">
        <v>456</v>
      </c>
      <c r="O24" s="24" t="s">
        <v>386</v>
      </c>
      <c r="R24" s="24" t="s">
        <v>386</v>
      </c>
      <c r="U24" s="24" t="s">
        <v>386</v>
      </c>
    </row>
    <row r="25">
      <c r="A25" s="152">
        <v>44617.529170636575</v>
      </c>
      <c r="B25" s="24" t="s">
        <v>423</v>
      </c>
      <c r="C25" s="24" t="s">
        <v>386</v>
      </c>
      <c r="F25" s="24" t="s">
        <v>386</v>
      </c>
      <c r="I25" s="24" t="s">
        <v>386</v>
      </c>
      <c r="L25" s="24" t="s">
        <v>386</v>
      </c>
      <c r="O25" s="24" t="s">
        <v>386</v>
      </c>
      <c r="R25" s="24" t="s">
        <v>386</v>
      </c>
      <c r="U25" s="24" t="s">
        <v>386</v>
      </c>
    </row>
    <row r="26">
      <c r="A26" s="152">
        <v>44617.6304827662</v>
      </c>
      <c r="B26" s="24" t="s">
        <v>421</v>
      </c>
      <c r="C26" s="24" t="s">
        <v>401</v>
      </c>
      <c r="D26" s="153">
        <v>0.5416666666642413</v>
      </c>
      <c r="F26" s="24" t="s">
        <v>386</v>
      </c>
      <c r="I26" s="24" t="s">
        <v>386</v>
      </c>
      <c r="L26" s="24" t="s">
        <v>386</v>
      </c>
      <c r="O26" s="24" t="s">
        <v>386</v>
      </c>
      <c r="R26" s="24" t="s">
        <v>386</v>
      </c>
      <c r="U26" s="24" t="s">
        <v>386</v>
      </c>
    </row>
    <row r="27">
      <c r="A27" s="152">
        <v>44619.74765050926</v>
      </c>
      <c r="B27" s="24" t="s">
        <v>403</v>
      </c>
      <c r="C27" s="24" t="s">
        <v>386</v>
      </c>
      <c r="F27" s="24" t="s">
        <v>386</v>
      </c>
      <c r="I27" s="24" t="s">
        <v>386</v>
      </c>
      <c r="L27" s="24" t="s">
        <v>386</v>
      </c>
      <c r="O27" s="24" t="s">
        <v>386</v>
      </c>
      <c r="R27" s="24" t="s">
        <v>386</v>
      </c>
      <c r="U27" s="24" t="s">
        <v>386</v>
      </c>
    </row>
    <row r="28">
      <c r="A28" s="152">
        <v>44620.39038471065</v>
      </c>
      <c r="B28" s="24" t="s">
        <v>422</v>
      </c>
      <c r="C28" s="24" t="s">
        <v>386</v>
      </c>
      <c r="F28" s="24" t="s">
        <v>386</v>
      </c>
      <c r="I28" s="24" t="s">
        <v>386</v>
      </c>
      <c r="L28" s="24" t="s">
        <v>386</v>
      </c>
      <c r="O28" s="24" t="s">
        <v>386</v>
      </c>
      <c r="R28" s="24" t="s">
        <v>386</v>
      </c>
      <c r="U28" s="24" t="s">
        <v>386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457</v>
      </c>
      <c r="D1" s="36" t="s">
        <v>365</v>
      </c>
      <c r="E1" s="36" t="s">
        <v>366</v>
      </c>
      <c r="F1" s="151" t="s">
        <v>458</v>
      </c>
      <c r="G1" s="36" t="s">
        <v>368</v>
      </c>
      <c r="H1" s="36" t="s">
        <v>369</v>
      </c>
      <c r="I1" s="151" t="s">
        <v>459</v>
      </c>
      <c r="J1" s="36" t="s">
        <v>371</v>
      </c>
      <c r="K1" s="36" t="s">
        <v>372</v>
      </c>
      <c r="L1" s="151" t="s">
        <v>460</v>
      </c>
      <c r="M1" s="36" t="s">
        <v>374</v>
      </c>
      <c r="N1" s="36" t="s">
        <v>375</v>
      </c>
      <c r="O1" s="151" t="s">
        <v>461</v>
      </c>
      <c r="P1" s="36" t="s">
        <v>377</v>
      </c>
      <c r="Q1" s="36" t="s">
        <v>378</v>
      </c>
      <c r="R1" s="151" t="s">
        <v>462</v>
      </c>
      <c r="S1" s="36" t="s">
        <v>380</v>
      </c>
      <c r="T1" s="36" t="s">
        <v>381</v>
      </c>
      <c r="U1" s="151" t="s">
        <v>463</v>
      </c>
      <c r="V1" s="36" t="s">
        <v>383</v>
      </c>
      <c r="W1" s="36" t="s">
        <v>384</v>
      </c>
    </row>
    <row r="2">
      <c r="A2" s="152">
        <v>44602.958165868054</v>
      </c>
      <c r="B2" s="24" t="s">
        <v>405</v>
      </c>
      <c r="C2" s="24" t="s">
        <v>464</v>
      </c>
      <c r="D2" s="153">
        <v>0.5416666666642413</v>
      </c>
      <c r="F2" s="24" t="s">
        <v>387</v>
      </c>
      <c r="I2" s="24" t="s">
        <v>387</v>
      </c>
      <c r="L2" s="24" t="s">
        <v>387</v>
      </c>
      <c r="O2" s="24" t="s">
        <v>387</v>
      </c>
      <c r="R2" s="24" t="s">
        <v>386</v>
      </c>
      <c r="U2" s="24" t="s">
        <v>386</v>
      </c>
    </row>
    <row r="3">
      <c r="A3" s="152">
        <v>44602.9603168287</v>
      </c>
      <c r="B3" s="24" t="s">
        <v>394</v>
      </c>
      <c r="C3" s="24" t="s">
        <v>387</v>
      </c>
      <c r="F3" s="24" t="s">
        <v>386</v>
      </c>
      <c r="I3" s="24" t="s">
        <v>387</v>
      </c>
      <c r="L3" s="24" t="s">
        <v>387</v>
      </c>
      <c r="O3" s="24" t="s">
        <v>387</v>
      </c>
      <c r="R3" s="24" t="s">
        <v>386</v>
      </c>
      <c r="U3" s="24" t="s">
        <v>386</v>
      </c>
    </row>
    <row r="4">
      <c r="A4" s="152">
        <v>44602.96558089121</v>
      </c>
      <c r="B4" s="24" t="s">
        <v>391</v>
      </c>
      <c r="C4" s="24" t="s">
        <v>386</v>
      </c>
      <c r="F4" s="24" t="s">
        <v>386</v>
      </c>
      <c r="I4" s="24" t="s">
        <v>386</v>
      </c>
      <c r="L4" s="24" t="s">
        <v>399</v>
      </c>
      <c r="M4" s="153">
        <v>0.5416666666642413</v>
      </c>
      <c r="O4" s="24" t="s">
        <v>386</v>
      </c>
      <c r="R4" s="24" t="s">
        <v>386</v>
      </c>
      <c r="U4" s="24" t="s">
        <v>386</v>
      </c>
    </row>
    <row r="5">
      <c r="A5" s="152">
        <v>44602.97432005787</v>
      </c>
      <c r="B5" s="24" t="s">
        <v>392</v>
      </c>
      <c r="C5" s="24" t="s">
        <v>386</v>
      </c>
      <c r="F5" s="24" t="s">
        <v>386</v>
      </c>
      <c r="I5" s="24" t="s">
        <v>386</v>
      </c>
      <c r="L5" s="24" t="s">
        <v>386</v>
      </c>
      <c r="O5" s="24" t="s">
        <v>386</v>
      </c>
      <c r="R5" s="24" t="s">
        <v>386</v>
      </c>
      <c r="U5" s="24" t="s">
        <v>386</v>
      </c>
    </row>
    <row r="6">
      <c r="A6" s="152">
        <v>44602.99683631945</v>
      </c>
      <c r="B6" s="24" t="s">
        <v>395</v>
      </c>
      <c r="C6" s="24" t="s">
        <v>387</v>
      </c>
      <c r="F6" s="24" t="s">
        <v>387</v>
      </c>
      <c r="I6" s="24" t="s">
        <v>386</v>
      </c>
      <c r="L6" s="24" t="s">
        <v>387</v>
      </c>
      <c r="O6" s="24" t="s">
        <v>387</v>
      </c>
      <c r="R6" s="24" t="s">
        <v>387</v>
      </c>
      <c r="U6" s="24" t="s">
        <v>387</v>
      </c>
    </row>
    <row r="7">
      <c r="A7" s="152">
        <v>44603.43746883102</v>
      </c>
      <c r="B7" s="24" t="s">
        <v>404</v>
      </c>
      <c r="C7" s="24" t="s">
        <v>465</v>
      </c>
      <c r="E7" s="153">
        <v>0.625</v>
      </c>
      <c r="F7" s="24" t="s">
        <v>466</v>
      </c>
      <c r="H7" s="153">
        <v>0.75</v>
      </c>
      <c r="I7" s="24" t="s">
        <v>466</v>
      </c>
      <c r="K7" s="153">
        <v>0.5833333333357587</v>
      </c>
      <c r="L7" s="24" t="s">
        <v>467</v>
      </c>
      <c r="O7" s="24" t="s">
        <v>468</v>
      </c>
      <c r="R7" s="24" t="s">
        <v>387</v>
      </c>
      <c r="U7" s="24" t="s">
        <v>401</v>
      </c>
      <c r="V7" s="153">
        <v>0.5</v>
      </c>
    </row>
    <row r="8">
      <c r="A8" s="152">
        <v>44603.55216305556</v>
      </c>
      <c r="B8" s="24" t="s">
        <v>390</v>
      </c>
      <c r="C8" s="24" t="s">
        <v>469</v>
      </c>
      <c r="F8" s="24" t="s">
        <v>470</v>
      </c>
      <c r="I8" s="24" t="s">
        <v>386</v>
      </c>
      <c r="L8" s="24" t="s">
        <v>470</v>
      </c>
      <c r="O8" s="24" t="s">
        <v>470</v>
      </c>
      <c r="R8" s="24" t="s">
        <v>470</v>
      </c>
      <c r="U8" s="24" t="s">
        <v>386</v>
      </c>
    </row>
    <row r="9">
      <c r="A9" s="152">
        <v>44603.55227475695</v>
      </c>
      <c r="B9" s="24" t="s">
        <v>385</v>
      </c>
      <c r="C9" s="24" t="s">
        <v>387</v>
      </c>
      <c r="F9" s="24" t="s">
        <v>387</v>
      </c>
      <c r="I9" s="24" t="s">
        <v>387</v>
      </c>
      <c r="L9" s="24" t="s">
        <v>387</v>
      </c>
      <c r="O9" s="24" t="s">
        <v>387</v>
      </c>
      <c r="R9" s="24" t="s">
        <v>471</v>
      </c>
      <c r="U9" s="24" t="s">
        <v>386</v>
      </c>
    </row>
    <row r="10">
      <c r="A10" s="152">
        <v>44603.5530097338</v>
      </c>
      <c r="B10" s="24" t="s">
        <v>397</v>
      </c>
      <c r="C10" s="24" t="s">
        <v>386</v>
      </c>
      <c r="F10" s="24" t="s">
        <v>386</v>
      </c>
      <c r="I10" s="24" t="s">
        <v>386</v>
      </c>
      <c r="L10" s="24" t="s">
        <v>386</v>
      </c>
      <c r="O10" s="24" t="s">
        <v>386</v>
      </c>
      <c r="R10" s="24" t="s">
        <v>386</v>
      </c>
      <c r="U10" s="24" t="s">
        <v>386</v>
      </c>
    </row>
    <row r="11">
      <c r="A11" s="152">
        <v>44603.706481851856</v>
      </c>
      <c r="B11" s="24" t="s">
        <v>406</v>
      </c>
      <c r="C11" s="24" t="s">
        <v>386</v>
      </c>
      <c r="F11" s="24" t="s">
        <v>386</v>
      </c>
      <c r="I11" s="24" t="s">
        <v>386</v>
      </c>
      <c r="L11" s="24" t="s">
        <v>386</v>
      </c>
      <c r="O11" s="24" t="s">
        <v>386</v>
      </c>
      <c r="R11" s="24" t="s">
        <v>386</v>
      </c>
      <c r="U11" s="24" t="s">
        <v>386</v>
      </c>
    </row>
    <row r="12">
      <c r="A12" s="152">
        <v>44603.751812256945</v>
      </c>
      <c r="B12" s="24" t="s">
        <v>424</v>
      </c>
      <c r="C12" s="24" t="s">
        <v>386</v>
      </c>
      <c r="F12" s="24" t="s">
        <v>386</v>
      </c>
      <c r="I12" s="24" t="s">
        <v>386</v>
      </c>
      <c r="L12" s="24" t="s">
        <v>386</v>
      </c>
      <c r="O12" s="24" t="s">
        <v>386</v>
      </c>
      <c r="R12" s="24" t="s">
        <v>386</v>
      </c>
      <c r="U12" s="24" t="s">
        <v>386</v>
      </c>
    </row>
    <row r="13">
      <c r="A13" s="152">
        <v>44603.82439105324</v>
      </c>
      <c r="B13" s="24" t="s">
        <v>403</v>
      </c>
      <c r="C13" s="24" t="s">
        <v>386</v>
      </c>
      <c r="F13" s="24" t="s">
        <v>386</v>
      </c>
      <c r="I13" s="24" t="s">
        <v>386</v>
      </c>
      <c r="L13" s="24" t="s">
        <v>386</v>
      </c>
      <c r="O13" s="24" t="s">
        <v>386</v>
      </c>
      <c r="R13" s="24" t="s">
        <v>386</v>
      </c>
      <c r="U13" s="24" t="s">
        <v>386</v>
      </c>
    </row>
    <row r="14">
      <c r="A14" s="152">
        <v>44603.905981979166</v>
      </c>
      <c r="B14" s="24" t="s">
        <v>388</v>
      </c>
      <c r="C14" s="24" t="s">
        <v>387</v>
      </c>
      <c r="F14" s="24" t="s">
        <v>387</v>
      </c>
      <c r="I14" s="24" t="s">
        <v>386</v>
      </c>
      <c r="L14" s="24" t="s">
        <v>387</v>
      </c>
      <c r="O14" s="24" t="s">
        <v>387</v>
      </c>
      <c r="R14" s="24" t="s">
        <v>387</v>
      </c>
      <c r="U14" s="24" t="s">
        <v>386</v>
      </c>
    </row>
    <row r="15">
      <c r="A15" s="152">
        <v>44604.67554540509</v>
      </c>
      <c r="B15" s="24" t="s">
        <v>418</v>
      </c>
      <c r="C15" s="24" t="s">
        <v>386</v>
      </c>
      <c r="F15" s="24" t="s">
        <v>386</v>
      </c>
      <c r="I15" s="24" t="s">
        <v>386</v>
      </c>
      <c r="L15" s="24" t="s">
        <v>387</v>
      </c>
      <c r="O15" s="24" t="s">
        <v>386</v>
      </c>
      <c r="R15" s="24" t="s">
        <v>386</v>
      </c>
      <c r="U15" s="24" t="s">
        <v>386</v>
      </c>
    </row>
    <row r="16">
      <c r="A16" s="152">
        <v>44608.96162540509</v>
      </c>
      <c r="B16" s="24" t="s">
        <v>412</v>
      </c>
      <c r="C16" s="24" t="s">
        <v>472</v>
      </c>
      <c r="F16" s="24" t="s">
        <v>473</v>
      </c>
      <c r="I16" s="24" t="s">
        <v>473</v>
      </c>
      <c r="L16" s="24" t="s">
        <v>473</v>
      </c>
      <c r="O16" s="24" t="s">
        <v>473</v>
      </c>
      <c r="R16" s="24" t="s">
        <v>473</v>
      </c>
      <c r="U16" s="24" t="s">
        <v>386</v>
      </c>
    </row>
    <row r="17">
      <c r="A17" s="152">
        <v>44609.4741124537</v>
      </c>
      <c r="B17" s="24" t="s">
        <v>407</v>
      </c>
      <c r="C17" s="24" t="s">
        <v>387</v>
      </c>
      <c r="F17" s="24" t="s">
        <v>387</v>
      </c>
      <c r="I17" s="24" t="s">
        <v>387</v>
      </c>
      <c r="L17" s="24" t="s">
        <v>387</v>
      </c>
      <c r="O17" s="24" t="s">
        <v>387</v>
      </c>
      <c r="R17" s="24" t="s">
        <v>387</v>
      </c>
      <c r="U17" s="24" t="s">
        <v>386</v>
      </c>
    </row>
    <row r="18">
      <c r="A18" s="152">
        <v>44609.90964902777</v>
      </c>
      <c r="B18" s="24" t="s">
        <v>410</v>
      </c>
      <c r="C18" s="24" t="s">
        <v>386</v>
      </c>
      <c r="F18" s="24" t="s">
        <v>387</v>
      </c>
      <c r="I18" s="24" t="s">
        <v>387</v>
      </c>
      <c r="L18" s="24" t="s">
        <v>387</v>
      </c>
      <c r="O18" s="24" t="s">
        <v>386</v>
      </c>
      <c r="R18" s="24" t="s">
        <v>386</v>
      </c>
      <c r="U18" s="24" t="s">
        <v>386</v>
      </c>
    </row>
    <row r="19">
      <c r="A19" s="152">
        <v>44609.91029476852</v>
      </c>
      <c r="B19" s="24" t="s">
        <v>400</v>
      </c>
      <c r="C19" s="24" t="s">
        <v>387</v>
      </c>
      <c r="F19" s="24" t="s">
        <v>387</v>
      </c>
      <c r="I19" s="24" t="s">
        <v>386</v>
      </c>
      <c r="L19" s="24" t="s">
        <v>387</v>
      </c>
      <c r="O19" s="24" t="s">
        <v>386</v>
      </c>
      <c r="R19" s="24" t="s">
        <v>401</v>
      </c>
      <c r="S19" s="153">
        <v>0.5833333333357587</v>
      </c>
      <c r="U19" s="24" t="s">
        <v>474</v>
      </c>
      <c r="V19" s="153">
        <v>0.5416666666642413</v>
      </c>
    </row>
    <row r="20">
      <c r="A20" s="152">
        <v>44609.91104931713</v>
      </c>
      <c r="B20" s="24" t="s">
        <v>423</v>
      </c>
      <c r="C20" s="24" t="s">
        <v>387</v>
      </c>
      <c r="F20" s="24" t="s">
        <v>386</v>
      </c>
      <c r="I20" s="24" t="s">
        <v>387</v>
      </c>
      <c r="L20" s="24" t="s">
        <v>386</v>
      </c>
      <c r="O20" s="24" t="s">
        <v>386</v>
      </c>
      <c r="R20" s="24" t="s">
        <v>386</v>
      </c>
      <c r="U20" s="24" t="s">
        <v>386</v>
      </c>
    </row>
    <row r="21">
      <c r="A21" s="152">
        <v>44609.91332248843</v>
      </c>
      <c r="B21" s="24" t="s">
        <v>411</v>
      </c>
      <c r="C21" s="24" t="s">
        <v>386</v>
      </c>
      <c r="F21" s="24" t="s">
        <v>386</v>
      </c>
      <c r="I21" s="24" t="s">
        <v>386</v>
      </c>
      <c r="L21" s="24" t="s">
        <v>386</v>
      </c>
      <c r="O21" s="24" t="s">
        <v>386</v>
      </c>
      <c r="R21" s="24" t="s">
        <v>386</v>
      </c>
      <c r="U21" s="24" t="s">
        <v>386</v>
      </c>
    </row>
    <row r="22">
      <c r="A22" s="152">
        <v>44609.91332608796</v>
      </c>
      <c r="B22" s="24" t="s">
        <v>389</v>
      </c>
      <c r="C22" s="24" t="s">
        <v>386</v>
      </c>
      <c r="F22" s="24" t="s">
        <v>386</v>
      </c>
      <c r="I22" s="24" t="s">
        <v>386</v>
      </c>
      <c r="L22" s="24" t="s">
        <v>386</v>
      </c>
      <c r="O22" s="24" t="s">
        <v>386</v>
      </c>
      <c r="R22" s="24" t="s">
        <v>386</v>
      </c>
      <c r="U22" s="24" t="s">
        <v>386</v>
      </c>
    </row>
    <row r="23">
      <c r="A23" s="152">
        <v>44609.917747060186</v>
      </c>
      <c r="B23" s="24" t="s">
        <v>414</v>
      </c>
      <c r="C23" s="24" t="s">
        <v>387</v>
      </c>
      <c r="F23" s="24" t="s">
        <v>386</v>
      </c>
      <c r="I23" s="24" t="s">
        <v>386</v>
      </c>
      <c r="L23" s="24" t="s">
        <v>386</v>
      </c>
      <c r="O23" s="24" t="s">
        <v>386</v>
      </c>
      <c r="R23" s="24" t="s">
        <v>456</v>
      </c>
      <c r="U23" s="24" t="s">
        <v>386</v>
      </c>
    </row>
    <row r="24">
      <c r="A24" s="152">
        <v>44609.94826122685</v>
      </c>
      <c r="B24" s="24" t="s">
        <v>393</v>
      </c>
      <c r="C24" s="24" t="s">
        <v>387</v>
      </c>
      <c r="F24" s="24" t="s">
        <v>387</v>
      </c>
      <c r="I24" s="24" t="s">
        <v>387</v>
      </c>
      <c r="L24" s="24" t="s">
        <v>387</v>
      </c>
      <c r="O24" s="24" t="s">
        <v>387</v>
      </c>
      <c r="R24" s="24" t="s">
        <v>387</v>
      </c>
      <c r="U24" s="24" t="s">
        <v>387</v>
      </c>
    </row>
    <row r="25">
      <c r="A25" s="152">
        <v>44610.00867664352</v>
      </c>
      <c r="B25" s="24" t="s">
        <v>408</v>
      </c>
      <c r="C25" s="24" t="s">
        <v>475</v>
      </c>
      <c r="F25" s="24" t="s">
        <v>476</v>
      </c>
      <c r="I25" s="24" t="s">
        <v>477</v>
      </c>
      <c r="L25" s="24" t="s">
        <v>386</v>
      </c>
      <c r="O25" s="24" t="s">
        <v>478</v>
      </c>
      <c r="R25" s="24" t="s">
        <v>386</v>
      </c>
      <c r="U25" s="24" t="s">
        <v>386</v>
      </c>
    </row>
    <row r="26">
      <c r="A26" s="152">
        <v>44610.011958310184</v>
      </c>
      <c r="B26" s="24" t="s">
        <v>421</v>
      </c>
      <c r="C26" s="24" t="s">
        <v>387</v>
      </c>
      <c r="F26" s="24" t="s">
        <v>386</v>
      </c>
      <c r="I26" s="24" t="s">
        <v>387</v>
      </c>
      <c r="L26" s="24" t="s">
        <v>386</v>
      </c>
      <c r="O26" s="24" t="s">
        <v>386</v>
      </c>
      <c r="R26" s="24" t="s">
        <v>386</v>
      </c>
      <c r="U26" s="24" t="s">
        <v>386</v>
      </c>
    </row>
    <row r="27">
      <c r="A27" s="152">
        <v>44610.079064328704</v>
      </c>
      <c r="B27" s="24" t="s">
        <v>420</v>
      </c>
      <c r="C27" s="24" t="s">
        <v>386</v>
      </c>
      <c r="F27" s="24" t="s">
        <v>386</v>
      </c>
      <c r="I27" s="24" t="s">
        <v>386</v>
      </c>
      <c r="L27" s="24" t="s">
        <v>386</v>
      </c>
      <c r="O27" s="24" t="s">
        <v>386</v>
      </c>
      <c r="R27" s="24" t="s">
        <v>386</v>
      </c>
      <c r="U27" s="24" t="s">
        <v>386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479</v>
      </c>
      <c r="D1" s="36" t="s">
        <v>365</v>
      </c>
      <c r="E1" s="36" t="s">
        <v>366</v>
      </c>
      <c r="F1" s="151" t="s">
        <v>480</v>
      </c>
      <c r="G1" s="36" t="s">
        <v>368</v>
      </c>
      <c r="H1" s="36" t="s">
        <v>369</v>
      </c>
      <c r="I1" s="151" t="s">
        <v>481</v>
      </c>
      <c r="J1" s="36" t="s">
        <v>371</v>
      </c>
      <c r="K1" s="36" t="s">
        <v>372</v>
      </c>
      <c r="L1" s="151" t="s">
        <v>482</v>
      </c>
      <c r="M1" s="36" t="s">
        <v>374</v>
      </c>
      <c r="N1" s="36" t="s">
        <v>375</v>
      </c>
      <c r="O1" s="151" t="s">
        <v>483</v>
      </c>
      <c r="P1" s="36" t="s">
        <v>377</v>
      </c>
      <c r="Q1" s="36" t="s">
        <v>378</v>
      </c>
      <c r="R1" s="151" t="s">
        <v>484</v>
      </c>
      <c r="S1" s="36" t="s">
        <v>380</v>
      </c>
      <c r="T1" s="36" t="s">
        <v>381</v>
      </c>
      <c r="U1" s="151" t="s">
        <v>485</v>
      </c>
      <c r="V1" s="36" t="s">
        <v>383</v>
      </c>
      <c r="W1" s="36" t="s">
        <v>384</v>
      </c>
    </row>
    <row r="2">
      <c r="A2" s="152">
        <v>44501.50851802083</v>
      </c>
      <c r="B2" s="24" t="s">
        <v>405</v>
      </c>
      <c r="C2" s="24" t="s">
        <v>387</v>
      </c>
      <c r="F2" s="24" t="s">
        <v>387</v>
      </c>
      <c r="I2" s="24" t="s">
        <v>387</v>
      </c>
      <c r="L2" s="24" t="s">
        <v>387</v>
      </c>
      <c r="O2" s="24" t="s">
        <v>387</v>
      </c>
      <c r="R2" s="24" t="s">
        <v>387</v>
      </c>
      <c r="U2" s="24" t="s">
        <v>387</v>
      </c>
    </row>
    <row r="3">
      <c r="A3" s="152">
        <v>44501.509870381946</v>
      </c>
      <c r="B3" s="24" t="s">
        <v>418</v>
      </c>
      <c r="C3" s="24" t="s">
        <v>386</v>
      </c>
      <c r="F3" s="24" t="s">
        <v>386</v>
      </c>
      <c r="I3" s="24" t="s">
        <v>387</v>
      </c>
      <c r="L3" s="24" t="s">
        <v>386</v>
      </c>
      <c r="O3" s="24" t="s">
        <v>387</v>
      </c>
      <c r="R3" s="24" t="s">
        <v>386</v>
      </c>
      <c r="U3" s="24" t="s">
        <v>386</v>
      </c>
    </row>
    <row r="4">
      <c r="A4" s="152">
        <v>44501.53181561343</v>
      </c>
      <c r="B4" s="24" t="s">
        <v>403</v>
      </c>
      <c r="C4" s="24" t="s">
        <v>386</v>
      </c>
      <c r="F4" s="24" t="s">
        <v>386</v>
      </c>
      <c r="I4" s="24" t="s">
        <v>386</v>
      </c>
      <c r="L4" s="24" t="s">
        <v>386</v>
      </c>
      <c r="O4" s="24" t="s">
        <v>386</v>
      </c>
      <c r="R4" s="24" t="s">
        <v>386</v>
      </c>
      <c r="U4" s="24" t="s">
        <v>386</v>
      </c>
    </row>
    <row r="5">
      <c r="A5" s="152">
        <v>44501.54033221064</v>
      </c>
      <c r="B5" s="24" t="s">
        <v>486</v>
      </c>
      <c r="C5" s="24" t="s">
        <v>386</v>
      </c>
      <c r="F5" s="24" t="s">
        <v>387</v>
      </c>
      <c r="I5" s="24" t="s">
        <v>387</v>
      </c>
      <c r="L5" s="24" t="s">
        <v>387</v>
      </c>
      <c r="O5" s="24" t="s">
        <v>386</v>
      </c>
      <c r="R5" s="24" t="s">
        <v>386</v>
      </c>
      <c r="U5" s="24" t="s">
        <v>386</v>
      </c>
    </row>
    <row r="6">
      <c r="A6" s="152">
        <v>44501.54190643519</v>
      </c>
      <c r="B6" s="24" t="s">
        <v>487</v>
      </c>
      <c r="C6" s="24" t="s">
        <v>387</v>
      </c>
      <c r="F6" s="24" t="s">
        <v>386</v>
      </c>
      <c r="I6" s="24" t="s">
        <v>386</v>
      </c>
      <c r="L6" s="24" t="s">
        <v>386</v>
      </c>
      <c r="O6" s="24" t="s">
        <v>386</v>
      </c>
      <c r="R6" s="24" t="s">
        <v>386</v>
      </c>
      <c r="U6" s="24" t="s">
        <v>386</v>
      </c>
    </row>
    <row r="7">
      <c r="A7" s="152">
        <v>44501.542298182874</v>
      </c>
      <c r="B7" s="24" t="s">
        <v>394</v>
      </c>
      <c r="C7" s="24" t="s">
        <v>419</v>
      </c>
      <c r="D7" s="153">
        <v>0.78125</v>
      </c>
      <c r="F7" s="24" t="s">
        <v>419</v>
      </c>
      <c r="G7" s="153">
        <v>0.78125</v>
      </c>
      <c r="I7" s="24" t="s">
        <v>419</v>
      </c>
      <c r="J7" s="153">
        <v>0.78125</v>
      </c>
      <c r="L7" s="24" t="s">
        <v>488</v>
      </c>
      <c r="O7" s="24" t="s">
        <v>489</v>
      </c>
      <c r="P7" s="153">
        <v>0.75</v>
      </c>
      <c r="R7" s="24" t="s">
        <v>386</v>
      </c>
      <c r="U7" s="24" t="s">
        <v>386</v>
      </c>
    </row>
    <row r="8">
      <c r="A8" s="152">
        <v>44501.57316586806</v>
      </c>
      <c r="B8" s="24" t="s">
        <v>490</v>
      </c>
      <c r="C8" s="24" t="s">
        <v>387</v>
      </c>
      <c r="F8" s="24" t="s">
        <v>386</v>
      </c>
      <c r="I8" s="24" t="s">
        <v>386</v>
      </c>
      <c r="L8" s="24" t="s">
        <v>386</v>
      </c>
      <c r="O8" s="24" t="s">
        <v>386</v>
      </c>
      <c r="R8" s="24" t="s">
        <v>386</v>
      </c>
      <c r="U8" s="24" t="s">
        <v>386</v>
      </c>
    </row>
    <row r="9">
      <c r="A9" s="152">
        <v>44501.57984219908</v>
      </c>
      <c r="B9" s="24" t="s">
        <v>491</v>
      </c>
      <c r="C9" s="24" t="s">
        <v>419</v>
      </c>
      <c r="F9" s="24" t="s">
        <v>419</v>
      </c>
      <c r="I9" s="24" t="s">
        <v>387</v>
      </c>
      <c r="L9" s="24" t="s">
        <v>419</v>
      </c>
      <c r="O9" s="24" t="s">
        <v>386</v>
      </c>
      <c r="R9" s="24" t="s">
        <v>386</v>
      </c>
      <c r="U9" s="24" t="s">
        <v>386</v>
      </c>
    </row>
    <row r="10">
      <c r="A10" s="152">
        <v>44501.618331377314</v>
      </c>
      <c r="B10" s="24" t="s">
        <v>492</v>
      </c>
      <c r="C10" s="24" t="s">
        <v>386</v>
      </c>
      <c r="F10" s="24" t="s">
        <v>386</v>
      </c>
      <c r="I10" s="24" t="s">
        <v>493</v>
      </c>
      <c r="L10" s="24" t="s">
        <v>386</v>
      </c>
      <c r="O10" s="24" t="s">
        <v>386</v>
      </c>
      <c r="R10" s="24" t="s">
        <v>386</v>
      </c>
      <c r="U10" s="24" t="s">
        <v>386</v>
      </c>
    </row>
    <row r="11">
      <c r="A11" s="152">
        <v>44501.7736278588</v>
      </c>
      <c r="B11" s="24" t="s">
        <v>494</v>
      </c>
      <c r="C11" s="24" t="s">
        <v>386</v>
      </c>
      <c r="F11" s="24" t="s">
        <v>387</v>
      </c>
      <c r="I11" s="24" t="s">
        <v>386</v>
      </c>
      <c r="L11" s="24" t="s">
        <v>387</v>
      </c>
      <c r="O11" s="24" t="s">
        <v>386</v>
      </c>
      <c r="R11" s="24" t="s">
        <v>386</v>
      </c>
      <c r="U11" s="24" t="s">
        <v>386</v>
      </c>
    </row>
    <row r="12">
      <c r="A12" s="152">
        <v>44501.83093447916</v>
      </c>
      <c r="B12" s="24" t="s">
        <v>495</v>
      </c>
      <c r="C12" s="24" t="s">
        <v>387</v>
      </c>
      <c r="F12" s="24" t="s">
        <v>387</v>
      </c>
      <c r="I12" s="24" t="s">
        <v>387</v>
      </c>
      <c r="L12" s="24" t="s">
        <v>387</v>
      </c>
      <c r="O12" s="24" t="s">
        <v>386</v>
      </c>
      <c r="R12" s="24" t="s">
        <v>387</v>
      </c>
      <c r="U12" s="24" t="s">
        <v>387</v>
      </c>
    </row>
    <row r="13">
      <c r="A13" s="152">
        <v>44501.90742157407</v>
      </c>
      <c r="B13" s="24" t="s">
        <v>393</v>
      </c>
      <c r="C13" s="24" t="s">
        <v>387</v>
      </c>
      <c r="F13" s="24" t="s">
        <v>387</v>
      </c>
      <c r="I13" s="24" t="s">
        <v>387</v>
      </c>
      <c r="L13" s="24" t="s">
        <v>387</v>
      </c>
      <c r="O13" s="24" t="s">
        <v>386</v>
      </c>
      <c r="R13" s="24" t="s">
        <v>386</v>
      </c>
      <c r="U13" s="24" t="s">
        <v>386</v>
      </c>
    </row>
    <row r="14">
      <c r="A14" s="152">
        <v>44501.93447603009</v>
      </c>
      <c r="B14" s="24" t="s">
        <v>496</v>
      </c>
      <c r="C14" s="24" t="s">
        <v>387</v>
      </c>
      <c r="F14" s="24" t="s">
        <v>387</v>
      </c>
      <c r="I14" s="24" t="s">
        <v>419</v>
      </c>
      <c r="L14" s="24" t="s">
        <v>387</v>
      </c>
      <c r="O14" s="24" t="s">
        <v>419</v>
      </c>
      <c r="R14" s="24" t="s">
        <v>386</v>
      </c>
      <c r="U14" s="24" t="s">
        <v>386</v>
      </c>
    </row>
    <row r="15">
      <c r="A15" s="152">
        <v>44502.56587849537</v>
      </c>
      <c r="B15" s="24" t="s">
        <v>497</v>
      </c>
      <c r="C15" s="24" t="s">
        <v>387</v>
      </c>
      <c r="F15" s="24" t="s">
        <v>387</v>
      </c>
      <c r="I15" s="24" t="s">
        <v>387</v>
      </c>
      <c r="L15" s="24" t="s">
        <v>387</v>
      </c>
      <c r="O15" s="24" t="s">
        <v>401</v>
      </c>
      <c r="P15" s="153">
        <v>0.75</v>
      </c>
      <c r="R15" s="24" t="s">
        <v>386</v>
      </c>
      <c r="U15" s="24" t="s">
        <v>386</v>
      </c>
    </row>
    <row r="16">
      <c r="A16" s="152">
        <v>44502.607850960645</v>
      </c>
      <c r="B16" s="24" t="s">
        <v>498</v>
      </c>
      <c r="C16" s="24" t="s">
        <v>386</v>
      </c>
      <c r="F16" s="24" t="s">
        <v>387</v>
      </c>
      <c r="I16" s="24" t="s">
        <v>386</v>
      </c>
      <c r="L16" s="24" t="s">
        <v>386</v>
      </c>
      <c r="O16" s="24" t="s">
        <v>387</v>
      </c>
      <c r="R16" s="24" t="s">
        <v>386</v>
      </c>
      <c r="U16" s="24" t="s">
        <v>386</v>
      </c>
    </row>
    <row r="17">
      <c r="A17" s="152">
        <v>44503.6380990162</v>
      </c>
      <c r="B17" s="24" t="s">
        <v>499</v>
      </c>
      <c r="C17" s="24" t="s">
        <v>386</v>
      </c>
      <c r="F17" s="24" t="s">
        <v>386</v>
      </c>
      <c r="I17" s="24" t="s">
        <v>386</v>
      </c>
      <c r="L17" s="24" t="s">
        <v>387</v>
      </c>
      <c r="O17" s="24" t="s">
        <v>500</v>
      </c>
      <c r="R17" s="24" t="s">
        <v>386</v>
      </c>
      <c r="U17" s="24" t="s">
        <v>386</v>
      </c>
    </row>
    <row r="18">
      <c r="A18" s="152">
        <v>44503.72835684028</v>
      </c>
      <c r="B18" s="24" t="s">
        <v>501</v>
      </c>
      <c r="C18" s="24" t="s">
        <v>386</v>
      </c>
      <c r="F18" s="24" t="s">
        <v>386</v>
      </c>
      <c r="I18" s="24" t="s">
        <v>387</v>
      </c>
      <c r="L18" s="24" t="s">
        <v>386</v>
      </c>
      <c r="O18" s="24" t="s">
        <v>386</v>
      </c>
      <c r="R18" s="24" t="s">
        <v>386</v>
      </c>
      <c r="U18" s="24" t="s">
        <v>386</v>
      </c>
    </row>
    <row r="19">
      <c r="A19" s="152">
        <v>44505.6581134375</v>
      </c>
      <c r="B19" s="24" t="s">
        <v>502</v>
      </c>
      <c r="C19" s="24" t="s">
        <v>387</v>
      </c>
      <c r="F19" s="24" t="s">
        <v>387</v>
      </c>
      <c r="I19" s="24" t="s">
        <v>387</v>
      </c>
      <c r="L19" s="24" t="s">
        <v>386</v>
      </c>
      <c r="O19" s="24" t="s">
        <v>503</v>
      </c>
      <c r="P19" s="153">
        <v>0.75</v>
      </c>
      <c r="R19" s="24" t="s">
        <v>386</v>
      </c>
      <c r="U19" s="24" t="s">
        <v>386</v>
      </c>
    </row>
    <row r="20">
      <c r="A20" s="152">
        <v>44505.6988003125</v>
      </c>
      <c r="B20" s="24" t="s">
        <v>504</v>
      </c>
      <c r="C20" s="24" t="s">
        <v>387</v>
      </c>
      <c r="F20" s="24" t="s">
        <v>387</v>
      </c>
      <c r="I20" s="24" t="s">
        <v>386</v>
      </c>
      <c r="L20" s="24" t="s">
        <v>386</v>
      </c>
      <c r="O20" s="24" t="s">
        <v>387</v>
      </c>
      <c r="R20" s="24" t="s">
        <v>386</v>
      </c>
      <c r="U20" s="24" t="s">
        <v>386</v>
      </c>
    </row>
    <row r="21">
      <c r="A21" s="152">
        <v>44505.8335909375</v>
      </c>
      <c r="B21" s="24" t="s">
        <v>505</v>
      </c>
      <c r="C21" s="24" t="s">
        <v>387</v>
      </c>
      <c r="F21" s="24" t="s">
        <v>386</v>
      </c>
      <c r="I21" s="24" t="s">
        <v>386</v>
      </c>
      <c r="L21" s="24" t="s">
        <v>386</v>
      </c>
      <c r="O21" s="24" t="s">
        <v>386</v>
      </c>
      <c r="R21" s="24" t="s">
        <v>386</v>
      </c>
      <c r="U21" s="24" t="s">
        <v>386</v>
      </c>
    </row>
    <row r="22">
      <c r="A22" s="152">
        <v>44506.53532513889</v>
      </c>
      <c r="B22" s="24" t="s">
        <v>506</v>
      </c>
      <c r="C22" s="24" t="s">
        <v>387</v>
      </c>
      <c r="F22" s="24" t="s">
        <v>387</v>
      </c>
      <c r="I22" s="24" t="s">
        <v>387</v>
      </c>
      <c r="L22" s="24" t="s">
        <v>387</v>
      </c>
      <c r="O22" s="24" t="s">
        <v>387</v>
      </c>
      <c r="R22" s="24" t="s">
        <v>387</v>
      </c>
      <c r="U22" s="24" t="s">
        <v>387</v>
      </c>
    </row>
    <row r="23">
      <c r="A23" s="152">
        <v>44507.521133229166</v>
      </c>
      <c r="B23" s="24" t="s">
        <v>507</v>
      </c>
      <c r="C23" s="24" t="s">
        <v>508</v>
      </c>
      <c r="F23" s="24" t="s">
        <v>508</v>
      </c>
      <c r="I23" s="24" t="s">
        <v>508</v>
      </c>
      <c r="L23" s="24" t="s">
        <v>387</v>
      </c>
      <c r="O23" s="24" t="s">
        <v>387</v>
      </c>
      <c r="R23" s="24" t="s">
        <v>387</v>
      </c>
      <c r="U23" s="24" t="s">
        <v>387</v>
      </c>
    </row>
    <row r="24">
      <c r="A24" s="152">
        <v>44507.70203756944</v>
      </c>
      <c r="B24" s="24" t="s">
        <v>509</v>
      </c>
      <c r="C24" s="24" t="s">
        <v>386</v>
      </c>
      <c r="F24" s="24" t="s">
        <v>387</v>
      </c>
      <c r="I24" s="24" t="s">
        <v>386</v>
      </c>
      <c r="L24" s="24" t="s">
        <v>386</v>
      </c>
      <c r="O24" s="24" t="s">
        <v>386</v>
      </c>
      <c r="R24" s="24" t="s">
        <v>386</v>
      </c>
      <c r="U24" s="24" t="s">
        <v>386</v>
      </c>
    </row>
    <row r="25">
      <c r="A25" s="152">
        <v>44507.70234853009</v>
      </c>
      <c r="B25" s="24" t="s">
        <v>510</v>
      </c>
      <c r="C25" s="24" t="s">
        <v>419</v>
      </c>
      <c r="F25" s="24" t="s">
        <v>511</v>
      </c>
      <c r="I25" s="24" t="s">
        <v>387</v>
      </c>
      <c r="L25" s="24" t="s">
        <v>512</v>
      </c>
      <c r="O25" s="24" t="s">
        <v>386</v>
      </c>
      <c r="R25" s="24" t="s">
        <v>386</v>
      </c>
      <c r="U25" s="24" t="s">
        <v>386</v>
      </c>
    </row>
    <row r="26">
      <c r="A26" s="152">
        <v>44507.74731564814</v>
      </c>
      <c r="B26" s="24" t="s">
        <v>513</v>
      </c>
      <c r="C26" s="24" t="s">
        <v>386</v>
      </c>
      <c r="F26" s="24" t="s">
        <v>387</v>
      </c>
      <c r="I26" s="24" t="s">
        <v>386</v>
      </c>
      <c r="L26" s="24" t="s">
        <v>387</v>
      </c>
      <c r="O26" s="24" t="s">
        <v>386</v>
      </c>
      <c r="R26" s="24" t="s">
        <v>386</v>
      </c>
      <c r="U26" s="24" t="s">
        <v>386</v>
      </c>
    </row>
    <row r="27">
      <c r="A27" s="152">
        <v>44507.767874502315</v>
      </c>
      <c r="B27" s="24" t="s">
        <v>514</v>
      </c>
      <c r="C27" s="24" t="s">
        <v>386</v>
      </c>
      <c r="F27" s="24" t="s">
        <v>387</v>
      </c>
      <c r="I27" s="24" t="s">
        <v>387</v>
      </c>
      <c r="L27" s="24" t="s">
        <v>387</v>
      </c>
      <c r="O27" s="24" t="s">
        <v>387</v>
      </c>
      <c r="R27" s="24" t="s">
        <v>386</v>
      </c>
      <c r="U27" s="24" t="s">
        <v>386</v>
      </c>
    </row>
    <row r="28">
      <c r="A28" s="152">
        <v>44507.79340155092</v>
      </c>
      <c r="B28" s="24" t="s">
        <v>515</v>
      </c>
      <c r="C28" s="24" t="s">
        <v>386</v>
      </c>
      <c r="F28" s="24" t="s">
        <v>387</v>
      </c>
      <c r="I28" s="24" t="s">
        <v>387</v>
      </c>
      <c r="L28" s="24" t="s">
        <v>386</v>
      </c>
      <c r="O28" s="24" t="s">
        <v>386</v>
      </c>
      <c r="R28" s="24" t="s">
        <v>386</v>
      </c>
      <c r="U28" s="24" t="s">
        <v>386</v>
      </c>
    </row>
    <row r="29">
      <c r="A29" s="152">
        <v>44507.794199375</v>
      </c>
      <c r="B29" s="24" t="s">
        <v>516</v>
      </c>
      <c r="C29" s="24" t="s">
        <v>401</v>
      </c>
      <c r="D29" s="153">
        <v>0.7708333333357587</v>
      </c>
      <c r="F29" s="24" t="s">
        <v>386</v>
      </c>
      <c r="I29" s="24" t="s">
        <v>387</v>
      </c>
      <c r="L29" s="24" t="s">
        <v>386</v>
      </c>
      <c r="O29" s="24" t="s">
        <v>386</v>
      </c>
      <c r="R29" s="24" t="s">
        <v>386</v>
      </c>
      <c r="U29" s="24" t="s">
        <v>386</v>
      </c>
    </row>
    <row r="30">
      <c r="A30" s="152">
        <v>44507.797524525464</v>
      </c>
      <c r="B30" s="24" t="s">
        <v>517</v>
      </c>
      <c r="C30" s="24" t="s">
        <v>387</v>
      </c>
      <c r="F30" s="24" t="s">
        <v>386</v>
      </c>
      <c r="I30" s="24" t="s">
        <v>518</v>
      </c>
      <c r="L30" s="24" t="s">
        <v>387</v>
      </c>
      <c r="O30" s="24" t="s">
        <v>386</v>
      </c>
      <c r="R30" s="24" t="s">
        <v>386</v>
      </c>
      <c r="U30" s="24" t="s">
        <v>386</v>
      </c>
    </row>
    <row r="31">
      <c r="A31" s="152">
        <v>44507.88398315972</v>
      </c>
      <c r="B31" s="24" t="s">
        <v>519</v>
      </c>
      <c r="C31" s="24" t="s">
        <v>386</v>
      </c>
      <c r="F31" s="24" t="s">
        <v>387</v>
      </c>
      <c r="I31" s="24" t="s">
        <v>387</v>
      </c>
      <c r="L31" s="24" t="s">
        <v>386</v>
      </c>
      <c r="O31" s="24" t="s">
        <v>386</v>
      </c>
      <c r="R31" s="24" t="s">
        <v>386</v>
      </c>
      <c r="U31" s="24" t="s">
        <v>386</v>
      </c>
    </row>
    <row r="32">
      <c r="A32" s="152">
        <v>44507.89212402778</v>
      </c>
      <c r="B32" s="24" t="s">
        <v>520</v>
      </c>
      <c r="C32" s="24" t="s">
        <v>386</v>
      </c>
      <c r="F32" s="24" t="s">
        <v>386</v>
      </c>
      <c r="I32" s="24" t="s">
        <v>386</v>
      </c>
      <c r="L32" s="24" t="s">
        <v>386</v>
      </c>
      <c r="O32" s="24" t="s">
        <v>386</v>
      </c>
      <c r="R32" s="24" t="s">
        <v>386</v>
      </c>
      <c r="U32" s="24" t="s">
        <v>386</v>
      </c>
    </row>
    <row r="33">
      <c r="A33" s="152">
        <v>44507.90908142361</v>
      </c>
      <c r="B33" s="24" t="s">
        <v>409</v>
      </c>
      <c r="C33" s="24" t="s">
        <v>386</v>
      </c>
      <c r="F33" s="24" t="s">
        <v>386</v>
      </c>
      <c r="I33" s="24" t="s">
        <v>387</v>
      </c>
      <c r="L33" s="24" t="s">
        <v>386</v>
      </c>
      <c r="O33" s="24" t="s">
        <v>386</v>
      </c>
      <c r="R33" s="24" t="s">
        <v>386</v>
      </c>
      <c r="U33" s="24" t="s">
        <v>386</v>
      </c>
    </row>
    <row r="34">
      <c r="A34" s="152">
        <v>44582.83921769676</v>
      </c>
      <c r="B34" s="24" t="s">
        <v>424</v>
      </c>
      <c r="C34" s="24" t="s">
        <v>386</v>
      </c>
      <c r="F34" s="24" t="s">
        <v>386</v>
      </c>
      <c r="I34" s="24" t="s">
        <v>386</v>
      </c>
      <c r="L34" s="24" t="s">
        <v>386</v>
      </c>
      <c r="O34" s="24" t="s">
        <v>386</v>
      </c>
      <c r="R34" s="24" t="s">
        <v>386</v>
      </c>
      <c r="U34" s="24" t="s">
        <v>386</v>
      </c>
    </row>
    <row r="35">
      <c r="A35" s="152">
        <v>44602.95754894676</v>
      </c>
      <c r="B35" s="24" t="s">
        <v>405</v>
      </c>
      <c r="C35" s="24" t="s">
        <v>387</v>
      </c>
      <c r="F35" s="24" t="s">
        <v>387</v>
      </c>
      <c r="I35" s="24" t="s">
        <v>386</v>
      </c>
      <c r="L35" s="24" t="s">
        <v>387</v>
      </c>
      <c r="O35" s="24" t="s">
        <v>387</v>
      </c>
      <c r="R35" s="24" t="s">
        <v>387</v>
      </c>
      <c r="U35" s="24" t="s">
        <v>386</v>
      </c>
    </row>
    <row r="36">
      <c r="A36" s="152">
        <v>44602.95901832176</v>
      </c>
      <c r="B36" s="24" t="s">
        <v>394</v>
      </c>
      <c r="C36" s="24" t="s">
        <v>387</v>
      </c>
      <c r="F36" s="24" t="s">
        <v>387</v>
      </c>
      <c r="I36" s="24" t="s">
        <v>387</v>
      </c>
      <c r="L36" s="24" t="s">
        <v>387</v>
      </c>
      <c r="O36" s="24" t="s">
        <v>387</v>
      </c>
      <c r="R36" s="24" t="s">
        <v>387</v>
      </c>
      <c r="U36" s="24" t="s">
        <v>386</v>
      </c>
    </row>
    <row r="37">
      <c r="A37" s="152">
        <v>44602.96109846065</v>
      </c>
      <c r="B37" s="24" t="s">
        <v>408</v>
      </c>
      <c r="C37" s="24" t="s">
        <v>386</v>
      </c>
      <c r="F37" s="24" t="s">
        <v>387</v>
      </c>
      <c r="I37" s="24" t="s">
        <v>521</v>
      </c>
      <c r="K37" s="153">
        <v>0.5416666666642413</v>
      </c>
      <c r="L37" s="24" t="s">
        <v>386</v>
      </c>
      <c r="O37" s="24" t="s">
        <v>387</v>
      </c>
      <c r="R37" s="24" t="s">
        <v>386</v>
      </c>
      <c r="U37" s="24" t="s">
        <v>386</v>
      </c>
    </row>
    <row r="38">
      <c r="A38" s="152">
        <v>44602.96471148148</v>
      </c>
      <c r="B38" s="24" t="s">
        <v>391</v>
      </c>
      <c r="C38" s="24" t="s">
        <v>386</v>
      </c>
      <c r="F38" s="24" t="s">
        <v>386</v>
      </c>
      <c r="I38" s="24" t="s">
        <v>386</v>
      </c>
      <c r="L38" s="24" t="s">
        <v>387</v>
      </c>
      <c r="O38" s="24" t="s">
        <v>522</v>
      </c>
      <c r="Q38" s="153">
        <v>0.5</v>
      </c>
      <c r="R38" s="24" t="s">
        <v>386</v>
      </c>
      <c r="U38" s="24" t="s">
        <v>386</v>
      </c>
    </row>
    <row r="39">
      <c r="A39" s="152">
        <v>44602.9736272338</v>
      </c>
      <c r="B39" s="24" t="s">
        <v>392</v>
      </c>
      <c r="C39" s="24" t="s">
        <v>387</v>
      </c>
      <c r="F39" s="24" t="s">
        <v>386</v>
      </c>
      <c r="I39" s="24" t="s">
        <v>386</v>
      </c>
      <c r="L39" s="24" t="s">
        <v>386</v>
      </c>
      <c r="O39" s="24" t="s">
        <v>386</v>
      </c>
      <c r="R39" s="24" t="s">
        <v>387</v>
      </c>
      <c r="U39" s="24" t="s">
        <v>386</v>
      </c>
    </row>
    <row r="40">
      <c r="A40" s="152">
        <v>44602.996195706015</v>
      </c>
      <c r="B40" s="24" t="s">
        <v>395</v>
      </c>
      <c r="C40" s="24" t="s">
        <v>387</v>
      </c>
      <c r="F40" s="24" t="s">
        <v>387</v>
      </c>
      <c r="I40" s="24" t="s">
        <v>387</v>
      </c>
      <c r="L40" s="24" t="s">
        <v>387</v>
      </c>
      <c r="O40" s="24" t="s">
        <v>387</v>
      </c>
      <c r="R40" s="24" t="s">
        <v>387</v>
      </c>
      <c r="U40" s="24" t="s">
        <v>386</v>
      </c>
    </row>
    <row r="41">
      <c r="A41" s="152">
        <v>44603.43309193287</v>
      </c>
      <c r="B41" s="24" t="s">
        <v>404</v>
      </c>
      <c r="C41" s="24" t="s">
        <v>386</v>
      </c>
      <c r="F41" s="24" t="s">
        <v>523</v>
      </c>
      <c r="G41" s="153">
        <v>0.6041666666642413</v>
      </c>
      <c r="H41" s="153">
        <v>0.7291666666642413</v>
      </c>
      <c r="I41" s="24" t="s">
        <v>466</v>
      </c>
      <c r="K41" s="153">
        <v>0.75</v>
      </c>
      <c r="L41" s="24" t="s">
        <v>386</v>
      </c>
      <c r="O41" s="24" t="s">
        <v>387</v>
      </c>
      <c r="R41" s="24" t="s">
        <v>386</v>
      </c>
      <c r="U41" s="24" t="s">
        <v>524</v>
      </c>
    </row>
    <row r="42">
      <c r="A42" s="152">
        <v>44603.550995150465</v>
      </c>
      <c r="B42" s="24" t="s">
        <v>390</v>
      </c>
      <c r="C42" s="24" t="s">
        <v>525</v>
      </c>
      <c r="F42" s="24" t="s">
        <v>470</v>
      </c>
      <c r="I42" s="24" t="s">
        <v>470</v>
      </c>
      <c r="L42" s="24" t="s">
        <v>386</v>
      </c>
      <c r="O42" s="24" t="s">
        <v>386</v>
      </c>
      <c r="R42" s="24" t="s">
        <v>387</v>
      </c>
      <c r="U42" s="24" t="s">
        <v>470</v>
      </c>
    </row>
    <row r="43">
      <c r="A43" s="152">
        <v>44603.55333572917</v>
      </c>
      <c r="B43" s="24" t="s">
        <v>385</v>
      </c>
      <c r="C43" s="24" t="s">
        <v>386</v>
      </c>
      <c r="F43" s="24" t="s">
        <v>387</v>
      </c>
      <c r="I43" s="24" t="s">
        <v>387</v>
      </c>
      <c r="L43" s="24" t="s">
        <v>387</v>
      </c>
      <c r="O43" s="24" t="s">
        <v>387</v>
      </c>
      <c r="R43" s="24" t="s">
        <v>387</v>
      </c>
      <c r="U43" s="24" t="s">
        <v>387</v>
      </c>
    </row>
    <row r="44">
      <c r="A44" s="152">
        <v>44603.703864375</v>
      </c>
      <c r="B44" s="24" t="s">
        <v>406</v>
      </c>
      <c r="C44" s="24" t="s">
        <v>526</v>
      </c>
      <c r="F44" s="24" t="s">
        <v>527</v>
      </c>
      <c r="I44" s="24" t="s">
        <v>386</v>
      </c>
      <c r="L44" s="24" t="s">
        <v>386</v>
      </c>
      <c r="O44" s="24" t="s">
        <v>386</v>
      </c>
      <c r="R44" s="156" t="s">
        <v>528</v>
      </c>
      <c r="U44" s="24" t="s">
        <v>386</v>
      </c>
    </row>
    <row r="45">
      <c r="A45" s="152">
        <v>44603.71111616898</v>
      </c>
      <c r="B45" s="24" t="s">
        <v>421</v>
      </c>
      <c r="C45" s="24" t="s">
        <v>387</v>
      </c>
      <c r="F45" s="24" t="s">
        <v>386</v>
      </c>
      <c r="I45" s="24" t="s">
        <v>386</v>
      </c>
      <c r="L45" s="24" t="s">
        <v>386</v>
      </c>
      <c r="O45" s="24" t="s">
        <v>386</v>
      </c>
      <c r="R45" s="24" t="s">
        <v>387</v>
      </c>
      <c r="U45" s="24" t="s">
        <v>386</v>
      </c>
    </row>
    <row r="46">
      <c r="A46" s="152">
        <v>44603.74971037037</v>
      </c>
      <c r="B46" s="24" t="s">
        <v>424</v>
      </c>
      <c r="C46" s="24" t="s">
        <v>529</v>
      </c>
      <c r="F46" s="24" t="s">
        <v>386</v>
      </c>
      <c r="I46" s="24" t="s">
        <v>530</v>
      </c>
      <c r="L46" s="24" t="s">
        <v>386</v>
      </c>
      <c r="O46" s="24" t="s">
        <v>386</v>
      </c>
      <c r="R46" s="24" t="s">
        <v>386</v>
      </c>
      <c r="U46" s="24" t="s">
        <v>386</v>
      </c>
    </row>
    <row r="47">
      <c r="A47" s="152">
        <v>44603.76014835648</v>
      </c>
      <c r="B47" s="24" t="s">
        <v>412</v>
      </c>
      <c r="C47" s="24" t="s">
        <v>386</v>
      </c>
      <c r="F47" s="24" t="s">
        <v>413</v>
      </c>
      <c r="I47" s="24" t="s">
        <v>386</v>
      </c>
      <c r="L47" s="24" t="s">
        <v>531</v>
      </c>
      <c r="O47" s="24" t="s">
        <v>532</v>
      </c>
      <c r="P47" s="153">
        <v>0.6666666666642413</v>
      </c>
      <c r="Q47" s="153">
        <v>0.8333333333357587</v>
      </c>
      <c r="R47" s="24" t="s">
        <v>533</v>
      </c>
      <c r="S47" s="153">
        <v>0.75</v>
      </c>
      <c r="T47" s="153">
        <v>0.9166666666642413</v>
      </c>
      <c r="U47" s="24" t="s">
        <v>386</v>
      </c>
    </row>
    <row r="48">
      <c r="A48" s="152">
        <v>44603.82499109954</v>
      </c>
      <c r="B48" s="24" t="s">
        <v>403</v>
      </c>
      <c r="C48" s="24" t="s">
        <v>387</v>
      </c>
      <c r="F48" s="24" t="s">
        <v>387</v>
      </c>
      <c r="I48" s="24" t="s">
        <v>387</v>
      </c>
      <c r="L48" s="24" t="s">
        <v>386</v>
      </c>
      <c r="O48" s="24" t="s">
        <v>386</v>
      </c>
      <c r="R48" s="24" t="s">
        <v>386</v>
      </c>
      <c r="U48" s="24" t="s">
        <v>386</v>
      </c>
    </row>
    <row r="49">
      <c r="A49" s="152">
        <v>44603.904858379625</v>
      </c>
      <c r="B49" s="24" t="s">
        <v>388</v>
      </c>
      <c r="C49" s="24" t="s">
        <v>387</v>
      </c>
      <c r="F49" s="24" t="s">
        <v>387</v>
      </c>
      <c r="I49" s="24" t="s">
        <v>387</v>
      </c>
      <c r="L49" s="24" t="s">
        <v>387</v>
      </c>
      <c r="O49" s="24" t="s">
        <v>387</v>
      </c>
      <c r="R49" s="24" t="s">
        <v>387</v>
      </c>
      <c r="U49" s="24" t="s">
        <v>401</v>
      </c>
      <c r="V49" s="153">
        <v>0.5416666666642413</v>
      </c>
    </row>
    <row r="50">
      <c r="A50" s="152">
        <v>44604.052764120366</v>
      </c>
      <c r="B50" s="24" t="s">
        <v>410</v>
      </c>
      <c r="C50" s="24" t="s">
        <v>386</v>
      </c>
      <c r="F50" s="24" t="s">
        <v>387</v>
      </c>
      <c r="I50" s="24" t="s">
        <v>386</v>
      </c>
      <c r="L50" s="24" t="s">
        <v>386</v>
      </c>
      <c r="O50" s="24" t="s">
        <v>386</v>
      </c>
      <c r="R50" s="24" t="s">
        <v>386</v>
      </c>
      <c r="U50" s="24" t="s">
        <v>386</v>
      </c>
    </row>
    <row r="51">
      <c r="A51" s="152">
        <v>44604.67461265046</v>
      </c>
      <c r="B51" s="24" t="s">
        <v>418</v>
      </c>
      <c r="C51" s="24" t="s">
        <v>401</v>
      </c>
      <c r="D51" s="153">
        <v>0.5416666666642413</v>
      </c>
      <c r="F51" s="24" t="s">
        <v>401</v>
      </c>
      <c r="G51" s="153">
        <v>0.5416666666642413</v>
      </c>
      <c r="I51" s="24" t="s">
        <v>401</v>
      </c>
      <c r="J51" s="153">
        <v>0.5416666666642413</v>
      </c>
      <c r="L51" s="24" t="s">
        <v>387</v>
      </c>
      <c r="O51" s="24" t="s">
        <v>401</v>
      </c>
      <c r="P51" s="153">
        <v>0.5416666666642413</v>
      </c>
      <c r="R51" s="24" t="s">
        <v>387</v>
      </c>
      <c r="U51" s="24" t="s">
        <v>386</v>
      </c>
    </row>
    <row r="52">
      <c r="A52" s="152">
        <v>44604.71428672454</v>
      </c>
      <c r="B52" s="24" t="s">
        <v>400</v>
      </c>
      <c r="C52" s="24" t="s">
        <v>387</v>
      </c>
      <c r="F52" s="24" t="s">
        <v>387</v>
      </c>
      <c r="I52" s="24" t="s">
        <v>386</v>
      </c>
      <c r="L52" s="24" t="s">
        <v>387</v>
      </c>
      <c r="O52" s="24" t="s">
        <v>386</v>
      </c>
      <c r="R52" s="24" t="s">
        <v>534</v>
      </c>
      <c r="S52" s="153">
        <v>0.5833333333357587</v>
      </c>
      <c r="U52" s="24" t="s">
        <v>386</v>
      </c>
    </row>
    <row r="53">
      <c r="A53" s="152">
        <v>44604.73420578704</v>
      </c>
      <c r="B53" s="24" t="s">
        <v>420</v>
      </c>
      <c r="C53" s="24" t="s">
        <v>386</v>
      </c>
      <c r="F53" s="24" t="s">
        <v>386</v>
      </c>
      <c r="I53" s="24" t="s">
        <v>386</v>
      </c>
      <c r="L53" s="24" t="s">
        <v>387</v>
      </c>
      <c r="O53" s="24" t="s">
        <v>386</v>
      </c>
      <c r="R53" s="24" t="s">
        <v>386</v>
      </c>
      <c r="U53" s="24" t="s">
        <v>386</v>
      </c>
    </row>
    <row r="54">
      <c r="A54" s="152">
        <v>44604.801156875</v>
      </c>
      <c r="B54" s="24" t="s">
        <v>414</v>
      </c>
      <c r="C54" s="24" t="s">
        <v>456</v>
      </c>
      <c r="F54" s="24" t="s">
        <v>387</v>
      </c>
      <c r="I54" s="24" t="s">
        <v>535</v>
      </c>
      <c r="L54" s="24" t="s">
        <v>536</v>
      </c>
      <c r="O54" s="24" t="s">
        <v>537</v>
      </c>
      <c r="R54" s="24" t="s">
        <v>386</v>
      </c>
      <c r="U54" s="24" t="s">
        <v>417</v>
      </c>
    </row>
    <row r="55">
      <c r="A55" s="152">
        <v>44604.90394940972</v>
      </c>
      <c r="B55" s="24" t="s">
        <v>409</v>
      </c>
      <c r="C55" s="24" t="s">
        <v>386</v>
      </c>
      <c r="F55" s="24" t="s">
        <v>401</v>
      </c>
      <c r="G55" s="153">
        <v>0.7708333333357587</v>
      </c>
      <c r="I55" s="24" t="s">
        <v>386</v>
      </c>
      <c r="L55" s="24" t="s">
        <v>396</v>
      </c>
      <c r="N55" s="153">
        <v>0.625</v>
      </c>
      <c r="O55" s="24" t="s">
        <v>387</v>
      </c>
      <c r="R55" s="24" t="s">
        <v>386</v>
      </c>
      <c r="U55" s="24" t="s">
        <v>386</v>
      </c>
    </row>
    <row r="56">
      <c r="A56" s="152">
        <v>44604.91918857639</v>
      </c>
      <c r="B56" s="24" t="s">
        <v>423</v>
      </c>
      <c r="C56" s="24" t="s">
        <v>387</v>
      </c>
      <c r="F56" s="24" t="s">
        <v>386</v>
      </c>
      <c r="I56" s="24" t="s">
        <v>387</v>
      </c>
      <c r="L56" s="24" t="s">
        <v>386</v>
      </c>
      <c r="O56" s="24" t="s">
        <v>386</v>
      </c>
      <c r="R56" s="24" t="s">
        <v>386</v>
      </c>
      <c r="U56" s="24" t="s">
        <v>386</v>
      </c>
    </row>
    <row r="57">
      <c r="A57" s="152">
        <v>44604.954777384264</v>
      </c>
      <c r="B57" s="24" t="s">
        <v>422</v>
      </c>
      <c r="C57" s="24" t="s">
        <v>386</v>
      </c>
      <c r="F57" s="24" t="s">
        <v>386</v>
      </c>
      <c r="I57" s="24" t="s">
        <v>386</v>
      </c>
      <c r="L57" s="24" t="s">
        <v>386</v>
      </c>
      <c r="O57" s="24" t="s">
        <v>386</v>
      </c>
      <c r="R57" s="24" t="s">
        <v>386</v>
      </c>
      <c r="U57" s="24" t="s">
        <v>386</v>
      </c>
    </row>
    <row r="58">
      <c r="A58" s="152">
        <v>44605.493582256946</v>
      </c>
      <c r="B58" s="24" t="s">
        <v>397</v>
      </c>
      <c r="C58" s="24" t="s">
        <v>387</v>
      </c>
      <c r="F58" s="24" t="s">
        <v>386</v>
      </c>
      <c r="I58" s="24" t="s">
        <v>386</v>
      </c>
      <c r="L58" s="24" t="s">
        <v>386</v>
      </c>
      <c r="O58" s="24" t="s">
        <v>386</v>
      </c>
      <c r="R58" s="24" t="s">
        <v>387</v>
      </c>
      <c r="U58" s="24" t="s">
        <v>387</v>
      </c>
    </row>
    <row r="59">
      <c r="A59" s="152">
        <v>44606.81281869213</v>
      </c>
      <c r="B59" s="24" t="s">
        <v>407</v>
      </c>
      <c r="C59" s="24" t="s">
        <v>387</v>
      </c>
      <c r="F59" s="24" t="s">
        <v>387</v>
      </c>
      <c r="I59" s="24" t="s">
        <v>387</v>
      </c>
      <c r="L59" s="24" t="s">
        <v>387</v>
      </c>
      <c r="O59" s="24" t="s">
        <v>387</v>
      </c>
      <c r="R59" s="24" t="s">
        <v>386</v>
      </c>
      <c r="U59" s="24" t="s">
        <v>386</v>
      </c>
    </row>
    <row r="60">
      <c r="A60" s="152">
        <v>44609.948737326384</v>
      </c>
      <c r="B60" s="24" t="s">
        <v>393</v>
      </c>
      <c r="C60" s="24" t="s">
        <v>387</v>
      </c>
      <c r="F60" s="24" t="s">
        <v>387</v>
      </c>
      <c r="I60" s="24" t="s">
        <v>387</v>
      </c>
      <c r="L60" s="24" t="s">
        <v>387</v>
      </c>
      <c r="O60" s="24" t="s">
        <v>387</v>
      </c>
      <c r="R60" s="24" t="s">
        <v>387</v>
      </c>
      <c r="U60" s="24" t="s">
        <v>387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538</v>
      </c>
      <c r="D1" s="36" t="s">
        <v>365</v>
      </c>
      <c r="E1" s="36" t="s">
        <v>366</v>
      </c>
      <c r="F1" s="151" t="s">
        <v>539</v>
      </c>
      <c r="G1" s="36" t="s">
        <v>368</v>
      </c>
      <c r="H1" s="36" t="s">
        <v>369</v>
      </c>
      <c r="I1" s="151" t="s">
        <v>540</v>
      </c>
      <c r="J1" s="36" t="s">
        <v>371</v>
      </c>
      <c r="K1" s="36" t="s">
        <v>372</v>
      </c>
      <c r="L1" s="151" t="s">
        <v>541</v>
      </c>
      <c r="M1" s="36" t="s">
        <v>374</v>
      </c>
      <c r="N1" s="36" t="s">
        <v>375</v>
      </c>
      <c r="O1" s="151" t="s">
        <v>542</v>
      </c>
      <c r="P1" s="36" t="s">
        <v>377</v>
      </c>
      <c r="Q1" s="36" t="s">
        <v>378</v>
      </c>
      <c r="R1" s="151" t="s">
        <v>543</v>
      </c>
      <c r="S1" s="36" t="s">
        <v>380</v>
      </c>
      <c r="T1" s="36" t="s">
        <v>381</v>
      </c>
      <c r="U1" s="151" t="s">
        <v>544</v>
      </c>
      <c r="V1" s="36" t="s">
        <v>383</v>
      </c>
      <c r="W1" s="36" t="s">
        <v>384</v>
      </c>
    </row>
    <row r="2">
      <c r="A2" s="152">
        <v>44494.864049791664</v>
      </c>
      <c r="B2" s="24" t="s">
        <v>405</v>
      </c>
      <c r="C2" s="24" t="s">
        <v>387</v>
      </c>
      <c r="F2" s="24" t="s">
        <v>387</v>
      </c>
      <c r="I2" s="24" t="s">
        <v>387</v>
      </c>
      <c r="L2" s="24" t="s">
        <v>387</v>
      </c>
      <c r="O2" s="24" t="s">
        <v>387</v>
      </c>
      <c r="R2" s="24" t="s">
        <v>387</v>
      </c>
      <c r="U2" s="24" t="s">
        <v>387</v>
      </c>
    </row>
    <row r="3">
      <c r="A3" s="152">
        <v>44494.867025625004</v>
      </c>
      <c r="B3" s="24" t="s">
        <v>492</v>
      </c>
      <c r="C3" s="24" t="s">
        <v>387</v>
      </c>
      <c r="F3" s="24" t="s">
        <v>387</v>
      </c>
      <c r="I3" s="24" t="s">
        <v>387</v>
      </c>
      <c r="L3" s="24" t="s">
        <v>386</v>
      </c>
      <c r="O3" s="24" t="s">
        <v>386</v>
      </c>
      <c r="R3" s="24" t="s">
        <v>401</v>
      </c>
      <c r="S3" s="153">
        <v>0.5416666666642413</v>
      </c>
      <c r="U3" s="24" t="s">
        <v>386</v>
      </c>
    </row>
    <row r="4">
      <c r="A4" s="152">
        <v>44494.869951562505</v>
      </c>
      <c r="B4" s="24" t="s">
        <v>403</v>
      </c>
      <c r="C4" s="24" t="s">
        <v>387</v>
      </c>
      <c r="F4" s="24" t="s">
        <v>386</v>
      </c>
      <c r="I4" s="24" t="s">
        <v>386</v>
      </c>
      <c r="L4" s="24" t="s">
        <v>386</v>
      </c>
      <c r="O4" s="24" t="s">
        <v>386</v>
      </c>
      <c r="R4" s="24" t="s">
        <v>386</v>
      </c>
      <c r="U4" s="24" t="s">
        <v>386</v>
      </c>
    </row>
    <row r="5">
      <c r="A5" s="152">
        <v>44494.87156510417</v>
      </c>
      <c r="B5" s="24" t="s">
        <v>515</v>
      </c>
      <c r="C5" s="24" t="s">
        <v>387</v>
      </c>
      <c r="F5" s="24" t="s">
        <v>386</v>
      </c>
      <c r="I5" s="24" t="s">
        <v>387</v>
      </c>
      <c r="L5" s="24" t="s">
        <v>387</v>
      </c>
      <c r="O5" s="24" t="s">
        <v>387</v>
      </c>
      <c r="R5" s="24" t="s">
        <v>387</v>
      </c>
      <c r="U5" s="24" t="s">
        <v>386</v>
      </c>
    </row>
    <row r="6">
      <c r="A6" s="152">
        <v>44494.887334942134</v>
      </c>
      <c r="B6" s="24" t="s">
        <v>487</v>
      </c>
      <c r="C6" s="24" t="s">
        <v>386</v>
      </c>
      <c r="F6" s="24" t="s">
        <v>386</v>
      </c>
      <c r="I6" s="24" t="s">
        <v>386</v>
      </c>
      <c r="L6" s="24" t="s">
        <v>386</v>
      </c>
      <c r="O6" s="24" t="s">
        <v>387</v>
      </c>
      <c r="R6" s="24" t="s">
        <v>387</v>
      </c>
      <c r="U6" s="24" t="s">
        <v>399</v>
      </c>
      <c r="V6" s="153">
        <v>0.5208333333357587</v>
      </c>
    </row>
    <row r="7">
      <c r="A7" s="152">
        <v>44494.905619930556</v>
      </c>
      <c r="B7" s="24" t="s">
        <v>393</v>
      </c>
      <c r="C7" s="24" t="s">
        <v>387</v>
      </c>
      <c r="F7" s="24" t="s">
        <v>387</v>
      </c>
      <c r="I7" s="24" t="s">
        <v>386</v>
      </c>
      <c r="L7" s="24" t="s">
        <v>387</v>
      </c>
      <c r="O7" s="24" t="s">
        <v>387</v>
      </c>
      <c r="R7" s="24" t="s">
        <v>387</v>
      </c>
      <c r="U7" s="24" t="s">
        <v>387</v>
      </c>
    </row>
    <row r="8">
      <c r="A8" s="152">
        <v>44494.91239819444</v>
      </c>
      <c r="B8" s="24" t="s">
        <v>494</v>
      </c>
      <c r="C8" s="24" t="s">
        <v>387</v>
      </c>
      <c r="F8" s="24" t="s">
        <v>386</v>
      </c>
      <c r="I8" s="24" t="s">
        <v>387</v>
      </c>
      <c r="L8" s="24" t="s">
        <v>386</v>
      </c>
      <c r="O8" s="24" t="s">
        <v>387</v>
      </c>
      <c r="R8" s="24" t="s">
        <v>387</v>
      </c>
      <c r="U8" s="24" t="s">
        <v>387</v>
      </c>
    </row>
    <row r="9">
      <c r="A9" s="152">
        <v>44494.92796592593</v>
      </c>
      <c r="B9" s="24" t="s">
        <v>490</v>
      </c>
      <c r="C9" s="24" t="s">
        <v>387</v>
      </c>
      <c r="F9" s="24" t="s">
        <v>386</v>
      </c>
      <c r="I9" s="24" t="s">
        <v>386</v>
      </c>
      <c r="L9" s="24" t="s">
        <v>386</v>
      </c>
      <c r="O9" s="24" t="s">
        <v>387</v>
      </c>
      <c r="R9" s="24" t="s">
        <v>399</v>
      </c>
      <c r="S9" s="153">
        <v>0.5416666666642413</v>
      </c>
      <c r="U9" s="24" t="s">
        <v>386</v>
      </c>
    </row>
    <row r="10">
      <c r="A10" s="152">
        <v>44494.94191768518</v>
      </c>
      <c r="B10" s="24" t="s">
        <v>496</v>
      </c>
      <c r="C10" s="24" t="s">
        <v>387</v>
      </c>
      <c r="F10" s="24" t="s">
        <v>387</v>
      </c>
      <c r="I10" s="24" t="s">
        <v>419</v>
      </c>
      <c r="L10" s="24" t="s">
        <v>387</v>
      </c>
      <c r="O10" s="24" t="s">
        <v>419</v>
      </c>
      <c r="R10" s="24" t="s">
        <v>387</v>
      </c>
      <c r="U10" s="24" t="s">
        <v>387</v>
      </c>
    </row>
    <row r="11">
      <c r="A11" s="152">
        <v>44495.031942835645</v>
      </c>
      <c r="B11" s="24" t="s">
        <v>418</v>
      </c>
      <c r="C11" s="24" t="s">
        <v>386</v>
      </c>
      <c r="F11" s="24" t="s">
        <v>386</v>
      </c>
      <c r="I11" s="24" t="s">
        <v>387</v>
      </c>
      <c r="L11" s="24" t="s">
        <v>386</v>
      </c>
      <c r="O11" s="24" t="s">
        <v>387</v>
      </c>
      <c r="R11" s="24" t="s">
        <v>399</v>
      </c>
      <c r="S11" s="153">
        <v>0.5416666666642413</v>
      </c>
      <c r="U11" s="24" t="s">
        <v>386</v>
      </c>
    </row>
    <row r="12">
      <c r="A12" s="152">
        <v>44495.1038227199</v>
      </c>
      <c r="B12" s="24" t="s">
        <v>495</v>
      </c>
      <c r="C12" s="24" t="s">
        <v>387</v>
      </c>
      <c r="F12" s="24" t="s">
        <v>387</v>
      </c>
      <c r="I12" s="24" t="s">
        <v>386</v>
      </c>
      <c r="L12" s="24" t="s">
        <v>387</v>
      </c>
      <c r="O12" s="24" t="s">
        <v>386</v>
      </c>
      <c r="R12" s="24" t="s">
        <v>387</v>
      </c>
      <c r="U12" s="24" t="s">
        <v>387</v>
      </c>
    </row>
    <row r="13">
      <c r="A13" s="152">
        <v>44495.430566400464</v>
      </c>
      <c r="B13" s="24" t="s">
        <v>498</v>
      </c>
      <c r="C13" s="24" t="s">
        <v>386</v>
      </c>
      <c r="F13" s="24" t="s">
        <v>387</v>
      </c>
      <c r="I13" s="24" t="s">
        <v>386</v>
      </c>
      <c r="L13" s="24" t="s">
        <v>387</v>
      </c>
      <c r="O13" s="24" t="s">
        <v>387</v>
      </c>
      <c r="R13" s="24" t="s">
        <v>386</v>
      </c>
      <c r="U13" s="24" t="s">
        <v>386</v>
      </c>
    </row>
    <row r="14">
      <c r="A14" s="152">
        <v>44495.44168739583</v>
      </c>
      <c r="B14" s="24" t="s">
        <v>499</v>
      </c>
      <c r="C14" s="24" t="s">
        <v>387</v>
      </c>
      <c r="F14" s="24" t="s">
        <v>387</v>
      </c>
      <c r="I14" s="24" t="s">
        <v>387</v>
      </c>
      <c r="L14" s="24" t="s">
        <v>386</v>
      </c>
      <c r="O14" s="24" t="s">
        <v>387</v>
      </c>
      <c r="R14" s="24" t="s">
        <v>387</v>
      </c>
      <c r="U14" s="24" t="s">
        <v>386</v>
      </c>
    </row>
    <row r="15">
      <c r="A15" s="152">
        <v>44495.45186648148</v>
      </c>
      <c r="B15" s="24" t="s">
        <v>497</v>
      </c>
      <c r="C15" s="24" t="s">
        <v>387</v>
      </c>
      <c r="F15" s="24" t="s">
        <v>387</v>
      </c>
      <c r="I15" s="24" t="s">
        <v>387</v>
      </c>
      <c r="L15" s="24" t="s">
        <v>387</v>
      </c>
      <c r="O15" s="24" t="s">
        <v>387</v>
      </c>
      <c r="R15" s="24" t="s">
        <v>419</v>
      </c>
      <c r="S15" s="153">
        <v>0.5416666666642413</v>
      </c>
      <c r="U15" s="24" t="s">
        <v>419</v>
      </c>
    </row>
    <row r="16">
      <c r="A16" s="152">
        <v>44495.878914699075</v>
      </c>
      <c r="B16" s="24" t="s">
        <v>519</v>
      </c>
      <c r="C16" s="24" t="s">
        <v>386</v>
      </c>
      <c r="F16" s="24" t="s">
        <v>387</v>
      </c>
      <c r="I16" s="24" t="s">
        <v>387</v>
      </c>
      <c r="L16" s="24" t="s">
        <v>386</v>
      </c>
      <c r="O16" s="24" t="s">
        <v>386</v>
      </c>
      <c r="R16" s="24" t="s">
        <v>386</v>
      </c>
      <c r="U16" s="24" t="s">
        <v>386</v>
      </c>
    </row>
    <row r="17">
      <c r="A17" s="152">
        <v>44496.47831856481</v>
      </c>
      <c r="B17" s="24" t="s">
        <v>394</v>
      </c>
      <c r="C17" s="24" t="s">
        <v>419</v>
      </c>
      <c r="D17" s="153">
        <v>0.7916666666642413</v>
      </c>
      <c r="F17" s="24" t="s">
        <v>419</v>
      </c>
      <c r="G17" s="153">
        <v>0.7916666666642413</v>
      </c>
      <c r="I17" s="24" t="s">
        <v>419</v>
      </c>
      <c r="J17" s="153">
        <v>0.7916666666642413</v>
      </c>
      <c r="L17" s="24" t="s">
        <v>419</v>
      </c>
      <c r="M17" s="153">
        <v>0.7916666666642413</v>
      </c>
      <c r="O17" s="24" t="s">
        <v>419</v>
      </c>
      <c r="P17" s="153">
        <v>0.7916666666642413</v>
      </c>
      <c r="R17" s="24" t="s">
        <v>419</v>
      </c>
      <c r="T17" s="153">
        <v>0.5208333333357587</v>
      </c>
      <c r="U17" s="24" t="s">
        <v>419</v>
      </c>
      <c r="W17" s="153">
        <v>0.6458333333357587</v>
      </c>
    </row>
    <row r="18">
      <c r="A18" s="152">
        <v>44497.677064675925</v>
      </c>
      <c r="B18" s="24" t="s">
        <v>486</v>
      </c>
      <c r="C18" s="24" t="s">
        <v>387</v>
      </c>
      <c r="F18" s="24" t="s">
        <v>387</v>
      </c>
      <c r="I18" s="24" t="s">
        <v>387</v>
      </c>
      <c r="L18" s="24" t="s">
        <v>386</v>
      </c>
      <c r="O18" s="24" t="s">
        <v>387</v>
      </c>
      <c r="R18" s="24" t="s">
        <v>387</v>
      </c>
      <c r="U18" s="24" t="s">
        <v>386</v>
      </c>
    </row>
    <row r="19">
      <c r="A19" s="152">
        <v>44497.698212372685</v>
      </c>
      <c r="B19" s="24" t="s">
        <v>506</v>
      </c>
      <c r="C19" s="24" t="s">
        <v>387</v>
      </c>
      <c r="F19" s="24" t="s">
        <v>387</v>
      </c>
      <c r="I19" s="24" t="s">
        <v>387</v>
      </c>
      <c r="L19" s="24" t="s">
        <v>387</v>
      </c>
      <c r="O19" s="24" t="s">
        <v>387</v>
      </c>
      <c r="R19" s="24" t="s">
        <v>387</v>
      </c>
      <c r="U19" s="24" t="s">
        <v>387</v>
      </c>
    </row>
    <row r="20">
      <c r="A20" s="152">
        <v>44497.88132164352</v>
      </c>
      <c r="B20" s="24" t="s">
        <v>501</v>
      </c>
      <c r="C20" s="24" t="s">
        <v>386</v>
      </c>
      <c r="F20" s="24" t="s">
        <v>386</v>
      </c>
      <c r="I20" s="24" t="s">
        <v>386</v>
      </c>
      <c r="L20" s="24" t="s">
        <v>386</v>
      </c>
      <c r="O20" s="24" t="s">
        <v>386</v>
      </c>
      <c r="R20" s="24" t="s">
        <v>386</v>
      </c>
      <c r="U20" s="24" t="s">
        <v>386</v>
      </c>
    </row>
    <row r="21">
      <c r="A21" s="152">
        <v>44499.81351086806</v>
      </c>
      <c r="B21" s="24" t="s">
        <v>514</v>
      </c>
      <c r="C21" s="24" t="s">
        <v>387</v>
      </c>
      <c r="F21" s="24" t="s">
        <v>386</v>
      </c>
      <c r="I21" s="24" t="s">
        <v>387</v>
      </c>
      <c r="L21" s="24" t="s">
        <v>387</v>
      </c>
      <c r="O21" s="24" t="s">
        <v>387</v>
      </c>
      <c r="R21" s="24" t="s">
        <v>386</v>
      </c>
      <c r="U21" s="24" t="s">
        <v>386</v>
      </c>
    </row>
    <row r="22">
      <c r="A22" s="152">
        <v>44500.718465046295</v>
      </c>
      <c r="B22" s="24" t="s">
        <v>510</v>
      </c>
      <c r="C22" s="24" t="s">
        <v>451</v>
      </c>
      <c r="E22" s="153">
        <v>0.8402777777810115</v>
      </c>
      <c r="F22" s="24" t="s">
        <v>386</v>
      </c>
      <c r="I22" s="24" t="s">
        <v>386</v>
      </c>
      <c r="L22" s="24" t="s">
        <v>545</v>
      </c>
      <c r="O22" s="24" t="s">
        <v>545</v>
      </c>
      <c r="R22" s="24" t="s">
        <v>386</v>
      </c>
      <c r="U22" s="24" t="s">
        <v>386</v>
      </c>
    </row>
    <row r="23">
      <c r="A23" s="152">
        <v>44500.71951568287</v>
      </c>
      <c r="B23" s="24" t="s">
        <v>510</v>
      </c>
      <c r="C23" s="24" t="s">
        <v>451</v>
      </c>
      <c r="E23" s="153">
        <v>0.8402777777810115</v>
      </c>
      <c r="F23" s="24" t="s">
        <v>419</v>
      </c>
      <c r="I23" s="24" t="s">
        <v>419</v>
      </c>
      <c r="L23" s="24" t="s">
        <v>419</v>
      </c>
      <c r="O23" s="24" t="s">
        <v>419</v>
      </c>
      <c r="R23" s="24" t="s">
        <v>419</v>
      </c>
      <c r="U23" s="24" t="s">
        <v>386</v>
      </c>
    </row>
    <row r="24">
      <c r="A24" s="152">
        <v>44500.83056967593</v>
      </c>
      <c r="B24" s="24" t="s">
        <v>517</v>
      </c>
      <c r="C24" s="24" t="s">
        <v>387</v>
      </c>
      <c r="F24" s="24" t="s">
        <v>386</v>
      </c>
      <c r="I24" s="24" t="s">
        <v>387</v>
      </c>
      <c r="L24" s="24" t="s">
        <v>386</v>
      </c>
      <c r="O24" s="24" t="s">
        <v>387</v>
      </c>
      <c r="R24" s="24" t="s">
        <v>386</v>
      </c>
      <c r="U24" s="24" t="s">
        <v>386</v>
      </c>
    </row>
    <row r="25">
      <c r="A25" s="152">
        <v>44501.061853391206</v>
      </c>
      <c r="B25" s="24" t="s">
        <v>516</v>
      </c>
      <c r="C25" s="24" t="s">
        <v>386</v>
      </c>
      <c r="F25" s="24" t="s">
        <v>387</v>
      </c>
      <c r="I25" s="24" t="s">
        <v>387</v>
      </c>
      <c r="L25" s="24" t="s">
        <v>386</v>
      </c>
      <c r="O25" s="24" t="s">
        <v>386</v>
      </c>
      <c r="R25" s="24" t="s">
        <v>386</v>
      </c>
      <c r="U25" s="24" t="s">
        <v>386</v>
      </c>
    </row>
    <row r="26">
      <c r="A26" s="152">
        <v>44501.371298252314</v>
      </c>
      <c r="B26" s="24" t="s">
        <v>513</v>
      </c>
      <c r="C26" s="24" t="s">
        <v>386</v>
      </c>
      <c r="F26" s="24" t="s">
        <v>387</v>
      </c>
      <c r="I26" s="24" t="s">
        <v>386</v>
      </c>
      <c r="L26" s="24" t="s">
        <v>387</v>
      </c>
      <c r="O26" s="24" t="s">
        <v>386</v>
      </c>
      <c r="R26" s="24" t="s">
        <v>387</v>
      </c>
      <c r="U26" s="24" t="s">
        <v>386</v>
      </c>
    </row>
    <row r="27">
      <c r="A27" s="152">
        <v>44501.498943495375</v>
      </c>
      <c r="B27" s="24" t="s">
        <v>509</v>
      </c>
      <c r="C27" s="24" t="s">
        <v>386</v>
      </c>
      <c r="F27" s="24" t="s">
        <v>387</v>
      </c>
      <c r="I27" s="24" t="s">
        <v>386</v>
      </c>
      <c r="L27" s="24" t="s">
        <v>386</v>
      </c>
      <c r="O27" s="24" t="s">
        <v>387</v>
      </c>
      <c r="R27" s="24" t="s">
        <v>387</v>
      </c>
      <c r="U27" s="24" t="s">
        <v>386</v>
      </c>
    </row>
    <row r="28">
      <c r="A28" s="152">
        <v>44501.500828564815</v>
      </c>
      <c r="B28" s="24" t="s">
        <v>504</v>
      </c>
      <c r="C28" s="24" t="s">
        <v>386</v>
      </c>
      <c r="F28" s="24" t="s">
        <v>386</v>
      </c>
      <c r="I28" s="24" t="s">
        <v>386</v>
      </c>
      <c r="L28" s="24" t="s">
        <v>386</v>
      </c>
      <c r="O28" s="24" t="s">
        <v>386</v>
      </c>
      <c r="R28" s="24" t="s">
        <v>387</v>
      </c>
      <c r="U28" s="24" t="s">
        <v>387</v>
      </c>
    </row>
    <row r="29">
      <c r="A29" s="152">
        <v>44501.50154710648</v>
      </c>
      <c r="B29" s="24" t="s">
        <v>507</v>
      </c>
      <c r="C29" s="24" t="s">
        <v>508</v>
      </c>
      <c r="F29" s="24" t="s">
        <v>508</v>
      </c>
      <c r="I29" s="24" t="s">
        <v>508</v>
      </c>
      <c r="L29" s="24" t="s">
        <v>387</v>
      </c>
      <c r="O29" s="24" t="s">
        <v>387</v>
      </c>
      <c r="R29" s="24" t="s">
        <v>387</v>
      </c>
      <c r="U29" s="24" t="s">
        <v>387</v>
      </c>
    </row>
    <row r="30">
      <c r="A30" s="152">
        <v>44501.50376575231</v>
      </c>
      <c r="B30" s="24" t="s">
        <v>546</v>
      </c>
      <c r="C30" s="24" t="s">
        <v>419</v>
      </c>
      <c r="D30" s="153">
        <v>0.7916666666642413</v>
      </c>
      <c r="F30" s="24" t="s">
        <v>387</v>
      </c>
      <c r="I30" s="24" t="s">
        <v>386</v>
      </c>
      <c r="L30" s="24" t="s">
        <v>419</v>
      </c>
      <c r="M30" s="153">
        <v>0.7708333333357587</v>
      </c>
      <c r="O30" s="24" t="s">
        <v>386</v>
      </c>
      <c r="R30" s="24" t="s">
        <v>387</v>
      </c>
      <c r="U30" s="24" t="s">
        <v>387</v>
      </c>
    </row>
    <row r="31">
      <c r="A31" s="152">
        <v>44501.5093803125</v>
      </c>
      <c r="B31" s="24" t="s">
        <v>409</v>
      </c>
      <c r="C31" s="24" t="s">
        <v>386</v>
      </c>
      <c r="F31" s="24" t="s">
        <v>387</v>
      </c>
      <c r="I31" s="24" t="s">
        <v>386</v>
      </c>
      <c r="L31" s="24" t="s">
        <v>386</v>
      </c>
      <c r="O31" s="24" t="s">
        <v>386</v>
      </c>
      <c r="R31" s="24" t="s">
        <v>547</v>
      </c>
      <c r="S31" s="153">
        <v>0.5416666666642413</v>
      </c>
      <c r="U31" s="24" t="s">
        <v>547</v>
      </c>
      <c r="V31" s="153">
        <v>0.5416666666642413</v>
      </c>
    </row>
    <row r="32">
      <c r="A32" s="152">
        <v>44501.50952471065</v>
      </c>
      <c r="B32" s="24" t="s">
        <v>520</v>
      </c>
      <c r="C32" s="24" t="s">
        <v>386</v>
      </c>
      <c r="F32" s="24" t="s">
        <v>386</v>
      </c>
      <c r="I32" s="24" t="s">
        <v>386</v>
      </c>
      <c r="L32" s="24" t="s">
        <v>386</v>
      </c>
      <c r="O32" s="24" t="s">
        <v>386</v>
      </c>
      <c r="R32" s="24" t="s">
        <v>386</v>
      </c>
      <c r="U32" s="24" t="s">
        <v>386</v>
      </c>
    </row>
    <row r="33">
      <c r="A33" s="152">
        <v>44501.579001342594</v>
      </c>
      <c r="B33" s="24" t="s">
        <v>491</v>
      </c>
      <c r="C33" s="24" t="s">
        <v>419</v>
      </c>
      <c r="F33" s="24" t="s">
        <v>419</v>
      </c>
      <c r="I33" s="24" t="s">
        <v>387</v>
      </c>
      <c r="L33" s="24" t="s">
        <v>419</v>
      </c>
      <c r="O33" s="24" t="s">
        <v>419</v>
      </c>
      <c r="R33" s="24" t="s">
        <v>386</v>
      </c>
      <c r="U33" s="24" t="s">
        <v>386</v>
      </c>
    </row>
    <row r="34">
      <c r="A34" s="152">
        <v>44502.67278237268</v>
      </c>
      <c r="B34" s="24" t="s">
        <v>505</v>
      </c>
      <c r="C34" s="24" t="s">
        <v>387</v>
      </c>
      <c r="F34" s="24" t="s">
        <v>386</v>
      </c>
      <c r="I34" s="24" t="s">
        <v>386</v>
      </c>
      <c r="L34" s="24" t="s">
        <v>386</v>
      </c>
      <c r="O34" s="24" t="s">
        <v>386</v>
      </c>
      <c r="R34" s="24" t="s">
        <v>387</v>
      </c>
      <c r="U34" s="24" t="s">
        <v>387</v>
      </c>
    </row>
    <row r="35">
      <c r="A35" s="152">
        <v>44505.66138696759</v>
      </c>
      <c r="B35" s="24" t="s">
        <v>502</v>
      </c>
      <c r="C35" s="24" t="s">
        <v>387</v>
      </c>
      <c r="F35" s="24" t="s">
        <v>387</v>
      </c>
      <c r="I35" s="24" t="s">
        <v>387</v>
      </c>
      <c r="L35" s="24" t="s">
        <v>387</v>
      </c>
      <c r="O35" s="24" t="s">
        <v>387</v>
      </c>
      <c r="R35" s="24" t="s">
        <v>387</v>
      </c>
      <c r="U35" s="24" t="s">
        <v>387</v>
      </c>
    </row>
    <row r="36">
      <c r="A36" s="152">
        <v>44582.83884672454</v>
      </c>
      <c r="B36" s="24" t="s">
        <v>424</v>
      </c>
      <c r="C36" s="24" t="s">
        <v>386</v>
      </c>
      <c r="F36" s="24" t="s">
        <v>548</v>
      </c>
      <c r="I36" s="24" t="s">
        <v>386</v>
      </c>
      <c r="L36" s="24" t="s">
        <v>387</v>
      </c>
      <c r="O36" s="24" t="s">
        <v>413</v>
      </c>
      <c r="R36" s="24" t="s">
        <v>387</v>
      </c>
      <c r="U36" s="24" t="s">
        <v>386</v>
      </c>
    </row>
    <row r="37">
      <c r="A37" s="152">
        <v>44589.964666342596</v>
      </c>
      <c r="B37" s="24" t="s">
        <v>395</v>
      </c>
      <c r="C37" s="24" t="s">
        <v>387</v>
      </c>
      <c r="F37" s="24" t="s">
        <v>386</v>
      </c>
      <c r="I37" s="24" t="s">
        <v>386</v>
      </c>
      <c r="L37" s="24" t="s">
        <v>387</v>
      </c>
      <c r="O37" s="24" t="s">
        <v>387</v>
      </c>
      <c r="R37" s="24" t="s">
        <v>387</v>
      </c>
      <c r="U37" s="24" t="s">
        <v>386</v>
      </c>
    </row>
    <row r="38">
      <c r="A38" s="152">
        <v>44589.97492664352</v>
      </c>
      <c r="B38" s="24" t="s">
        <v>420</v>
      </c>
      <c r="C38" s="24" t="s">
        <v>386</v>
      </c>
      <c r="F38" s="24" t="s">
        <v>386</v>
      </c>
      <c r="I38" s="24" t="s">
        <v>386</v>
      </c>
      <c r="L38" s="24" t="s">
        <v>386</v>
      </c>
      <c r="O38" s="24" t="s">
        <v>386</v>
      </c>
      <c r="R38" s="24" t="s">
        <v>386</v>
      </c>
      <c r="U38" s="24" t="s">
        <v>386</v>
      </c>
    </row>
    <row r="39">
      <c r="A39" s="152">
        <v>44589.98027880787</v>
      </c>
      <c r="B39" s="24" t="s">
        <v>390</v>
      </c>
      <c r="C39" s="24" t="s">
        <v>387</v>
      </c>
      <c r="F39" s="24" t="s">
        <v>386</v>
      </c>
      <c r="I39" s="24" t="s">
        <v>386</v>
      </c>
      <c r="L39" s="24" t="s">
        <v>386</v>
      </c>
      <c r="O39" s="24" t="s">
        <v>387</v>
      </c>
      <c r="R39" s="24" t="s">
        <v>399</v>
      </c>
      <c r="U39" s="24" t="s">
        <v>386</v>
      </c>
    </row>
    <row r="40">
      <c r="A40" s="152">
        <v>44589.981876342594</v>
      </c>
      <c r="B40" s="24" t="s">
        <v>391</v>
      </c>
      <c r="C40" s="24" t="s">
        <v>386</v>
      </c>
      <c r="F40" s="24" t="s">
        <v>386</v>
      </c>
      <c r="I40" s="24" t="s">
        <v>549</v>
      </c>
      <c r="L40" s="24" t="s">
        <v>550</v>
      </c>
      <c r="O40" s="24" t="s">
        <v>551</v>
      </c>
      <c r="R40" s="24" t="s">
        <v>386</v>
      </c>
      <c r="U40" s="24" t="s">
        <v>386</v>
      </c>
    </row>
    <row r="41">
      <c r="A41" s="152">
        <v>44590.01021842593</v>
      </c>
      <c r="B41" s="24" t="s">
        <v>406</v>
      </c>
      <c r="C41" s="24" t="s">
        <v>386</v>
      </c>
      <c r="F41" s="24" t="s">
        <v>386</v>
      </c>
      <c r="I41" s="24" t="s">
        <v>552</v>
      </c>
      <c r="J41" s="153">
        <v>0.7083333333357587</v>
      </c>
      <c r="L41" s="24" t="s">
        <v>387</v>
      </c>
      <c r="O41" s="24" t="s">
        <v>387</v>
      </c>
      <c r="R41" s="24" t="s">
        <v>387</v>
      </c>
      <c r="U41" s="24" t="s">
        <v>386</v>
      </c>
    </row>
    <row r="42">
      <c r="A42" s="152">
        <v>44590.1150462963</v>
      </c>
      <c r="B42" s="24" t="s">
        <v>392</v>
      </c>
      <c r="C42" s="24" t="s">
        <v>386</v>
      </c>
      <c r="F42" s="24" t="s">
        <v>386</v>
      </c>
      <c r="I42" s="24" t="s">
        <v>386</v>
      </c>
      <c r="L42" s="24" t="s">
        <v>386</v>
      </c>
      <c r="O42" s="24" t="s">
        <v>386</v>
      </c>
      <c r="R42" s="24" t="s">
        <v>387</v>
      </c>
      <c r="U42" s="24" t="s">
        <v>386</v>
      </c>
    </row>
    <row r="43">
      <c r="A43" s="152">
        <v>44590.271284699076</v>
      </c>
      <c r="B43" s="24" t="s">
        <v>394</v>
      </c>
      <c r="C43" s="24" t="s">
        <v>387</v>
      </c>
      <c r="F43" s="24" t="s">
        <v>387</v>
      </c>
      <c r="I43" s="24" t="s">
        <v>387</v>
      </c>
      <c r="L43" s="24" t="s">
        <v>387</v>
      </c>
      <c r="O43" s="24" t="s">
        <v>387</v>
      </c>
      <c r="R43" s="24" t="s">
        <v>553</v>
      </c>
      <c r="S43" s="153">
        <v>0.5416666666642413</v>
      </c>
      <c r="U43" s="24" t="s">
        <v>386</v>
      </c>
    </row>
    <row r="44">
      <c r="A44" s="152">
        <v>44590.530832916666</v>
      </c>
      <c r="B44" s="24" t="s">
        <v>388</v>
      </c>
      <c r="C44" s="24" t="s">
        <v>387</v>
      </c>
      <c r="F44" s="24" t="s">
        <v>387</v>
      </c>
      <c r="I44" s="24" t="s">
        <v>386</v>
      </c>
      <c r="L44" s="24" t="s">
        <v>387</v>
      </c>
      <c r="O44" s="24" t="s">
        <v>387</v>
      </c>
      <c r="R44" s="24" t="s">
        <v>387</v>
      </c>
      <c r="U44" s="24" t="s">
        <v>386</v>
      </c>
    </row>
    <row r="45">
      <c r="A45" s="152">
        <v>44592.781072233796</v>
      </c>
      <c r="B45" s="24" t="s">
        <v>397</v>
      </c>
      <c r="C45" s="24" t="s">
        <v>387</v>
      </c>
      <c r="F45" s="24" t="s">
        <v>386</v>
      </c>
      <c r="I45" s="24" t="s">
        <v>386</v>
      </c>
      <c r="L45" s="24" t="s">
        <v>386</v>
      </c>
      <c r="O45" s="24" t="s">
        <v>386</v>
      </c>
      <c r="R45" s="24" t="s">
        <v>386</v>
      </c>
      <c r="U45" s="24" t="s">
        <v>386</v>
      </c>
    </row>
    <row r="46">
      <c r="A46" s="152">
        <v>44594.87307340278</v>
      </c>
      <c r="B46" s="24" t="s">
        <v>407</v>
      </c>
      <c r="C46" s="24" t="s">
        <v>387</v>
      </c>
      <c r="F46" s="24" t="s">
        <v>387</v>
      </c>
      <c r="I46" s="24" t="s">
        <v>387</v>
      </c>
      <c r="L46" s="24" t="s">
        <v>387</v>
      </c>
      <c r="O46" s="24" t="s">
        <v>387</v>
      </c>
      <c r="R46" s="24" t="s">
        <v>386</v>
      </c>
      <c r="U46" s="24" t="s">
        <v>387</v>
      </c>
    </row>
    <row r="47">
      <c r="A47" s="152">
        <v>44595.7815071875</v>
      </c>
      <c r="B47" s="24" t="s">
        <v>405</v>
      </c>
      <c r="C47" s="24" t="s">
        <v>387</v>
      </c>
      <c r="F47" s="24" t="s">
        <v>387</v>
      </c>
      <c r="I47" s="24" t="s">
        <v>387</v>
      </c>
      <c r="L47" s="24" t="s">
        <v>387</v>
      </c>
      <c r="O47" s="24" t="s">
        <v>387</v>
      </c>
      <c r="R47" s="24" t="s">
        <v>387</v>
      </c>
      <c r="U47" s="24" t="s">
        <v>386</v>
      </c>
    </row>
    <row r="48">
      <c r="A48" s="152">
        <v>44595.865173067126</v>
      </c>
      <c r="B48" s="24" t="s">
        <v>410</v>
      </c>
      <c r="C48" s="24" t="s">
        <v>387</v>
      </c>
      <c r="F48" s="24" t="s">
        <v>386</v>
      </c>
      <c r="I48" s="24" t="s">
        <v>387</v>
      </c>
      <c r="L48" s="24" t="s">
        <v>386</v>
      </c>
      <c r="O48" s="24" t="s">
        <v>386</v>
      </c>
      <c r="R48" s="24" t="s">
        <v>386</v>
      </c>
      <c r="U48" s="24" t="s">
        <v>386</v>
      </c>
    </row>
    <row r="49">
      <c r="A49" s="152">
        <v>44595.901897766205</v>
      </c>
      <c r="B49" s="24" t="s">
        <v>422</v>
      </c>
      <c r="C49" s="24" t="s">
        <v>386</v>
      </c>
      <c r="F49" s="24" t="s">
        <v>387</v>
      </c>
      <c r="I49" s="24" t="s">
        <v>387</v>
      </c>
      <c r="L49" s="24" t="s">
        <v>387</v>
      </c>
      <c r="O49" s="24" t="s">
        <v>386</v>
      </c>
      <c r="R49" s="24" t="s">
        <v>386</v>
      </c>
      <c r="U49" s="24" t="s">
        <v>386</v>
      </c>
    </row>
    <row r="50">
      <c r="A50" s="152">
        <v>44595.909130925924</v>
      </c>
      <c r="B50" s="24" t="s">
        <v>414</v>
      </c>
      <c r="C50" s="24" t="s">
        <v>387</v>
      </c>
      <c r="F50" s="24" t="s">
        <v>545</v>
      </c>
      <c r="I50" s="24" t="s">
        <v>386</v>
      </c>
      <c r="L50" s="24" t="s">
        <v>386</v>
      </c>
      <c r="O50" s="24" t="s">
        <v>387</v>
      </c>
      <c r="R50" s="24" t="s">
        <v>387</v>
      </c>
      <c r="U50" s="24" t="s">
        <v>554</v>
      </c>
    </row>
    <row r="51">
      <c r="A51" s="152">
        <v>44595.91533898148</v>
      </c>
      <c r="B51" s="24" t="s">
        <v>411</v>
      </c>
      <c r="C51" s="24" t="s">
        <v>386</v>
      </c>
      <c r="F51" s="24" t="s">
        <v>386</v>
      </c>
      <c r="I51" s="24" t="s">
        <v>386</v>
      </c>
      <c r="L51" s="24" t="s">
        <v>387</v>
      </c>
      <c r="O51" s="24" t="s">
        <v>386</v>
      </c>
      <c r="R51" s="24" t="s">
        <v>386</v>
      </c>
      <c r="U51" s="24" t="s">
        <v>386</v>
      </c>
    </row>
    <row r="52">
      <c r="A52" s="152">
        <v>44595.91690515046</v>
      </c>
      <c r="B52" s="24" t="s">
        <v>385</v>
      </c>
      <c r="C52" s="24" t="s">
        <v>386</v>
      </c>
      <c r="F52" s="24" t="s">
        <v>387</v>
      </c>
      <c r="I52" s="24" t="s">
        <v>386</v>
      </c>
      <c r="L52" s="24" t="s">
        <v>387</v>
      </c>
      <c r="O52" s="24" t="s">
        <v>386</v>
      </c>
      <c r="R52" s="24" t="s">
        <v>386</v>
      </c>
      <c r="U52" s="24" t="s">
        <v>386</v>
      </c>
    </row>
    <row r="53">
      <c r="A53" s="152">
        <v>44595.91704003472</v>
      </c>
      <c r="B53" s="24" t="s">
        <v>418</v>
      </c>
      <c r="C53" s="24" t="s">
        <v>386</v>
      </c>
      <c r="F53" s="24" t="s">
        <v>386</v>
      </c>
      <c r="I53" s="24" t="s">
        <v>387</v>
      </c>
      <c r="L53" s="24" t="s">
        <v>386</v>
      </c>
      <c r="O53" s="24" t="s">
        <v>387</v>
      </c>
      <c r="R53" s="24" t="s">
        <v>419</v>
      </c>
      <c r="S53" s="153">
        <v>0.5416666666642413</v>
      </c>
      <c r="U53" s="24" t="s">
        <v>386</v>
      </c>
    </row>
    <row r="54">
      <c r="A54" s="152">
        <v>44595.91921847222</v>
      </c>
      <c r="B54" s="24" t="s">
        <v>404</v>
      </c>
      <c r="C54" s="24" t="s">
        <v>387</v>
      </c>
      <c r="F54" s="24" t="s">
        <v>386</v>
      </c>
      <c r="I54" s="24" t="s">
        <v>387</v>
      </c>
      <c r="L54" s="24" t="s">
        <v>555</v>
      </c>
      <c r="O54" s="24" t="s">
        <v>387</v>
      </c>
      <c r="R54" s="24" t="s">
        <v>387</v>
      </c>
      <c r="U54" s="24" t="s">
        <v>387</v>
      </c>
    </row>
    <row r="55">
      <c r="A55" s="152">
        <v>44595.92011328704</v>
      </c>
      <c r="B55" s="24" t="s">
        <v>393</v>
      </c>
      <c r="C55" s="24" t="s">
        <v>387</v>
      </c>
      <c r="F55" s="24" t="s">
        <v>387</v>
      </c>
      <c r="I55" s="24" t="s">
        <v>387</v>
      </c>
      <c r="L55" s="24" t="s">
        <v>387</v>
      </c>
      <c r="O55" s="24" t="s">
        <v>387</v>
      </c>
      <c r="R55" s="24" t="s">
        <v>387</v>
      </c>
      <c r="U55" s="24" t="s">
        <v>387</v>
      </c>
    </row>
    <row r="56">
      <c r="A56" s="152">
        <v>44595.92377947917</v>
      </c>
      <c r="B56" s="24" t="s">
        <v>412</v>
      </c>
      <c r="C56" s="24" t="s">
        <v>386</v>
      </c>
      <c r="F56" s="24" t="s">
        <v>386</v>
      </c>
      <c r="I56" s="24" t="s">
        <v>387</v>
      </c>
      <c r="L56" s="24" t="s">
        <v>386</v>
      </c>
      <c r="O56" s="24" t="s">
        <v>387</v>
      </c>
      <c r="R56" s="24" t="s">
        <v>401</v>
      </c>
      <c r="S56" s="153">
        <v>0.5416666666642413</v>
      </c>
      <c r="U56" s="24" t="s">
        <v>401</v>
      </c>
      <c r="V56" s="153">
        <v>0.5416666666642413</v>
      </c>
    </row>
    <row r="57">
      <c r="A57" s="152">
        <v>44595.93533878472</v>
      </c>
      <c r="B57" s="24" t="s">
        <v>408</v>
      </c>
      <c r="C57" s="24" t="s">
        <v>386</v>
      </c>
      <c r="F57" s="24" t="s">
        <v>387</v>
      </c>
      <c r="I57" s="24" t="s">
        <v>387</v>
      </c>
      <c r="L57" s="24" t="s">
        <v>386</v>
      </c>
      <c r="O57" s="24" t="s">
        <v>387</v>
      </c>
      <c r="R57" s="24" t="s">
        <v>387</v>
      </c>
      <c r="U57" s="24" t="s">
        <v>386</v>
      </c>
    </row>
    <row r="58">
      <c r="A58" s="152">
        <v>44595.969913877314</v>
      </c>
      <c r="B58" s="24" t="s">
        <v>403</v>
      </c>
      <c r="C58" s="24" t="s">
        <v>387</v>
      </c>
      <c r="F58" s="24" t="s">
        <v>386</v>
      </c>
      <c r="I58" s="24" t="s">
        <v>386</v>
      </c>
      <c r="L58" s="24" t="s">
        <v>386</v>
      </c>
      <c r="O58" s="24" t="s">
        <v>387</v>
      </c>
      <c r="R58" s="24" t="s">
        <v>387</v>
      </c>
      <c r="U58" s="24" t="s">
        <v>386</v>
      </c>
    </row>
    <row r="59">
      <c r="A59" s="152">
        <v>44595.97336299768</v>
      </c>
      <c r="B59" s="24" t="s">
        <v>423</v>
      </c>
      <c r="C59" s="24" t="s">
        <v>387</v>
      </c>
      <c r="F59" s="24" t="s">
        <v>386</v>
      </c>
      <c r="I59" s="24" t="s">
        <v>387</v>
      </c>
      <c r="L59" s="24" t="s">
        <v>386</v>
      </c>
      <c r="O59" s="24" t="s">
        <v>386</v>
      </c>
      <c r="R59" s="24" t="s">
        <v>386</v>
      </c>
      <c r="U59" s="24" t="s">
        <v>386</v>
      </c>
    </row>
    <row r="60">
      <c r="A60" s="152">
        <v>44595.991620891204</v>
      </c>
      <c r="B60" s="24" t="s">
        <v>421</v>
      </c>
      <c r="C60" s="24" t="s">
        <v>387</v>
      </c>
      <c r="F60" s="24" t="s">
        <v>386</v>
      </c>
      <c r="I60" s="24" t="s">
        <v>386</v>
      </c>
      <c r="L60" s="24" t="s">
        <v>386</v>
      </c>
      <c r="O60" s="24" t="s">
        <v>386</v>
      </c>
      <c r="R60" s="24" t="s">
        <v>386</v>
      </c>
      <c r="U60" s="24" t="s">
        <v>386</v>
      </c>
    </row>
    <row r="61">
      <c r="A61" s="152">
        <v>44596.00324457176</v>
      </c>
      <c r="B61" s="24" t="s">
        <v>409</v>
      </c>
      <c r="C61" s="24" t="s">
        <v>387</v>
      </c>
      <c r="F61" s="24" t="s">
        <v>401</v>
      </c>
      <c r="G61" s="153">
        <v>0.7708333333357587</v>
      </c>
      <c r="I61" s="24" t="s">
        <v>387</v>
      </c>
      <c r="L61" s="24" t="s">
        <v>401</v>
      </c>
      <c r="M61" s="153">
        <v>0.7708333333357587</v>
      </c>
      <c r="O61" s="24" t="s">
        <v>386</v>
      </c>
      <c r="R61" s="24" t="s">
        <v>386</v>
      </c>
      <c r="U61" s="24" t="s">
        <v>387</v>
      </c>
    </row>
    <row r="62">
      <c r="A62" s="152">
        <v>44596.12964090278</v>
      </c>
      <c r="B62" s="24" t="s">
        <v>400</v>
      </c>
      <c r="C62" s="24" t="s">
        <v>387</v>
      </c>
      <c r="F62" s="24" t="s">
        <v>387</v>
      </c>
      <c r="I62" s="24" t="s">
        <v>556</v>
      </c>
      <c r="L62" s="24" t="s">
        <v>387</v>
      </c>
      <c r="O62" s="24" t="s">
        <v>386</v>
      </c>
      <c r="R62" s="24" t="s">
        <v>386</v>
      </c>
      <c r="U62" s="24" t="s">
        <v>557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558</v>
      </c>
      <c r="D1" s="36" t="s">
        <v>365</v>
      </c>
      <c r="E1" s="36" t="s">
        <v>366</v>
      </c>
      <c r="F1" s="151" t="s">
        <v>559</v>
      </c>
      <c r="G1" s="36" t="s">
        <v>368</v>
      </c>
      <c r="H1" s="36" t="s">
        <v>369</v>
      </c>
      <c r="I1" s="151" t="s">
        <v>560</v>
      </c>
      <c r="J1" s="36" t="s">
        <v>371</v>
      </c>
      <c r="K1" s="36" t="s">
        <v>372</v>
      </c>
      <c r="L1" s="151" t="s">
        <v>561</v>
      </c>
      <c r="M1" s="36" t="s">
        <v>374</v>
      </c>
      <c r="N1" s="36" t="s">
        <v>375</v>
      </c>
      <c r="O1" s="151" t="s">
        <v>562</v>
      </c>
      <c r="P1" s="36" t="s">
        <v>377</v>
      </c>
      <c r="Q1" s="36" t="s">
        <v>378</v>
      </c>
      <c r="R1" s="151" t="s">
        <v>563</v>
      </c>
      <c r="S1" s="36" t="s">
        <v>380</v>
      </c>
      <c r="T1" s="36" t="s">
        <v>381</v>
      </c>
      <c r="U1" s="151" t="s">
        <v>564</v>
      </c>
      <c r="V1" s="36" t="s">
        <v>383</v>
      </c>
      <c r="W1" s="36" t="s">
        <v>384</v>
      </c>
    </row>
    <row r="2">
      <c r="A2" s="152">
        <v>44581.951815127315</v>
      </c>
      <c r="B2" s="24" t="s">
        <v>405</v>
      </c>
      <c r="C2" s="24" t="s">
        <v>387</v>
      </c>
      <c r="F2" s="24" t="s">
        <v>387</v>
      </c>
      <c r="I2" s="24" t="s">
        <v>386</v>
      </c>
      <c r="L2" s="24" t="s">
        <v>386</v>
      </c>
      <c r="O2" s="24" t="s">
        <v>387</v>
      </c>
      <c r="R2" s="24" t="s">
        <v>387</v>
      </c>
      <c r="U2" s="24" t="s">
        <v>386</v>
      </c>
    </row>
    <row r="3">
      <c r="A3" s="152">
        <v>44581.95340521991</v>
      </c>
      <c r="B3" s="24" t="s">
        <v>390</v>
      </c>
      <c r="C3" s="24" t="s">
        <v>387</v>
      </c>
      <c r="F3" s="24" t="s">
        <v>386</v>
      </c>
      <c r="I3" s="24" t="s">
        <v>386</v>
      </c>
      <c r="L3" s="24" t="s">
        <v>386</v>
      </c>
      <c r="O3" s="24" t="s">
        <v>387</v>
      </c>
      <c r="R3" s="24" t="s">
        <v>399</v>
      </c>
      <c r="U3" s="24" t="s">
        <v>399</v>
      </c>
    </row>
    <row r="4">
      <c r="A4" s="152">
        <v>44581.956018240744</v>
      </c>
      <c r="B4" s="24" t="s">
        <v>391</v>
      </c>
      <c r="C4" s="24" t="s">
        <v>386</v>
      </c>
      <c r="F4" s="24" t="s">
        <v>387</v>
      </c>
      <c r="I4" s="24" t="s">
        <v>386</v>
      </c>
      <c r="L4" s="24" t="s">
        <v>386</v>
      </c>
      <c r="O4" s="24" t="s">
        <v>386</v>
      </c>
      <c r="R4" s="24" t="s">
        <v>386</v>
      </c>
      <c r="U4" s="24" t="s">
        <v>386</v>
      </c>
    </row>
    <row r="5">
      <c r="A5" s="152">
        <v>44581.95973686343</v>
      </c>
      <c r="B5" s="24" t="s">
        <v>392</v>
      </c>
      <c r="C5" s="24" t="s">
        <v>387</v>
      </c>
      <c r="F5" s="24" t="s">
        <v>387</v>
      </c>
      <c r="I5" s="24" t="s">
        <v>387</v>
      </c>
      <c r="L5" s="24" t="s">
        <v>386</v>
      </c>
      <c r="O5" s="24" t="s">
        <v>387</v>
      </c>
      <c r="R5" s="24" t="s">
        <v>387</v>
      </c>
      <c r="U5" s="24" t="s">
        <v>386</v>
      </c>
    </row>
    <row r="6">
      <c r="A6" s="152">
        <v>44581.96358800926</v>
      </c>
      <c r="B6" s="24" t="s">
        <v>418</v>
      </c>
      <c r="C6" s="24" t="s">
        <v>386</v>
      </c>
      <c r="F6" s="24" t="s">
        <v>386</v>
      </c>
      <c r="I6" s="24" t="s">
        <v>387</v>
      </c>
      <c r="L6" s="24" t="s">
        <v>386</v>
      </c>
      <c r="O6" s="24" t="s">
        <v>387</v>
      </c>
      <c r="R6" s="24" t="s">
        <v>419</v>
      </c>
      <c r="S6" s="153">
        <v>0.5416666666642413</v>
      </c>
      <c r="U6" s="24" t="s">
        <v>386</v>
      </c>
    </row>
    <row r="7">
      <c r="A7" s="152">
        <v>44581.97642310185</v>
      </c>
      <c r="B7" s="24" t="s">
        <v>393</v>
      </c>
      <c r="C7" s="24" t="s">
        <v>387</v>
      </c>
      <c r="F7" s="24" t="s">
        <v>387</v>
      </c>
      <c r="I7" s="24" t="s">
        <v>387</v>
      </c>
      <c r="L7" s="24" t="s">
        <v>387</v>
      </c>
      <c r="O7" s="24" t="s">
        <v>387</v>
      </c>
      <c r="R7" s="24" t="s">
        <v>387</v>
      </c>
      <c r="U7" s="24" t="s">
        <v>387</v>
      </c>
    </row>
    <row r="8">
      <c r="A8" s="152">
        <v>44581.977330775466</v>
      </c>
      <c r="B8" s="24" t="s">
        <v>409</v>
      </c>
      <c r="C8" s="24" t="s">
        <v>386</v>
      </c>
      <c r="F8" s="24" t="s">
        <v>387</v>
      </c>
      <c r="I8" s="24" t="s">
        <v>387</v>
      </c>
      <c r="L8" s="24" t="s">
        <v>386</v>
      </c>
      <c r="O8" s="24" t="s">
        <v>386</v>
      </c>
      <c r="R8" s="24" t="s">
        <v>386</v>
      </c>
      <c r="U8" s="24" t="s">
        <v>386</v>
      </c>
    </row>
    <row r="9">
      <c r="A9" s="152">
        <v>44581.9896734375</v>
      </c>
      <c r="B9" s="24" t="s">
        <v>394</v>
      </c>
      <c r="C9" s="24" t="s">
        <v>387</v>
      </c>
      <c r="F9" s="24" t="s">
        <v>387</v>
      </c>
      <c r="I9" s="24" t="s">
        <v>387</v>
      </c>
      <c r="L9" s="24" t="s">
        <v>387</v>
      </c>
      <c r="O9" s="24" t="s">
        <v>387</v>
      </c>
      <c r="R9" s="24" t="s">
        <v>387</v>
      </c>
      <c r="U9" s="24" t="s">
        <v>386</v>
      </c>
    </row>
    <row r="10">
      <c r="A10" s="152">
        <v>44582.03216653936</v>
      </c>
      <c r="B10" s="24" t="s">
        <v>404</v>
      </c>
      <c r="C10" s="24" t="s">
        <v>386</v>
      </c>
      <c r="F10" s="24" t="s">
        <v>387</v>
      </c>
      <c r="I10" s="24" t="s">
        <v>387</v>
      </c>
      <c r="L10" s="24" t="s">
        <v>386</v>
      </c>
      <c r="O10" s="24" t="s">
        <v>387</v>
      </c>
      <c r="R10" s="24" t="s">
        <v>565</v>
      </c>
      <c r="U10" s="24" t="s">
        <v>566</v>
      </c>
    </row>
    <row r="11">
      <c r="A11" s="152">
        <v>44582.59085445602</v>
      </c>
      <c r="B11" s="24" t="s">
        <v>395</v>
      </c>
      <c r="C11" s="24" t="s">
        <v>387</v>
      </c>
      <c r="F11" s="24" t="s">
        <v>386</v>
      </c>
      <c r="I11" s="24" t="s">
        <v>386</v>
      </c>
      <c r="L11" s="24" t="s">
        <v>387</v>
      </c>
      <c r="O11" s="24" t="s">
        <v>387</v>
      </c>
      <c r="R11" s="24" t="s">
        <v>396</v>
      </c>
      <c r="T11" s="153">
        <v>0.6805555555547471</v>
      </c>
      <c r="U11" s="24" t="s">
        <v>387</v>
      </c>
    </row>
    <row r="12">
      <c r="A12" s="152">
        <v>44582.83810233796</v>
      </c>
      <c r="B12" s="24" t="s">
        <v>424</v>
      </c>
      <c r="C12" s="24" t="s">
        <v>386</v>
      </c>
      <c r="F12" s="24" t="s">
        <v>386</v>
      </c>
      <c r="I12" s="24" t="s">
        <v>386</v>
      </c>
      <c r="L12" s="24" t="s">
        <v>387</v>
      </c>
      <c r="O12" s="24" t="s">
        <v>386</v>
      </c>
      <c r="R12" s="24" t="s">
        <v>386</v>
      </c>
      <c r="U12" s="24" t="s">
        <v>386</v>
      </c>
    </row>
    <row r="13">
      <c r="A13" s="152">
        <v>44582.84653746527</v>
      </c>
      <c r="B13" s="24" t="s">
        <v>421</v>
      </c>
      <c r="C13" s="24" t="s">
        <v>387</v>
      </c>
      <c r="F13" s="24" t="s">
        <v>387</v>
      </c>
      <c r="I13" s="24" t="s">
        <v>387</v>
      </c>
      <c r="L13" s="24" t="s">
        <v>387</v>
      </c>
      <c r="O13" s="24" t="s">
        <v>386</v>
      </c>
      <c r="R13" s="24" t="s">
        <v>386</v>
      </c>
      <c r="U13" s="24" t="s">
        <v>386</v>
      </c>
    </row>
    <row r="14">
      <c r="A14" s="152">
        <v>44583.336180451384</v>
      </c>
      <c r="B14" s="24" t="s">
        <v>388</v>
      </c>
      <c r="C14" s="24" t="s">
        <v>387</v>
      </c>
      <c r="F14" s="24" t="s">
        <v>387</v>
      </c>
      <c r="I14" s="24" t="s">
        <v>386</v>
      </c>
      <c r="L14" s="24" t="s">
        <v>387</v>
      </c>
      <c r="O14" s="24" t="s">
        <v>387</v>
      </c>
      <c r="R14" s="24" t="s">
        <v>387</v>
      </c>
      <c r="U14" s="24" t="s">
        <v>386</v>
      </c>
    </row>
    <row r="15">
      <c r="A15" s="152">
        <v>44583.95718179399</v>
      </c>
      <c r="B15" s="24" t="s">
        <v>420</v>
      </c>
      <c r="C15" s="24" t="s">
        <v>386</v>
      </c>
      <c r="F15" s="24" t="s">
        <v>386</v>
      </c>
      <c r="I15" s="24" t="s">
        <v>386</v>
      </c>
      <c r="L15" s="24" t="s">
        <v>386</v>
      </c>
      <c r="O15" s="24" t="s">
        <v>386</v>
      </c>
      <c r="R15" s="24" t="s">
        <v>386</v>
      </c>
      <c r="U15" s="24" t="s">
        <v>386</v>
      </c>
    </row>
    <row r="16">
      <c r="A16" s="152">
        <v>44584.35837787037</v>
      </c>
      <c r="B16" s="24" t="s">
        <v>397</v>
      </c>
      <c r="C16" s="24" t="s">
        <v>387</v>
      </c>
      <c r="F16" s="24" t="s">
        <v>387</v>
      </c>
      <c r="I16" s="24" t="s">
        <v>386</v>
      </c>
      <c r="L16" s="24" t="s">
        <v>386</v>
      </c>
      <c r="O16" s="24" t="s">
        <v>386</v>
      </c>
      <c r="R16" s="24" t="s">
        <v>386</v>
      </c>
      <c r="U16" s="24" t="s">
        <v>386</v>
      </c>
    </row>
    <row r="17">
      <c r="A17" s="152">
        <v>44588.68249028936</v>
      </c>
      <c r="B17" s="24" t="s">
        <v>412</v>
      </c>
      <c r="C17" s="24" t="s">
        <v>387</v>
      </c>
      <c r="F17" s="24" t="s">
        <v>387</v>
      </c>
      <c r="I17" s="24" t="s">
        <v>386</v>
      </c>
      <c r="L17" s="24" t="s">
        <v>386</v>
      </c>
      <c r="O17" s="24" t="s">
        <v>386</v>
      </c>
      <c r="R17" s="24" t="s">
        <v>413</v>
      </c>
      <c r="U17" s="24" t="s">
        <v>386</v>
      </c>
    </row>
    <row r="18">
      <c r="A18" s="152">
        <v>44588.87071444445</v>
      </c>
      <c r="B18" s="24" t="s">
        <v>403</v>
      </c>
      <c r="C18" s="24" t="s">
        <v>387</v>
      </c>
      <c r="F18" s="24" t="s">
        <v>386</v>
      </c>
      <c r="I18" s="24" t="s">
        <v>386</v>
      </c>
      <c r="L18" s="24" t="s">
        <v>386</v>
      </c>
      <c r="O18" s="24" t="s">
        <v>387</v>
      </c>
      <c r="R18" s="24" t="s">
        <v>386</v>
      </c>
      <c r="U18" s="24" t="s">
        <v>386</v>
      </c>
    </row>
    <row r="19">
      <c r="A19" s="152">
        <v>44588.8710946412</v>
      </c>
      <c r="B19" s="24" t="s">
        <v>420</v>
      </c>
      <c r="C19" s="24" t="s">
        <v>386</v>
      </c>
      <c r="F19" s="24" t="s">
        <v>386</v>
      </c>
      <c r="I19" s="24" t="s">
        <v>386</v>
      </c>
      <c r="L19" s="24" t="s">
        <v>386</v>
      </c>
      <c r="O19" s="24" t="s">
        <v>386</v>
      </c>
      <c r="R19" s="24" t="s">
        <v>386</v>
      </c>
      <c r="U19" s="24" t="s">
        <v>386</v>
      </c>
    </row>
    <row r="20">
      <c r="A20" s="152">
        <v>44588.87130079861</v>
      </c>
      <c r="B20" s="24" t="s">
        <v>385</v>
      </c>
      <c r="C20" s="24" t="s">
        <v>386</v>
      </c>
      <c r="F20" s="24" t="s">
        <v>386</v>
      </c>
      <c r="I20" s="24" t="s">
        <v>386</v>
      </c>
      <c r="L20" s="24" t="s">
        <v>387</v>
      </c>
      <c r="O20" s="24" t="s">
        <v>386</v>
      </c>
      <c r="R20" s="24" t="s">
        <v>386</v>
      </c>
      <c r="U20" s="24" t="s">
        <v>386</v>
      </c>
    </row>
    <row r="21">
      <c r="A21" s="152">
        <v>44588.87152166667</v>
      </c>
      <c r="B21" s="24" t="s">
        <v>411</v>
      </c>
      <c r="C21" s="24" t="s">
        <v>387</v>
      </c>
      <c r="F21" s="24" t="s">
        <v>386</v>
      </c>
      <c r="I21" s="24" t="s">
        <v>386</v>
      </c>
      <c r="L21" s="24" t="s">
        <v>386</v>
      </c>
      <c r="O21" s="24" t="s">
        <v>386</v>
      </c>
      <c r="R21" s="24" t="s">
        <v>386</v>
      </c>
      <c r="U21" s="24" t="s">
        <v>386</v>
      </c>
    </row>
    <row r="22">
      <c r="A22" s="152">
        <v>44588.87840981482</v>
      </c>
      <c r="B22" s="24" t="s">
        <v>408</v>
      </c>
      <c r="C22" s="24" t="s">
        <v>386</v>
      </c>
      <c r="F22" s="24" t="s">
        <v>387</v>
      </c>
      <c r="I22" s="24" t="s">
        <v>387</v>
      </c>
      <c r="L22" s="24" t="s">
        <v>387</v>
      </c>
      <c r="O22" s="24" t="s">
        <v>386</v>
      </c>
      <c r="R22" s="24" t="s">
        <v>387</v>
      </c>
      <c r="U22" s="24" t="s">
        <v>386</v>
      </c>
    </row>
    <row r="23">
      <c r="A23" s="152">
        <v>44589.64120209491</v>
      </c>
      <c r="B23" s="24" t="s">
        <v>410</v>
      </c>
      <c r="C23" s="24" t="s">
        <v>386</v>
      </c>
      <c r="F23" s="24" t="s">
        <v>387</v>
      </c>
      <c r="I23" s="24" t="s">
        <v>386</v>
      </c>
      <c r="L23" s="24" t="s">
        <v>387</v>
      </c>
      <c r="O23" s="24" t="s">
        <v>386</v>
      </c>
      <c r="R23" s="24" t="s">
        <v>386</v>
      </c>
      <c r="U23" s="24" t="s">
        <v>386</v>
      </c>
    </row>
    <row r="24">
      <c r="A24" s="152">
        <v>44589.642506585646</v>
      </c>
      <c r="B24" s="24" t="s">
        <v>423</v>
      </c>
      <c r="C24" s="24" t="s">
        <v>387</v>
      </c>
      <c r="F24" s="24" t="s">
        <v>386</v>
      </c>
      <c r="I24" s="24" t="s">
        <v>387</v>
      </c>
      <c r="L24" s="24" t="s">
        <v>386</v>
      </c>
      <c r="O24" s="24" t="s">
        <v>386</v>
      </c>
      <c r="R24" s="24" t="s">
        <v>386</v>
      </c>
      <c r="U24" s="24" t="s">
        <v>386</v>
      </c>
    </row>
    <row r="25">
      <c r="A25" s="152">
        <v>44589.64432493056</v>
      </c>
      <c r="B25" s="24" t="s">
        <v>406</v>
      </c>
      <c r="C25" s="24" t="s">
        <v>386</v>
      </c>
      <c r="F25" s="24" t="s">
        <v>386</v>
      </c>
      <c r="I25" s="24" t="s">
        <v>552</v>
      </c>
      <c r="J25" s="153">
        <v>0.7083333333357587</v>
      </c>
      <c r="L25" s="24" t="s">
        <v>387</v>
      </c>
      <c r="O25" s="24" t="s">
        <v>552</v>
      </c>
      <c r="P25" s="153">
        <v>0.7083333333357587</v>
      </c>
      <c r="R25" s="24" t="s">
        <v>567</v>
      </c>
      <c r="T25" s="153">
        <v>0.7083333333357587</v>
      </c>
      <c r="U25" s="24" t="s">
        <v>386</v>
      </c>
    </row>
    <row r="26">
      <c r="A26" s="152">
        <v>44589.64506565972</v>
      </c>
      <c r="B26" s="24" t="s">
        <v>390</v>
      </c>
      <c r="C26" s="24" t="s">
        <v>387</v>
      </c>
      <c r="F26" s="24" t="s">
        <v>386</v>
      </c>
      <c r="I26" s="24" t="s">
        <v>386</v>
      </c>
      <c r="L26" s="24" t="s">
        <v>386</v>
      </c>
      <c r="O26" s="24" t="s">
        <v>387</v>
      </c>
      <c r="R26" s="24" t="s">
        <v>568</v>
      </c>
      <c r="U26" s="24" t="s">
        <v>474</v>
      </c>
    </row>
    <row r="27">
      <c r="A27" s="152">
        <v>44589.64620179398</v>
      </c>
      <c r="B27" s="24" t="s">
        <v>414</v>
      </c>
      <c r="C27" s="24" t="s">
        <v>569</v>
      </c>
      <c r="F27" s="24" t="s">
        <v>386</v>
      </c>
      <c r="I27" s="24" t="s">
        <v>386</v>
      </c>
      <c r="L27" s="24" t="s">
        <v>415</v>
      </c>
      <c r="O27" s="24" t="s">
        <v>387</v>
      </c>
      <c r="R27" s="24" t="s">
        <v>545</v>
      </c>
      <c r="U27" s="24" t="s">
        <v>386</v>
      </c>
    </row>
    <row r="28">
      <c r="A28" s="152">
        <v>44589.69035979167</v>
      </c>
      <c r="B28" s="24" t="s">
        <v>407</v>
      </c>
      <c r="C28" s="24" t="s">
        <v>387</v>
      </c>
      <c r="F28" s="24" t="s">
        <v>387</v>
      </c>
      <c r="I28" s="24" t="s">
        <v>387</v>
      </c>
      <c r="L28" s="24" t="s">
        <v>387</v>
      </c>
      <c r="O28" s="24" t="s">
        <v>387</v>
      </c>
      <c r="R28" s="24" t="s">
        <v>387</v>
      </c>
      <c r="U28" s="24" t="s">
        <v>570</v>
      </c>
    </row>
    <row r="29">
      <c r="A29" s="152">
        <v>44589.69207709491</v>
      </c>
      <c r="B29" s="24" t="s">
        <v>400</v>
      </c>
      <c r="C29" s="24" t="s">
        <v>387</v>
      </c>
      <c r="F29" s="24" t="s">
        <v>387</v>
      </c>
      <c r="I29" s="24" t="s">
        <v>386</v>
      </c>
      <c r="L29" s="24" t="s">
        <v>387</v>
      </c>
      <c r="O29" s="24" t="s">
        <v>386</v>
      </c>
      <c r="R29" s="24" t="s">
        <v>534</v>
      </c>
      <c r="S29" s="153">
        <v>0.5833333333357587</v>
      </c>
      <c r="U29" s="24" t="s">
        <v>571</v>
      </c>
      <c r="V29" s="153">
        <v>0.5416666666642413</v>
      </c>
    </row>
    <row r="30">
      <c r="A30" s="152">
        <v>44589.76955809028</v>
      </c>
      <c r="B30" s="24" t="s">
        <v>392</v>
      </c>
      <c r="C30" s="24" t="s">
        <v>386</v>
      </c>
      <c r="F30" s="24" t="s">
        <v>386</v>
      </c>
      <c r="I30" s="24" t="s">
        <v>386</v>
      </c>
      <c r="L30" s="24" t="s">
        <v>386</v>
      </c>
      <c r="O30" s="24" t="s">
        <v>387</v>
      </c>
      <c r="R30" s="24" t="s">
        <v>387</v>
      </c>
      <c r="U30" s="24" t="s">
        <v>572</v>
      </c>
      <c r="V30" s="153">
        <v>0.5416666666642413</v>
      </c>
    </row>
    <row r="31">
      <c r="A31" s="152">
        <v>44589.87908893518</v>
      </c>
      <c r="B31" s="24" t="s">
        <v>389</v>
      </c>
      <c r="C31" s="24" t="s">
        <v>386</v>
      </c>
      <c r="F31" s="24" t="s">
        <v>387</v>
      </c>
      <c r="I31" s="24" t="s">
        <v>386</v>
      </c>
      <c r="L31" s="24" t="s">
        <v>387</v>
      </c>
      <c r="O31" s="24" t="s">
        <v>387</v>
      </c>
      <c r="R31" s="24" t="s">
        <v>386</v>
      </c>
      <c r="U31" s="24" t="s">
        <v>386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573</v>
      </c>
      <c r="D1" s="36" t="s">
        <v>365</v>
      </c>
      <c r="E1" s="36" t="s">
        <v>366</v>
      </c>
      <c r="F1" s="151" t="s">
        <v>574</v>
      </c>
      <c r="G1" s="36" t="s">
        <v>368</v>
      </c>
      <c r="H1" s="36" t="s">
        <v>369</v>
      </c>
      <c r="I1" s="151" t="s">
        <v>575</v>
      </c>
      <c r="J1" s="36" t="s">
        <v>371</v>
      </c>
      <c r="K1" s="36" t="s">
        <v>372</v>
      </c>
      <c r="L1" s="151" t="s">
        <v>576</v>
      </c>
      <c r="M1" s="36" t="s">
        <v>374</v>
      </c>
      <c r="N1" s="36" t="s">
        <v>375</v>
      </c>
      <c r="O1" s="151" t="s">
        <v>577</v>
      </c>
      <c r="P1" s="36" t="s">
        <v>377</v>
      </c>
      <c r="Q1" s="36" t="s">
        <v>378</v>
      </c>
      <c r="R1" s="151" t="s">
        <v>578</v>
      </c>
      <c r="S1" s="36" t="s">
        <v>380</v>
      </c>
      <c r="T1" s="36" t="s">
        <v>381</v>
      </c>
      <c r="U1" s="151" t="s">
        <v>579</v>
      </c>
      <c r="V1" s="36" t="s">
        <v>383</v>
      </c>
      <c r="W1" s="36" t="s">
        <v>384</v>
      </c>
    </row>
    <row r="2">
      <c r="A2" s="152">
        <v>44569.4163996875</v>
      </c>
      <c r="B2" s="24" t="s">
        <v>405</v>
      </c>
      <c r="C2" s="24" t="s">
        <v>387</v>
      </c>
      <c r="F2" s="24" t="s">
        <v>387</v>
      </c>
      <c r="I2" s="24" t="s">
        <v>386</v>
      </c>
      <c r="L2" s="24" t="s">
        <v>386</v>
      </c>
      <c r="O2" s="24" t="s">
        <v>387</v>
      </c>
      <c r="R2" s="24" t="s">
        <v>387</v>
      </c>
      <c r="U2" s="24" t="s">
        <v>386</v>
      </c>
    </row>
    <row r="3">
      <c r="A3" s="152">
        <v>44569.417670104165</v>
      </c>
      <c r="B3" s="24" t="s">
        <v>409</v>
      </c>
      <c r="C3" s="24" t="s">
        <v>386</v>
      </c>
      <c r="F3" s="24" t="s">
        <v>386</v>
      </c>
      <c r="I3" s="24" t="s">
        <v>387</v>
      </c>
      <c r="L3" s="24" t="s">
        <v>386</v>
      </c>
      <c r="O3" s="24" t="s">
        <v>386</v>
      </c>
      <c r="R3" s="24" t="s">
        <v>386</v>
      </c>
      <c r="U3" s="24" t="s">
        <v>386</v>
      </c>
    </row>
    <row r="4">
      <c r="A4" s="152">
        <v>44569.420782430556</v>
      </c>
      <c r="B4" s="24" t="s">
        <v>424</v>
      </c>
      <c r="C4" s="24" t="s">
        <v>386</v>
      </c>
      <c r="F4" s="24" t="s">
        <v>386</v>
      </c>
      <c r="I4" s="24" t="s">
        <v>387</v>
      </c>
      <c r="L4" s="24" t="s">
        <v>387</v>
      </c>
      <c r="O4" s="24" t="s">
        <v>386</v>
      </c>
      <c r="R4" s="24" t="s">
        <v>387</v>
      </c>
      <c r="U4" s="24" t="s">
        <v>386</v>
      </c>
    </row>
    <row r="5">
      <c r="A5" s="152">
        <v>44569.490636180555</v>
      </c>
      <c r="B5" s="24" t="s">
        <v>400</v>
      </c>
      <c r="C5" s="24" t="s">
        <v>387</v>
      </c>
      <c r="F5" s="24" t="s">
        <v>387</v>
      </c>
      <c r="I5" s="24" t="s">
        <v>386</v>
      </c>
      <c r="L5" s="24" t="s">
        <v>387</v>
      </c>
      <c r="O5" s="24" t="s">
        <v>386</v>
      </c>
      <c r="R5" s="24" t="s">
        <v>580</v>
      </c>
      <c r="S5" s="153">
        <v>0.5833333333357587</v>
      </c>
      <c r="U5" s="24" t="s">
        <v>581</v>
      </c>
      <c r="V5" s="153">
        <v>0.5416666666642413</v>
      </c>
    </row>
    <row r="6">
      <c r="A6" s="152">
        <v>44569.49967078704</v>
      </c>
      <c r="B6" s="24" t="s">
        <v>390</v>
      </c>
      <c r="C6" s="24" t="s">
        <v>387</v>
      </c>
      <c r="F6" s="24" t="s">
        <v>582</v>
      </c>
      <c r="G6" s="153">
        <v>0.8333333333357587</v>
      </c>
      <c r="I6" s="24" t="s">
        <v>386</v>
      </c>
      <c r="L6" s="24" t="s">
        <v>386</v>
      </c>
      <c r="O6" s="24" t="s">
        <v>387</v>
      </c>
      <c r="R6" s="24" t="s">
        <v>583</v>
      </c>
      <c r="S6" s="153">
        <v>0.5833333333357587</v>
      </c>
      <c r="U6" s="24" t="s">
        <v>584</v>
      </c>
    </row>
    <row r="7">
      <c r="A7" s="152">
        <v>44569.53557325232</v>
      </c>
      <c r="B7" s="24" t="s">
        <v>395</v>
      </c>
      <c r="C7" s="24" t="s">
        <v>387</v>
      </c>
      <c r="F7" s="24" t="s">
        <v>386</v>
      </c>
      <c r="I7" s="24" t="s">
        <v>386</v>
      </c>
      <c r="L7" s="24" t="s">
        <v>387</v>
      </c>
      <c r="O7" s="24" t="s">
        <v>387</v>
      </c>
      <c r="R7" s="24" t="s">
        <v>387</v>
      </c>
      <c r="U7" s="24" t="s">
        <v>386</v>
      </c>
    </row>
    <row r="8">
      <c r="A8" s="152">
        <v>44569.537744953705</v>
      </c>
      <c r="B8" s="24" t="s">
        <v>392</v>
      </c>
      <c r="C8" s="24" t="s">
        <v>387</v>
      </c>
      <c r="F8" s="24" t="s">
        <v>386</v>
      </c>
      <c r="I8" s="24" t="s">
        <v>585</v>
      </c>
      <c r="J8" s="153">
        <v>0.8125</v>
      </c>
      <c r="L8" s="24" t="s">
        <v>386</v>
      </c>
      <c r="O8" s="24" t="s">
        <v>386</v>
      </c>
      <c r="R8" s="24" t="s">
        <v>387</v>
      </c>
      <c r="U8" s="24" t="s">
        <v>386</v>
      </c>
    </row>
    <row r="9">
      <c r="A9" s="152">
        <v>44569.54141814815</v>
      </c>
      <c r="B9" s="24" t="s">
        <v>393</v>
      </c>
      <c r="C9" s="24" t="s">
        <v>387</v>
      </c>
      <c r="F9" s="24" t="s">
        <v>387</v>
      </c>
      <c r="I9" s="24" t="s">
        <v>387</v>
      </c>
      <c r="L9" s="24" t="s">
        <v>387</v>
      </c>
      <c r="O9" s="24" t="s">
        <v>387</v>
      </c>
      <c r="R9" s="24" t="s">
        <v>387</v>
      </c>
      <c r="U9" s="24" t="s">
        <v>387</v>
      </c>
    </row>
    <row r="10">
      <c r="A10" s="152">
        <v>44569.67354847222</v>
      </c>
      <c r="B10" s="24" t="s">
        <v>406</v>
      </c>
      <c r="C10" s="24" t="s">
        <v>387</v>
      </c>
      <c r="F10" s="24" t="s">
        <v>387</v>
      </c>
      <c r="I10" s="24" t="s">
        <v>386</v>
      </c>
      <c r="L10" s="24" t="s">
        <v>387</v>
      </c>
      <c r="O10" s="24" t="s">
        <v>387</v>
      </c>
      <c r="R10" s="24" t="s">
        <v>386</v>
      </c>
      <c r="U10" s="24" t="s">
        <v>386</v>
      </c>
    </row>
    <row r="11">
      <c r="A11" s="152">
        <v>44569.72032806713</v>
      </c>
      <c r="B11" s="24" t="s">
        <v>420</v>
      </c>
      <c r="C11" s="24" t="s">
        <v>387</v>
      </c>
      <c r="F11" s="24" t="s">
        <v>387</v>
      </c>
      <c r="I11" s="24" t="s">
        <v>386</v>
      </c>
      <c r="L11" s="24" t="s">
        <v>386</v>
      </c>
      <c r="O11" s="24" t="s">
        <v>386</v>
      </c>
      <c r="R11" s="24" t="s">
        <v>386</v>
      </c>
      <c r="U11" s="24" t="s">
        <v>386</v>
      </c>
    </row>
    <row r="12">
      <c r="A12" s="152">
        <v>44569.80912208333</v>
      </c>
      <c r="B12" s="24" t="s">
        <v>403</v>
      </c>
      <c r="C12" s="24" t="s">
        <v>387</v>
      </c>
      <c r="F12" s="24" t="s">
        <v>386</v>
      </c>
      <c r="I12" s="24" t="s">
        <v>386</v>
      </c>
      <c r="L12" s="24" t="s">
        <v>386</v>
      </c>
      <c r="O12" s="24" t="s">
        <v>387</v>
      </c>
      <c r="R12" s="24" t="s">
        <v>386</v>
      </c>
      <c r="U12" s="24" t="s">
        <v>386</v>
      </c>
    </row>
    <row r="13">
      <c r="A13" s="152">
        <v>44570.04484675926</v>
      </c>
      <c r="B13" s="24" t="s">
        <v>410</v>
      </c>
      <c r="C13" s="24" t="s">
        <v>386</v>
      </c>
      <c r="F13" s="24" t="s">
        <v>387</v>
      </c>
      <c r="I13" s="24" t="s">
        <v>386</v>
      </c>
      <c r="L13" s="24" t="s">
        <v>386</v>
      </c>
      <c r="O13" s="24" t="s">
        <v>386</v>
      </c>
      <c r="R13" s="24" t="s">
        <v>386</v>
      </c>
      <c r="U13" s="24" t="s">
        <v>386</v>
      </c>
    </row>
    <row r="14">
      <c r="A14" s="152">
        <v>44570.68228832176</v>
      </c>
      <c r="B14" s="24" t="s">
        <v>388</v>
      </c>
      <c r="C14" s="24" t="s">
        <v>387</v>
      </c>
      <c r="F14" s="24" t="s">
        <v>387</v>
      </c>
      <c r="I14" s="24" t="s">
        <v>386</v>
      </c>
      <c r="L14" s="24" t="s">
        <v>387</v>
      </c>
      <c r="O14" s="24" t="s">
        <v>387</v>
      </c>
      <c r="R14" s="24" t="s">
        <v>387</v>
      </c>
      <c r="U14" s="24" t="s">
        <v>386</v>
      </c>
    </row>
    <row r="15">
      <c r="A15" s="152">
        <v>44570.99779836806</v>
      </c>
      <c r="B15" s="24" t="s">
        <v>397</v>
      </c>
      <c r="C15" s="24" t="s">
        <v>386</v>
      </c>
      <c r="F15" s="24" t="s">
        <v>387</v>
      </c>
      <c r="I15" s="24" t="s">
        <v>386</v>
      </c>
      <c r="L15" s="24" t="s">
        <v>386</v>
      </c>
      <c r="O15" s="24" t="s">
        <v>386</v>
      </c>
      <c r="R15" s="24" t="s">
        <v>386</v>
      </c>
      <c r="U15" s="24" t="s">
        <v>386</v>
      </c>
    </row>
    <row r="16">
      <c r="A16" s="152">
        <v>44571.39110486111</v>
      </c>
      <c r="B16" s="24" t="s">
        <v>385</v>
      </c>
      <c r="C16" s="24" t="s">
        <v>387</v>
      </c>
      <c r="F16" s="24" t="s">
        <v>387</v>
      </c>
      <c r="I16" s="24" t="s">
        <v>386</v>
      </c>
      <c r="L16" s="24" t="s">
        <v>386</v>
      </c>
      <c r="O16" s="24" t="s">
        <v>387</v>
      </c>
      <c r="R16" s="24" t="s">
        <v>386</v>
      </c>
      <c r="U16" s="24" t="s">
        <v>386</v>
      </c>
    </row>
    <row r="17">
      <c r="A17" s="152">
        <v>44571.67441732639</v>
      </c>
      <c r="B17" s="24" t="s">
        <v>411</v>
      </c>
      <c r="C17" s="24" t="s">
        <v>386</v>
      </c>
      <c r="F17" s="24" t="s">
        <v>387</v>
      </c>
      <c r="I17" s="24" t="s">
        <v>386</v>
      </c>
      <c r="L17" s="24" t="s">
        <v>386</v>
      </c>
      <c r="O17" s="24" t="s">
        <v>386</v>
      </c>
      <c r="R17" s="24" t="s">
        <v>401</v>
      </c>
      <c r="S17" s="153">
        <v>0.5416666666642413</v>
      </c>
      <c r="U17" s="24" t="s">
        <v>401</v>
      </c>
      <c r="V17" s="153">
        <v>0.5416666666642413</v>
      </c>
    </row>
    <row r="18">
      <c r="A18" s="152">
        <v>44574.078636342594</v>
      </c>
      <c r="B18" s="24" t="s">
        <v>420</v>
      </c>
      <c r="C18" s="24" t="s">
        <v>387</v>
      </c>
      <c r="F18" s="24" t="s">
        <v>387</v>
      </c>
      <c r="I18" s="24" t="s">
        <v>386</v>
      </c>
      <c r="L18" s="24" t="s">
        <v>386</v>
      </c>
      <c r="O18" s="24" t="s">
        <v>386</v>
      </c>
      <c r="R18" s="24" t="s">
        <v>386</v>
      </c>
      <c r="U18" s="24" t="s">
        <v>386</v>
      </c>
    </row>
    <row r="19">
      <c r="A19" s="152">
        <v>44574.21077769676</v>
      </c>
      <c r="B19" s="24" t="s">
        <v>412</v>
      </c>
      <c r="C19" s="24" t="s">
        <v>387</v>
      </c>
      <c r="F19" s="24" t="s">
        <v>386</v>
      </c>
      <c r="I19" s="24" t="s">
        <v>387</v>
      </c>
      <c r="L19" s="24" t="s">
        <v>386</v>
      </c>
      <c r="O19" s="24" t="s">
        <v>386</v>
      </c>
      <c r="R19" s="24" t="s">
        <v>386</v>
      </c>
      <c r="U19" s="24" t="s">
        <v>401</v>
      </c>
      <c r="V19" s="153">
        <v>0.59375</v>
      </c>
    </row>
    <row r="20">
      <c r="A20" s="152">
        <v>44574.31833646991</v>
      </c>
      <c r="B20" s="24" t="s">
        <v>385</v>
      </c>
      <c r="C20" s="24" t="s">
        <v>387</v>
      </c>
      <c r="F20" s="24" t="s">
        <v>387</v>
      </c>
      <c r="I20" s="24" t="s">
        <v>386</v>
      </c>
      <c r="L20" s="24" t="s">
        <v>387</v>
      </c>
      <c r="O20" s="24" t="s">
        <v>387</v>
      </c>
      <c r="R20" s="24" t="s">
        <v>386</v>
      </c>
      <c r="U20" s="24" t="s">
        <v>586</v>
      </c>
      <c r="V20" s="153">
        <v>0.625</v>
      </c>
    </row>
    <row r="21">
      <c r="A21" s="152">
        <v>44574.540132766204</v>
      </c>
      <c r="B21" s="24" t="s">
        <v>391</v>
      </c>
      <c r="C21" s="24" t="s">
        <v>386</v>
      </c>
      <c r="F21" s="24" t="s">
        <v>387</v>
      </c>
      <c r="I21" s="24" t="s">
        <v>386</v>
      </c>
      <c r="L21" s="24" t="s">
        <v>587</v>
      </c>
      <c r="O21" s="24" t="s">
        <v>386</v>
      </c>
      <c r="R21" s="24" t="s">
        <v>386</v>
      </c>
      <c r="U21" s="24" t="s">
        <v>386</v>
      </c>
    </row>
    <row r="22">
      <c r="A22" s="152">
        <v>44574.54242972222</v>
      </c>
      <c r="B22" s="24" t="s">
        <v>414</v>
      </c>
      <c r="C22" s="24" t="s">
        <v>588</v>
      </c>
      <c r="F22" s="24" t="s">
        <v>588</v>
      </c>
      <c r="I22" s="24" t="s">
        <v>386</v>
      </c>
      <c r="L22" s="24" t="s">
        <v>386</v>
      </c>
      <c r="O22" s="24" t="s">
        <v>387</v>
      </c>
      <c r="R22" s="24" t="s">
        <v>387</v>
      </c>
      <c r="U22" s="24" t="s">
        <v>386</v>
      </c>
    </row>
    <row r="23">
      <c r="A23" s="152">
        <v>44574.568286458336</v>
      </c>
      <c r="B23" s="24" t="s">
        <v>418</v>
      </c>
      <c r="C23" s="24" t="s">
        <v>386</v>
      </c>
      <c r="F23" s="24" t="s">
        <v>386</v>
      </c>
      <c r="I23" s="24" t="s">
        <v>387</v>
      </c>
      <c r="L23" s="24" t="s">
        <v>386</v>
      </c>
      <c r="O23" s="24" t="s">
        <v>386</v>
      </c>
      <c r="R23" s="24" t="s">
        <v>401</v>
      </c>
      <c r="S23" s="153">
        <v>0.5416666666642413</v>
      </c>
      <c r="U23" s="24" t="s">
        <v>386</v>
      </c>
    </row>
    <row r="24">
      <c r="A24" s="152">
        <v>44574.57686074074</v>
      </c>
      <c r="B24" s="24" t="s">
        <v>408</v>
      </c>
      <c r="C24" s="24" t="s">
        <v>387</v>
      </c>
      <c r="F24" s="24" t="s">
        <v>387</v>
      </c>
      <c r="I24" s="24" t="s">
        <v>387</v>
      </c>
      <c r="L24" s="24" t="s">
        <v>387</v>
      </c>
      <c r="O24" s="24" t="s">
        <v>386</v>
      </c>
      <c r="R24" s="24" t="s">
        <v>386</v>
      </c>
      <c r="U24" s="24" t="s">
        <v>386</v>
      </c>
    </row>
    <row r="25">
      <c r="A25" s="152">
        <v>44574.58906974537</v>
      </c>
      <c r="B25" s="24" t="s">
        <v>404</v>
      </c>
      <c r="C25" s="24" t="s">
        <v>386</v>
      </c>
      <c r="F25" s="24" t="s">
        <v>387</v>
      </c>
      <c r="I25" s="24" t="s">
        <v>589</v>
      </c>
      <c r="L25" s="24" t="s">
        <v>590</v>
      </c>
      <c r="O25" s="24" t="s">
        <v>386</v>
      </c>
      <c r="R25" s="24" t="s">
        <v>591</v>
      </c>
      <c r="S25" s="153">
        <v>0.5416666666642413</v>
      </c>
      <c r="T25" s="153">
        <v>0.7083333333357587</v>
      </c>
      <c r="U25" s="24" t="s">
        <v>386</v>
      </c>
    </row>
    <row r="26">
      <c r="A26" s="152">
        <v>44574.590878981486</v>
      </c>
      <c r="B26" s="24" t="s">
        <v>422</v>
      </c>
      <c r="C26" s="24" t="s">
        <v>386</v>
      </c>
      <c r="F26" s="24" t="s">
        <v>386</v>
      </c>
      <c r="I26" s="24" t="s">
        <v>386</v>
      </c>
      <c r="L26" s="24" t="s">
        <v>386</v>
      </c>
      <c r="O26" s="24" t="s">
        <v>386</v>
      </c>
      <c r="R26" s="24" t="s">
        <v>386</v>
      </c>
      <c r="U26" s="24" t="s">
        <v>386</v>
      </c>
    </row>
    <row r="27">
      <c r="A27" s="152">
        <v>44574.6552491551</v>
      </c>
      <c r="B27" s="24" t="s">
        <v>407</v>
      </c>
      <c r="C27" s="24" t="s">
        <v>387</v>
      </c>
      <c r="F27" s="24" t="s">
        <v>387</v>
      </c>
      <c r="I27" s="24" t="s">
        <v>387</v>
      </c>
      <c r="L27" s="24" t="s">
        <v>387</v>
      </c>
      <c r="O27" s="24" t="s">
        <v>387</v>
      </c>
      <c r="R27" s="24" t="s">
        <v>387</v>
      </c>
      <c r="U27" s="24" t="s">
        <v>387</v>
      </c>
    </row>
    <row r="28">
      <c r="A28" s="152">
        <v>44574.90659680555</v>
      </c>
      <c r="B28" s="24" t="s">
        <v>421</v>
      </c>
      <c r="C28" s="24" t="s">
        <v>387</v>
      </c>
      <c r="F28" s="24" t="s">
        <v>396</v>
      </c>
      <c r="H28" s="153">
        <v>0.84375</v>
      </c>
      <c r="I28" s="24" t="s">
        <v>386</v>
      </c>
      <c r="L28" s="24" t="s">
        <v>396</v>
      </c>
      <c r="N28" s="153">
        <v>0.84375</v>
      </c>
      <c r="O28" s="24" t="s">
        <v>401</v>
      </c>
      <c r="P28" s="153">
        <v>0.7708333333357587</v>
      </c>
      <c r="R28" s="24" t="s">
        <v>387</v>
      </c>
      <c r="U28" s="24" t="s">
        <v>386</v>
      </c>
    </row>
    <row r="29">
      <c r="A29" s="152">
        <v>44574.90672086806</v>
      </c>
      <c r="B29" s="24" t="s">
        <v>389</v>
      </c>
      <c r="C29" s="24" t="s">
        <v>386</v>
      </c>
      <c r="F29" s="24" t="s">
        <v>387</v>
      </c>
      <c r="I29" s="24" t="s">
        <v>386</v>
      </c>
      <c r="L29" s="24" t="s">
        <v>386</v>
      </c>
      <c r="O29" s="24" t="s">
        <v>386</v>
      </c>
      <c r="R29" s="24" t="s">
        <v>387</v>
      </c>
      <c r="U29" s="24" t="s">
        <v>386</v>
      </c>
    </row>
    <row r="30">
      <c r="A30" s="152">
        <v>44574.9069437963</v>
      </c>
      <c r="B30" s="24" t="s">
        <v>385</v>
      </c>
      <c r="C30" s="24" t="s">
        <v>386</v>
      </c>
      <c r="F30" s="24" t="s">
        <v>387</v>
      </c>
      <c r="I30" s="24" t="s">
        <v>386</v>
      </c>
      <c r="L30" s="24" t="s">
        <v>387</v>
      </c>
      <c r="O30" s="24" t="s">
        <v>386</v>
      </c>
      <c r="R30" s="24" t="s">
        <v>386</v>
      </c>
      <c r="U30" s="24" t="s">
        <v>592</v>
      </c>
      <c r="V30" s="153">
        <v>0.625</v>
      </c>
    </row>
    <row r="31">
      <c r="A31" s="152">
        <v>44574.90718778935</v>
      </c>
      <c r="B31" s="24" t="s">
        <v>424</v>
      </c>
      <c r="C31" s="24" t="s">
        <v>386</v>
      </c>
      <c r="F31" s="24" t="s">
        <v>386</v>
      </c>
      <c r="I31" s="24" t="s">
        <v>387</v>
      </c>
      <c r="L31" s="24" t="s">
        <v>386</v>
      </c>
      <c r="O31" s="24" t="s">
        <v>386</v>
      </c>
      <c r="R31" s="24" t="s">
        <v>387</v>
      </c>
      <c r="U31" s="24" t="s">
        <v>386</v>
      </c>
    </row>
    <row r="32">
      <c r="A32" s="152">
        <v>44574.93996555556</v>
      </c>
      <c r="B32" s="24" t="s">
        <v>394</v>
      </c>
      <c r="C32" s="24" t="s">
        <v>387</v>
      </c>
      <c r="F32" s="24" t="s">
        <v>387</v>
      </c>
      <c r="I32" s="24" t="s">
        <v>386</v>
      </c>
      <c r="L32" s="24" t="s">
        <v>387</v>
      </c>
      <c r="O32" s="24" t="s">
        <v>387</v>
      </c>
      <c r="R32" s="24" t="s">
        <v>387</v>
      </c>
      <c r="U32" s="24" t="s">
        <v>386</v>
      </c>
    </row>
    <row r="33">
      <c r="A33" s="152">
        <v>44575.67929797454</v>
      </c>
      <c r="B33" s="24" t="s">
        <v>420</v>
      </c>
      <c r="C33" s="24" t="s">
        <v>387</v>
      </c>
      <c r="F33" s="24" t="s">
        <v>387</v>
      </c>
      <c r="I33" s="24" t="s">
        <v>386</v>
      </c>
      <c r="L33" s="24" t="s">
        <v>386</v>
      </c>
      <c r="O33" s="24" t="s">
        <v>386</v>
      </c>
      <c r="R33" s="24" t="s">
        <v>386</v>
      </c>
      <c r="U33" s="24" t="s">
        <v>593</v>
      </c>
      <c r="W33" s="153">
        <v>0.7916666666642413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594</v>
      </c>
      <c r="D1" s="36" t="s">
        <v>365</v>
      </c>
      <c r="E1" s="36" t="s">
        <v>366</v>
      </c>
      <c r="F1" s="151" t="s">
        <v>595</v>
      </c>
      <c r="G1" s="36" t="s">
        <v>368</v>
      </c>
      <c r="H1" s="36" t="s">
        <v>369</v>
      </c>
      <c r="I1" s="151" t="s">
        <v>596</v>
      </c>
      <c r="J1" s="36" t="s">
        <v>371</v>
      </c>
      <c r="K1" s="36" t="s">
        <v>372</v>
      </c>
      <c r="L1" s="151" t="s">
        <v>597</v>
      </c>
      <c r="M1" s="36" t="s">
        <v>374</v>
      </c>
      <c r="N1" s="36" t="s">
        <v>375</v>
      </c>
      <c r="O1" s="151" t="s">
        <v>598</v>
      </c>
      <c r="P1" s="36" t="s">
        <v>377</v>
      </c>
      <c r="Q1" s="36" t="s">
        <v>378</v>
      </c>
      <c r="R1" s="151" t="s">
        <v>599</v>
      </c>
      <c r="S1" s="36" t="s">
        <v>380</v>
      </c>
      <c r="T1" s="36" t="s">
        <v>381</v>
      </c>
      <c r="U1" s="151" t="s">
        <v>600</v>
      </c>
      <c r="V1" s="36" t="s">
        <v>383</v>
      </c>
      <c r="W1" s="36" t="s">
        <v>384</v>
      </c>
    </row>
    <row r="2">
      <c r="A2" s="152">
        <v>44561.748278784726</v>
      </c>
      <c r="B2" s="24" t="s">
        <v>393</v>
      </c>
      <c r="C2" s="24" t="s">
        <v>387</v>
      </c>
      <c r="F2" s="24" t="s">
        <v>387</v>
      </c>
      <c r="I2" s="24" t="s">
        <v>387</v>
      </c>
      <c r="L2" s="24" t="s">
        <v>387</v>
      </c>
      <c r="O2" s="24" t="s">
        <v>387</v>
      </c>
      <c r="R2" s="24" t="s">
        <v>387</v>
      </c>
      <c r="U2" s="24" t="s">
        <v>387</v>
      </c>
    </row>
    <row r="3">
      <c r="A3" s="152">
        <v>44561.74865204861</v>
      </c>
      <c r="B3" s="24" t="s">
        <v>405</v>
      </c>
      <c r="C3" s="24" t="s">
        <v>387</v>
      </c>
      <c r="F3" s="24" t="s">
        <v>386</v>
      </c>
      <c r="I3" s="24" t="s">
        <v>386</v>
      </c>
      <c r="L3" s="24" t="s">
        <v>386</v>
      </c>
      <c r="O3" s="24" t="s">
        <v>386</v>
      </c>
      <c r="R3" s="24" t="s">
        <v>386</v>
      </c>
      <c r="U3" s="24" t="s">
        <v>386</v>
      </c>
    </row>
    <row r="4">
      <c r="A4" s="152">
        <v>44561.74881957176</v>
      </c>
      <c r="B4" s="24" t="s">
        <v>390</v>
      </c>
      <c r="C4" s="24" t="s">
        <v>387</v>
      </c>
      <c r="F4" s="24" t="s">
        <v>386</v>
      </c>
      <c r="I4" s="24" t="s">
        <v>386</v>
      </c>
      <c r="L4" s="24" t="s">
        <v>386</v>
      </c>
      <c r="O4" s="24" t="s">
        <v>387</v>
      </c>
      <c r="R4" s="24" t="s">
        <v>568</v>
      </c>
      <c r="U4" s="24" t="s">
        <v>386</v>
      </c>
    </row>
    <row r="5">
      <c r="A5" s="152">
        <v>44561.74889475694</v>
      </c>
      <c r="B5" s="24" t="s">
        <v>418</v>
      </c>
      <c r="C5" s="24" t="s">
        <v>386</v>
      </c>
      <c r="F5" s="24" t="s">
        <v>386</v>
      </c>
      <c r="I5" s="24" t="s">
        <v>387</v>
      </c>
      <c r="L5" s="24" t="s">
        <v>386</v>
      </c>
      <c r="O5" s="24" t="s">
        <v>387</v>
      </c>
      <c r="R5" s="24" t="s">
        <v>419</v>
      </c>
      <c r="S5" s="153">
        <v>0.5416666666642413</v>
      </c>
      <c r="U5" s="24" t="s">
        <v>386</v>
      </c>
    </row>
    <row r="6">
      <c r="A6" s="152">
        <v>44561.74920482639</v>
      </c>
      <c r="B6" s="24" t="s">
        <v>408</v>
      </c>
      <c r="C6" s="24" t="s">
        <v>386</v>
      </c>
      <c r="F6" s="24" t="s">
        <v>387</v>
      </c>
      <c r="I6" s="24" t="s">
        <v>387</v>
      </c>
      <c r="L6" s="24" t="s">
        <v>386</v>
      </c>
      <c r="O6" s="24" t="s">
        <v>387</v>
      </c>
      <c r="R6" s="24" t="s">
        <v>601</v>
      </c>
      <c r="T6" s="153">
        <v>0.6041666666642413</v>
      </c>
      <c r="U6" s="24" t="s">
        <v>387</v>
      </c>
    </row>
    <row r="7">
      <c r="A7" s="152">
        <v>44561.75189708333</v>
      </c>
      <c r="B7" s="24" t="s">
        <v>391</v>
      </c>
      <c r="C7" s="24" t="s">
        <v>386</v>
      </c>
      <c r="F7" s="24" t="s">
        <v>386</v>
      </c>
      <c r="I7" s="24" t="s">
        <v>386</v>
      </c>
      <c r="L7" s="24" t="s">
        <v>386</v>
      </c>
      <c r="O7" s="24" t="s">
        <v>386</v>
      </c>
      <c r="R7" s="24" t="s">
        <v>386</v>
      </c>
      <c r="U7" s="24" t="s">
        <v>602</v>
      </c>
    </row>
    <row r="8">
      <c r="A8" s="152">
        <v>44561.8734972338</v>
      </c>
      <c r="B8" s="24" t="s">
        <v>394</v>
      </c>
      <c r="C8" s="24" t="s">
        <v>387</v>
      </c>
      <c r="F8" s="24" t="s">
        <v>387</v>
      </c>
      <c r="I8" s="24" t="s">
        <v>386</v>
      </c>
      <c r="L8" s="24" t="s">
        <v>387</v>
      </c>
      <c r="O8" s="24" t="s">
        <v>387</v>
      </c>
      <c r="R8" s="24" t="s">
        <v>603</v>
      </c>
      <c r="T8" s="153">
        <v>0.625</v>
      </c>
      <c r="U8" s="24" t="s">
        <v>386</v>
      </c>
    </row>
    <row r="9">
      <c r="A9" s="152">
        <v>44561.920343969905</v>
      </c>
      <c r="B9" s="24" t="s">
        <v>404</v>
      </c>
      <c r="C9" s="24" t="s">
        <v>386</v>
      </c>
      <c r="F9" s="24" t="s">
        <v>387</v>
      </c>
      <c r="I9" s="24" t="s">
        <v>387</v>
      </c>
      <c r="L9" s="24" t="s">
        <v>387</v>
      </c>
      <c r="O9" s="24" t="s">
        <v>386</v>
      </c>
      <c r="R9" s="24" t="s">
        <v>401</v>
      </c>
      <c r="S9" s="153">
        <v>0.5416666666642413</v>
      </c>
      <c r="U9" s="24" t="s">
        <v>386</v>
      </c>
    </row>
    <row r="10">
      <c r="A10" s="152">
        <v>44562.603221261576</v>
      </c>
      <c r="B10" s="24" t="s">
        <v>424</v>
      </c>
      <c r="C10" s="24" t="s">
        <v>386</v>
      </c>
      <c r="F10" s="24" t="s">
        <v>386</v>
      </c>
      <c r="I10" s="24" t="s">
        <v>386</v>
      </c>
      <c r="L10" s="24" t="s">
        <v>604</v>
      </c>
      <c r="O10" s="24" t="s">
        <v>386</v>
      </c>
      <c r="R10" s="24" t="s">
        <v>386</v>
      </c>
      <c r="U10" s="24" t="s">
        <v>386</v>
      </c>
    </row>
    <row r="11">
      <c r="A11" s="152">
        <v>44562.79440267361</v>
      </c>
      <c r="B11" s="24" t="s">
        <v>400</v>
      </c>
      <c r="C11" s="24" t="s">
        <v>387</v>
      </c>
      <c r="F11" s="24" t="s">
        <v>387</v>
      </c>
      <c r="I11" s="24" t="s">
        <v>386</v>
      </c>
      <c r="L11" s="24" t="s">
        <v>387</v>
      </c>
      <c r="O11" s="24" t="s">
        <v>386</v>
      </c>
      <c r="R11" s="24" t="s">
        <v>534</v>
      </c>
      <c r="S11" s="153">
        <v>0.5833333333357587</v>
      </c>
      <c r="U11" s="24" t="s">
        <v>605</v>
      </c>
      <c r="V11" s="153">
        <v>0.5416666666642413</v>
      </c>
    </row>
    <row r="12">
      <c r="A12" s="152">
        <v>44563.58919741898</v>
      </c>
      <c r="B12" s="24" t="s">
        <v>421</v>
      </c>
      <c r="C12" s="24" t="s">
        <v>396</v>
      </c>
      <c r="E12" s="153">
        <v>0.84375</v>
      </c>
      <c r="F12" s="24" t="s">
        <v>396</v>
      </c>
      <c r="H12" s="153">
        <v>0.84375</v>
      </c>
      <c r="I12" s="24" t="s">
        <v>401</v>
      </c>
      <c r="J12" s="153">
        <v>0.7638888888905058</v>
      </c>
      <c r="L12" s="24" t="s">
        <v>606</v>
      </c>
      <c r="M12" s="153">
        <v>0.7638888888905058</v>
      </c>
      <c r="N12" s="153">
        <v>0.84375</v>
      </c>
      <c r="O12" s="24" t="s">
        <v>401</v>
      </c>
      <c r="P12" s="153">
        <v>0.7638888888905058</v>
      </c>
      <c r="R12" s="24" t="s">
        <v>386</v>
      </c>
      <c r="U12" s="24" t="s">
        <v>386</v>
      </c>
    </row>
    <row r="13">
      <c r="A13" s="152">
        <v>44563.83891547454</v>
      </c>
      <c r="B13" s="24" t="s">
        <v>420</v>
      </c>
      <c r="C13" s="24" t="s">
        <v>387</v>
      </c>
      <c r="F13" s="24" t="s">
        <v>387</v>
      </c>
      <c r="I13" s="24" t="s">
        <v>386</v>
      </c>
      <c r="L13" s="24" t="s">
        <v>386</v>
      </c>
      <c r="O13" s="24" t="s">
        <v>386</v>
      </c>
      <c r="R13" s="24" t="s">
        <v>386</v>
      </c>
      <c r="U13" s="24" t="s">
        <v>386</v>
      </c>
    </row>
    <row r="14">
      <c r="A14" s="152">
        <v>44565.68833209491</v>
      </c>
      <c r="B14" s="24" t="s">
        <v>412</v>
      </c>
      <c r="C14" s="24" t="s">
        <v>387</v>
      </c>
      <c r="F14" s="24" t="s">
        <v>386</v>
      </c>
      <c r="I14" s="24" t="s">
        <v>387</v>
      </c>
      <c r="L14" s="24" t="s">
        <v>386</v>
      </c>
      <c r="O14" s="24" t="s">
        <v>386</v>
      </c>
      <c r="R14" s="24" t="s">
        <v>386</v>
      </c>
      <c r="U14" s="24" t="s">
        <v>401</v>
      </c>
      <c r="V14" s="153">
        <v>0.5416666666642413</v>
      </c>
    </row>
    <row r="15">
      <c r="A15" s="152">
        <v>44565.72604424768</v>
      </c>
      <c r="B15" s="24" t="s">
        <v>407</v>
      </c>
      <c r="C15" s="24" t="s">
        <v>387</v>
      </c>
      <c r="F15" s="24" t="s">
        <v>387</v>
      </c>
      <c r="I15" s="24" t="s">
        <v>387</v>
      </c>
      <c r="L15" s="24" t="s">
        <v>387</v>
      </c>
      <c r="O15" s="24" t="s">
        <v>387</v>
      </c>
      <c r="R15" s="24" t="s">
        <v>387</v>
      </c>
      <c r="U15" s="24" t="s">
        <v>387</v>
      </c>
    </row>
    <row r="16">
      <c r="A16" s="152">
        <v>44568.747222986116</v>
      </c>
      <c r="B16" s="24" t="s">
        <v>414</v>
      </c>
      <c r="C16" s="24" t="s">
        <v>607</v>
      </c>
      <c r="F16" s="24" t="s">
        <v>608</v>
      </c>
      <c r="I16" s="24" t="s">
        <v>386</v>
      </c>
      <c r="L16" s="24" t="s">
        <v>386</v>
      </c>
      <c r="O16" s="24" t="s">
        <v>608</v>
      </c>
      <c r="R16" s="24" t="s">
        <v>456</v>
      </c>
      <c r="U16" s="24" t="s">
        <v>386</v>
      </c>
    </row>
    <row r="17">
      <c r="A17" s="152">
        <v>44568.751139988424</v>
      </c>
      <c r="B17" s="24" t="s">
        <v>397</v>
      </c>
      <c r="C17" s="24" t="s">
        <v>387</v>
      </c>
      <c r="F17" s="24" t="s">
        <v>386</v>
      </c>
      <c r="I17" s="24" t="s">
        <v>386</v>
      </c>
      <c r="L17" s="24" t="s">
        <v>386</v>
      </c>
      <c r="O17" s="24" t="s">
        <v>386</v>
      </c>
      <c r="R17" s="24" t="s">
        <v>386</v>
      </c>
      <c r="U17" s="24" t="s">
        <v>386</v>
      </c>
    </row>
    <row r="18">
      <c r="A18" s="152">
        <v>44568.75143508102</v>
      </c>
      <c r="B18" s="24" t="s">
        <v>410</v>
      </c>
      <c r="C18" s="24" t="s">
        <v>387</v>
      </c>
      <c r="F18" s="24" t="s">
        <v>386</v>
      </c>
      <c r="I18" s="24" t="s">
        <v>386</v>
      </c>
      <c r="L18" s="24" t="s">
        <v>386</v>
      </c>
      <c r="O18" s="24" t="s">
        <v>387</v>
      </c>
      <c r="R18" s="24" t="s">
        <v>386</v>
      </c>
      <c r="U18" s="24" t="s">
        <v>386</v>
      </c>
    </row>
    <row r="19">
      <c r="A19" s="152">
        <v>44568.753363194446</v>
      </c>
      <c r="B19" s="24" t="s">
        <v>411</v>
      </c>
      <c r="C19" s="24" t="s">
        <v>386</v>
      </c>
      <c r="F19" s="24" t="s">
        <v>386</v>
      </c>
      <c r="I19" s="24" t="s">
        <v>386</v>
      </c>
      <c r="L19" s="24" t="s">
        <v>386</v>
      </c>
      <c r="O19" s="24" t="s">
        <v>386</v>
      </c>
      <c r="R19" s="24" t="s">
        <v>386</v>
      </c>
      <c r="U19" s="24" t="s">
        <v>386</v>
      </c>
    </row>
    <row r="20">
      <c r="A20" s="152">
        <v>44568.75516364584</v>
      </c>
      <c r="B20" s="24" t="s">
        <v>392</v>
      </c>
      <c r="C20" s="24" t="s">
        <v>386</v>
      </c>
      <c r="F20" s="24" t="s">
        <v>387</v>
      </c>
      <c r="I20" s="24" t="s">
        <v>386</v>
      </c>
      <c r="L20" s="24" t="s">
        <v>386</v>
      </c>
      <c r="O20" s="24" t="s">
        <v>386</v>
      </c>
      <c r="R20" s="24" t="s">
        <v>401</v>
      </c>
      <c r="S20" s="153">
        <v>0.7083333333357587</v>
      </c>
      <c r="U20" s="24" t="s">
        <v>387</v>
      </c>
    </row>
    <row r="21">
      <c r="A21" s="152">
        <v>44568.75634678241</v>
      </c>
      <c r="B21" s="24" t="s">
        <v>395</v>
      </c>
      <c r="C21" s="24" t="s">
        <v>387</v>
      </c>
      <c r="F21" s="24" t="s">
        <v>386</v>
      </c>
      <c r="I21" s="24" t="s">
        <v>386</v>
      </c>
      <c r="L21" s="24" t="s">
        <v>387</v>
      </c>
      <c r="O21" s="24" t="s">
        <v>387</v>
      </c>
      <c r="R21" s="24" t="s">
        <v>396</v>
      </c>
      <c r="T21" s="153">
        <v>0.6944444444452529</v>
      </c>
      <c r="U21" s="24" t="s">
        <v>387</v>
      </c>
    </row>
    <row r="22">
      <c r="A22" s="152">
        <v>44568.77180840277</v>
      </c>
      <c r="B22" s="24" t="s">
        <v>403</v>
      </c>
      <c r="C22" s="24" t="s">
        <v>387</v>
      </c>
      <c r="F22" s="24" t="s">
        <v>386</v>
      </c>
      <c r="I22" s="24" t="s">
        <v>386</v>
      </c>
      <c r="L22" s="24" t="s">
        <v>386</v>
      </c>
      <c r="O22" s="24" t="s">
        <v>387</v>
      </c>
      <c r="R22" s="24" t="s">
        <v>386</v>
      </c>
      <c r="U22" s="24" t="s">
        <v>386</v>
      </c>
    </row>
    <row r="23">
      <c r="A23" s="152">
        <v>44568.78355153935</v>
      </c>
      <c r="B23" s="24" t="s">
        <v>406</v>
      </c>
      <c r="C23" s="24" t="s">
        <v>387</v>
      </c>
      <c r="F23" s="24" t="s">
        <v>387</v>
      </c>
      <c r="I23" s="24" t="s">
        <v>609</v>
      </c>
      <c r="L23" s="24" t="s">
        <v>387</v>
      </c>
      <c r="O23" s="24" t="s">
        <v>387</v>
      </c>
      <c r="R23" s="24" t="s">
        <v>386</v>
      </c>
      <c r="U23" s="24" t="s">
        <v>386</v>
      </c>
    </row>
    <row r="24">
      <c r="A24" s="152">
        <v>44568.81326456019</v>
      </c>
      <c r="B24" s="24" t="s">
        <v>385</v>
      </c>
      <c r="C24" s="24" t="s">
        <v>387</v>
      </c>
      <c r="F24" s="24" t="s">
        <v>386</v>
      </c>
      <c r="I24" s="24" t="s">
        <v>386</v>
      </c>
      <c r="L24" s="24" t="s">
        <v>386</v>
      </c>
      <c r="O24" s="24" t="s">
        <v>387</v>
      </c>
      <c r="R24" s="24" t="s">
        <v>386</v>
      </c>
      <c r="U24" s="24" t="s">
        <v>386</v>
      </c>
    </row>
    <row r="25">
      <c r="A25" s="152">
        <v>44568.81459559027</v>
      </c>
      <c r="B25" s="24" t="s">
        <v>389</v>
      </c>
      <c r="C25" s="24" t="s">
        <v>387</v>
      </c>
      <c r="F25" s="24" t="s">
        <v>387</v>
      </c>
      <c r="I25" s="24" t="s">
        <v>386</v>
      </c>
      <c r="L25" s="24" t="s">
        <v>387</v>
      </c>
      <c r="O25" s="24" t="s">
        <v>387</v>
      </c>
      <c r="R25" s="24" t="s">
        <v>387</v>
      </c>
      <c r="U25" s="24" t="s">
        <v>386</v>
      </c>
    </row>
    <row r="26">
      <c r="A26" s="152">
        <v>44568.92338165509</v>
      </c>
      <c r="B26" s="24" t="s">
        <v>409</v>
      </c>
      <c r="C26" s="24" t="s">
        <v>386</v>
      </c>
      <c r="F26" s="24" t="s">
        <v>386</v>
      </c>
      <c r="I26" s="24" t="s">
        <v>386</v>
      </c>
      <c r="L26" s="24" t="s">
        <v>386</v>
      </c>
      <c r="O26" s="24" t="s">
        <v>386</v>
      </c>
      <c r="R26" s="24" t="s">
        <v>386</v>
      </c>
      <c r="U26" s="24" t="s">
        <v>386</v>
      </c>
    </row>
    <row r="27">
      <c r="A27" s="152">
        <v>44569.00738314815</v>
      </c>
      <c r="B27" s="24" t="s">
        <v>423</v>
      </c>
      <c r="C27" s="24" t="s">
        <v>387</v>
      </c>
      <c r="F27" s="24" t="s">
        <v>386</v>
      </c>
      <c r="I27" s="24" t="s">
        <v>387</v>
      </c>
      <c r="L27" s="24" t="s">
        <v>386</v>
      </c>
      <c r="O27" s="24" t="s">
        <v>386</v>
      </c>
      <c r="R27" s="24" t="s">
        <v>386</v>
      </c>
      <c r="U27" s="24" t="s">
        <v>386</v>
      </c>
    </row>
    <row r="28">
      <c r="A28" s="152">
        <v>44570.679762685184</v>
      </c>
      <c r="B28" s="24" t="s">
        <v>388</v>
      </c>
      <c r="C28" s="24" t="s">
        <v>387</v>
      </c>
      <c r="F28" s="24" t="s">
        <v>387</v>
      </c>
      <c r="I28" s="24" t="s">
        <v>386</v>
      </c>
      <c r="L28" s="24" t="s">
        <v>387</v>
      </c>
      <c r="O28" s="24" t="s">
        <v>387</v>
      </c>
      <c r="R28" s="24" t="s">
        <v>387</v>
      </c>
      <c r="U28" s="24" t="s">
        <v>386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610</v>
      </c>
      <c r="D1" s="36" t="s">
        <v>365</v>
      </c>
      <c r="E1" s="36" t="s">
        <v>366</v>
      </c>
      <c r="F1" s="151" t="s">
        <v>611</v>
      </c>
      <c r="G1" s="36" t="s">
        <v>368</v>
      </c>
      <c r="H1" s="36" t="s">
        <v>369</v>
      </c>
      <c r="I1" s="151" t="s">
        <v>612</v>
      </c>
      <c r="J1" s="36" t="s">
        <v>371</v>
      </c>
      <c r="K1" s="36" t="s">
        <v>372</v>
      </c>
      <c r="L1" s="151" t="s">
        <v>613</v>
      </c>
      <c r="M1" s="36" t="s">
        <v>374</v>
      </c>
      <c r="N1" s="36" t="s">
        <v>375</v>
      </c>
      <c r="O1" s="151" t="s">
        <v>614</v>
      </c>
      <c r="P1" s="36" t="s">
        <v>377</v>
      </c>
      <c r="Q1" s="36" t="s">
        <v>378</v>
      </c>
      <c r="R1" s="151" t="s">
        <v>615</v>
      </c>
      <c r="S1" s="36" t="s">
        <v>380</v>
      </c>
      <c r="T1" s="36" t="s">
        <v>381</v>
      </c>
      <c r="U1" s="151" t="s">
        <v>616</v>
      </c>
      <c r="V1" s="36" t="s">
        <v>383</v>
      </c>
      <c r="W1" s="36" t="s">
        <v>384</v>
      </c>
    </row>
    <row r="2">
      <c r="A2" s="152">
        <v>44552.442982939814</v>
      </c>
      <c r="B2" s="24" t="s">
        <v>395</v>
      </c>
      <c r="C2" s="24" t="s">
        <v>387</v>
      </c>
      <c r="F2" s="24" t="s">
        <v>386</v>
      </c>
      <c r="I2" s="24" t="s">
        <v>386</v>
      </c>
      <c r="L2" s="24" t="s">
        <v>387</v>
      </c>
      <c r="O2" s="24" t="s">
        <v>387</v>
      </c>
      <c r="R2" s="24" t="s">
        <v>396</v>
      </c>
      <c r="T2" s="153">
        <v>0.6944444444452529</v>
      </c>
      <c r="U2" s="24" t="s">
        <v>386</v>
      </c>
    </row>
    <row r="3">
      <c r="A3" s="152">
        <v>44553.98702255787</v>
      </c>
      <c r="B3" s="24" t="s">
        <v>390</v>
      </c>
      <c r="C3" s="24" t="s">
        <v>387</v>
      </c>
      <c r="F3" s="24" t="s">
        <v>387</v>
      </c>
      <c r="I3" s="24" t="s">
        <v>386</v>
      </c>
      <c r="L3" s="24" t="s">
        <v>386</v>
      </c>
      <c r="O3" s="24" t="s">
        <v>387</v>
      </c>
      <c r="R3" s="24" t="s">
        <v>387</v>
      </c>
      <c r="U3" s="24" t="s">
        <v>386</v>
      </c>
    </row>
    <row r="4">
      <c r="A4" s="152">
        <v>44554.00199201389</v>
      </c>
      <c r="B4" s="24" t="s">
        <v>391</v>
      </c>
      <c r="C4" s="24" t="s">
        <v>617</v>
      </c>
      <c r="E4" s="153">
        <v>0.8125</v>
      </c>
      <c r="F4" s="24" t="s">
        <v>386</v>
      </c>
      <c r="I4" s="24" t="s">
        <v>386</v>
      </c>
      <c r="L4" s="24" t="s">
        <v>386</v>
      </c>
      <c r="O4" s="24" t="s">
        <v>386</v>
      </c>
      <c r="R4" s="24" t="s">
        <v>386</v>
      </c>
      <c r="U4" s="24" t="s">
        <v>386</v>
      </c>
    </row>
    <row r="5">
      <c r="A5" s="152">
        <v>44554.00575334491</v>
      </c>
      <c r="B5" s="24" t="s">
        <v>404</v>
      </c>
      <c r="C5" s="24" t="s">
        <v>386</v>
      </c>
      <c r="F5" s="24" t="s">
        <v>387</v>
      </c>
      <c r="I5" s="24" t="s">
        <v>387</v>
      </c>
      <c r="L5" s="24" t="s">
        <v>386</v>
      </c>
      <c r="O5" s="24" t="s">
        <v>386</v>
      </c>
      <c r="R5" s="24" t="s">
        <v>387</v>
      </c>
      <c r="U5" s="24" t="s">
        <v>386</v>
      </c>
    </row>
    <row r="6">
      <c r="A6" s="152">
        <v>44554.00815185186</v>
      </c>
      <c r="B6" s="24" t="s">
        <v>392</v>
      </c>
      <c r="C6" s="24" t="s">
        <v>386</v>
      </c>
      <c r="F6" s="24" t="s">
        <v>386</v>
      </c>
      <c r="I6" s="24" t="s">
        <v>386</v>
      </c>
      <c r="L6" s="24" t="s">
        <v>387</v>
      </c>
      <c r="O6" s="24" t="s">
        <v>386</v>
      </c>
      <c r="R6" s="24" t="s">
        <v>387</v>
      </c>
      <c r="U6" s="24" t="s">
        <v>386</v>
      </c>
    </row>
    <row r="7">
      <c r="A7" s="152">
        <v>44554.00896006945</v>
      </c>
      <c r="B7" s="24" t="s">
        <v>424</v>
      </c>
      <c r="C7" s="24" t="s">
        <v>386</v>
      </c>
      <c r="F7" s="24" t="s">
        <v>386</v>
      </c>
      <c r="I7" s="24" t="s">
        <v>386</v>
      </c>
      <c r="L7" s="24" t="s">
        <v>413</v>
      </c>
      <c r="O7" s="24" t="s">
        <v>618</v>
      </c>
      <c r="R7" s="24" t="s">
        <v>386</v>
      </c>
      <c r="U7" s="24" t="s">
        <v>386</v>
      </c>
    </row>
    <row r="8">
      <c r="A8" s="152">
        <v>44554.03885190972</v>
      </c>
      <c r="B8" s="24" t="s">
        <v>418</v>
      </c>
      <c r="C8" s="24" t="s">
        <v>387</v>
      </c>
      <c r="F8" s="24" t="s">
        <v>387</v>
      </c>
      <c r="I8" s="24" t="s">
        <v>386</v>
      </c>
      <c r="L8" s="24" t="s">
        <v>386</v>
      </c>
      <c r="O8" s="24" t="s">
        <v>387</v>
      </c>
      <c r="R8" s="24" t="s">
        <v>419</v>
      </c>
      <c r="S8" s="153">
        <v>0.5416666666642413</v>
      </c>
      <c r="U8" s="24" t="s">
        <v>386</v>
      </c>
    </row>
    <row r="9">
      <c r="A9" s="152">
        <v>44554.063378136576</v>
      </c>
      <c r="B9" s="24" t="s">
        <v>421</v>
      </c>
      <c r="C9" s="24" t="s">
        <v>387</v>
      </c>
      <c r="F9" s="24" t="s">
        <v>387</v>
      </c>
      <c r="I9" s="24" t="s">
        <v>387</v>
      </c>
      <c r="L9" s="24" t="s">
        <v>387</v>
      </c>
      <c r="O9" s="24" t="s">
        <v>387</v>
      </c>
      <c r="R9" s="24" t="s">
        <v>387</v>
      </c>
      <c r="U9" s="24" t="s">
        <v>387</v>
      </c>
    </row>
    <row r="10">
      <c r="A10" s="152">
        <v>44554.07322515047</v>
      </c>
      <c r="B10" s="24" t="s">
        <v>393</v>
      </c>
      <c r="C10" s="24" t="s">
        <v>387</v>
      </c>
      <c r="F10" s="24" t="s">
        <v>387</v>
      </c>
      <c r="I10" s="24" t="s">
        <v>387</v>
      </c>
      <c r="L10" s="24" t="s">
        <v>387</v>
      </c>
      <c r="O10" s="24" t="s">
        <v>387</v>
      </c>
      <c r="R10" s="24" t="s">
        <v>387</v>
      </c>
      <c r="U10" s="24" t="s">
        <v>387</v>
      </c>
    </row>
    <row r="11">
      <c r="A11" s="152">
        <v>44554.38192324074</v>
      </c>
      <c r="B11" s="24" t="s">
        <v>385</v>
      </c>
      <c r="C11" s="24" t="s">
        <v>386</v>
      </c>
      <c r="F11" s="24" t="s">
        <v>387</v>
      </c>
      <c r="I11" s="24" t="s">
        <v>386</v>
      </c>
      <c r="L11" s="24" t="s">
        <v>387</v>
      </c>
      <c r="O11" s="24" t="s">
        <v>387</v>
      </c>
      <c r="R11" s="24" t="s">
        <v>386</v>
      </c>
      <c r="U11" s="24" t="s">
        <v>386</v>
      </c>
    </row>
    <row r="12">
      <c r="A12" s="152">
        <v>44554.61956378473</v>
      </c>
      <c r="B12" s="24" t="s">
        <v>405</v>
      </c>
      <c r="C12" s="24" t="s">
        <v>386</v>
      </c>
      <c r="F12" s="24" t="s">
        <v>386</v>
      </c>
      <c r="I12" s="24" t="s">
        <v>386</v>
      </c>
      <c r="L12" s="24" t="s">
        <v>386</v>
      </c>
      <c r="O12" s="24" t="s">
        <v>386</v>
      </c>
      <c r="R12" s="24" t="s">
        <v>386</v>
      </c>
      <c r="U12" s="24" t="s">
        <v>386</v>
      </c>
    </row>
    <row r="13">
      <c r="A13" s="152">
        <v>44554.66039422454</v>
      </c>
      <c r="B13" s="24" t="s">
        <v>394</v>
      </c>
      <c r="C13" s="24" t="s">
        <v>387</v>
      </c>
      <c r="F13" s="24" t="s">
        <v>387</v>
      </c>
      <c r="I13" s="24" t="s">
        <v>386</v>
      </c>
      <c r="L13" s="24" t="s">
        <v>387</v>
      </c>
      <c r="O13" s="24" t="s">
        <v>387</v>
      </c>
      <c r="R13" s="24" t="s">
        <v>387</v>
      </c>
      <c r="U13" s="24" t="s">
        <v>386</v>
      </c>
    </row>
    <row r="14">
      <c r="A14" s="152">
        <v>44559.19192809028</v>
      </c>
      <c r="B14" s="24" t="s">
        <v>397</v>
      </c>
      <c r="C14" s="24" t="s">
        <v>386</v>
      </c>
      <c r="F14" s="24" t="s">
        <v>386</v>
      </c>
      <c r="I14" s="24" t="s">
        <v>386</v>
      </c>
      <c r="L14" s="24" t="s">
        <v>386</v>
      </c>
      <c r="O14" s="24" t="s">
        <v>386</v>
      </c>
      <c r="R14" s="24" t="s">
        <v>386</v>
      </c>
      <c r="U14" s="24" t="s">
        <v>386</v>
      </c>
    </row>
    <row r="15">
      <c r="A15" s="152">
        <v>44559.53208579861</v>
      </c>
      <c r="B15" s="24" t="s">
        <v>412</v>
      </c>
      <c r="C15" s="24" t="s">
        <v>387</v>
      </c>
      <c r="F15" s="24" t="s">
        <v>387</v>
      </c>
      <c r="I15" s="24" t="s">
        <v>387</v>
      </c>
      <c r="L15" s="24" t="s">
        <v>386</v>
      </c>
      <c r="O15" s="24" t="s">
        <v>386</v>
      </c>
      <c r="R15" s="24" t="s">
        <v>386</v>
      </c>
      <c r="U15" s="24" t="s">
        <v>386</v>
      </c>
    </row>
    <row r="16">
      <c r="A16" s="152">
        <v>44559.875952013885</v>
      </c>
      <c r="B16" s="24" t="s">
        <v>410</v>
      </c>
      <c r="C16" s="24" t="s">
        <v>386</v>
      </c>
      <c r="F16" s="24" t="s">
        <v>387</v>
      </c>
      <c r="I16" s="24" t="s">
        <v>386</v>
      </c>
      <c r="L16" s="24" t="s">
        <v>386</v>
      </c>
      <c r="O16" s="24" t="s">
        <v>386</v>
      </c>
      <c r="R16" s="24" t="s">
        <v>387</v>
      </c>
      <c r="U16" s="24" t="s">
        <v>386</v>
      </c>
    </row>
    <row r="17">
      <c r="A17" s="152">
        <v>44559.87653138889</v>
      </c>
      <c r="B17" s="24" t="s">
        <v>423</v>
      </c>
      <c r="C17" s="24" t="s">
        <v>387</v>
      </c>
      <c r="F17" s="24" t="s">
        <v>387</v>
      </c>
      <c r="I17" s="24" t="s">
        <v>387</v>
      </c>
      <c r="L17" s="24" t="s">
        <v>386</v>
      </c>
      <c r="O17" s="24" t="s">
        <v>387</v>
      </c>
      <c r="R17" s="24" t="s">
        <v>387</v>
      </c>
      <c r="U17" s="24" t="s">
        <v>386</v>
      </c>
    </row>
    <row r="18">
      <c r="A18" s="152">
        <v>44559.87726892361</v>
      </c>
      <c r="B18" s="24" t="s">
        <v>420</v>
      </c>
      <c r="C18" s="24" t="s">
        <v>386</v>
      </c>
      <c r="F18" s="24" t="s">
        <v>387</v>
      </c>
      <c r="I18" s="24" t="s">
        <v>386</v>
      </c>
      <c r="L18" s="24" t="s">
        <v>387</v>
      </c>
      <c r="O18" s="24" t="s">
        <v>386</v>
      </c>
      <c r="R18" s="24" t="s">
        <v>386</v>
      </c>
      <c r="U18" s="24" t="s">
        <v>386</v>
      </c>
    </row>
    <row r="19">
      <c r="A19" s="152">
        <v>44559.886914664356</v>
      </c>
      <c r="B19" s="24" t="s">
        <v>406</v>
      </c>
      <c r="C19" s="24" t="s">
        <v>387</v>
      </c>
      <c r="F19" s="24" t="s">
        <v>386</v>
      </c>
      <c r="I19" s="24" t="s">
        <v>387</v>
      </c>
      <c r="L19" s="24" t="s">
        <v>386</v>
      </c>
      <c r="O19" s="24" t="s">
        <v>387</v>
      </c>
      <c r="R19" s="24" t="s">
        <v>386</v>
      </c>
      <c r="U19" s="24" t="s">
        <v>386</v>
      </c>
    </row>
    <row r="20">
      <c r="A20" s="152">
        <v>44559.89546861111</v>
      </c>
      <c r="B20" s="24" t="s">
        <v>619</v>
      </c>
      <c r="C20" s="24" t="s">
        <v>387</v>
      </c>
      <c r="F20" s="24" t="s">
        <v>386</v>
      </c>
      <c r="I20" s="24" t="s">
        <v>386</v>
      </c>
      <c r="L20" s="24" t="s">
        <v>387</v>
      </c>
      <c r="O20" s="24" t="s">
        <v>387</v>
      </c>
      <c r="R20" s="24" t="s">
        <v>387</v>
      </c>
      <c r="U20" s="24" t="s">
        <v>386</v>
      </c>
    </row>
    <row r="21">
      <c r="A21" s="152">
        <v>44560.739361458334</v>
      </c>
      <c r="B21" s="24" t="s">
        <v>403</v>
      </c>
      <c r="C21" s="24" t="s">
        <v>387</v>
      </c>
      <c r="F21" s="24" t="s">
        <v>386</v>
      </c>
      <c r="I21" s="24" t="s">
        <v>386</v>
      </c>
      <c r="L21" s="24" t="s">
        <v>386</v>
      </c>
      <c r="O21" s="24" t="s">
        <v>387</v>
      </c>
      <c r="R21" s="24" t="s">
        <v>386</v>
      </c>
      <c r="U21" s="24" t="s">
        <v>386</v>
      </c>
    </row>
    <row r="22">
      <c r="A22" s="152">
        <v>44560.75216159722</v>
      </c>
      <c r="B22" s="24" t="s">
        <v>414</v>
      </c>
      <c r="C22" s="24" t="s">
        <v>620</v>
      </c>
      <c r="F22" s="24" t="s">
        <v>386</v>
      </c>
      <c r="I22" s="24" t="s">
        <v>386</v>
      </c>
      <c r="L22" s="24" t="s">
        <v>386</v>
      </c>
      <c r="O22" s="24" t="s">
        <v>387</v>
      </c>
      <c r="R22" s="24" t="s">
        <v>417</v>
      </c>
      <c r="U22" s="24" t="s">
        <v>386</v>
      </c>
    </row>
    <row r="23">
      <c r="A23" s="152">
        <v>44560.758627800926</v>
      </c>
      <c r="B23" s="24" t="s">
        <v>409</v>
      </c>
      <c r="C23" s="24" t="s">
        <v>386</v>
      </c>
      <c r="F23" s="24" t="s">
        <v>386</v>
      </c>
      <c r="I23" s="24" t="s">
        <v>386</v>
      </c>
      <c r="L23" s="24" t="s">
        <v>386</v>
      </c>
      <c r="O23" s="24" t="s">
        <v>386</v>
      </c>
      <c r="R23" s="24" t="s">
        <v>386</v>
      </c>
      <c r="U23" s="24" t="s">
        <v>386</v>
      </c>
    </row>
    <row r="24">
      <c r="A24" s="152">
        <v>44560.76365822917</v>
      </c>
      <c r="B24" s="24" t="s">
        <v>407</v>
      </c>
      <c r="C24" s="24" t="s">
        <v>387</v>
      </c>
      <c r="F24" s="24" t="s">
        <v>387</v>
      </c>
      <c r="I24" s="24" t="s">
        <v>387</v>
      </c>
      <c r="L24" s="24" t="s">
        <v>387</v>
      </c>
      <c r="O24" s="24" t="s">
        <v>387</v>
      </c>
      <c r="R24" s="24" t="s">
        <v>387</v>
      </c>
      <c r="U24" s="24" t="s">
        <v>621</v>
      </c>
    </row>
    <row r="25">
      <c r="A25" s="152">
        <v>44560.77774990741</v>
      </c>
      <c r="B25" s="24" t="s">
        <v>400</v>
      </c>
      <c r="C25" s="24" t="s">
        <v>387</v>
      </c>
      <c r="F25" s="24" t="s">
        <v>387</v>
      </c>
      <c r="I25" s="24" t="s">
        <v>386</v>
      </c>
      <c r="L25" s="24" t="s">
        <v>387</v>
      </c>
      <c r="O25" s="24" t="s">
        <v>386</v>
      </c>
      <c r="R25" s="24" t="s">
        <v>622</v>
      </c>
      <c r="U25" s="24" t="s">
        <v>623</v>
      </c>
    </row>
    <row r="26">
      <c r="A26" s="152">
        <v>44560.78591077546</v>
      </c>
      <c r="B26" s="24" t="s">
        <v>388</v>
      </c>
      <c r="C26" s="24" t="s">
        <v>387</v>
      </c>
      <c r="F26" s="24" t="s">
        <v>387</v>
      </c>
      <c r="I26" s="24" t="s">
        <v>386</v>
      </c>
      <c r="L26" s="24" t="s">
        <v>387</v>
      </c>
      <c r="O26" s="24" t="s">
        <v>387</v>
      </c>
      <c r="R26" s="24" t="s">
        <v>387</v>
      </c>
      <c r="U26" s="24" t="s">
        <v>386</v>
      </c>
    </row>
    <row r="27">
      <c r="A27" s="152">
        <v>44560.81465274305</v>
      </c>
      <c r="B27" s="24" t="s">
        <v>408</v>
      </c>
      <c r="C27" s="24" t="s">
        <v>386</v>
      </c>
      <c r="F27" s="24" t="s">
        <v>387</v>
      </c>
      <c r="I27" s="24" t="s">
        <v>387</v>
      </c>
      <c r="L27" s="24" t="s">
        <v>386</v>
      </c>
      <c r="O27" s="24" t="s">
        <v>386</v>
      </c>
      <c r="R27" s="24" t="s">
        <v>399</v>
      </c>
      <c r="S27" s="153">
        <v>0.5416666666642413</v>
      </c>
      <c r="T27" s="153">
        <v>0.875</v>
      </c>
      <c r="U27" s="24" t="s">
        <v>386</v>
      </c>
    </row>
    <row r="28">
      <c r="A28" s="152">
        <v>44561.648559849535</v>
      </c>
      <c r="B28" s="24" t="s">
        <v>389</v>
      </c>
      <c r="C28" s="24" t="s">
        <v>387</v>
      </c>
      <c r="F28" s="24" t="s">
        <v>387</v>
      </c>
      <c r="I28" s="24" t="s">
        <v>386</v>
      </c>
      <c r="L28" s="24" t="s">
        <v>386</v>
      </c>
      <c r="O28" s="24" t="s">
        <v>386</v>
      </c>
      <c r="R28" s="24" t="s">
        <v>386</v>
      </c>
      <c r="U28" s="24" t="s">
        <v>386</v>
      </c>
    </row>
    <row r="29">
      <c r="A29" s="152">
        <v>44561.78834003472</v>
      </c>
      <c r="B29" s="24" t="s">
        <v>422</v>
      </c>
      <c r="C29" s="24" t="s">
        <v>386</v>
      </c>
      <c r="F29" s="24" t="s">
        <v>387</v>
      </c>
      <c r="I29" s="24" t="s">
        <v>386</v>
      </c>
      <c r="L29" s="24" t="s">
        <v>387</v>
      </c>
      <c r="O29" s="24" t="s">
        <v>386</v>
      </c>
      <c r="R29" s="24" t="s">
        <v>387</v>
      </c>
      <c r="U29" s="24" t="s">
        <v>386</v>
      </c>
    </row>
    <row r="30">
      <c r="A30" s="152">
        <v>44561.88511283565</v>
      </c>
      <c r="B30" s="24" t="s">
        <v>624</v>
      </c>
      <c r="C30" s="24" t="s">
        <v>387</v>
      </c>
      <c r="F30" s="24" t="s">
        <v>387</v>
      </c>
      <c r="I30" s="24" t="s">
        <v>387</v>
      </c>
      <c r="L30" s="24" t="s">
        <v>387</v>
      </c>
      <c r="O30" s="24" t="s">
        <v>387</v>
      </c>
      <c r="R30" s="24" t="s">
        <v>387</v>
      </c>
      <c r="U30" s="24" t="s">
        <v>387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625</v>
      </c>
      <c r="D1" s="36" t="s">
        <v>365</v>
      </c>
      <c r="E1" s="36" t="s">
        <v>366</v>
      </c>
      <c r="F1" s="151" t="s">
        <v>626</v>
      </c>
      <c r="G1" s="36" t="s">
        <v>368</v>
      </c>
      <c r="H1" s="36" t="s">
        <v>369</v>
      </c>
      <c r="I1" s="151" t="s">
        <v>627</v>
      </c>
      <c r="J1" s="36" t="s">
        <v>371</v>
      </c>
      <c r="K1" s="36" t="s">
        <v>372</v>
      </c>
      <c r="L1" s="151" t="s">
        <v>628</v>
      </c>
      <c r="M1" s="36" t="s">
        <v>374</v>
      </c>
      <c r="N1" s="36" t="s">
        <v>375</v>
      </c>
      <c r="O1" s="151" t="s">
        <v>629</v>
      </c>
      <c r="P1" s="36" t="s">
        <v>377</v>
      </c>
      <c r="Q1" s="36" t="s">
        <v>378</v>
      </c>
      <c r="R1" s="151" t="s">
        <v>630</v>
      </c>
      <c r="S1" s="36" t="s">
        <v>380</v>
      </c>
      <c r="T1" s="36" t="s">
        <v>381</v>
      </c>
      <c r="U1" s="151" t="s">
        <v>631</v>
      </c>
      <c r="V1" s="36" t="s">
        <v>383</v>
      </c>
      <c r="W1" s="36" t="s">
        <v>384</v>
      </c>
    </row>
    <row r="2">
      <c r="A2" s="152">
        <v>44547.94817108796</v>
      </c>
      <c r="B2" s="24" t="s">
        <v>405</v>
      </c>
      <c r="C2" s="24" t="s">
        <v>387</v>
      </c>
      <c r="F2" s="24" t="s">
        <v>387</v>
      </c>
      <c r="I2" s="24" t="s">
        <v>387</v>
      </c>
      <c r="L2" s="24" t="s">
        <v>386</v>
      </c>
      <c r="O2" s="24" t="s">
        <v>386</v>
      </c>
      <c r="R2" s="24" t="s">
        <v>386</v>
      </c>
      <c r="U2" s="24" t="s">
        <v>386</v>
      </c>
    </row>
    <row r="3">
      <c r="A3" s="152">
        <v>44547.94975581019</v>
      </c>
      <c r="B3" s="24" t="s">
        <v>390</v>
      </c>
      <c r="C3" s="24" t="s">
        <v>386</v>
      </c>
      <c r="F3" s="24" t="s">
        <v>386</v>
      </c>
      <c r="I3" s="24" t="s">
        <v>386</v>
      </c>
      <c r="L3" s="24" t="s">
        <v>387</v>
      </c>
      <c r="O3" s="24" t="s">
        <v>387</v>
      </c>
      <c r="R3" s="24" t="s">
        <v>386</v>
      </c>
      <c r="U3" s="24" t="s">
        <v>387</v>
      </c>
    </row>
    <row r="4">
      <c r="A4" s="152">
        <v>44547.95049672454</v>
      </c>
      <c r="B4" s="24" t="s">
        <v>391</v>
      </c>
      <c r="C4" s="24" t="s">
        <v>386</v>
      </c>
      <c r="F4" s="24" t="s">
        <v>632</v>
      </c>
      <c r="G4" s="153">
        <v>0.5416666666642413</v>
      </c>
      <c r="I4" s="24" t="s">
        <v>387</v>
      </c>
      <c r="L4" s="24" t="s">
        <v>386</v>
      </c>
      <c r="O4" s="24" t="s">
        <v>632</v>
      </c>
      <c r="P4" s="153">
        <v>0.5416666666642413</v>
      </c>
      <c r="R4" s="24" t="s">
        <v>386</v>
      </c>
      <c r="U4" s="24" t="s">
        <v>386</v>
      </c>
    </row>
    <row r="5">
      <c r="A5" s="152">
        <v>44547.95443600694</v>
      </c>
      <c r="B5" s="24" t="s">
        <v>395</v>
      </c>
      <c r="C5" s="24" t="s">
        <v>387</v>
      </c>
      <c r="F5" s="24" t="s">
        <v>387</v>
      </c>
      <c r="I5" s="24" t="s">
        <v>387</v>
      </c>
      <c r="L5" s="24" t="s">
        <v>386</v>
      </c>
      <c r="O5" s="24" t="s">
        <v>386</v>
      </c>
      <c r="R5" s="24" t="s">
        <v>396</v>
      </c>
      <c r="T5" s="153">
        <v>0.6875</v>
      </c>
      <c r="U5" s="24" t="s">
        <v>386</v>
      </c>
    </row>
    <row r="6">
      <c r="A6" s="152">
        <v>44547.96016966435</v>
      </c>
      <c r="B6" s="24" t="s">
        <v>392</v>
      </c>
      <c r="C6" s="24" t="s">
        <v>387</v>
      </c>
      <c r="F6" s="24" t="s">
        <v>387</v>
      </c>
      <c r="I6" s="24" t="s">
        <v>387</v>
      </c>
      <c r="L6" s="24" t="s">
        <v>633</v>
      </c>
      <c r="M6" s="153">
        <v>0.7708333333357587</v>
      </c>
      <c r="O6" s="24" t="s">
        <v>633</v>
      </c>
      <c r="P6" s="153">
        <v>0.7708333333357587</v>
      </c>
      <c r="R6" s="24" t="s">
        <v>387</v>
      </c>
      <c r="U6" s="24" t="s">
        <v>387</v>
      </c>
    </row>
    <row r="7">
      <c r="A7" s="152">
        <v>44547.99496328704</v>
      </c>
      <c r="B7" s="24" t="s">
        <v>421</v>
      </c>
      <c r="C7" s="24" t="s">
        <v>387</v>
      </c>
      <c r="F7" s="24" t="s">
        <v>386</v>
      </c>
      <c r="I7" s="24" t="s">
        <v>387</v>
      </c>
      <c r="L7" s="24" t="s">
        <v>386</v>
      </c>
      <c r="O7" s="24" t="s">
        <v>386</v>
      </c>
      <c r="R7" s="24" t="s">
        <v>401</v>
      </c>
      <c r="S7" s="153">
        <v>0.5416666666642413</v>
      </c>
      <c r="U7" s="24" t="s">
        <v>401</v>
      </c>
      <c r="V7" s="153">
        <v>0.5416666666642413</v>
      </c>
    </row>
    <row r="8">
      <c r="A8" s="152">
        <v>44548.006540462964</v>
      </c>
      <c r="B8" s="24" t="s">
        <v>394</v>
      </c>
      <c r="C8" s="24" t="s">
        <v>387</v>
      </c>
      <c r="F8" s="24" t="s">
        <v>387</v>
      </c>
      <c r="I8" s="24" t="s">
        <v>386</v>
      </c>
      <c r="L8" s="24" t="s">
        <v>387</v>
      </c>
      <c r="O8" s="24" t="s">
        <v>387</v>
      </c>
      <c r="R8" s="24" t="s">
        <v>387</v>
      </c>
      <c r="U8" s="24" t="s">
        <v>386</v>
      </c>
    </row>
    <row r="9">
      <c r="A9" s="152">
        <v>44548.00950388889</v>
      </c>
      <c r="B9" s="24" t="s">
        <v>404</v>
      </c>
      <c r="C9" s="24" t="s">
        <v>387</v>
      </c>
      <c r="F9" s="24" t="s">
        <v>387</v>
      </c>
      <c r="I9" s="24" t="s">
        <v>591</v>
      </c>
      <c r="J9" s="153">
        <v>0.5416666666642413</v>
      </c>
      <c r="K9" s="153">
        <v>0.7083333333357587</v>
      </c>
      <c r="L9" s="24" t="s">
        <v>386</v>
      </c>
      <c r="O9" s="24" t="s">
        <v>401</v>
      </c>
      <c r="P9" s="153">
        <v>0.5416666666642413</v>
      </c>
      <c r="R9" s="24" t="s">
        <v>387</v>
      </c>
      <c r="U9" s="24" t="s">
        <v>387</v>
      </c>
    </row>
    <row r="10">
      <c r="A10" s="152">
        <v>44548.08035650463</v>
      </c>
      <c r="B10" s="24" t="s">
        <v>424</v>
      </c>
      <c r="C10" s="24" t="s">
        <v>387</v>
      </c>
      <c r="F10" s="24" t="s">
        <v>387</v>
      </c>
      <c r="I10" s="24" t="s">
        <v>386</v>
      </c>
      <c r="L10" s="24" t="s">
        <v>387</v>
      </c>
      <c r="O10" s="24" t="s">
        <v>413</v>
      </c>
      <c r="R10" s="24" t="s">
        <v>387</v>
      </c>
      <c r="U10" s="24" t="s">
        <v>386</v>
      </c>
    </row>
    <row r="11">
      <c r="A11" s="152">
        <v>44548.110311689816</v>
      </c>
      <c r="B11" s="24" t="s">
        <v>393</v>
      </c>
      <c r="C11" s="24" t="s">
        <v>387</v>
      </c>
      <c r="F11" s="24" t="s">
        <v>387</v>
      </c>
      <c r="I11" s="24" t="s">
        <v>387</v>
      </c>
      <c r="L11" s="24" t="s">
        <v>387</v>
      </c>
      <c r="O11" s="24" t="s">
        <v>387</v>
      </c>
      <c r="R11" s="24" t="s">
        <v>387</v>
      </c>
      <c r="U11" s="24" t="s">
        <v>387</v>
      </c>
    </row>
    <row r="12">
      <c r="A12" s="152">
        <v>44548.48375959491</v>
      </c>
      <c r="B12" s="24" t="s">
        <v>385</v>
      </c>
      <c r="C12" s="24" t="s">
        <v>387</v>
      </c>
      <c r="F12" s="24" t="s">
        <v>387</v>
      </c>
      <c r="I12" s="24" t="s">
        <v>386</v>
      </c>
      <c r="L12" s="24" t="s">
        <v>386</v>
      </c>
      <c r="O12" s="24" t="s">
        <v>386</v>
      </c>
      <c r="R12" s="24" t="s">
        <v>386</v>
      </c>
      <c r="U12" s="24" t="s">
        <v>386</v>
      </c>
    </row>
    <row r="13">
      <c r="A13" s="152">
        <v>44549.754081666666</v>
      </c>
      <c r="B13" s="24" t="s">
        <v>420</v>
      </c>
      <c r="C13" s="24" t="s">
        <v>387</v>
      </c>
      <c r="F13" s="24" t="s">
        <v>387</v>
      </c>
      <c r="I13" s="24" t="s">
        <v>387</v>
      </c>
      <c r="L13" s="24" t="s">
        <v>387</v>
      </c>
      <c r="O13" s="24" t="s">
        <v>387</v>
      </c>
      <c r="R13" s="24" t="s">
        <v>387</v>
      </c>
      <c r="U13" s="24" t="s">
        <v>387</v>
      </c>
    </row>
    <row r="14">
      <c r="A14" s="152">
        <v>44549.89344332176</v>
      </c>
      <c r="B14" s="24" t="s">
        <v>397</v>
      </c>
      <c r="C14" s="24" t="s">
        <v>387</v>
      </c>
      <c r="F14" s="24" t="s">
        <v>387</v>
      </c>
      <c r="I14" s="24" t="s">
        <v>387</v>
      </c>
      <c r="L14" s="24" t="s">
        <v>387</v>
      </c>
      <c r="O14" s="24" t="s">
        <v>386</v>
      </c>
      <c r="R14" s="24" t="s">
        <v>386</v>
      </c>
      <c r="U14" s="24" t="s">
        <v>386</v>
      </c>
    </row>
    <row r="15">
      <c r="A15" s="152">
        <v>44550.87403474537</v>
      </c>
      <c r="B15" s="24" t="s">
        <v>407</v>
      </c>
      <c r="C15" s="24" t="s">
        <v>387</v>
      </c>
      <c r="F15" s="24" t="s">
        <v>387</v>
      </c>
      <c r="I15" s="24" t="s">
        <v>387</v>
      </c>
      <c r="L15" s="24" t="s">
        <v>387</v>
      </c>
      <c r="O15" s="24" t="s">
        <v>387</v>
      </c>
      <c r="R15" s="24" t="s">
        <v>387</v>
      </c>
      <c r="U15" s="24" t="s">
        <v>387</v>
      </c>
    </row>
    <row r="16">
      <c r="A16" s="152">
        <v>44552.26865600694</v>
      </c>
      <c r="B16" s="24" t="s">
        <v>418</v>
      </c>
      <c r="C16" s="24" t="s">
        <v>387</v>
      </c>
      <c r="F16" s="24" t="s">
        <v>387</v>
      </c>
      <c r="I16" s="24" t="s">
        <v>386</v>
      </c>
      <c r="L16" s="24" t="s">
        <v>387</v>
      </c>
      <c r="O16" s="24" t="s">
        <v>386</v>
      </c>
      <c r="R16" s="24" t="s">
        <v>396</v>
      </c>
      <c r="S16" s="153">
        <v>0.41666666666424135</v>
      </c>
      <c r="T16" s="153">
        <v>0.5</v>
      </c>
      <c r="U16" s="24" t="s">
        <v>387</v>
      </c>
    </row>
    <row r="17">
      <c r="A17" s="152">
        <v>44552.35876827546</v>
      </c>
      <c r="B17" s="24" t="s">
        <v>410</v>
      </c>
      <c r="C17" s="24" t="s">
        <v>387</v>
      </c>
      <c r="F17" s="24" t="s">
        <v>387</v>
      </c>
      <c r="I17" s="24" t="s">
        <v>387</v>
      </c>
      <c r="L17" s="24" t="s">
        <v>386</v>
      </c>
      <c r="O17" s="24" t="s">
        <v>386</v>
      </c>
      <c r="R17" s="24" t="s">
        <v>386</v>
      </c>
      <c r="U17" s="24" t="s">
        <v>386</v>
      </c>
    </row>
    <row r="18">
      <c r="A18" s="152">
        <v>44552.36590413195</v>
      </c>
      <c r="B18" s="24" t="s">
        <v>388</v>
      </c>
      <c r="C18" s="24" t="s">
        <v>387</v>
      </c>
      <c r="F18" s="24" t="s">
        <v>387</v>
      </c>
      <c r="I18" s="24" t="s">
        <v>387</v>
      </c>
      <c r="L18" s="24" t="s">
        <v>387</v>
      </c>
      <c r="O18" s="24" t="s">
        <v>387</v>
      </c>
      <c r="R18" s="24" t="s">
        <v>387</v>
      </c>
      <c r="U18" s="24" t="s">
        <v>387</v>
      </c>
    </row>
    <row r="19">
      <c r="A19" s="152">
        <v>44552.3888280324</v>
      </c>
      <c r="B19" s="24" t="s">
        <v>412</v>
      </c>
      <c r="C19" s="24" t="s">
        <v>387</v>
      </c>
      <c r="F19" s="24" t="s">
        <v>387</v>
      </c>
      <c r="I19" s="24" t="s">
        <v>387</v>
      </c>
      <c r="L19" s="24" t="s">
        <v>387</v>
      </c>
      <c r="O19" s="24" t="s">
        <v>387</v>
      </c>
      <c r="R19" s="24" t="s">
        <v>387</v>
      </c>
      <c r="U19" s="24" t="s">
        <v>387</v>
      </c>
    </row>
    <row r="20">
      <c r="A20" s="152">
        <v>44552.4077490162</v>
      </c>
      <c r="B20" s="24" t="s">
        <v>406</v>
      </c>
      <c r="C20" s="24" t="s">
        <v>387</v>
      </c>
      <c r="F20" s="24" t="s">
        <v>387</v>
      </c>
      <c r="I20" s="24" t="s">
        <v>634</v>
      </c>
      <c r="L20" s="24" t="s">
        <v>634</v>
      </c>
      <c r="O20" s="24" t="s">
        <v>635</v>
      </c>
      <c r="R20" s="24" t="s">
        <v>634</v>
      </c>
      <c r="U20" s="24" t="s">
        <v>386</v>
      </c>
    </row>
    <row r="21">
      <c r="A21" s="152">
        <v>44552.44268234954</v>
      </c>
      <c r="B21" s="24" t="s">
        <v>389</v>
      </c>
      <c r="C21" s="24" t="s">
        <v>387</v>
      </c>
      <c r="F21" s="24" t="s">
        <v>387</v>
      </c>
      <c r="I21" s="24" t="s">
        <v>387</v>
      </c>
      <c r="L21" s="24" t="s">
        <v>387</v>
      </c>
      <c r="O21" s="24" t="s">
        <v>386</v>
      </c>
      <c r="R21" s="24" t="s">
        <v>386</v>
      </c>
      <c r="U21" s="24" t="s">
        <v>386</v>
      </c>
    </row>
    <row r="22">
      <c r="A22" s="152">
        <v>44552.513524016205</v>
      </c>
      <c r="B22" s="24" t="s">
        <v>392</v>
      </c>
      <c r="C22" s="24" t="s">
        <v>387</v>
      </c>
      <c r="F22" s="24" t="s">
        <v>387</v>
      </c>
      <c r="I22" s="24" t="s">
        <v>387</v>
      </c>
      <c r="L22" s="24" t="s">
        <v>401</v>
      </c>
      <c r="M22" s="153">
        <v>0.7916666666642413</v>
      </c>
      <c r="O22" s="24" t="s">
        <v>401</v>
      </c>
      <c r="P22" s="153">
        <v>0.7916666666642413</v>
      </c>
      <c r="R22" s="24" t="s">
        <v>633</v>
      </c>
      <c r="S22" s="153">
        <v>0.7083333333357587</v>
      </c>
      <c r="U22" s="24" t="s">
        <v>387</v>
      </c>
    </row>
    <row r="23">
      <c r="A23" s="152">
        <v>44552.58049679398</v>
      </c>
      <c r="B23" s="24" t="s">
        <v>403</v>
      </c>
      <c r="C23" s="24" t="s">
        <v>387</v>
      </c>
      <c r="F23" s="24" t="s">
        <v>386</v>
      </c>
      <c r="I23" s="24" t="s">
        <v>386</v>
      </c>
      <c r="L23" s="24" t="s">
        <v>386</v>
      </c>
      <c r="O23" s="24" t="s">
        <v>387</v>
      </c>
      <c r="R23" s="24" t="s">
        <v>386</v>
      </c>
      <c r="U23" s="24" t="s">
        <v>386</v>
      </c>
    </row>
    <row r="24">
      <c r="A24" s="152">
        <v>44552.7957496875</v>
      </c>
      <c r="B24" s="24" t="s">
        <v>411</v>
      </c>
      <c r="C24" s="24" t="s">
        <v>386</v>
      </c>
      <c r="F24" s="24" t="s">
        <v>386</v>
      </c>
      <c r="I24" s="24" t="s">
        <v>386</v>
      </c>
      <c r="L24" s="24" t="s">
        <v>386</v>
      </c>
      <c r="O24" s="24" t="s">
        <v>386</v>
      </c>
      <c r="R24" s="24" t="s">
        <v>401</v>
      </c>
      <c r="S24" s="153">
        <v>0.5416666666642413</v>
      </c>
      <c r="U24" s="24" t="s">
        <v>401</v>
      </c>
      <c r="V24" s="153">
        <v>0.5416666666642413</v>
      </c>
    </row>
    <row r="25">
      <c r="A25" s="152">
        <v>44553.95313303241</v>
      </c>
      <c r="B25" s="24" t="s">
        <v>408</v>
      </c>
      <c r="C25" s="24" t="s">
        <v>387</v>
      </c>
      <c r="F25" s="24" t="s">
        <v>387</v>
      </c>
      <c r="I25" s="24" t="s">
        <v>387</v>
      </c>
      <c r="L25" s="24" t="s">
        <v>387</v>
      </c>
      <c r="O25" s="24" t="s">
        <v>387</v>
      </c>
      <c r="R25" s="24" t="s">
        <v>386</v>
      </c>
      <c r="U25" s="24" t="s">
        <v>386</v>
      </c>
    </row>
    <row r="26">
      <c r="A26" s="152">
        <v>44553.98167572917</v>
      </c>
      <c r="B26" s="24" t="s">
        <v>423</v>
      </c>
      <c r="C26" s="24" t="s">
        <v>387</v>
      </c>
      <c r="F26" s="24" t="s">
        <v>387</v>
      </c>
      <c r="I26" s="24" t="s">
        <v>387</v>
      </c>
      <c r="L26" s="24" t="s">
        <v>387</v>
      </c>
      <c r="O26" s="24" t="s">
        <v>387</v>
      </c>
      <c r="R26" s="24" t="s">
        <v>387</v>
      </c>
      <c r="U26" s="24" t="s">
        <v>387</v>
      </c>
    </row>
    <row r="27">
      <c r="A27" s="152">
        <v>44554.00539810186</v>
      </c>
      <c r="B27" s="24" t="s">
        <v>414</v>
      </c>
      <c r="C27" s="24" t="s">
        <v>387</v>
      </c>
      <c r="F27" s="24" t="s">
        <v>387</v>
      </c>
      <c r="I27" s="24" t="s">
        <v>387</v>
      </c>
      <c r="L27" s="24" t="s">
        <v>386</v>
      </c>
      <c r="O27" s="24" t="s">
        <v>387</v>
      </c>
      <c r="R27" s="24" t="s">
        <v>386</v>
      </c>
      <c r="U27" s="24" t="s">
        <v>386</v>
      </c>
    </row>
    <row r="28">
      <c r="A28" s="152">
        <v>44554.11254410879</v>
      </c>
      <c r="B28" s="24" t="s">
        <v>400</v>
      </c>
      <c r="C28" s="24" t="s">
        <v>387</v>
      </c>
      <c r="F28" s="24" t="s">
        <v>387</v>
      </c>
      <c r="I28" s="24" t="s">
        <v>386</v>
      </c>
      <c r="L28" s="24" t="s">
        <v>387</v>
      </c>
      <c r="O28" s="24" t="s">
        <v>386</v>
      </c>
      <c r="R28" s="24" t="s">
        <v>534</v>
      </c>
      <c r="S28" s="153">
        <v>0.5833333333357587</v>
      </c>
      <c r="U28" s="24" t="s">
        <v>636</v>
      </c>
      <c r="V28" s="153">
        <v>0.5416666666642413</v>
      </c>
    </row>
    <row r="29">
      <c r="A29" s="152">
        <v>44554.60265945602</v>
      </c>
      <c r="B29" s="24" t="s">
        <v>409</v>
      </c>
      <c r="C29" s="24" t="s">
        <v>387</v>
      </c>
      <c r="F29" s="24" t="s">
        <v>387</v>
      </c>
      <c r="I29" s="24" t="s">
        <v>386</v>
      </c>
      <c r="L29" s="24" t="s">
        <v>386</v>
      </c>
      <c r="O29" s="24" t="s">
        <v>386</v>
      </c>
      <c r="R29" s="24" t="s">
        <v>401</v>
      </c>
      <c r="S29" s="153">
        <v>0.5416666666642413</v>
      </c>
      <c r="U29" s="24" t="s">
        <v>401</v>
      </c>
      <c r="V29" s="153">
        <v>0.5416666666642413</v>
      </c>
    </row>
    <row r="30">
      <c r="A30" s="152">
        <v>44556.41932148148</v>
      </c>
      <c r="B30" s="24" t="s">
        <v>422</v>
      </c>
      <c r="C30" s="24" t="s">
        <v>387</v>
      </c>
      <c r="F30" s="24" t="s">
        <v>387</v>
      </c>
      <c r="I30" s="24" t="s">
        <v>387</v>
      </c>
      <c r="L30" s="24" t="s">
        <v>387</v>
      </c>
      <c r="O30" s="24" t="s">
        <v>387</v>
      </c>
      <c r="R30" s="24" t="s">
        <v>387</v>
      </c>
      <c r="U30" s="24" t="s">
        <v>387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5.0"/>
  </cols>
  <sheetData>
    <row r="1">
      <c r="A1" s="36" t="s">
        <v>362</v>
      </c>
      <c r="B1" s="36" t="s">
        <v>363</v>
      </c>
      <c r="C1" s="151" t="s">
        <v>637</v>
      </c>
      <c r="D1" s="36" t="s">
        <v>365</v>
      </c>
      <c r="E1" s="36" t="s">
        <v>366</v>
      </c>
      <c r="F1" s="151" t="s">
        <v>638</v>
      </c>
      <c r="G1" s="36" t="s">
        <v>368</v>
      </c>
      <c r="H1" s="36" t="s">
        <v>369</v>
      </c>
      <c r="I1" s="151" t="s">
        <v>639</v>
      </c>
      <c r="J1" s="36" t="s">
        <v>371</v>
      </c>
      <c r="K1" s="36" t="s">
        <v>372</v>
      </c>
      <c r="L1" s="151" t="s">
        <v>640</v>
      </c>
      <c r="M1" s="36" t="s">
        <v>374</v>
      </c>
      <c r="N1" s="36" t="s">
        <v>375</v>
      </c>
      <c r="O1" s="151" t="s">
        <v>641</v>
      </c>
      <c r="P1" s="36" t="s">
        <v>377</v>
      </c>
      <c r="Q1" s="36" t="s">
        <v>378</v>
      </c>
      <c r="R1" s="151" t="s">
        <v>642</v>
      </c>
      <c r="S1" s="36" t="s">
        <v>380</v>
      </c>
      <c r="T1" s="36" t="s">
        <v>381</v>
      </c>
      <c r="U1" s="151" t="s">
        <v>643</v>
      </c>
      <c r="V1" s="36" t="s">
        <v>383</v>
      </c>
      <c r="W1" s="36" t="s">
        <v>384</v>
      </c>
    </row>
    <row r="2">
      <c r="A2" s="152">
        <v>44456.710332013885</v>
      </c>
      <c r="B2" s="24" t="s">
        <v>403</v>
      </c>
      <c r="C2" s="24" t="s">
        <v>386</v>
      </c>
      <c r="F2" s="24" t="s">
        <v>386</v>
      </c>
      <c r="I2" s="24" t="s">
        <v>386</v>
      </c>
      <c r="L2" s="24" t="s">
        <v>386</v>
      </c>
      <c r="O2" s="24" t="s">
        <v>386</v>
      </c>
      <c r="R2" s="24" t="s">
        <v>386</v>
      </c>
      <c r="U2" s="24" t="s">
        <v>386</v>
      </c>
    </row>
    <row r="3">
      <c r="A3" s="152">
        <v>44456.71171079861</v>
      </c>
      <c r="B3" s="24" t="s">
        <v>490</v>
      </c>
      <c r="C3" s="24" t="s">
        <v>387</v>
      </c>
      <c r="F3" s="24" t="s">
        <v>644</v>
      </c>
      <c r="H3" s="153">
        <v>0.6458333333357587</v>
      </c>
      <c r="I3" s="24" t="s">
        <v>387</v>
      </c>
      <c r="L3" s="24" t="s">
        <v>645</v>
      </c>
      <c r="N3" s="153">
        <v>0.5833333333357587</v>
      </c>
      <c r="O3" s="24" t="s">
        <v>387</v>
      </c>
      <c r="R3" s="24" t="s">
        <v>387</v>
      </c>
      <c r="U3" s="24" t="s">
        <v>646</v>
      </c>
    </row>
    <row r="4">
      <c r="A4" s="152">
        <v>44456.71203587963</v>
      </c>
      <c r="B4" s="24" t="s">
        <v>418</v>
      </c>
      <c r="C4" s="24" t="s">
        <v>386</v>
      </c>
      <c r="F4" s="24" t="s">
        <v>387</v>
      </c>
      <c r="I4" s="24" t="s">
        <v>386</v>
      </c>
      <c r="L4" s="24" t="s">
        <v>387</v>
      </c>
      <c r="O4" s="24" t="s">
        <v>387</v>
      </c>
      <c r="R4" s="24" t="s">
        <v>387</v>
      </c>
      <c r="U4" s="24" t="s">
        <v>386</v>
      </c>
    </row>
    <row r="5">
      <c r="A5" s="152">
        <v>44456.71229170139</v>
      </c>
      <c r="B5" s="24" t="s">
        <v>487</v>
      </c>
      <c r="C5" s="24" t="s">
        <v>647</v>
      </c>
      <c r="D5" s="153">
        <v>0.47916666666424135</v>
      </c>
      <c r="E5" s="153">
        <v>0.7083333333357587</v>
      </c>
      <c r="F5" s="24" t="s">
        <v>386</v>
      </c>
      <c r="I5" s="24" t="s">
        <v>386</v>
      </c>
      <c r="L5" s="24" t="s">
        <v>648</v>
      </c>
      <c r="O5" s="24" t="s">
        <v>521</v>
      </c>
      <c r="Q5" s="153">
        <v>0.5</v>
      </c>
      <c r="R5" s="24" t="s">
        <v>386</v>
      </c>
      <c r="U5" s="24" t="s">
        <v>386</v>
      </c>
    </row>
    <row r="6">
      <c r="A6" s="152">
        <v>44456.712515543986</v>
      </c>
      <c r="B6" s="24" t="s">
        <v>492</v>
      </c>
      <c r="C6" s="24" t="s">
        <v>387</v>
      </c>
      <c r="F6" s="24" t="s">
        <v>387</v>
      </c>
      <c r="I6" s="24" t="s">
        <v>466</v>
      </c>
      <c r="K6" s="153">
        <v>0.7083333333357587</v>
      </c>
      <c r="L6" s="24" t="s">
        <v>401</v>
      </c>
      <c r="M6" s="153">
        <v>0.5416666666642413</v>
      </c>
      <c r="O6" s="24" t="s">
        <v>466</v>
      </c>
      <c r="Q6" s="153">
        <v>0.7083333333357587</v>
      </c>
      <c r="R6" s="24" t="s">
        <v>387</v>
      </c>
      <c r="U6" s="24" t="s">
        <v>386</v>
      </c>
    </row>
    <row r="7">
      <c r="A7" s="152">
        <v>44456.71368261574</v>
      </c>
      <c r="B7" s="24" t="s">
        <v>510</v>
      </c>
      <c r="C7" s="24" t="s">
        <v>387</v>
      </c>
      <c r="F7" s="24" t="s">
        <v>649</v>
      </c>
      <c r="I7" s="24" t="s">
        <v>387</v>
      </c>
      <c r="L7" s="24" t="s">
        <v>650</v>
      </c>
      <c r="O7" s="156" t="s">
        <v>651</v>
      </c>
      <c r="Q7" s="153">
        <v>0.75</v>
      </c>
      <c r="R7" s="24" t="s">
        <v>386</v>
      </c>
      <c r="U7" s="24" t="s">
        <v>387</v>
      </c>
    </row>
    <row r="8">
      <c r="A8" s="152">
        <v>44456.72183789352</v>
      </c>
      <c r="B8" s="24" t="s">
        <v>516</v>
      </c>
      <c r="C8" s="24" t="s">
        <v>386</v>
      </c>
      <c r="F8" s="24" t="s">
        <v>386</v>
      </c>
      <c r="I8" s="24" t="s">
        <v>386</v>
      </c>
      <c r="L8" s="24" t="s">
        <v>386</v>
      </c>
      <c r="O8" s="24" t="s">
        <v>386</v>
      </c>
      <c r="R8" s="24" t="s">
        <v>386</v>
      </c>
      <c r="U8" s="24" t="s">
        <v>386</v>
      </c>
    </row>
    <row r="9">
      <c r="A9" s="152">
        <v>44456.73191740741</v>
      </c>
      <c r="B9" s="24" t="s">
        <v>394</v>
      </c>
      <c r="C9" s="24" t="s">
        <v>652</v>
      </c>
      <c r="E9" s="153">
        <v>0.5208333333357587</v>
      </c>
      <c r="F9" s="24" t="s">
        <v>653</v>
      </c>
      <c r="H9" s="153">
        <v>0.65625</v>
      </c>
      <c r="I9" s="24" t="s">
        <v>653</v>
      </c>
      <c r="L9" s="24" t="s">
        <v>419</v>
      </c>
      <c r="N9" s="153">
        <v>0.625</v>
      </c>
      <c r="O9" s="24" t="s">
        <v>653</v>
      </c>
      <c r="R9" s="24" t="s">
        <v>653</v>
      </c>
      <c r="T9" s="153">
        <v>0.5208333333357587</v>
      </c>
      <c r="U9" s="24" t="s">
        <v>653</v>
      </c>
      <c r="W9" s="153">
        <v>0.5208333333357587</v>
      </c>
    </row>
    <row r="10">
      <c r="A10" s="152">
        <v>44456.73627354167</v>
      </c>
      <c r="B10" s="24" t="s">
        <v>509</v>
      </c>
      <c r="C10" s="24" t="s">
        <v>654</v>
      </c>
      <c r="D10" s="153">
        <v>0.5416666666642413</v>
      </c>
      <c r="F10" s="24" t="s">
        <v>387</v>
      </c>
      <c r="I10" s="24" t="s">
        <v>387</v>
      </c>
      <c r="L10" s="24" t="s">
        <v>387</v>
      </c>
      <c r="O10" s="24" t="s">
        <v>654</v>
      </c>
      <c r="P10" s="153">
        <v>0.5416666666642413</v>
      </c>
      <c r="R10" s="24" t="s">
        <v>387</v>
      </c>
      <c r="U10" s="24" t="s">
        <v>655</v>
      </c>
      <c r="W10" s="153">
        <v>0.5</v>
      </c>
    </row>
    <row r="11">
      <c r="A11" s="152">
        <v>44456.73780392361</v>
      </c>
      <c r="B11" s="24" t="s">
        <v>497</v>
      </c>
      <c r="C11" s="24" t="s">
        <v>387</v>
      </c>
      <c r="F11" s="24" t="s">
        <v>387</v>
      </c>
      <c r="I11" s="24" t="s">
        <v>387</v>
      </c>
      <c r="L11" s="24" t="s">
        <v>387</v>
      </c>
      <c r="O11" s="24" t="s">
        <v>387</v>
      </c>
      <c r="R11" s="24" t="s">
        <v>387</v>
      </c>
      <c r="U11" s="24" t="s">
        <v>387</v>
      </c>
    </row>
    <row r="12">
      <c r="A12" s="152">
        <v>44456.83800982639</v>
      </c>
      <c r="B12" s="24" t="s">
        <v>656</v>
      </c>
      <c r="C12" s="24" t="s">
        <v>387</v>
      </c>
      <c r="F12" s="24" t="s">
        <v>387</v>
      </c>
      <c r="I12" s="24" t="s">
        <v>387</v>
      </c>
      <c r="L12" s="24" t="s">
        <v>387</v>
      </c>
      <c r="O12" s="24" t="s">
        <v>387</v>
      </c>
      <c r="R12" s="24" t="s">
        <v>387</v>
      </c>
      <c r="U12" s="24" t="s">
        <v>387</v>
      </c>
    </row>
    <row r="13">
      <c r="A13" s="152">
        <v>44456.86474943287</v>
      </c>
      <c r="B13" s="24" t="s">
        <v>491</v>
      </c>
      <c r="C13" s="24" t="s">
        <v>419</v>
      </c>
      <c r="F13" s="24" t="s">
        <v>419</v>
      </c>
      <c r="I13" s="24" t="s">
        <v>387</v>
      </c>
      <c r="L13" s="24" t="s">
        <v>387</v>
      </c>
      <c r="O13" s="24" t="s">
        <v>387</v>
      </c>
      <c r="R13" s="24" t="s">
        <v>387</v>
      </c>
      <c r="U13" s="24" t="s">
        <v>387</v>
      </c>
    </row>
    <row r="14">
      <c r="A14" s="152">
        <v>44456.901933182875</v>
      </c>
      <c r="B14" s="24" t="s">
        <v>657</v>
      </c>
      <c r="C14" s="24" t="s">
        <v>387</v>
      </c>
      <c r="F14" s="24" t="s">
        <v>387</v>
      </c>
      <c r="I14" s="24" t="s">
        <v>387</v>
      </c>
      <c r="L14" s="24" t="s">
        <v>387</v>
      </c>
      <c r="O14" s="24" t="s">
        <v>387</v>
      </c>
      <c r="R14" s="24" t="s">
        <v>387</v>
      </c>
      <c r="U14" s="24" t="s">
        <v>387</v>
      </c>
    </row>
    <row r="15">
      <c r="A15" s="152">
        <v>44456.914898206014</v>
      </c>
      <c r="B15" s="24" t="s">
        <v>494</v>
      </c>
      <c r="C15" s="24" t="s">
        <v>387</v>
      </c>
      <c r="F15" s="24" t="s">
        <v>387</v>
      </c>
      <c r="I15" s="24" t="s">
        <v>387</v>
      </c>
      <c r="L15" s="24" t="s">
        <v>419</v>
      </c>
      <c r="O15" s="24" t="s">
        <v>387</v>
      </c>
      <c r="R15" s="24" t="s">
        <v>387</v>
      </c>
      <c r="U15" s="24" t="s">
        <v>386</v>
      </c>
    </row>
    <row r="16">
      <c r="A16" s="152">
        <v>44456.93221996528</v>
      </c>
      <c r="B16" s="24" t="s">
        <v>519</v>
      </c>
      <c r="C16" s="24" t="s">
        <v>387</v>
      </c>
      <c r="F16" s="24" t="s">
        <v>658</v>
      </c>
      <c r="G16" s="153">
        <v>0.4375</v>
      </c>
      <c r="H16" s="153">
        <v>0.7291666666642413</v>
      </c>
      <c r="I16" s="24" t="s">
        <v>658</v>
      </c>
      <c r="J16" s="153">
        <v>0.4375</v>
      </c>
      <c r="K16" s="153">
        <v>0.7291666666642413</v>
      </c>
      <c r="L16" s="24" t="s">
        <v>386</v>
      </c>
      <c r="O16" s="24" t="s">
        <v>386</v>
      </c>
      <c r="R16" s="24" t="s">
        <v>659</v>
      </c>
      <c r="S16" s="153">
        <v>0.4375</v>
      </c>
      <c r="T16" s="153">
        <v>0.625</v>
      </c>
      <c r="U16" s="24" t="s">
        <v>386</v>
      </c>
    </row>
    <row r="17">
      <c r="A17" s="152">
        <v>44456.94594615741</v>
      </c>
      <c r="B17" s="24" t="s">
        <v>496</v>
      </c>
      <c r="C17" s="24" t="s">
        <v>419</v>
      </c>
      <c r="D17" s="153">
        <v>0.5</v>
      </c>
      <c r="E17" s="153">
        <v>0.6666666666642413</v>
      </c>
      <c r="F17" s="24" t="s">
        <v>419</v>
      </c>
      <c r="G17" s="153">
        <v>0.5</v>
      </c>
      <c r="H17" s="153">
        <v>0.6666666666642413</v>
      </c>
      <c r="I17" s="24" t="s">
        <v>419</v>
      </c>
      <c r="J17" s="153">
        <v>0.41666666666424135</v>
      </c>
      <c r="K17" s="153">
        <v>0.625</v>
      </c>
      <c r="L17" s="24" t="s">
        <v>419</v>
      </c>
      <c r="M17" s="153">
        <v>0.41666666666424135</v>
      </c>
      <c r="N17" s="153">
        <v>0.625</v>
      </c>
      <c r="O17" s="24" t="s">
        <v>387</v>
      </c>
      <c r="R17" s="24" t="s">
        <v>387</v>
      </c>
      <c r="U17" s="24" t="s">
        <v>387</v>
      </c>
    </row>
    <row r="18">
      <c r="A18" s="152">
        <v>44456.964736168986</v>
      </c>
      <c r="B18" s="24" t="s">
        <v>393</v>
      </c>
      <c r="C18" s="24" t="s">
        <v>387</v>
      </c>
      <c r="F18" s="24" t="s">
        <v>387</v>
      </c>
      <c r="I18" s="24" t="s">
        <v>387</v>
      </c>
      <c r="L18" s="24" t="s">
        <v>387</v>
      </c>
      <c r="O18" s="24" t="s">
        <v>387</v>
      </c>
      <c r="R18" s="24" t="s">
        <v>387</v>
      </c>
      <c r="U18" s="24" t="s">
        <v>387</v>
      </c>
    </row>
    <row r="19">
      <c r="A19" s="152">
        <v>44457.42310078704</v>
      </c>
      <c r="B19" s="24" t="s">
        <v>499</v>
      </c>
      <c r="C19" s="24" t="s">
        <v>387</v>
      </c>
      <c r="F19" s="24" t="s">
        <v>387</v>
      </c>
      <c r="I19" s="24" t="s">
        <v>387</v>
      </c>
      <c r="L19" s="24" t="s">
        <v>387</v>
      </c>
      <c r="O19" s="24" t="s">
        <v>386</v>
      </c>
      <c r="R19" s="24" t="s">
        <v>386</v>
      </c>
      <c r="U19" s="24" t="s">
        <v>386</v>
      </c>
    </row>
    <row r="20">
      <c r="A20" s="152">
        <v>44457.43922752315</v>
      </c>
      <c r="B20" s="24" t="s">
        <v>405</v>
      </c>
      <c r="C20" s="24" t="s">
        <v>387</v>
      </c>
      <c r="F20" s="24" t="s">
        <v>387</v>
      </c>
      <c r="I20" s="24" t="s">
        <v>387</v>
      </c>
      <c r="L20" s="24" t="s">
        <v>387</v>
      </c>
      <c r="O20" s="24" t="s">
        <v>387</v>
      </c>
      <c r="R20" s="24" t="s">
        <v>387</v>
      </c>
      <c r="U20" s="24" t="s">
        <v>387</v>
      </c>
    </row>
    <row r="21">
      <c r="A21" s="152">
        <v>44457.43988371528</v>
      </c>
      <c r="B21" s="24" t="s">
        <v>507</v>
      </c>
      <c r="C21" s="24" t="s">
        <v>387</v>
      </c>
      <c r="F21" s="24" t="s">
        <v>419</v>
      </c>
      <c r="G21" s="153">
        <v>0.7916666666642413</v>
      </c>
      <c r="I21" s="24" t="s">
        <v>419</v>
      </c>
      <c r="J21" s="153">
        <v>0.7916666666642413</v>
      </c>
      <c r="L21" s="24" t="s">
        <v>387</v>
      </c>
      <c r="O21" s="24" t="s">
        <v>387</v>
      </c>
      <c r="R21" s="24" t="s">
        <v>387</v>
      </c>
      <c r="U21" s="24" t="s">
        <v>387</v>
      </c>
    </row>
    <row r="22">
      <c r="A22" s="152">
        <v>44457.976302152776</v>
      </c>
      <c r="B22" s="24" t="s">
        <v>660</v>
      </c>
      <c r="C22" s="24" t="s">
        <v>386</v>
      </c>
      <c r="F22" s="24" t="s">
        <v>387</v>
      </c>
      <c r="I22" s="24" t="s">
        <v>387</v>
      </c>
      <c r="L22" s="24" t="s">
        <v>387</v>
      </c>
      <c r="O22" s="24" t="s">
        <v>387</v>
      </c>
      <c r="R22" s="24" t="s">
        <v>387</v>
      </c>
      <c r="U22" s="24" t="s">
        <v>386</v>
      </c>
    </row>
    <row r="23">
      <c r="A23" s="152">
        <v>44457.97985167824</v>
      </c>
      <c r="B23" s="24" t="s">
        <v>486</v>
      </c>
      <c r="C23" s="24" t="s">
        <v>387</v>
      </c>
      <c r="F23" s="24" t="s">
        <v>387</v>
      </c>
      <c r="I23" s="24" t="s">
        <v>386</v>
      </c>
      <c r="L23" s="24" t="s">
        <v>387</v>
      </c>
      <c r="O23" s="24" t="s">
        <v>387</v>
      </c>
      <c r="R23" s="24" t="s">
        <v>387</v>
      </c>
      <c r="U23" s="24" t="s">
        <v>387</v>
      </c>
    </row>
    <row r="24">
      <c r="A24" s="152">
        <v>44458.00102261574</v>
      </c>
      <c r="B24" s="24" t="s">
        <v>498</v>
      </c>
      <c r="C24" s="24" t="s">
        <v>386</v>
      </c>
      <c r="F24" s="24" t="s">
        <v>386</v>
      </c>
      <c r="I24" s="24" t="s">
        <v>386</v>
      </c>
      <c r="L24" s="24" t="s">
        <v>387</v>
      </c>
      <c r="O24" s="24" t="s">
        <v>387</v>
      </c>
      <c r="R24" s="24" t="s">
        <v>386</v>
      </c>
      <c r="U24" s="24" t="s">
        <v>387</v>
      </c>
    </row>
    <row r="25">
      <c r="A25" s="152">
        <v>44458.40645202546</v>
      </c>
      <c r="B25" s="24" t="s">
        <v>501</v>
      </c>
      <c r="C25" s="24" t="s">
        <v>387</v>
      </c>
      <c r="F25" s="24" t="s">
        <v>387</v>
      </c>
      <c r="I25" s="24" t="s">
        <v>386</v>
      </c>
      <c r="L25" s="24" t="s">
        <v>386</v>
      </c>
      <c r="O25" s="24" t="s">
        <v>387</v>
      </c>
      <c r="R25" s="24" t="s">
        <v>387</v>
      </c>
      <c r="U25" s="24" t="s">
        <v>386</v>
      </c>
    </row>
    <row r="26">
      <c r="A26" s="152">
        <v>44458.520317511575</v>
      </c>
      <c r="B26" s="24" t="s">
        <v>513</v>
      </c>
      <c r="C26" s="24" t="s">
        <v>547</v>
      </c>
      <c r="D26" s="153">
        <v>0.5</v>
      </c>
      <c r="F26" s="24" t="s">
        <v>521</v>
      </c>
      <c r="G26" s="153">
        <v>0.375</v>
      </c>
      <c r="H26" s="153">
        <v>0.5625</v>
      </c>
      <c r="I26" s="24" t="s">
        <v>386</v>
      </c>
      <c r="L26" s="24" t="s">
        <v>661</v>
      </c>
      <c r="M26" s="153">
        <v>0.5</v>
      </c>
      <c r="O26" s="24" t="s">
        <v>662</v>
      </c>
      <c r="Q26" s="153">
        <v>0.5416666666642413</v>
      </c>
      <c r="R26" s="24" t="s">
        <v>386</v>
      </c>
      <c r="U26" s="24" t="s">
        <v>662</v>
      </c>
      <c r="W26" s="153">
        <v>0.5</v>
      </c>
    </row>
    <row r="27">
      <c r="A27" s="152">
        <v>44458.656540752316</v>
      </c>
      <c r="B27" s="24" t="s">
        <v>514</v>
      </c>
      <c r="C27" s="24" t="s">
        <v>387</v>
      </c>
      <c r="F27" s="24" t="s">
        <v>387</v>
      </c>
      <c r="I27" s="24" t="s">
        <v>386</v>
      </c>
      <c r="L27" s="24" t="s">
        <v>387</v>
      </c>
      <c r="O27" s="24" t="s">
        <v>386</v>
      </c>
      <c r="R27" s="24" t="s">
        <v>386</v>
      </c>
      <c r="U27" s="24" t="s">
        <v>386</v>
      </c>
    </row>
    <row r="28">
      <c r="A28" s="152">
        <v>44458.74180508102</v>
      </c>
      <c r="B28" s="24" t="s">
        <v>504</v>
      </c>
      <c r="C28" s="24" t="s">
        <v>387</v>
      </c>
      <c r="F28" s="24" t="s">
        <v>387</v>
      </c>
      <c r="I28" s="24" t="s">
        <v>387</v>
      </c>
      <c r="L28" s="24" t="s">
        <v>386</v>
      </c>
      <c r="O28" s="24" t="s">
        <v>387</v>
      </c>
      <c r="R28" s="24" t="s">
        <v>386</v>
      </c>
      <c r="U28" s="24" t="s">
        <v>387</v>
      </c>
    </row>
    <row r="29">
      <c r="A29" s="152">
        <v>44459.437123599535</v>
      </c>
      <c r="B29" s="24" t="s">
        <v>517</v>
      </c>
      <c r="C29" s="24" t="s">
        <v>386</v>
      </c>
      <c r="F29" s="24" t="s">
        <v>387</v>
      </c>
      <c r="I29" s="24" t="s">
        <v>386</v>
      </c>
      <c r="L29" s="24" t="s">
        <v>386</v>
      </c>
      <c r="O29" s="24" t="s">
        <v>387</v>
      </c>
      <c r="R29" s="24" t="s">
        <v>386</v>
      </c>
      <c r="U29" s="24" t="s">
        <v>386</v>
      </c>
    </row>
    <row r="30">
      <c r="A30" s="152">
        <v>44459.49377576388</v>
      </c>
      <c r="B30" s="24" t="s">
        <v>409</v>
      </c>
      <c r="C30" s="24" t="s">
        <v>387</v>
      </c>
      <c r="F30" s="24" t="s">
        <v>386</v>
      </c>
      <c r="I30" s="24" t="s">
        <v>387</v>
      </c>
      <c r="L30" s="24" t="s">
        <v>386</v>
      </c>
      <c r="O30" s="24" t="s">
        <v>387</v>
      </c>
      <c r="R30" s="24" t="s">
        <v>386</v>
      </c>
      <c r="U30" s="24" t="s">
        <v>386</v>
      </c>
    </row>
    <row r="31">
      <c r="A31" s="152">
        <v>44459.830264502314</v>
      </c>
      <c r="B31" s="24" t="s">
        <v>510</v>
      </c>
      <c r="C31" s="24" t="s">
        <v>387</v>
      </c>
      <c r="F31" s="24" t="s">
        <v>387</v>
      </c>
      <c r="I31" s="24" t="s">
        <v>387</v>
      </c>
      <c r="L31" s="24" t="s">
        <v>386</v>
      </c>
      <c r="O31" s="24" t="s">
        <v>386</v>
      </c>
      <c r="R31" s="24" t="s">
        <v>387</v>
      </c>
      <c r="U31" s="24" t="s">
        <v>386</v>
      </c>
    </row>
    <row r="32">
      <c r="A32" s="152">
        <v>44461.63644584491</v>
      </c>
      <c r="B32" s="24" t="s">
        <v>519</v>
      </c>
      <c r="C32" s="24" t="s">
        <v>387</v>
      </c>
      <c r="F32" s="24" t="s">
        <v>386</v>
      </c>
      <c r="I32" s="24" t="s">
        <v>386</v>
      </c>
      <c r="L32" s="24" t="s">
        <v>387</v>
      </c>
      <c r="O32" s="24" t="s">
        <v>386</v>
      </c>
      <c r="R32" s="24" t="s">
        <v>387</v>
      </c>
      <c r="U32" s="24" t="s">
        <v>387</v>
      </c>
    </row>
    <row r="33">
      <c r="A33" s="152">
        <v>44464.332644270835</v>
      </c>
      <c r="B33" s="24" t="s">
        <v>519</v>
      </c>
      <c r="C33" s="24" t="s">
        <v>387</v>
      </c>
      <c r="F33" s="24" t="s">
        <v>387</v>
      </c>
      <c r="I33" s="24" t="s">
        <v>387</v>
      </c>
      <c r="L33" s="24" t="s">
        <v>387</v>
      </c>
      <c r="O33" s="24" t="s">
        <v>387</v>
      </c>
      <c r="R33" s="24" t="s">
        <v>387</v>
      </c>
      <c r="U33" s="24" t="s">
        <v>387</v>
      </c>
    </row>
    <row r="34">
      <c r="A34" s="152">
        <v>44544.00988429398</v>
      </c>
      <c r="B34" s="24" t="s">
        <v>390</v>
      </c>
      <c r="C34" s="24" t="s">
        <v>387</v>
      </c>
      <c r="F34" s="24" t="s">
        <v>386</v>
      </c>
      <c r="I34" s="24" t="s">
        <v>387</v>
      </c>
      <c r="L34" s="24" t="s">
        <v>386</v>
      </c>
      <c r="O34" s="24" t="s">
        <v>386</v>
      </c>
      <c r="R34" s="24" t="s">
        <v>386</v>
      </c>
      <c r="U34" s="24" t="s">
        <v>386</v>
      </c>
    </row>
    <row r="35">
      <c r="A35" s="152">
        <v>44544.009903576385</v>
      </c>
      <c r="B35" s="24" t="s">
        <v>405</v>
      </c>
      <c r="C35" s="24" t="s">
        <v>387</v>
      </c>
      <c r="F35" s="24" t="s">
        <v>387</v>
      </c>
      <c r="I35" s="24" t="s">
        <v>387</v>
      </c>
      <c r="L35" s="24" t="s">
        <v>387</v>
      </c>
      <c r="O35" s="24" t="s">
        <v>387</v>
      </c>
      <c r="R35" s="24" t="s">
        <v>387</v>
      </c>
      <c r="U35" s="24" t="s">
        <v>387</v>
      </c>
    </row>
    <row r="36">
      <c r="A36" s="152">
        <v>44544.01280403935</v>
      </c>
      <c r="B36" s="24" t="s">
        <v>408</v>
      </c>
      <c r="C36" s="24" t="s">
        <v>386</v>
      </c>
      <c r="F36" s="24" t="s">
        <v>387</v>
      </c>
      <c r="I36" s="24" t="s">
        <v>387</v>
      </c>
      <c r="L36" s="24" t="s">
        <v>386</v>
      </c>
      <c r="O36" s="24" t="s">
        <v>387</v>
      </c>
      <c r="R36" s="24" t="s">
        <v>386</v>
      </c>
      <c r="U36" s="24" t="s">
        <v>387</v>
      </c>
    </row>
    <row r="37">
      <c r="A37" s="152">
        <v>44544.01522159722</v>
      </c>
      <c r="B37" s="24" t="s">
        <v>395</v>
      </c>
      <c r="C37" s="24" t="s">
        <v>387</v>
      </c>
      <c r="F37" s="24" t="s">
        <v>387</v>
      </c>
      <c r="I37" s="24" t="s">
        <v>387</v>
      </c>
      <c r="L37" s="24" t="s">
        <v>387</v>
      </c>
      <c r="O37" s="24" t="s">
        <v>387</v>
      </c>
      <c r="R37" s="24" t="s">
        <v>387</v>
      </c>
      <c r="U37" s="24" t="s">
        <v>387</v>
      </c>
    </row>
    <row r="38">
      <c r="A38" s="152">
        <v>44544.08485625</v>
      </c>
      <c r="B38" s="24" t="s">
        <v>393</v>
      </c>
      <c r="C38" s="24" t="s">
        <v>387</v>
      </c>
      <c r="F38" s="24" t="s">
        <v>387</v>
      </c>
      <c r="I38" s="24" t="s">
        <v>387</v>
      </c>
      <c r="L38" s="24" t="s">
        <v>387</v>
      </c>
      <c r="O38" s="24" t="s">
        <v>387</v>
      </c>
      <c r="R38" s="24" t="s">
        <v>387</v>
      </c>
      <c r="U38" s="24" t="s">
        <v>387</v>
      </c>
    </row>
    <row r="39">
      <c r="A39" s="152">
        <v>44544.16664440972</v>
      </c>
      <c r="B39" s="24" t="s">
        <v>391</v>
      </c>
      <c r="C39" s="24" t="s">
        <v>386</v>
      </c>
      <c r="F39" s="24" t="s">
        <v>387</v>
      </c>
      <c r="I39" s="24" t="s">
        <v>386</v>
      </c>
      <c r="L39" s="24" t="s">
        <v>386</v>
      </c>
      <c r="O39" s="24" t="s">
        <v>387</v>
      </c>
      <c r="R39" s="24" t="s">
        <v>387</v>
      </c>
      <c r="U39" s="24" t="s">
        <v>387</v>
      </c>
    </row>
    <row r="40">
      <c r="A40" s="152">
        <v>44544.30317288195</v>
      </c>
      <c r="B40" s="24" t="s">
        <v>424</v>
      </c>
      <c r="C40" s="24" t="s">
        <v>386</v>
      </c>
      <c r="F40" s="24" t="s">
        <v>386</v>
      </c>
      <c r="I40" s="24" t="s">
        <v>387</v>
      </c>
      <c r="L40" s="24" t="s">
        <v>387</v>
      </c>
      <c r="O40" s="24" t="s">
        <v>387</v>
      </c>
      <c r="R40" s="24" t="s">
        <v>387</v>
      </c>
      <c r="U40" s="24" t="s">
        <v>387</v>
      </c>
    </row>
    <row r="41">
      <c r="A41" s="152">
        <v>44544.390289999996</v>
      </c>
      <c r="B41" s="24" t="s">
        <v>403</v>
      </c>
      <c r="C41" s="24" t="s">
        <v>386</v>
      </c>
      <c r="F41" s="24" t="s">
        <v>386</v>
      </c>
      <c r="I41" s="24" t="s">
        <v>387</v>
      </c>
      <c r="L41" s="24" t="s">
        <v>387</v>
      </c>
      <c r="O41" s="24" t="s">
        <v>387</v>
      </c>
      <c r="R41" s="24" t="s">
        <v>387</v>
      </c>
      <c r="U41" s="24" t="s">
        <v>387</v>
      </c>
    </row>
    <row r="42">
      <c r="A42" s="152">
        <v>44544.49044966435</v>
      </c>
      <c r="B42" s="24" t="s">
        <v>420</v>
      </c>
      <c r="C42" s="24" t="s">
        <v>387</v>
      </c>
      <c r="F42" s="24" t="s">
        <v>387</v>
      </c>
      <c r="I42" s="24" t="s">
        <v>387</v>
      </c>
      <c r="L42" s="24" t="s">
        <v>387</v>
      </c>
      <c r="O42" s="24" t="s">
        <v>387</v>
      </c>
      <c r="R42" s="24" t="s">
        <v>387</v>
      </c>
      <c r="U42" s="24" t="s">
        <v>387</v>
      </c>
    </row>
    <row r="43">
      <c r="A43" s="152">
        <v>44544.52804038195</v>
      </c>
      <c r="B43" s="24" t="s">
        <v>392</v>
      </c>
      <c r="C43" s="24" t="s">
        <v>633</v>
      </c>
      <c r="D43" s="153">
        <v>0.7291666666642413</v>
      </c>
      <c r="F43" s="24" t="s">
        <v>633</v>
      </c>
      <c r="G43" s="153">
        <v>0.7291666666642413</v>
      </c>
      <c r="I43" s="24" t="s">
        <v>387</v>
      </c>
      <c r="L43" s="24" t="s">
        <v>387</v>
      </c>
      <c r="O43" s="24" t="s">
        <v>387</v>
      </c>
      <c r="R43" s="24" t="s">
        <v>387</v>
      </c>
      <c r="U43" s="24" t="s">
        <v>387</v>
      </c>
    </row>
    <row r="44">
      <c r="A44" s="152">
        <v>44544.62015458333</v>
      </c>
      <c r="B44" s="24" t="s">
        <v>412</v>
      </c>
      <c r="C44" s="24" t="s">
        <v>387</v>
      </c>
      <c r="F44" s="24" t="s">
        <v>387</v>
      </c>
      <c r="I44" s="24" t="s">
        <v>387</v>
      </c>
      <c r="L44" s="24" t="s">
        <v>387</v>
      </c>
      <c r="O44" s="24" t="s">
        <v>387</v>
      </c>
      <c r="R44" s="24" t="s">
        <v>387</v>
      </c>
      <c r="U44" s="24" t="s">
        <v>387</v>
      </c>
    </row>
    <row r="45">
      <c r="A45" s="152">
        <v>44545.24723946759</v>
      </c>
      <c r="B45" s="24" t="s">
        <v>385</v>
      </c>
      <c r="C45" s="24" t="s">
        <v>419</v>
      </c>
      <c r="D45" s="153">
        <v>0.41666666666424135</v>
      </c>
      <c r="E45" s="153">
        <v>0.6875</v>
      </c>
      <c r="F45" s="24" t="s">
        <v>419</v>
      </c>
      <c r="G45" s="153">
        <v>0.41666666666424135</v>
      </c>
      <c r="H45" s="153">
        <v>0.6875</v>
      </c>
      <c r="I45" s="24" t="s">
        <v>419</v>
      </c>
      <c r="J45" s="153">
        <v>0.41666666666424135</v>
      </c>
      <c r="K45" s="153">
        <v>0.6875</v>
      </c>
      <c r="L45" s="24" t="s">
        <v>419</v>
      </c>
      <c r="M45" s="153">
        <v>0.41666666666424135</v>
      </c>
      <c r="N45" s="153">
        <v>0.6875</v>
      </c>
      <c r="O45" s="24" t="s">
        <v>387</v>
      </c>
      <c r="R45" s="24" t="s">
        <v>387</v>
      </c>
      <c r="U45" s="24" t="s">
        <v>387</v>
      </c>
    </row>
    <row r="46">
      <c r="A46" s="152">
        <v>44545.71698311342</v>
      </c>
      <c r="B46" s="24" t="s">
        <v>407</v>
      </c>
      <c r="C46" s="24" t="s">
        <v>387</v>
      </c>
      <c r="F46" s="24" t="s">
        <v>387</v>
      </c>
      <c r="I46" s="24" t="s">
        <v>387</v>
      </c>
      <c r="L46" s="24" t="s">
        <v>387</v>
      </c>
      <c r="O46" s="24" t="s">
        <v>387</v>
      </c>
      <c r="R46" s="24" t="s">
        <v>387</v>
      </c>
      <c r="U46" s="24" t="s">
        <v>387</v>
      </c>
    </row>
    <row r="47">
      <c r="A47" s="152">
        <v>44546.46150960648</v>
      </c>
      <c r="B47" s="24" t="s">
        <v>421</v>
      </c>
      <c r="C47" s="24" t="s">
        <v>386</v>
      </c>
      <c r="F47" s="24" t="s">
        <v>386</v>
      </c>
      <c r="I47" s="24" t="s">
        <v>386</v>
      </c>
      <c r="L47" s="24" t="s">
        <v>386</v>
      </c>
      <c r="O47" s="24" t="s">
        <v>387</v>
      </c>
      <c r="R47" s="24" t="s">
        <v>387</v>
      </c>
      <c r="U47" s="24" t="s">
        <v>387</v>
      </c>
    </row>
    <row r="48">
      <c r="A48" s="152">
        <v>44546.46738986111</v>
      </c>
      <c r="B48" s="24" t="s">
        <v>406</v>
      </c>
      <c r="C48" s="24" t="s">
        <v>419</v>
      </c>
      <c r="F48" s="24" t="s">
        <v>419</v>
      </c>
      <c r="I48" s="24" t="s">
        <v>386</v>
      </c>
      <c r="L48" s="24" t="s">
        <v>663</v>
      </c>
      <c r="O48" s="24" t="s">
        <v>387</v>
      </c>
      <c r="R48" s="24" t="s">
        <v>387</v>
      </c>
      <c r="U48" s="24" t="s">
        <v>387</v>
      </c>
    </row>
    <row r="49">
      <c r="A49" s="152">
        <v>44546.47143252315</v>
      </c>
      <c r="B49" s="24" t="s">
        <v>619</v>
      </c>
      <c r="C49" s="24" t="s">
        <v>387</v>
      </c>
      <c r="F49" s="24" t="s">
        <v>387</v>
      </c>
      <c r="I49" s="24" t="s">
        <v>387</v>
      </c>
      <c r="L49" s="24" t="s">
        <v>386</v>
      </c>
      <c r="O49" s="24" t="s">
        <v>386</v>
      </c>
      <c r="R49" s="24" t="s">
        <v>387</v>
      </c>
      <c r="U49" s="24" t="s">
        <v>387</v>
      </c>
    </row>
    <row r="50">
      <c r="A50" s="152">
        <v>44546.47252949074</v>
      </c>
      <c r="B50" s="24" t="s">
        <v>409</v>
      </c>
      <c r="C50" s="24" t="s">
        <v>387</v>
      </c>
      <c r="F50" s="24" t="s">
        <v>386</v>
      </c>
      <c r="I50" s="24" t="s">
        <v>401</v>
      </c>
      <c r="J50" s="153">
        <v>0.5416666666642413</v>
      </c>
      <c r="L50" s="24" t="s">
        <v>387</v>
      </c>
      <c r="O50" s="24" t="s">
        <v>387</v>
      </c>
      <c r="R50" s="24" t="s">
        <v>387</v>
      </c>
      <c r="U50" s="24" t="s">
        <v>387</v>
      </c>
    </row>
    <row r="51">
      <c r="A51" s="152">
        <v>44546.47893268519</v>
      </c>
      <c r="B51" s="24" t="s">
        <v>418</v>
      </c>
      <c r="C51" s="24" t="s">
        <v>387</v>
      </c>
      <c r="F51" s="24" t="s">
        <v>386</v>
      </c>
      <c r="I51" s="24" t="s">
        <v>387</v>
      </c>
      <c r="L51" s="24" t="s">
        <v>387</v>
      </c>
      <c r="O51" s="24" t="s">
        <v>387</v>
      </c>
      <c r="R51" s="24" t="s">
        <v>387</v>
      </c>
      <c r="U51" s="24" t="s">
        <v>664</v>
      </c>
    </row>
    <row r="52">
      <c r="A52" s="152">
        <v>44546.506607766205</v>
      </c>
      <c r="B52" s="24" t="s">
        <v>389</v>
      </c>
      <c r="C52" s="24" t="s">
        <v>665</v>
      </c>
      <c r="D52" s="153">
        <v>0.7708333333357587</v>
      </c>
      <c r="F52" s="24" t="s">
        <v>387</v>
      </c>
      <c r="I52" s="24" t="s">
        <v>386</v>
      </c>
      <c r="L52" s="24" t="s">
        <v>665</v>
      </c>
      <c r="N52" s="153">
        <v>0.7083333333357587</v>
      </c>
      <c r="O52" s="24" t="s">
        <v>387</v>
      </c>
      <c r="R52" s="24" t="s">
        <v>387</v>
      </c>
      <c r="U52" s="24" t="s">
        <v>387</v>
      </c>
    </row>
    <row r="53">
      <c r="A53" s="152">
        <v>44546.53067912037</v>
      </c>
      <c r="B53" s="24" t="s">
        <v>404</v>
      </c>
      <c r="C53" s="24" t="s">
        <v>387</v>
      </c>
      <c r="F53" s="24" t="s">
        <v>387</v>
      </c>
      <c r="I53" s="24" t="s">
        <v>666</v>
      </c>
      <c r="L53" s="24" t="s">
        <v>387</v>
      </c>
      <c r="O53" s="24" t="s">
        <v>387</v>
      </c>
      <c r="R53" s="24" t="s">
        <v>387</v>
      </c>
      <c r="U53" s="24" t="s">
        <v>387</v>
      </c>
    </row>
    <row r="54">
      <c r="A54" s="152">
        <v>44546.666032361114</v>
      </c>
      <c r="B54" s="24" t="s">
        <v>394</v>
      </c>
      <c r="C54" s="24" t="s">
        <v>387</v>
      </c>
      <c r="F54" s="24" t="s">
        <v>386</v>
      </c>
      <c r="I54" s="24" t="s">
        <v>387</v>
      </c>
      <c r="L54" s="24" t="s">
        <v>387</v>
      </c>
      <c r="O54" s="24" t="s">
        <v>387</v>
      </c>
      <c r="R54" s="24" t="s">
        <v>387</v>
      </c>
      <c r="U54" s="24" t="s">
        <v>387</v>
      </c>
    </row>
    <row r="55">
      <c r="A55" s="152">
        <v>44546.71513099537</v>
      </c>
      <c r="B55" s="24" t="s">
        <v>408</v>
      </c>
      <c r="C55" s="24" t="s">
        <v>387</v>
      </c>
      <c r="F55" s="24" t="s">
        <v>387</v>
      </c>
      <c r="I55" s="24" t="s">
        <v>387</v>
      </c>
      <c r="L55" s="24" t="s">
        <v>387</v>
      </c>
      <c r="O55" s="24" t="s">
        <v>386</v>
      </c>
      <c r="R55" s="24" t="s">
        <v>386</v>
      </c>
      <c r="U55" s="24" t="s">
        <v>387</v>
      </c>
    </row>
    <row r="56">
      <c r="A56" s="152">
        <v>44546.86242873843</v>
      </c>
      <c r="B56" s="24" t="s">
        <v>414</v>
      </c>
      <c r="C56" s="24" t="s">
        <v>386</v>
      </c>
      <c r="F56" s="24" t="s">
        <v>386</v>
      </c>
      <c r="I56" s="24" t="s">
        <v>387</v>
      </c>
      <c r="L56" s="24" t="s">
        <v>387</v>
      </c>
      <c r="O56" s="24" t="s">
        <v>387</v>
      </c>
      <c r="R56" s="24" t="s">
        <v>387</v>
      </c>
      <c r="U56" s="24" t="s">
        <v>387</v>
      </c>
    </row>
    <row r="57">
      <c r="A57" s="152">
        <v>44547.37395253472</v>
      </c>
      <c r="B57" s="24" t="s">
        <v>397</v>
      </c>
      <c r="C57" s="24" t="s">
        <v>401</v>
      </c>
      <c r="D57" s="153">
        <v>0.7708333333357587</v>
      </c>
      <c r="F57" s="24" t="s">
        <v>386</v>
      </c>
      <c r="I57" s="24" t="s">
        <v>387</v>
      </c>
      <c r="L57" s="24" t="s">
        <v>387</v>
      </c>
      <c r="O57" s="24" t="s">
        <v>387</v>
      </c>
      <c r="R57" s="24" t="s">
        <v>387</v>
      </c>
      <c r="U57" s="24" t="s">
        <v>387</v>
      </c>
    </row>
    <row r="58">
      <c r="A58" s="152">
        <v>44547.49103636574</v>
      </c>
      <c r="B58" s="24" t="s">
        <v>400</v>
      </c>
      <c r="C58" s="24" t="s">
        <v>387</v>
      </c>
      <c r="F58" s="24" t="s">
        <v>387</v>
      </c>
      <c r="I58" s="24" t="s">
        <v>386</v>
      </c>
      <c r="L58" s="24" t="s">
        <v>387</v>
      </c>
      <c r="O58" s="24" t="s">
        <v>386</v>
      </c>
      <c r="R58" s="24" t="s">
        <v>534</v>
      </c>
      <c r="S58" s="153">
        <v>0.5833333333357587</v>
      </c>
      <c r="U58" s="24" t="s">
        <v>667</v>
      </c>
      <c r="V58" s="153">
        <v>0.5416666666642413</v>
      </c>
    </row>
    <row r="59">
      <c r="A59" s="152">
        <v>44547.66006144676</v>
      </c>
      <c r="B59" s="24" t="s">
        <v>410</v>
      </c>
      <c r="C59" s="24" t="s">
        <v>386</v>
      </c>
      <c r="F59" s="24" t="s">
        <v>386</v>
      </c>
      <c r="I59" s="24" t="s">
        <v>387</v>
      </c>
      <c r="L59" s="24" t="s">
        <v>387</v>
      </c>
      <c r="O59" s="24" t="s">
        <v>387</v>
      </c>
      <c r="R59" s="24" t="s">
        <v>387</v>
      </c>
      <c r="U59" s="24" t="s">
        <v>387</v>
      </c>
    </row>
    <row r="60">
      <c r="A60" s="152">
        <v>44547.66130039352</v>
      </c>
      <c r="B60" s="24" t="s">
        <v>668</v>
      </c>
      <c r="C60" s="24" t="s">
        <v>387</v>
      </c>
      <c r="F60" s="24" t="s">
        <v>387</v>
      </c>
      <c r="I60" s="24" t="s">
        <v>387</v>
      </c>
      <c r="L60" s="24" t="s">
        <v>387</v>
      </c>
      <c r="O60" s="24" t="s">
        <v>387</v>
      </c>
      <c r="R60" s="24" t="s">
        <v>387</v>
      </c>
      <c r="U60" s="24" t="s">
        <v>387</v>
      </c>
    </row>
    <row r="61">
      <c r="A61" s="152">
        <v>44547.66549197916</v>
      </c>
      <c r="B61" s="24" t="s">
        <v>388</v>
      </c>
      <c r="C61" s="24" t="s">
        <v>387</v>
      </c>
      <c r="F61" s="24" t="s">
        <v>387</v>
      </c>
      <c r="I61" s="24" t="s">
        <v>387</v>
      </c>
      <c r="L61" s="24" t="s">
        <v>387</v>
      </c>
      <c r="O61" s="24" t="s">
        <v>387</v>
      </c>
      <c r="R61" s="24" t="s">
        <v>387</v>
      </c>
      <c r="U61" s="24" t="s">
        <v>387</v>
      </c>
    </row>
    <row r="62">
      <c r="A62" s="152">
        <v>44547.711560613425</v>
      </c>
      <c r="B62" s="24" t="s">
        <v>423</v>
      </c>
      <c r="C62" s="24" t="s">
        <v>387</v>
      </c>
      <c r="F62" s="24" t="s">
        <v>387</v>
      </c>
      <c r="I62" s="24" t="s">
        <v>387</v>
      </c>
      <c r="L62" s="24" t="s">
        <v>387</v>
      </c>
      <c r="O62" s="24" t="s">
        <v>387</v>
      </c>
      <c r="R62" s="24" t="s">
        <v>387</v>
      </c>
      <c r="U62" s="24" t="s">
        <v>387</v>
      </c>
    </row>
    <row r="63">
      <c r="A63" s="152">
        <v>44548.37093560185</v>
      </c>
      <c r="B63" s="24" t="s">
        <v>422</v>
      </c>
      <c r="C63" s="24" t="s">
        <v>387</v>
      </c>
      <c r="F63" s="24" t="s">
        <v>387</v>
      </c>
      <c r="I63" s="24" t="s">
        <v>387</v>
      </c>
      <c r="L63" s="24" t="s">
        <v>387</v>
      </c>
      <c r="O63" s="24" t="s">
        <v>387</v>
      </c>
      <c r="R63" s="24" t="s">
        <v>387</v>
      </c>
      <c r="U63" s="24" t="s">
        <v>387</v>
      </c>
    </row>
    <row r="64">
      <c r="A64" s="152">
        <v>45010.64005282408</v>
      </c>
      <c r="B64" s="24" t="s">
        <v>12</v>
      </c>
      <c r="C64" s="24" t="s">
        <v>387</v>
      </c>
      <c r="F64" s="24" t="s">
        <v>387</v>
      </c>
      <c r="I64" s="24" t="s">
        <v>669</v>
      </c>
      <c r="L64" s="24" t="s">
        <v>670</v>
      </c>
      <c r="O64" s="24" t="s">
        <v>671</v>
      </c>
      <c r="R64" s="24" t="s">
        <v>671</v>
      </c>
      <c r="U64" s="24" t="s">
        <v>387</v>
      </c>
    </row>
    <row r="65">
      <c r="A65" s="152">
        <v>45010.64462047454</v>
      </c>
      <c r="B65" s="24" t="s">
        <v>7</v>
      </c>
      <c r="C65" s="24" t="s">
        <v>387</v>
      </c>
      <c r="F65" s="24" t="s">
        <v>386</v>
      </c>
      <c r="I65" s="24" t="s">
        <v>386</v>
      </c>
      <c r="L65" s="24" t="s">
        <v>386</v>
      </c>
      <c r="O65" s="24" t="s">
        <v>386</v>
      </c>
      <c r="R65" s="24" t="s">
        <v>386</v>
      </c>
      <c r="U65" s="24" t="s">
        <v>386</v>
      </c>
    </row>
    <row r="66">
      <c r="A66" s="152">
        <v>45010.72142390047</v>
      </c>
      <c r="B66" s="24" t="s">
        <v>11</v>
      </c>
      <c r="C66" s="24" t="s">
        <v>386</v>
      </c>
      <c r="F66" s="24" t="s">
        <v>396</v>
      </c>
      <c r="H66" s="153">
        <v>0.8541666666642413</v>
      </c>
      <c r="I66" s="24" t="s">
        <v>386</v>
      </c>
      <c r="L66" s="24" t="s">
        <v>386</v>
      </c>
      <c r="O66" s="24" t="s">
        <v>386</v>
      </c>
      <c r="R66" s="24" t="s">
        <v>386</v>
      </c>
      <c r="U66" s="24" t="s">
        <v>386</v>
      </c>
    </row>
    <row r="67">
      <c r="A67" s="152">
        <v>45010.89768488426</v>
      </c>
      <c r="B67" s="24" t="s">
        <v>9</v>
      </c>
      <c r="C67" s="24" t="s">
        <v>386</v>
      </c>
      <c r="F67" s="24" t="s">
        <v>386</v>
      </c>
      <c r="I67" s="24" t="s">
        <v>387</v>
      </c>
      <c r="L67" s="24" t="s">
        <v>386</v>
      </c>
      <c r="O67" s="24" t="s">
        <v>387</v>
      </c>
      <c r="R67" s="24" t="s">
        <v>386</v>
      </c>
      <c r="U67" s="24" t="s">
        <v>386</v>
      </c>
    </row>
    <row r="68">
      <c r="A68" s="152">
        <v>45011.61063394676</v>
      </c>
      <c r="B68" s="24" t="s">
        <v>8</v>
      </c>
      <c r="C68" s="24" t="s">
        <v>386</v>
      </c>
      <c r="F68" s="24" t="s">
        <v>386</v>
      </c>
      <c r="I68" s="24" t="s">
        <v>386</v>
      </c>
      <c r="L68" s="24" t="s">
        <v>386</v>
      </c>
      <c r="O68" s="24" t="s">
        <v>386</v>
      </c>
      <c r="R68" s="24" t="s">
        <v>672</v>
      </c>
      <c r="U68" s="24" t="s">
        <v>386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4" width="6.5"/>
  </cols>
  <sheetData>
    <row r="1" ht="17.25" customHeight="1">
      <c r="A1" s="21" t="s">
        <v>673</v>
      </c>
      <c r="B1" s="21" t="s">
        <v>363</v>
      </c>
      <c r="C1" s="157" t="s">
        <v>674</v>
      </c>
      <c r="D1" s="21" t="s">
        <v>675</v>
      </c>
      <c r="E1" s="21" t="s">
        <v>676</v>
      </c>
      <c r="F1" s="21" t="s">
        <v>677</v>
      </c>
      <c r="G1" s="21" t="s">
        <v>678</v>
      </c>
      <c r="H1" s="21" t="s">
        <v>679</v>
      </c>
      <c r="I1" s="158" t="s">
        <v>680</v>
      </c>
      <c r="J1" s="21" t="s">
        <v>681</v>
      </c>
      <c r="K1" s="21" t="s">
        <v>682</v>
      </c>
      <c r="L1" s="21" t="s">
        <v>683</v>
      </c>
      <c r="M1" s="21" t="s">
        <v>684</v>
      </c>
      <c r="N1" s="21" t="s">
        <v>685</v>
      </c>
      <c r="O1" s="21" t="s">
        <v>686</v>
      </c>
      <c r="P1" s="21" t="s">
        <v>687</v>
      </c>
      <c r="Q1" s="159" t="str">
        <f>'05_parameter'!B2</f>
        <v>w04d1</v>
      </c>
      <c r="R1" s="160" t="str">
        <f>'05_parameter'!C2</f>
        <v>w04d2</v>
      </c>
      <c r="S1" s="160" t="str">
        <f>'05_parameter'!D2</f>
        <v>w04d3</v>
      </c>
      <c r="T1" s="160" t="str">
        <f>'05_parameter'!E2</f>
        <v>w04d4</v>
      </c>
      <c r="U1" s="160" t="str">
        <f>'05_parameter'!F2</f>
        <v>w04d5</v>
      </c>
      <c r="V1" s="160" t="str">
        <f>'05_parameter'!G2</f>
        <v>w04d6</v>
      </c>
      <c r="W1" s="160" t="str">
        <f>'05_parameter'!H2</f>
        <v>w04d7</v>
      </c>
      <c r="X1" s="161" t="str">
        <f>if('02_indirect'!F1=2,1,'02_indirect'!F1)</f>
        <v>た</v>
      </c>
      <c r="Y1" s="161" t="str">
        <f>if('02_indirect'!G1=2,1,'02_indirect'!G1)</f>
        <v>●○ゆかこ</v>
      </c>
      <c r="Z1" s="161" t="str">
        <f>if('02_indirect'!H1=2,1,'02_indirect'!H1)</f>
        <v>りー</v>
      </c>
      <c r="AA1" s="161" t="str">
        <f>if('02_indirect'!I1=2,1,'02_indirect'!I1)</f>
        <v>○わっこ</v>
      </c>
      <c r="AB1" s="161" t="str">
        <f>if('02_indirect'!J1=2,1,'02_indirect'!J1)</f>
        <v>ふーか</v>
      </c>
      <c r="AC1" s="161" t="str">
        <f>if('02_indirect'!K1=2,1,'02_indirect'!K1)</f>
        <v>☆はーすけ</v>
      </c>
      <c r="AD1" s="161" t="str">
        <f>if('02_indirect'!L1=2,1,'02_indirect'!L1)</f>
        <v>●だま</v>
      </c>
      <c r="AE1" s="161" t="str">
        <f>if('02_indirect'!M1=2,1,'02_indirect'!M1)</f>
        <v>●☆まっしー</v>
      </c>
      <c r="AF1" s="161" t="str">
        <f>if('02_indirect'!N1=2,1,'02_indirect'!N1)</f>
        <v>○みお</v>
      </c>
      <c r="AG1" s="161" t="str">
        <f>if('02_indirect'!O1=2,1,'02_indirect'!O1)</f>
        <v/>
      </c>
      <c r="AH1" s="161" t="str">
        <f>if('02_indirect'!P1=2,1,'02_indirect'!P1)</f>
        <v/>
      </c>
      <c r="AI1" s="161" t="str">
        <f>if('02_indirect'!Q1=2,1,'02_indirect'!Q1)</f>
        <v/>
      </c>
      <c r="AJ1" s="161" t="str">
        <f>if('02_indirect'!R1=2,1,'02_indirect'!R1)</f>
        <v/>
      </c>
      <c r="AK1" s="161" t="str">
        <f>if('02_indirect'!S1=2,1,'02_indirect'!S1)</f>
        <v/>
      </c>
      <c r="AL1" s="161" t="str">
        <f>if('02_indirect'!T1=2,1,'02_indirect'!T1)</f>
        <v/>
      </c>
      <c r="AM1" s="161" t="str">
        <f>if('02_indirect'!U1=2,1,'02_indirect'!U1)</f>
        <v/>
      </c>
      <c r="AN1" s="161" t="str">
        <f>if('02_indirect'!V1=2,1,'02_indirect'!V1)</f>
        <v/>
      </c>
      <c r="AO1" s="161" t="str">
        <f>if('02_indirect'!W1=2,1,'02_indirect'!W1)</f>
        <v/>
      </c>
      <c r="AP1" s="161" t="str">
        <f>if('02_indirect'!X1=2,1,'02_indirect'!X1)</f>
        <v/>
      </c>
      <c r="AQ1" s="161" t="str">
        <f>if('02_indirect'!Y1=2,1,'02_indirect'!Y1)</f>
        <v/>
      </c>
      <c r="AR1" s="161" t="str">
        <f>if('02_indirect'!Z1=2,1,'02_indirect'!Z1)</f>
        <v/>
      </c>
      <c r="AS1" s="161" t="str">
        <f>if('02_indirect'!AA1=2,1,'02_indirect'!AA1)</f>
        <v/>
      </c>
      <c r="AT1" s="161" t="str">
        <f>if('02_indirect'!AB1=2,1,'02_indirect'!AB1)</f>
        <v/>
      </c>
      <c r="AU1" s="161" t="str">
        <f>if('02_indirect'!AC1=2,1,'02_indirect'!AC1)</f>
        <v/>
      </c>
      <c r="AV1" s="161" t="str">
        <f>if('02_indirect'!AD1=2,1,'02_indirect'!AD1)</f>
        <v/>
      </c>
      <c r="AW1" s="161" t="str">
        <f>if('02_indirect'!AE1=2,1,'02_indirect'!AE1)</f>
        <v/>
      </c>
      <c r="AX1" s="161" t="str">
        <f>if('02_indirect'!AF1=2,1,'02_indirect'!AF1)</f>
        <v/>
      </c>
      <c r="AY1" s="161" t="str">
        <f>if('02_indirect'!AG1=2,1,'02_indirect'!AG1)</f>
        <v/>
      </c>
      <c r="AZ1" s="161" t="str">
        <f>if('02_indirect'!AH1=2,1,'02_indirect'!AH1)</f>
        <v/>
      </c>
      <c r="BA1" s="161" t="str">
        <f>if('02_indirect'!AI1=2,1,'02_indirect'!AI1)</f>
        <v/>
      </c>
      <c r="BB1" s="161" t="str">
        <f>if('02_indirect'!AJ1=2,1,'02_indirect'!AJ1)</f>
        <v/>
      </c>
      <c r="BC1" s="161" t="str">
        <f>if('02_indirect'!AK1=2,1,'02_indirect'!AK1)</f>
        <v/>
      </c>
      <c r="BD1" s="161" t="str">
        <f>if('02_indirect'!AL1=2,1,'02_indirect'!AL1)</f>
        <v/>
      </c>
      <c r="BE1" s="161" t="str">
        <f>if('02_indirect'!AM1=2,1,'02_indirect'!AM1)</f>
        <v/>
      </c>
      <c r="BF1" s="161" t="str">
        <f>if('02_indirect'!AN1=2,1,'02_indirect'!AN1)</f>
        <v/>
      </c>
      <c r="BG1" s="161" t="str">
        <f>if('02_indirect'!AO1=2,1,'02_indirect'!AO1)</f>
        <v/>
      </c>
      <c r="BH1" s="161" t="str">
        <f>if('02_indirect'!AP1=2,1,'02_indirect'!AP1)</f>
        <v/>
      </c>
      <c r="BI1" s="161" t="str">
        <f>if('02_indirect'!AQ1=2,1,'02_indirect'!AQ1)</f>
        <v/>
      </c>
      <c r="BJ1" s="161" t="str">
        <f>if('02_indirect'!AR1=2,1,'02_indirect'!AR1)</f>
        <v/>
      </c>
      <c r="BK1" s="161" t="str">
        <f>if('02_indirect'!AS1=2,1,'02_indirect'!AS1)</f>
        <v/>
      </c>
      <c r="BL1" s="161" t="str">
        <f>if('02_indirect'!AT1=2,1,'02_indirect'!AT1)</f>
        <v/>
      </c>
      <c r="BM1" s="161" t="str">
        <f>if('02_indirect'!AU1=2,1,'02_indirect'!AU1)</f>
        <v/>
      </c>
      <c r="BN1" s="161" t="str">
        <f>if('02_indirect'!AV1=2,1,'02_indirect'!AV1)</f>
        <v/>
      </c>
      <c r="BO1" s="161" t="str">
        <f>if('02_indirect'!AW1=2,1,'02_indirect'!AW1)</f>
        <v/>
      </c>
      <c r="BP1" s="161" t="str">
        <f>if('02_indirect'!AX1=2,1,'02_indirect'!AX1)</f>
        <v/>
      </c>
      <c r="BQ1" s="161" t="str">
        <f>if('02_indirect'!AY1=2,1,'02_indirect'!AY1)</f>
        <v/>
      </c>
      <c r="BR1" s="161" t="str">
        <f>if('02_indirect'!AZ1=2,1,'02_indirect'!AZ1)</f>
        <v/>
      </c>
      <c r="BS1" s="161" t="str">
        <f>if('02_indirect'!BA1=2,1,'02_indirect'!BA1)</f>
        <v/>
      </c>
      <c r="BT1" s="161" t="str">
        <f>if('02_indirect'!BB1=2,1,'02_indirect'!BB1)</f>
        <v/>
      </c>
      <c r="BU1" s="161" t="str">
        <f>if('02_indirect'!BC1=2,1,'02_indirect'!BC1)</f>
        <v/>
      </c>
      <c r="BV1" s="161" t="str">
        <f>if('02_indirect'!BD1=2,1,'02_indirect'!BD1)</f>
        <v/>
      </c>
    </row>
    <row r="2" ht="17.25" customHeight="1">
      <c r="A2" s="162" t="str">
        <f>IF('02_indirect'!B2="",,'02_indirect'!C2&amp;"("&amp;'02_indirect'!E2&amp;'02_indirect'!D2&amp;")")</f>
        <v>あ(ソロ歌)</v>
      </c>
      <c r="B2" s="163" t="str">
        <f>'01_indirect'!A1</f>
        <v>た</v>
      </c>
      <c r="C2" s="164">
        <f>'05_parameter'!B$21</f>
        <v>0.7881944444</v>
      </c>
      <c r="D2" s="165">
        <f>'05_parameter'!C$21</f>
        <v>0.7881944444</v>
      </c>
      <c r="E2" s="165">
        <f>'05_parameter'!D$21</f>
        <v>0.7881944444</v>
      </c>
      <c r="F2" s="165">
        <f>'05_parameter'!E$21</f>
        <v>0.7881944444</v>
      </c>
      <c r="G2" s="165">
        <f>'05_parameter'!F$21</f>
        <v>0.7881944444</v>
      </c>
      <c r="H2" s="165">
        <f>'05_parameter'!G$21</f>
        <v>0.5555555556</v>
      </c>
      <c r="I2" s="166">
        <f>'05_parameter'!H$21</f>
        <v>0.7638888889</v>
      </c>
      <c r="J2" s="163">
        <f>'05_parameter'!B18</f>
        <v>25</v>
      </c>
      <c r="K2" s="163">
        <f>'05_parameter'!C18</f>
        <v>25</v>
      </c>
      <c r="L2" s="163">
        <f>'05_parameter'!D18</f>
        <v>25</v>
      </c>
      <c r="M2" s="163">
        <f>'05_parameter'!E18</f>
        <v>25</v>
      </c>
      <c r="N2" s="163">
        <f>'05_parameter'!F18</f>
        <v>25</v>
      </c>
      <c r="O2" s="163">
        <f>'05_parameter'!G18</f>
        <v>30</v>
      </c>
      <c r="P2" s="163">
        <f>'05_parameter'!H18</f>
        <v>30</v>
      </c>
      <c r="Q2" s="167" t="str">
        <f>Hlookup(Q$1,'04_need'!$B$1:$DP$104,5)</f>
        <v/>
      </c>
      <c r="R2" s="168" t="str">
        <f>Hlookup(R$1,'04_need'!$B$1:$DP$104,5)</f>
        <v/>
      </c>
      <c r="S2" s="168" t="str">
        <f>Hlookup(S$1,'04_need'!$B$1:$DP$104,5)</f>
        <v/>
      </c>
      <c r="T2" s="168" t="str">
        <f>Hlookup(T$1,'04_need'!$B$1:$DP$104,5)</f>
        <v/>
      </c>
      <c r="U2" s="168" t="str">
        <f>Hlookup(U$1,'04_need'!$B$1:$DP$104,5)</f>
        <v/>
      </c>
      <c r="V2" s="168" t="str">
        <f>Hlookup(V$1,'04_need'!$B$1:$DP$104,5)</f>
        <v/>
      </c>
      <c r="W2" s="43" t="str">
        <f>Hlookup(W$1,'04_need'!$B$1:$DP$104,5)</f>
        <v/>
      </c>
      <c r="X2" s="161">
        <f>if('02_indirect'!F2=2,1,'02_indirect'!F2)</f>
        <v>1</v>
      </c>
      <c r="Y2" s="161" t="str">
        <f>if('02_indirect'!G2=2,1,'02_indirect'!G2)</f>
        <v/>
      </c>
      <c r="Z2" s="161" t="str">
        <f>if('02_indirect'!H2=2,1,'02_indirect'!H2)</f>
        <v/>
      </c>
      <c r="AA2" s="161" t="str">
        <f>if('02_indirect'!I2=2,1,'02_indirect'!I2)</f>
        <v/>
      </c>
      <c r="AB2" s="161" t="str">
        <f>if('02_indirect'!J2=2,1,'02_indirect'!J2)</f>
        <v/>
      </c>
      <c r="AC2" s="161" t="str">
        <f>if('02_indirect'!K2=2,1,'02_indirect'!K2)</f>
        <v/>
      </c>
      <c r="AD2" s="161" t="str">
        <f>if('02_indirect'!L2=2,1,'02_indirect'!L2)</f>
        <v/>
      </c>
      <c r="AE2" s="161" t="str">
        <f>if('02_indirect'!M2=2,1,'02_indirect'!M2)</f>
        <v/>
      </c>
      <c r="AF2" s="161" t="str">
        <f>if('02_indirect'!N2=2,1,'02_indirect'!N2)</f>
        <v/>
      </c>
      <c r="AG2" s="161">
        <f>if('02_indirect'!O2=2,1,'02_indirect'!O2)</f>
        <v>1</v>
      </c>
      <c r="AH2" s="161" t="str">
        <f>if('02_indirect'!P2=2,1,'02_indirect'!P2)</f>
        <v/>
      </c>
      <c r="AI2" s="161" t="str">
        <f>if('02_indirect'!Q2=2,1,'02_indirect'!Q2)</f>
        <v/>
      </c>
      <c r="AJ2" s="161" t="str">
        <f>if('02_indirect'!R2=2,1,'02_indirect'!R2)</f>
        <v/>
      </c>
      <c r="AK2" s="161" t="str">
        <f>if('02_indirect'!S2=2,1,'02_indirect'!S2)</f>
        <v/>
      </c>
      <c r="AL2" s="161" t="str">
        <f>if('02_indirect'!T2=2,1,'02_indirect'!T2)</f>
        <v/>
      </c>
      <c r="AM2" s="161" t="str">
        <f>if('02_indirect'!U2=2,1,'02_indirect'!U2)</f>
        <v/>
      </c>
      <c r="AN2" s="161" t="str">
        <f>if('02_indirect'!V2=2,1,'02_indirect'!V2)</f>
        <v/>
      </c>
      <c r="AO2" s="161" t="str">
        <f>if('02_indirect'!W2=2,1,'02_indirect'!W2)</f>
        <v/>
      </c>
      <c r="AP2" s="161" t="str">
        <f>if('02_indirect'!X2=2,1,'02_indirect'!X2)</f>
        <v/>
      </c>
      <c r="AQ2" s="161" t="str">
        <f>if('02_indirect'!Y2=2,1,'02_indirect'!Y2)</f>
        <v/>
      </c>
      <c r="AR2" s="161" t="str">
        <f>if('02_indirect'!Z2=2,1,'02_indirect'!Z2)</f>
        <v/>
      </c>
      <c r="AS2" s="161" t="str">
        <f>if('02_indirect'!AA2=2,1,'02_indirect'!AA2)</f>
        <v/>
      </c>
      <c r="AT2" s="161" t="str">
        <f>if('02_indirect'!AB2=2,1,'02_indirect'!AB2)</f>
        <v/>
      </c>
      <c r="AU2" s="161" t="str">
        <f>if('02_indirect'!AC2=2,1,'02_indirect'!AC2)</f>
        <v/>
      </c>
      <c r="AV2" s="161" t="str">
        <f>if('02_indirect'!AD2=2,1,'02_indirect'!AD2)</f>
        <v/>
      </c>
      <c r="AW2" s="161" t="str">
        <f>if('02_indirect'!AE2=2,1,'02_indirect'!AE2)</f>
        <v/>
      </c>
      <c r="AX2" s="161" t="str">
        <f>if('02_indirect'!AF2=2,1,'02_indirect'!AF2)</f>
        <v/>
      </c>
      <c r="AY2" s="161" t="str">
        <f>if('02_indirect'!AG2=2,1,'02_indirect'!AG2)</f>
        <v/>
      </c>
      <c r="AZ2" s="161" t="str">
        <f>if('02_indirect'!AH2=2,1,'02_indirect'!AH2)</f>
        <v/>
      </c>
      <c r="BA2" s="161" t="str">
        <f>if('02_indirect'!AI2=2,1,'02_indirect'!AI2)</f>
        <v/>
      </c>
      <c r="BB2" s="161" t="str">
        <f>if('02_indirect'!AJ2=2,1,'02_indirect'!AJ2)</f>
        <v/>
      </c>
      <c r="BC2" s="161" t="str">
        <f>if('02_indirect'!AK2=2,1,'02_indirect'!AK2)</f>
        <v/>
      </c>
      <c r="BD2" s="161" t="str">
        <f>if('02_indirect'!AL2=2,1,'02_indirect'!AL2)</f>
        <v/>
      </c>
      <c r="BE2" s="161" t="str">
        <f>if('02_indirect'!AM2=2,1,'02_indirect'!AM2)</f>
        <v/>
      </c>
      <c r="BF2" s="161" t="str">
        <f>if('02_indirect'!AN2=2,1,'02_indirect'!AN2)</f>
        <v/>
      </c>
      <c r="BG2" s="161" t="str">
        <f>if('02_indirect'!AO2=2,1,'02_indirect'!AO2)</f>
        <v/>
      </c>
      <c r="BH2" s="161" t="str">
        <f>if('02_indirect'!AP2=2,1,'02_indirect'!AP2)</f>
        <v/>
      </c>
      <c r="BI2" s="161" t="str">
        <f>if('02_indirect'!AQ2=2,1,'02_indirect'!AQ2)</f>
        <v/>
      </c>
      <c r="BJ2" s="161" t="str">
        <f>if('02_indirect'!AR2=2,1,'02_indirect'!AR2)</f>
        <v/>
      </c>
      <c r="BK2" s="161" t="str">
        <f>if('02_indirect'!AS2=2,1,'02_indirect'!AS2)</f>
        <v/>
      </c>
      <c r="BL2" s="161" t="str">
        <f>if('02_indirect'!AT2=2,1,'02_indirect'!AT2)</f>
        <v/>
      </c>
      <c r="BM2" s="161" t="str">
        <f>if('02_indirect'!AU2=2,1,'02_indirect'!AU2)</f>
        <v/>
      </c>
      <c r="BN2" s="161" t="str">
        <f>if('02_indirect'!AV2=2,1,'02_indirect'!AV2)</f>
        <v/>
      </c>
      <c r="BO2" s="161" t="str">
        <f>if('02_indirect'!AW2=2,1,'02_indirect'!AW2)</f>
        <v/>
      </c>
      <c r="BP2" s="161" t="str">
        <f>if('02_indirect'!AX2=2,1,'02_indirect'!AX2)</f>
        <v/>
      </c>
      <c r="BQ2" s="161" t="str">
        <f>if('02_indirect'!AY2=2,1,'02_indirect'!AY2)</f>
        <v/>
      </c>
      <c r="BR2" s="161" t="str">
        <f>if('02_indirect'!AZ2=2,1,'02_indirect'!AZ2)</f>
        <v/>
      </c>
      <c r="BS2" s="161" t="str">
        <f>if('02_indirect'!BA2=2,1,'02_indirect'!BA2)</f>
        <v/>
      </c>
      <c r="BT2" s="161" t="str">
        <f>if('02_indirect'!BB2=2,1,'02_indirect'!BB2)</f>
        <v/>
      </c>
      <c r="BU2" s="161" t="str">
        <f>if('02_indirect'!BC2=2,1,'02_indirect'!BC2)</f>
        <v/>
      </c>
      <c r="BV2" s="161" t="str">
        <f>if('02_indirect'!BD2=2,1,'02_indirect'!BD2)</f>
        <v/>
      </c>
    </row>
    <row r="3" ht="17.25" customHeight="1">
      <c r="A3" s="162" t="str">
        <f>IF('02_indirect'!B4="",,'02_indirect'!C4&amp;"("&amp;'02_indirect'!E4&amp;'02_indirect'!D4&amp;")")</f>
        <v>う(ソロ歌)</v>
      </c>
      <c r="B3" s="163" t="str">
        <f>'01_indirect'!A2</f>
        <v>●○ゆかこ</v>
      </c>
      <c r="C3" s="169">
        <f>if(C2="","",if(abs('05_parameter'!$B$22-C2)&lt;time(0,2*'05_parameter'!$B$18-1,0),'05_parameter'!$B$24,if('05_parameter'!$B$25-C2&lt;time(0,2*'05_parameter'!$B$18-1,0),"",C2+time(0,'05_parameter'!$B$18,0))))</f>
        <v>0.8055555556</v>
      </c>
      <c r="D3" s="170">
        <f>if(D2="","",if(abs('05_parameter'!$C$22-D2)&lt;time(0,2*'05_parameter'!$C$18-1,0),'05_parameter'!$C$24,if('05_parameter'!$C$25-D2&lt;time(0,2*'05_parameter'!$C$18-1,0),"",D2+time(0,'05_parameter'!$C$18,0))))</f>
        <v>0.8055555556</v>
      </c>
      <c r="E3" s="170">
        <f>if(E2="","",if(abs('05_parameter'!$D$22-E2)&lt;time(0,2*'05_parameter'!$D$18-1,0),'05_parameter'!$D$24,if('05_parameter'!$D$25-E2&lt;time(0,2*'05_parameter'!$D$18-1,0),"",E2+time(0,'05_parameter'!$D$18,0))))</f>
        <v>0.8055555556</v>
      </c>
      <c r="F3" s="170">
        <f>if(F2="","",if(abs('05_parameter'!$E$22-F2)&lt;time(0,2*'05_parameter'!$E$18-1,0),'05_parameter'!$E$24,if('05_parameter'!$E$25-F2&lt;time(0,2*'05_parameter'!$E$18-1,0),"",F2+time(0,'05_parameter'!$E$18,0))))</f>
        <v>0.8055555556</v>
      </c>
      <c r="G3" s="170">
        <f>if(G2="","",if(abs('05_parameter'!$F$22-G2)&lt;time(0,2*'05_parameter'!$F$18-1,0),'05_parameter'!$F$24,if('05_parameter'!$F$25-G2&lt;time(0,2*'05_parameter'!$F$18-1,0),"",G2+time(0,'05_parameter'!$F$18,0))))</f>
        <v>0.8055555556</v>
      </c>
      <c r="H3" s="170">
        <f>if(H2="","",if(abs('05_parameter'!$G$22-H2)&lt;time(0,2*'05_parameter'!$G$18-1,0),'05_parameter'!$G$24,if('05_parameter'!$G$25-H2&lt;time(0,2*'05_parameter'!$G$18-1,0),"",H2+time(0,'05_parameter'!$G$18,0))))</f>
        <v>0.5763888889</v>
      </c>
      <c r="I3" s="171">
        <f>if(I2="","",if(abs('05_parameter'!$H$22-I2)&lt;time(0,2*'05_parameter'!$H$18-1,0),'05_parameter'!$H$24,if('05_parameter'!$H$25-I2&lt;time(0,2*'05_parameter'!$H$18-1,0),"",I2+time(0,'05_parameter'!$H$18,0))))</f>
        <v>0.7847222222</v>
      </c>
      <c r="J3" s="172">
        <f>'05_parameter'!B9</f>
        <v>2</v>
      </c>
      <c r="K3" s="172">
        <f>'05_parameter'!C9</f>
        <v>2</v>
      </c>
      <c r="L3" s="172">
        <f>'05_parameter'!D9</f>
        <v>2</v>
      </c>
      <c r="M3" s="172">
        <f>'05_parameter'!E9</f>
        <v>2</v>
      </c>
      <c r="N3" s="172">
        <f>'05_parameter'!F9</f>
        <v>2</v>
      </c>
      <c r="O3" s="172">
        <f>'05_parameter'!G9</f>
        <v>2</v>
      </c>
      <c r="P3" s="172">
        <f>'05_parameter'!H9</f>
        <v>2</v>
      </c>
      <c r="Q3" s="167">
        <f>Hlookup(Q$1,'04_need'!$B$1:$DP$104,6)</f>
        <v>1</v>
      </c>
      <c r="R3" s="168" t="str">
        <f>Hlookup(R$1,'04_need'!$B$1:$DP$104,6)</f>
        <v/>
      </c>
      <c r="S3" s="168" t="str">
        <f>Hlookup(S$1,'04_need'!$B$1:$DP$104,6)</f>
        <v/>
      </c>
      <c r="T3" s="168">
        <f>Hlookup(T$1,'04_need'!$B$1:$DP$104,6)</f>
        <v>1</v>
      </c>
      <c r="U3" s="168" t="str">
        <f>Hlookup(U$1,'04_need'!$B$1:$DP$104,6)</f>
        <v/>
      </c>
      <c r="V3" s="168" t="str">
        <f>Hlookup(V$1,'04_need'!$B$1:$DP$104,6)</f>
        <v/>
      </c>
      <c r="W3" s="43" t="str">
        <f>Hlookup(W$1,'04_need'!$B$1:$DP$104,6)</f>
        <v/>
      </c>
      <c r="X3" s="161" t="str">
        <f>if('02_indirect'!F3=2,1,'02_indirect'!F3)</f>
        <v/>
      </c>
      <c r="Y3" s="161">
        <f>if('02_indirect'!G3=2,1,'02_indirect'!G3)</f>
        <v>1</v>
      </c>
      <c r="Z3" s="161" t="str">
        <f>if('02_indirect'!H3=2,1,'02_indirect'!H3)</f>
        <v/>
      </c>
      <c r="AA3" s="161" t="str">
        <f>if('02_indirect'!I3=2,1,'02_indirect'!I3)</f>
        <v/>
      </c>
      <c r="AB3" s="161" t="str">
        <f>if('02_indirect'!J3=2,1,'02_indirect'!J3)</f>
        <v/>
      </c>
      <c r="AC3" s="161" t="str">
        <f>if('02_indirect'!K3=2,1,'02_indirect'!K3)</f>
        <v/>
      </c>
      <c r="AD3" s="161" t="str">
        <f>if('02_indirect'!L3=2,1,'02_indirect'!L3)</f>
        <v/>
      </c>
      <c r="AE3" s="161" t="str">
        <f>if('02_indirect'!M3=2,1,'02_indirect'!M3)</f>
        <v/>
      </c>
      <c r="AF3" s="161" t="str">
        <f>if('02_indirect'!N3=2,1,'02_indirect'!N3)</f>
        <v/>
      </c>
      <c r="AG3" s="161" t="str">
        <f>if('02_indirect'!O3=2,1,'02_indirect'!O3)</f>
        <v/>
      </c>
      <c r="AH3" s="161" t="str">
        <f>if('02_indirect'!P3=2,1,'02_indirect'!P3)</f>
        <v/>
      </c>
      <c r="AI3" s="161" t="str">
        <f>if('02_indirect'!Q3=2,1,'02_indirect'!Q3)</f>
        <v/>
      </c>
      <c r="AJ3" s="161" t="str">
        <f>if('02_indirect'!R3=2,1,'02_indirect'!R3)</f>
        <v/>
      </c>
      <c r="AK3" s="161" t="str">
        <f>if('02_indirect'!S3=2,1,'02_indirect'!S3)</f>
        <v/>
      </c>
      <c r="AL3" s="161" t="str">
        <f>if('02_indirect'!T3=2,1,'02_indirect'!T3)</f>
        <v/>
      </c>
      <c r="AM3" s="161" t="str">
        <f>if('02_indirect'!U3=2,1,'02_indirect'!U3)</f>
        <v/>
      </c>
      <c r="AN3" s="161" t="str">
        <f>if('02_indirect'!V3=2,1,'02_indirect'!V3)</f>
        <v/>
      </c>
      <c r="AO3" s="161" t="str">
        <f>if('02_indirect'!W3=2,1,'02_indirect'!W3)</f>
        <v/>
      </c>
      <c r="AP3" s="161" t="str">
        <f>if('02_indirect'!X3=2,1,'02_indirect'!X3)</f>
        <v/>
      </c>
      <c r="AQ3" s="161" t="str">
        <f>if('02_indirect'!Y3=2,1,'02_indirect'!Y3)</f>
        <v/>
      </c>
      <c r="AR3" s="161" t="str">
        <f>if('02_indirect'!Z3=2,1,'02_indirect'!Z3)</f>
        <v/>
      </c>
      <c r="AS3" s="161" t="str">
        <f>if('02_indirect'!AA3=2,1,'02_indirect'!AA3)</f>
        <v/>
      </c>
      <c r="AT3" s="161" t="str">
        <f>if('02_indirect'!AB3=2,1,'02_indirect'!AB3)</f>
        <v/>
      </c>
      <c r="AU3" s="161" t="str">
        <f>if('02_indirect'!AC3=2,1,'02_indirect'!AC3)</f>
        <v/>
      </c>
      <c r="AV3" s="161" t="str">
        <f>if('02_indirect'!AD3=2,1,'02_indirect'!AD3)</f>
        <v/>
      </c>
      <c r="AW3" s="161" t="str">
        <f>if('02_indirect'!AE3=2,1,'02_indirect'!AE3)</f>
        <v/>
      </c>
      <c r="AX3" s="161" t="str">
        <f>if('02_indirect'!AF3=2,1,'02_indirect'!AF3)</f>
        <v/>
      </c>
      <c r="AY3" s="161" t="str">
        <f>if('02_indirect'!AG3=2,1,'02_indirect'!AG3)</f>
        <v/>
      </c>
      <c r="AZ3" s="161" t="str">
        <f>if('02_indirect'!AH3=2,1,'02_indirect'!AH3)</f>
        <v/>
      </c>
      <c r="BA3" s="161" t="str">
        <f>if('02_indirect'!AI3=2,1,'02_indirect'!AI3)</f>
        <v/>
      </c>
      <c r="BB3" s="161" t="str">
        <f>if('02_indirect'!AJ3=2,1,'02_indirect'!AJ3)</f>
        <v/>
      </c>
      <c r="BC3" s="161" t="str">
        <f>if('02_indirect'!AK3=2,1,'02_indirect'!AK3)</f>
        <v/>
      </c>
      <c r="BD3" s="161" t="str">
        <f>if('02_indirect'!AL3=2,1,'02_indirect'!AL3)</f>
        <v/>
      </c>
      <c r="BE3" s="161" t="str">
        <f>if('02_indirect'!AM3=2,1,'02_indirect'!AM3)</f>
        <v/>
      </c>
      <c r="BF3" s="161" t="str">
        <f>if('02_indirect'!AN3=2,1,'02_indirect'!AN3)</f>
        <v/>
      </c>
      <c r="BG3" s="161" t="str">
        <f>if('02_indirect'!AO3=2,1,'02_indirect'!AO3)</f>
        <v/>
      </c>
      <c r="BH3" s="161" t="str">
        <f>if('02_indirect'!AP3=2,1,'02_indirect'!AP3)</f>
        <v/>
      </c>
      <c r="BI3" s="161" t="str">
        <f>if('02_indirect'!AQ3=2,1,'02_indirect'!AQ3)</f>
        <v/>
      </c>
      <c r="BJ3" s="161" t="str">
        <f>if('02_indirect'!AR3=2,1,'02_indirect'!AR3)</f>
        <v/>
      </c>
      <c r="BK3" s="161" t="str">
        <f>if('02_indirect'!AS3=2,1,'02_indirect'!AS3)</f>
        <v/>
      </c>
      <c r="BL3" s="161" t="str">
        <f>if('02_indirect'!AT3=2,1,'02_indirect'!AT3)</f>
        <v/>
      </c>
      <c r="BM3" s="161" t="str">
        <f>if('02_indirect'!AU3=2,1,'02_indirect'!AU3)</f>
        <v/>
      </c>
      <c r="BN3" s="161" t="str">
        <f>if('02_indirect'!AV3=2,1,'02_indirect'!AV3)</f>
        <v/>
      </c>
      <c r="BO3" s="161" t="str">
        <f>if('02_indirect'!AW3=2,1,'02_indirect'!AW3)</f>
        <v/>
      </c>
      <c r="BP3" s="161" t="str">
        <f>if('02_indirect'!AX3=2,1,'02_indirect'!AX3)</f>
        <v/>
      </c>
      <c r="BQ3" s="161" t="str">
        <f>if('02_indirect'!AY3=2,1,'02_indirect'!AY3)</f>
        <v/>
      </c>
      <c r="BR3" s="161" t="str">
        <f>if('02_indirect'!AZ3=2,1,'02_indirect'!AZ3)</f>
        <v/>
      </c>
      <c r="BS3" s="161" t="str">
        <f>if('02_indirect'!BA3=2,1,'02_indirect'!BA3)</f>
        <v/>
      </c>
      <c r="BT3" s="161" t="str">
        <f>if('02_indirect'!BB3=2,1,'02_indirect'!BB3)</f>
        <v/>
      </c>
      <c r="BU3" s="161" t="str">
        <f>if('02_indirect'!BC3=2,1,'02_indirect'!BC3)</f>
        <v/>
      </c>
      <c r="BV3" s="161" t="str">
        <f>if('02_indirect'!BD3=2,1,'02_indirect'!BD3)</f>
        <v/>
      </c>
    </row>
    <row r="4" ht="17.25" customHeight="1">
      <c r="A4" s="162" t="str">
        <f>IF('02_indirect'!B6="",,'02_indirect'!C6&amp;"("&amp;'02_indirect'!E6&amp;'02_indirect'!D6&amp;")")</f>
        <v>お(ソロ歌)</v>
      </c>
      <c r="B4" s="163" t="str">
        <f>'01_indirect'!A3</f>
        <v>りー</v>
      </c>
      <c r="C4" s="169">
        <f>if(C3="","",if(abs('05_parameter'!$B$22-C3)&lt;time(0,2*'05_parameter'!$B$18-1,0),'05_parameter'!$B$24,if('05_parameter'!$B$25-C3&lt;time(0,2*'05_parameter'!$B$18-1,0),"",C3+time(0,'05_parameter'!$B$18,0))))</f>
        <v>0.8229166667</v>
      </c>
      <c r="D4" s="170">
        <f>if(D3="","",if(abs('05_parameter'!$C$22-D3)&lt;time(0,2*'05_parameter'!$C$18-1,0),'05_parameter'!$C$24,if('05_parameter'!$C$25-D3&lt;time(0,2*'05_parameter'!$C$18-1,0),"",D3+time(0,'05_parameter'!$C$18,0))))</f>
        <v>0.8229166667</v>
      </c>
      <c r="E4" s="170">
        <f>if(E3="","",if(abs('05_parameter'!$D$22-E3)&lt;time(0,2*'05_parameter'!$D$18-1,0),'05_parameter'!$D$24,if('05_parameter'!$D$25-E3&lt;time(0,2*'05_parameter'!$D$18-1,0),"",E3+time(0,'05_parameter'!$D$18,0))))</f>
        <v>0.8229166667</v>
      </c>
      <c r="F4" s="170">
        <f>if(F3="","",if(abs('05_parameter'!$E$22-F3)&lt;time(0,2*'05_parameter'!$E$18-1,0),'05_parameter'!$E$24,if('05_parameter'!$E$25-F3&lt;time(0,2*'05_parameter'!$E$18-1,0),"",F3+time(0,'05_parameter'!$E$18,0))))</f>
        <v>0.8229166667</v>
      </c>
      <c r="G4" s="170">
        <f>if(G3="","",if(abs('05_parameter'!$F$22-G3)&lt;time(0,2*'05_parameter'!$F$18-1,0),'05_parameter'!$F$24,if('05_parameter'!$F$25-G3&lt;time(0,2*'05_parameter'!$F$18-1,0),"",G3+time(0,'05_parameter'!$F$18,0))))</f>
        <v>0.8229166667</v>
      </c>
      <c r="H4" s="170">
        <f>if(H3="","",if(abs('05_parameter'!$G$22-H3)&lt;time(0,2*'05_parameter'!$G$18-1,0),'05_parameter'!$G$24,if('05_parameter'!$G$25-H3&lt;time(0,2*'05_parameter'!$G$18-1,0),"",H3+time(0,'05_parameter'!$G$18,0))))</f>
        <v>0.5972222222</v>
      </c>
      <c r="I4" s="171">
        <f>if(I3="","",if(abs('05_parameter'!$H$22-I3)&lt;time(0,2*'05_parameter'!$H$18-1,0),'05_parameter'!$H$24,if('05_parameter'!$H$25-I3&lt;time(0,2*'05_parameter'!$H$18-1,0),"",I3+time(0,'05_parameter'!$H$18,0))))</f>
        <v>0.8055555556</v>
      </c>
      <c r="J4" s="172">
        <f>'05_parameter'!B10</f>
        <v>3</v>
      </c>
      <c r="K4" s="172">
        <f>'05_parameter'!C10</f>
        <v>3</v>
      </c>
      <c r="L4" s="172">
        <f>'05_parameter'!D10</f>
        <v>3</v>
      </c>
      <c r="M4" s="172">
        <f>'05_parameter'!E10</f>
        <v>3</v>
      </c>
      <c r="N4" s="172">
        <f>'05_parameter'!F10</f>
        <v>3</v>
      </c>
      <c r="O4" s="172">
        <f>'05_parameter'!G10</f>
        <v>3</v>
      </c>
      <c r="P4" s="172">
        <f>'05_parameter'!H10</f>
        <v>3</v>
      </c>
      <c r="Q4" s="167">
        <f>Hlookup(Q$1,'04_need'!$B$1:$DP$104,7)</f>
        <v>1</v>
      </c>
      <c r="R4" s="168">
        <f>Hlookup(R$1,'04_need'!$B$1:$DP$104,7)</f>
        <v>1</v>
      </c>
      <c r="S4" s="168" t="str">
        <f>Hlookup(S$1,'04_need'!$B$1:$DP$104,7)</f>
        <v/>
      </c>
      <c r="T4" s="168" t="str">
        <f>Hlookup(T$1,'04_need'!$B$1:$DP$104,7)</f>
        <v/>
      </c>
      <c r="U4" s="168" t="str">
        <f>Hlookup(U$1,'04_need'!$B$1:$DP$104,7)</f>
        <v/>
      </c>
      <c r="V4" s="168" t="str">
        <f>Hlookup(V$1,'04_need'!$B$1:$DP$104,7)</f>
        <v/>
      </c>
      <c r="W4" s="43">
        <f>Hlookup(W$1,'04_need'!$B$1:$DP$104,7)</f>
        <v>1</v>
      </c>
      <c r="X4" s="161">
        <f>if('02_indirect'!F4=2,1,'02_indirect'!F4)</f>
        <v>1</v>
      </c>
      <c r="Y4" s="161" t="str">
        <f>if('02_indirect'!G4=2,1,'02_indirect'!G4)</f>
        <v/>
      </c>
      <c r="Z4" s="161" t="str">
        <f>if('02_indirect'!H4=2,1,'02_indirect'!H4)</f>
        <v/>
      </c>
      <c r="AA4" s="161">
        <f>if('02_indirect'!I4=2,1,'02_indirect'!I4)</f>
        <v>1</v>
      </c>
      <c r="AB4" s="161" t="str">
        <f>if('02_indirect'!J4=2,1,'02_indirect'!J4)</f>
        <v/>
      </c>
      <c r="AC4" s="161" t="str">
        <f>if('02_indirect'!K4=2,1,'02_indirect'!K4)</f>
        <v/>
      </c>
      <c r="AD4" s="161">
        <f>if('02_indirect'!L4=2,1,'02_indirect'!L4)</f>
        <v>1</v>
      </c>
      <c r="AE4" s="161">
        <f>if('02_indirect'!M4=2,1,'02_indirect'!M4)</f>
        <v>1</v>
      </c>
      <c r="AF4" s="161" t="str">
        <f>if('02_indirect'!N4=2,1,'02_indirect'!N4)</f>
        <v/>
      </c>
      <c r="AG4" s="161" t="str">
        <f>if('02_indirect'!O4=2,1,'02_indirect'!O4)</f>
        <v/>
      </c>
      <c r="AH4" s="161" t="str">
        <f>if('02_indirect'!P4=2,1,'02_indirect'!P4)</f>
        <v/>
      </c>
      <c r="AI4" s="161" t="str">
        <f>if('02_indirect'!Q4=2,1,'02_indirect'!Q4)</f>
        <v/>
      </c>
      <c r="AJ4" s="161">
        <f>if('02_indirect'!R4=2,1,'02_indirect'!R4)</f>
        <v>1</v>
      </c>
      <c r="AK4" s="161">
        <f>if('02_indirect'!S4=2,1,'02_indirect'!S4)</f>
        <v>1</v>
      </c>
      <c r="AL4" s="161" t="str">
        <f>if('02_indirect'!T4=2,1,'02_indirect'!T4)</f>
        <v/>
      </c>
      <c r="AM4" s="161" t="str">
        <f>if('02_indirect'!U4=2,1,'02_indirect'!U4)</f>
        <v/>
      </c>
      <c r="AN4" s="161" t="str">
        <f>if('02_indirect'!V4=2,1,'02_indirect'!V4)</f>
        <v/>
      </c>
      <c r="AO4" s="161" t="str">
        <f>if('02_indirect'!W4=2,1,'02_indirect'!W4)</f>
        <v/>
      </c>
      <c r="AP4" s="161" t="str">
        <f>if('02_indirect'!X4=2,1,'02_indirect'!X4)</f>
        <v/>
      </c>
      <c r="AQ4" s="161" t="str">
        <f>if('02_indirect'!Y4=2,1,'02_indirect'!Y4)</f>
        <v/>
      </c>
      <c r="AR4" s="161" t="str">
        <f>if('02_indirect'!Z4=2,1,'02_indirect'!Z4)</f>
        <v/>
      </c>
      <c r="AS4" s="161" t="str">
        <f>if('02_indirect'!AA4=2,1,'02_indirect'!AA4)</f>
        <v/>
      </c>
      <c r="AT4" s="161" t="str">
        <f>if('02_indirect'!AB4=2,1,'02_indirect'!AB4)</f>
        <v/>
      </c>
      <c r="AU4" s="161" t="str">
        <f>if('02_indirect'!AC4=2,1,'02_indirect'!AC4)</f>
        <v/>
      </c>
      <c r="AV4" s="161" t="str">
        <f>if('02_indirect'!AD4=2,1,'02_indirect'!AD4)</f>
        <v/>
      </c>
      <c r="AW4" s="161" t="str">
        <f>if('02_indirect'!AE4=2,1,'02_indirect'!AE4)</f>
        <v/>
      </c>
      <c r="AX4" s="161" t="str">
        <f>if('02_indirect'!AF4=2,1,'02_indirect'!AF4)</f>
        <v/>
      </c>
      <c r="AY4" s="161" t="str">
        <f>if('02_indirect'!AG4=2,1,'02_indirect'!AG4)</f>
        <v/>
      </c>
      <c r="AZ4" s="161" t="str">
        <f>if('02_indirect'!AH4=2,1,'02_indirect'!AH4)</f>
        <v/>
      </c>
      <c r="BA4" s="161" t="str">
        <f>if('02_indirect'!AI4=2,1,'02_indirect'!AI4)</f>
        <v/>
      </c>
      <c r="BB4" s="161" t="str">
        <f>if('02_indirect'!AJ4=2,1,'02_indirect'!AJ4)</f>
        <v/>
      </c>
      <c r="BC4" s="161" t="str">
        <f>if('02_indirect'!AK4=2,1,'02_indirect'!AK4)</f>
        <v/>
      </c>
      <c r="BD4" s="161" t="str">
        <f>if('02_indirect'!AL4=2,1,'02_indirect'!AL4)</f>
        <v/>
      </c>
      <c r="BE4" s="161" t="str">
        <f>if('02_indirect'!AM4=2,1,'02_indirect'!AM4)</f>
        <v/>
      </c>
      <c r="BF4" s="161" t="str">
        <f>if('02_indirect'!AN4=2,1,'02_indirect'!AN4)</f>
        <v/>
      </c>
      <c r="BG4" s="161" t="str">
        <f>if('02_indirect'!AO4=2,1,'02_indirect'!AO4)</f>
        <v/>
      </c>
      <c r="BH4" s="161" t="str">
        <f>if('02_indirect'!AP4=2,1,'02_indirect'!AP4)</f>
        <v/>
      </c>
      <c r="BI4" s="161" t="str">
        <f>if('02_indirect'!AQ4=2,1,'02_indirect'!AQ4)</f>
        <v/>
      </c>
      <c r="BJ4" s="161" t="str">
        <f>if('02_indirect'!AR4=2,1,'02_indirect'!AR4)</f>
        <v/>
      </c>
      <c r="BK4" s="161" t="str">
        <f>if('02_indirect'!AS4=2,1,'02_indirect'!AS4)</f>
        <v/>
      </c>
      <c r="BL4" s="161" t="str">
        <f>if('02_indirect'!AT4=2,1,'02_indirect'!AT4)</f>
        <v/>
      </c>
      <c r="BM4" s="161" t="str">
        <f>if('02_indirect'!AU4=2,1,'02_indirect'!AU4)</f>
        <v/>
      </c>
      <c r="BN4" s="161" t="str">
        <f>if('02_indirect'!AV4=2,1,'02_indirect'!AV4)</f>
        <v/>
      </c>
      <c r="BO4" s="161" t="str">
        <f>if('02_indirect'!AW4=2,1,'02_indirect'!AW4)</f>
        <v/>
      </c>
      <c r="BP4" s="161" t="str">
        <f>if('02_indirect'!AX4=2,1,'02_indirect'!AX4)</f>
        <v/>
      </c>
      <c r="BQ4" s="161" t="str">
        <f>if('02_indirect'!AY4=2,1,'02_indirect'!AY4)</f>
        <v/>
      </c>
      <c r="BR4" s="161" t="str">
        <f>if('02_indirect'!AZ4=2,1,'02_indirect'!AZ4)</f>
        <v/>
      </c>
      <c r="BS4" s="161" t="str">
        <f>if('02_indirect'!BA4=2,1,'02_indirect'!BA4)</f>
        <v/>
      </c>
      <c r="BT4" s="161" t="str">
        <f>if('02_indirect'!BB4=2,1,'02_indirect'!BB4)</f>
        <v/>
      </c>
      <c r="BU4" s="161" t="str">
        <f>if('02_indirect'!BC4=2,1,'02_indirect'!BC4)</f>
        <v/>
      </c>
      <c r="BV4" s="161" t="str">
        <f>if('02_indirect'!BD4=2,1,'02_indirect'!BD4)</f>
        <v/>
      </c>
    </row>
    <row r="5" ht="17.25" customHeight="1">
      <c r="A5" s="162" t="str">
        <f>IF('02_indirect'!B7="",,'02_indirect'!C7&amp;"("&amp;'02_indirect'!E7&amp;'02_indirect'!D7&amp;")")</f>
        <v>か(ソロ歌)</v>
      </c>
      <c r="B5" s="163" t="str">
        <f>'01_indirect'!A4</f>
        <v>○わっこ</v>
      </c>
      <c r="C5" s="169">
        <f>if(C4="","",if(abs('05_parameter'!$B$22-C4)&lt;time(0,2*'05_parameter'!$B$18-1,0),'05_parameter'!$B$24,if('05_parameter'!$B$25-C4&lt;time(0,2*'05_parameter'!$B$18-1,0),"",C4+time(0,'05_parameter'!$B$18,0))))</f>
        <v>0.8402777778</v>
      </c>
      <c r="D5" s="170">
        <f>if(D4="","",if(abs('05_parameter'!$C$22-D4)&lt;time(0,2*'05_parameter'!$C$18-1,0),'05_parameter'!$C$24,if('05_parameter'!$C$25-D4&lt;time(0,2*'05_parameter'!$C$18-1,0),"",D4+time(0,'05_parameter'!$C$18,0))))</f>
        <v>0.8402777778</v>
      </c>
      <c r="E5" s="170">
        <f>if(E4="","",if(abs('05_parameter'!$D$22-E4)&lt;time(0,2*'05_parameter'!$D$18-1,0),'05_parameter'!$D$24,if('05_parameter'!$D$25-E4&lt;time(0,2*'05_parameter'!$D$18-1,0),"",E4+time(0,'05_parameter'!$D$18,0))))</f>
        <v>0.8402777778</v>
      </c>
      <c r="F5" s="170">
        <f>if(F4="","",if(abs('05_parameter'!$E$22-F4)&lt;time(0,2*'05_parameter'!$E$18-1,0),'05_parameter'!$E$24,if('05_parameter'!$E$25-F4&lt;time(0,2*'05_parameter'!$E$18-1,0),"",F4+time(0,'05_parameter'!$E$18,0))))</f>
        <v>0.8402777778</v>
      </c>
      <c r="G5" s="170">
        <f>if(G4="","",if(abs('05_parameter'!$F$22-G4)&lt;time(0,2*'05_parameter'!$F$18-1,0),'05_parameter'!$F$24,if('05_parameter'!$F$25-G4&lt;time(0,2*'05_parameter'!$F$18-1,0),"",G4+time(0,'05_parameter'!$F$18,0))))</f>
        <v>0.8402777778</v>
      </c>
      <c r="H5" s="170">
        <f>if(H4="","",if(abs('05_parameter'!$G$22-H4)&lt;time(0,2*'05_parameter'!$G$18-1,0),'05_parameter'!$G$24,if('05_parameter'!$G$25-H4&lt;time(0,2*'05_parameter'!$G$18-1,0),"",H4+time(0,'05_parameter'!$G$18,0))))</f>
        <v>0.6180555556</v>
      </c>
      <c r="I5" s="173" t="str">
        <f>if(I4="","",if(abs('05_parameter'!$H$22-I4)&lt;time(0,2*'05_parameter'!$H$18-1,0),'05_parameter'!$H$24,if('05_parameter'!$H$25-I4&lt;time(0,2*'05_parameter'!$H$18-1,0),"",I4+time(0,'05_parameter'!$H$18,0))))</f>
        <v/>
      </c>
      <c r="J5" s="172" t="str">
        <f>'05_parameter'!B3&amp;" "&amp;'05_parameter'!B4</f>
        <v>3/27 (月) 5C406,412,413 </v>
      </c>
      <c r="K5" s="172" t="str">
        <f>'05_parameter'!C3&amp;" "&amp;'05_parameter'!C4</f>
        <v>3/28 (火) 5C406,412,413 </v>
      </c>
      <c r="L5" s="172" t="str">
        <f>'05_parameter'!D3&amp;" "&amp;'05_parameter'!D4</f>
        <v>3/29 (水) 5C406,412,413 </v>
      </c>
      <c r="M5" s="172" t="str">
        <f>'05_parameter'!E3&amp;" "&amp;'05_parameter'!E4</f>
        <v>3/30 (木) 5C307,308,406,412,413 春公オーディション</v>
      </c>
      <c r="N5" s="172" t="str">
        <f>'05_parameter'!F3&amp;" "&amp;'05_parameter'!F4</f>
        <v>3/31 (金) 5C412,413,316,317 春公オーディション</v>
      </c>
      <c r="O5" s="172" t="str">
        <f>'05_parameter'!G3&amp;" "&amp;'05_parameter'!G4</f>
        <v>4/1 (土) 5C316,317 </v>
      </c>
      <c r="P5" s="172" t="str">
        <f>'05_parameter'!H3&amp;" "&amp;'05_parameter'!H4</f>
        <v>4/2 (日) 5C316,317 止め通し</v>
      </c>
      <c r="Q5" s="167" t="str">
        <f>Hlookup(Q$1,'04_need'!$B$1:$DP$104,8)</f>
        <v/>
      </c>
      <c r="R5" s="168" t="str">
        <f>Hlookup(R$1,'04_need'!$B$1:$DP$104,8)</f>
        <v/>
      </c>
      <c r="S5" s="168" t="str">
        <f>Hlookup(S$1,'04_need'!$B$1:$DP$104,8)</f>
        <v/>
      </c>
      <c r="T5" s="168">
        <f>Hlookup(T$1,'04_need'!$B$1:$DP$104,8)</f>
        <v>1</v>
      </c>
      <c r="U5" s="168">
        <f>Hlookup(U$1,'04_need'!$B$1:$DP$104,8)</f>
        <v>1</v>
      </c>
      <c r="V5" s="168">
        <f>Hlookup(V$1,'04_need'!$B$1:$DP$104,8)</f>
        <v>1</v>
      </c>
      <c r="W5" s="43" t="str">
        <f>Hlookup(W$1,'04_need'!$B$1:$DP$104,8)</f>
        <v/>
      </c>
      <c r="X5" s="161" t="str">
        <f>if('02_indirect'!F5=2,1,'02_indirect'!F5)</f>
        <v/>
      </c>
      <c r="Y5" s="161" t="str">
        <f>if('02_indirect'!G5=2,1,'02_indirect'!G5)</f>
        <v/>
      </c>
      <c r="Z5" s="161">
        <f>if('02_indirect'!H5=2,1,'02_indirect'!H5)</f>
        <v>1</v>
      </c>
      <c r="AA5" s="161" t="str">
        <f>if('02_indirect'!I5=2,1,'02_indirect'!I5)</f>
        <v/>
      </c>
      <c r="AB5" s="161" t="str">
        <f>if('02_indirect'!J5=2,1,'02_indirect'!J5)</f>
        <v/>
      </c>
      <c r="AC5" s="161" t="str">
        <f>if('02_indirect'!K5=2,1,'02_indirect'!K5)</f>
        <v/>
      </c>
      <c r="AD5" s="161" t="str">
        <f>if('02_indirect'!L5=2,1,'02_indirect'!L5)</f>
        <v/>
      </c>
      <c r="AE5" s="161" t="str">
        <f>if('02_indirect'!M5=2,1,'02_indirect'!M5)</f>
        <v/>
      </c>
      <c r="AF5" s="161" t="str">
        <f>if('02_indirect'!N5=2,1,'02_indirect'!N5)</f>
        <v/>
      </c>
      <c r="AG5" s="161" t="str">
        <f>if('02_indirect'!O5=2,1,'02_indirect'!O5)</f>
        <v/>
      </c>
      <c r="AH5" s="161" t="str">
        <f>if('02_indirect'!P5=2,1,'02_indirect'!P5)</f>
        <v/>
      </c>
      <c r="AI5" s="161" t="str">
        <f>if('02_indirect'!Q5=2,1,'02_indirect'!Q5)</f>
        <v/>
      </c>
      <c r="AJ5" s="161" t="str">
        <f>if('02_indirect'!R5=2,1,'02_indirect'!R5)</f>
        <v/>
      </c>
      <c r="AK5" s="161" t="str">
        <f>if('02_indirect'!S5=2,1,'02_indirect'!S5)</f>
        <v/>
      </c>
      <c r="AL5" s="161" t="str">
        <f>if('02_indirect'!T5=2,1,'02_indirect'!T5)</f>
        <v/>
      </c>
      <c r="AM5" s="161" t="str">
        <f>if('02_indirect'!U5=2,1,'02_indirect'!U5)</f>
        <v/>
      </c>
      <c r="AN5" s="161" t="str">
        <f>if('02_indirect'!V5=2,1,'02_indirect'!V5)</f>
        <v/>
      </c>
      <c r="AO5" s="161" t="str">
        <f>if('02_indirect'!W5=2,1,'02_indirect'!W5)</f>
        <v/>
      </c>
      <c r="AP5" s="161" t="str">
        <f>if('02_indirect'!X5=2,1,'02_indirect'!X5)</f>
        <v/>
      </c>
      <c r="AQ5" s="161" t="str">
        <f>if('02_indirect'!Y5=2,1,'02_indirect'!Y5)</f>
        <v/>
      </c>
      <c r="AR5" s="161" t="str">
        <f>if('02_indirect'!Z5=2,1,'02_indirect'!Z5)</f>
        <v/>
      </c>
      <c r="AS5" s="161" t="str">
        <f>if('02_indirect'!AA5=2,1,'02_indirect'!AA5)</f>
        <v/>
      </c>
      <c r="AT5" s="161" t="str">
        <f>if('02_indirect'!AB5=2,1,'02_indirect'!AB5)</f>
        <v/>
      </c>
      <c r="AU5" s="161" t="str">
        <f>if('02_indirect'!AC5=2,1,'02_indirect'!AC5)</f>
        <v/>
      </c>
      <c r="AV5" s="161" t="str">
        <f>if('02_indirect'!AD5=2,1,'02_indirect'!AD5)</f>
        <v/>
      </c>
      <c r="AW5" s="161" t="str">
        <f>if('02_indirect'!AE5=2,1,'02_indirect'!AE5)</f>
        <v/>
      </c>
      <c r="AX5" s="161" t="str">
        <f>if('02_indirect'!AF5=2,1,'02_indirect'!AF5)</f>
        <v/>
      </c>
      <c r="AY5" s="161" t="str">
        <f>if('02_indirect'!AG5=2,1,'02_indirect'!AG5)</f>
        <v/>
      </c>
      <c r="AZ5" s="161" t="str">
        <f>if('02_indirect'!AH5=2,1,'02_indirect'!AH5)</f>
        <v/>
      </c>
      <c r="BA5" s="161" t="str">
        <f>if('02_indirect'!AI5=2,1,'02_indirect'!AI5)</f>
        <v/>
      </c>
      <c r="BB5" s="161" t="str">
        <f>if('02_indirect'!AJ5=2,1,'02_indirect'!AJ5)</f>
        <v/>
      </c>
      <c r="BC5" s="161" t="str">
        <f>if('02_indirect'!AK5=2,1,'02_indirect'!AK5)</f>
        <v/>
      </c>
      <c r="BD5" s="161" t="str">
        <f>if('02_indirect'!AL5=2,1,'02_indirect'!AL5)</f>
        <v/>
      </c>
      <c r="BE5" s="161" t="str">
        <f>if('02_indirect'!AM5=2,1,'02_indirect'!AM5)</f>
        <v/>
      </c>
      <c r="BF5" s="161" t="str">
        <f>if('02_indirect'!AN5=2,1,'02_indirect'!AN5)</f>
        <v/>
      </c>
      <c r="BG5" s="161" t="str">
        <f>if('02_indirect'!AO5=2,1,'02_indirect'!AO5)</f>
        <v/>
      </c>
      <c r="BH5" s="161" t="str">
        <f>if('02_indirect'!AP5=2,1,'02_indirect'!AP5)</f>
        <v/>
      </c>
      <c r="BI5" s="161" t="str">
        <f>if('02_indirect'!AQ5=2,1,'02_indirect'!AQ5)</f>
        <v/>
      </c>
      <c r="BJ5" s="161" t="str">
        <f>if('02_indirect'!AR5=2,1,'02_indirect'!AR5)</f>
        <v/>
      </c>
      <c r="BK5" s="161" t="str">
        <f>if('02_indirect'!AS5=2,1,'02_indirect'!AS5)</f>
        <v/>
      </c>
      <c r="BL5" s="161" t="str">
        <f>if('02_indirect'!AT5=2,1,'02_indirect'!AT5)</f>
        <v/>
      </c>
      <c r="BM5" s="161" t="str">
        <f>if('02_indirect'!AU5=2,1,'02_indirect'!AU5)</f>
        <v/>
      </c>
      <c r="BN5" s="161" t="str">
        <f>if('02_indirect'!AV5=2,1,'02_indirect'!AV5)</f>
        <v/>
      </c>
      <c r="BO5" s="161" t="str">
        <f>if('02_indirect'!AW5=2,1,'02_indirect'!AW5)</f>
        <v/>
      </c>
      <c r="BP5" s="161" t="str">
        <f>if('02_indirect'!AX5=2,1,'02_indirect'!AX5)</f>
        <v/>
      </c>
      <c r="BQ5" s="161" t="str">
        <f>if('02_indirect'!AY5=2,1,'02_indirect'!AY5)</f>
        <v/>
      </c>
      <c r="BR5" s="161" t="str">
        <f>if('02_indirect'!AZ5=2,1,'02_indirect'!AZ5)</f>
        <v/>
      </c>
      <c r="BS5" s="161" t="str">
        <f>if('02_indirect'!BA5=2,1,'02_indirect'!BA5)</f>
        <v/>
      </c>
      <c r="BT5" s="161" t="str">
        <f>if('02_indirect'!BB5=2,1,'02_indirect'!BB5)</f>
        <v/>
      </c>
      <c r="BU5" s="161" t="str">
        <f>if('02_indirect'!BC5=2,1,'02_indirect'!BC5)</f>
        <v/>
      </c>
      <c r="BV5" s="161" t="str">
        <f>if('02_indirect'!BD5=2,1,'02_indirect'!BD5)</f>
        <v/>
      </c>
    </row>
    <row r="6" ht="17.25" customHeight="1">
      <c r="A6" s="162" t="str">
        <f>IF('02_indirect'!B8="",,'02_indirect'!C8&amp;"("&amp;'02_indirect'!E8&amp;'02_indirect'!D8&amp;")")</f>
        <v>き(ソロ歌)</v>
      </c>
      <c r="B6" s="163" t="str">
        <f>'01_indirect'!A5</f>
        <v>ふーか</v>
      </c>
      <c r="C6" s="174" t="str">
        <f>if(C5="","",if(abs('05_parameter'!$B$22-C5)&lt;time(0,2*'05_parameter'!$B$18-1,0),'05_parameter'!$B$24,if('05_parameter'!$B$25-C5&lt;time(0,2*'05_parameter'!$B$18-1,0),"",C5+time(0,'05_parameter'!$B$18,0))))</f>
        <v/>
      </c>
      <c r="D6" s="175" t="str">
        <f>if(D5="","",if(abs('05_parameter'!$C$22-D5)&lt;time(0,2*'05_parameter'!$C$18-1,0),'05_parameter'!$C$24,if('05_parameter'!$C$25-D5&lt;time(0,2*'05_parameter'!$C$18-1,0),"",D5+time(0,'05_parameter'!$C$18,0))))</f>
        <v/>
      </c>
      <c r="E6" s="175" t="str">
        <f>if(E5="","",if(abs('05_parameter'!$D$22-E5)&lt;time(0,2*'05_parameter'!$D$18-1,0),'05_parameter'!$D$24,if('05_parameter'!$D$25-E5&lt;time(0,2*'05_parameter'!$D$18-1,0),"",E5+time(0,'05_parameter'!$D$18,0))))</f>
        <v/>
      </c>
      <c r="F6" s="175" t="str">
        <f>if(F5="","",if(abs('05_parameter'!$E$22-F5)&lt;time(0,2*'05_parameter'!$E$18-1,0),'05_parameter'!$E$24,if('05_parameter'!$E$25-F5&lt;time(0,2*'05_parameter'!$E$18-1,0),"",F5+time(0,'05_parameter'!$E$18,0))))</f>
        <v/>
      </c>
      <c r="G6" s="175" t="str">
        <f>if(G5="","",if(abs('05_parameter'!$F$22-G5)&lt;time(0,2*'05_parameter'!$F$18-1,0),'05_parameter'!$F$24,if('05_parameter'!$F$25-G5&lt;time(0,2*'05_parameter'!$F$18-1,0),"",G5+time(0,'05_parameter'!$F$18,0))))</f>
        <v/>
      </c>
      <c r="H6" s="170">
        <f>if(H5="","",if(abs('05_parameter'!$G$22-H5)&lt;time(0,2*'05_parameter'!$G$18-1,0),'05_parameter'!$G$24,if('05_parameter'!$G$25-H5&lt;time(0,2*'05_parameter'!$G$18-1,0),"",H5+time(0,'05_parameter'!$G$18,0))))</f>
        <v>0.6388888889</v>
      </c>
      <c r="I6" s="173" t="str">
        <f>if(I5="","",if(abs('05_parameter'!$H$22-I5)&lt;time(0,2*'05_parameter'!$H$18-1,0),'05_parameter'!$H$24,if('05_parameter'!$H$25-I5&lt;time(0,2*'05_parameter'!$H$18-1,0),"",I5+time(0,'05_parameter'!$H$18,0))))</f>
        <v/>
      </c>
      <c r="J6" s="163" t="str">
        <f>'05_parameter'!B5</f>
        <v>た、 ●○ゆかこ、 りー早退かも(～17:00)、 ○わっこ、 ふーか</v>
      </c>
      <c r="K6" s="163" t="str">
        <f>'05_parameter'!C5</f>
        <v>●○ゆかこ、 りー、 ○わっこ、 ふーか、 ☆はーすけ</v>
      </c>
      <c r="L6" s="163" t="str">
        <f>'05_parameter'!D5</f>
        <v>●○ゆかこ、 ○わっこ早退(～16:30)、 ☆はーすけ、 ●だま〜16:00、 ○みお</v>
      </c>
      <c r="M6" s="163" t="str">
        <f>'05_parameter'!E5</f>
        <v>●○ゆかこ適宜、 りー春公オーディション以外、 ○わっこ、 ☆はーすけ</v>
      </c>
      <c r="N6" s="163" t="str">
        <f>'05_parameter'!F5</f>
        <v>●○ゆかこ適宜、 ☆はーすけ</v>
      </c>
      <c r="O6" s="163" t="str">
        <f>'05_parameter'!G5</f>
        <v>●○ゆかこ、 ○わっこ早退(～16:30)、 ☆はーすけ、 ●☆まっしー適宜(12:00～)、 ○みお</v>
      </c>
      <c r="P6" s="163" t="str">
        <f>'05_parameter'!H5</f>
        <v>た、 ●○ゆかこ、 りー、 ○わっこ、 ふーか、 ☆はーすけ、 ●だま、 ●☆まっしー</v>
      </c>
      <c r="Q6" s="167" t="str">
        <f>Hlookup(Q$1,'04_need'!$B$1:$DP$104,9)</f>
        <v/>
      </c>
      <c r="R6" s="168" t="str">
        <f>Hlookup(R$1,'04_need'!$B$1:$DP$104,9)</f>
        <v/>
      </c>
      <c r="S6" s="168" t="str">
        <f>Hlookup(S$1,'04_need'!$B$1:$DP$104,9)</f>
        <v/>
      </c>
      <c r="T6" s="168" t="str">
        <f>Hlookup(T$1,'04_need'!$B$1:$DP$104,9)</f>
        <v/>
      </c>
      <c r="U6" s="168" t="str">
        <f>Hlookup(U$1,'04_need'!$B$1:$DP$104,9)</f>
        <v/>
      </c>
      <c r="V6" s="168" t="str">
        <f>Hlookup(V$1,'04_need'!$B$1:$DP$104,9)</f>
        <v/>
      </c>
      <c r="W6" s="43" t="str">
        <f>Hlookup(W$1,'04_need'!$B$1:$DP$104,9)</f>
        <v/>
      </c>
      <c r="X6" s="161" t="str">
        <f>if('02_indirect'!F6=2,1,'02_indirect'!F6)</f>
        <v/>
      </c>
      <c r="Y6" s="161" t="str">
        <f>if('02_indirect'!G6=2,1,'02_indirect'!G6)</f>
        <v/>
      </c>
      <c r="Z6" s="161">
        <f>if('02_indirect'!H6=2,1,'02_indirect'!H6)</f>
        <v>1</v>
      </c>
      <c r="AA6" s="161" t="str">
        <f>if('02_indirect'!I6=2,1,'02_indirect'!I6)</f>
        <v/>
      </c>
      <c r="AB6" s="161" t="str">
        <f>if('02_indirect'!J6=2,1,'02_indirect'!J6)</f>
        <v/>
      </c>
      <c r="AC6" s="161" t="str">
        <f>if('02_indirect'!K6=2,1,'02_indirect'!K6)</f>
        <v/>
      </c>
      <c r="AD6" s="161" t="str">
        <f>if('02_indirect'!L6=2,1,'02_indirect'!L6)</f>
        <v/>
      </c>
      <c r="AE6" s="161" t="str">
        <f>if('02_indirect'!M6=2,1,'02_indirect'!M6)</f>
        <v/>
      </c>
      <c r="AF6" s="161" t="str">
        <f>if('02_indirect'!N6=2,1,'02_indirect'!N6)</f>
        <v/>
      </c>
      <c r="AG6" s="161" t="str">
        <f>if('02_indirect'!O6=2,1,'02_indirect'!O6)</f>
        <v/>
      </c>
      <c r="AH6" s="161" t="str">
        <f>if('02_indirect'!P6=2,1,'02_indirect'!P6)</f>
        <v/>
      </c>
      <c r="AI6" s="161" t="str">
        <f>if('02_indirect'!Q6=2,1,'02_indirect'!Q6)</f>
        <v/>
      </c>
      <c r="AJ6" s="161" t="str">
        <f>if('02_indirect'!R6=2,1,'02_indirect'!R6)</f>
        <v/>
      </c>
      <c r="AK6" s="161" t="str">
        <f>if('02_indirect'!S6=2,1,'02_indirect'!S6)</f>
        <v/>
      </c>
      <c r="AL6" s="161" t="str">
        <f>if('02_indirect'!T6=2,1,'02_indirect'!T6)</f>
        <v/>
      </c>
      <c r="AM6" s="161" t="str">
        <f>if('02_indirect'!U6=2,1,'02_indirect'!U6)</f>
        <v/>
      </c>
      <c r="AN6" s="161">
        <f>if('02_indirect'!V6=2,1,'02_indirect'!V6)</f>
        <v>1</v>
      </c>
      <c r="AO6" s="161">
        <f>if('02_indirect'!W6=2,1,'02_indirect'!W6)</f>
        <v>1</v>
      </c>
      <c r="AP6" s="161" t="str">
        <f>if('02_indirect'!X6=2,1,'02_indirect'!X6)</f>
        <v/>
      </c>
      <c r="AQ6" s="161" t="str">
        <f>if('02_indirect'!Y6=2,1,'02_indirect'!Y6)</f>
        <v/>
      </c>
      <c r="AR6" s="161" t="str">
        <f>if('02_indirect'!Z6=2,1,'02_indirect'!Z6)</f>
        <v/>
      </c>
      <c r="AS6" s="161" t="str">
        <f>if('02_indirect'!AA6=2,1,'02_indirect'!AA6)</f>
        <v/>
      </c>
      <c r="AT6" s="161" t="str">
        <f>if('02_indirect'!AB6=2,1,'02_indirect'!AB6)</f>
        <v/>
      </c>
      <c r="AU6" s="161" t="str">
        <f>if('02_indirect'!AC6=2,1,'02_indirect'!AC6)</f>
        <v/>
      </c>
      <c r="AV6" s="161" t="str">
        <f>if('02_indirect'!AD6=2,1,'02_indirect'!AD6)</f>
        <v/>
      </c>
      <c r="AW6" s="161" t="str">
        <f>if('02_indirect'!AE6=2,1,'02_indirect'!AE6)</f>
        <v/>
      </c>
      <c r="AX6" s="161" t="str">
        <f>if('02_indirect'!AF6=2,1,'02_indirect'!AF6)</f>
        <v/>
      </c>
      <c r="AY6" s="161" t="str">
        <f>if('02_indirect'!AG6=2,1,'02_indirect'!AG6)</f>
        <v/>
      </c>
      <c r="AZ6" s="161" t="str">
        <f>if('02_indirect'!AH6=2,1,'02_indirect'!AH6)</f>
        <v/>
      </c>
      <c r="BA6" s="161" t="str">
        <f>if('02_indirect'!AI6=2,1,'02_indirect'!AI6)</f>
        <v/>
      </c>
      <c r="BB6" s="161" t="str">
        <f>if('02_indirect'!AJ6=2,1,'02_indirect'!AJ6)</f>
        <v/>
      </c>
      <c r="BC6" s="161" t="str">
        <f>if('02_indirect'!AK6=2,1,'02_indirect'!AK6)</f>
        <v/>
      </c>
      <c r="BD6" s="161" t="str">
        <f>if('02_indirect'!AL6=2,1,'02_indirect'!AL6)</f>
        <v/>
      </c>
      <c r="BE6" s="161" t="str">
        <f>if('02_indirect'!AM6=2,1,'02_indirect'!AM6)</f>
        <v/>
      </c>
      <c r="BF6" s="161" t="str">
        <f>if('02_indirect'!AN6=2,1,'02_indirect'!AN6)</f>
        <v/>
      </c>
      <c r="BG6" s="161" t="str">
        <f>if('02_indirect'!AO6=2,1,'02_indirect'!AO6)</f>
        <v/>
      </c>
      <c r="BH6" s="161" t="str">
        <f>if('02_indirect'!AP6=2,1,'02_indirect'!AP6)</f>
        <v/>
      </c>
      <c r="BI6" s="161" t="str">
        <f>if('02_indirect'!AQ6=2,1,'02_indirect'!AQ6)</f>
        <v/>
      </c>
      <c r="BJ6" s="161" t="str">
        <f>if('02_indirect'!AR6=2,1,'02_indirect'!AR6)</f>
        <v/>
      </c>
      <c r="BK6" s="161" t="str">
        <f>if('02_indirect'!AS6=2,1,'02_indirect'!AS6)</f>
        <v/>
      </c>
      <c r="BL6" s="161" t="str">
        <f>if('02_indirect'!AT6=2,1,'02_indirect'!AT6)</f>
        <v/>
      </c>
      <c r="BM6" s="161" t="str">
        <f>if('02_indirect'!AU6=2,1,'02_indirect'!AU6)</f>
        <v/>
      </c>
      <c r="BN6" s="161" t="str">
        <f>if('02_indirect'!AV6=2,1,'02_indirect'!AV6)</f>
        <v/>
      </c>
      <c r="BO6" s="161" t="str">
        <f>if('02_indirect'!AW6=2,1,'02_indirect'!AW6)</f>
        <v/>
      </c>
      <c r="BP6" s="161" t="str">
        <f>if('02_indirect'!AX6=2,1,'02_indirect'!AX6)</f>
        <v/>
      </c>
      <c r="BQ6" s="161" t="str">
        <f>if('02_indirect'!AY6=2,1,'02_indirect'!AY6)</f>
        <v/>
      </c>
      <c r="BR6" s="161" t="str">
        <f>if('02_indirect'!AZ6=2,1,'02_indirect'!AZ6)</f>
        <v/>
      </c>
      <c r="BS6" s="161" t="str">
        <f>if('02_indirect'!BA6=2,1,'02_indirect'!BA6)</f>
        <v/>
      </c>
      <c r="BT6" s="161" t="str">
        <f>if('02_indirect'!BB6=2,1,'02_indirect'!BB6)</f>
        <v/>
      </c>
      <c r="BU6" s="161" t="str">
        <f>if('02_indirect'!BC6=2,1,'02_indirect'!BC6)</f>
        <v/>
      </c>
      <c r="BV6" s="161" t="str">
        <f>if('02_indirect'!BD6=2,1,'02_indirect'!BD6)</f>
        <v/>
      </c>
    </row>
    <row r="7" ht="17.25" customHeight="1">
      <c r="A7" s="162" t="str">
        <f>IF('02_indirect'!B9="",,'02_indirect'!C9&amp;"("&amp;'02_indirect'!E9&amp;'02_indirect'!D9&amp;")")</f>
        <v>く(ソロ歌)</v>
      </c>
      <c r="B7" s="163" t="str">
        <f>'01_indirect'!A6</f>
        <v>☆はーすけ</v>
      </c>
      <c r="C7" s="174" t="str">
        <f>if(C6="","",if(abs('05_parameter'!$B$22-C6)&lt;time(0,2*'05_parameter'!$B$18-1,0),'05_parameter'!$B$24,if('05_parameter'!$B$25-C6&lt;time(0,2*'05_parameter'!$B$18-1,0),"",C6+time(0,'05_parameter'!$B$18,0))))</f>
        <v/>
      </c>
      <c r="D7" s="175" t="str">
        <f>if(D6="","",if(abs('05_parameter'!$C$22-D6)&lt;time(0,2*'05_parameter'!$C$18-1,0),'05_parameter'!$C$24,if('05_parameter'!$C$25-D6&lt;time(0,2*'05_parameter'!$C$18-1,0),"",D6+time(0,'05_parameter'!$C$18,0))))</f>
        <v/>
      </c>
      <c r="E7" s="175" t="str">
        <f>if(E6="","",if(abs('05_parameter'!$D$22-E6)&lt;time(0,2*'05_parameter'!$D$18-1,0),'05_parameter'!$D$24,if('05_parameter'!$D$25-E6&lt;time(0,2*'05_parameter'!$D$18-1,0),"",E6+time(0,'05_parameter'!$D$18,0))))</f>
        <v/>
      </c>
      <c r="F7" s="175" t="str">
        <f>if(F6="","",if(abs('05_parameter'!$E$22-F6)&lt;time(0,2*'05_parameter'!$E$18-1,0),'05_parameter'!$E$24,if('05_parameter'!$E$25-F6&lt;time(0,2*'05_parameter'!$E$18-1,0),"",F6+time(0,'05_parameter'!$E$18,0))))</f>
        <v/>
      </c>
      <c r="G7" s="175" t="str">
        <f>if(G6="","",if(abs('05_parameter'!$F$22-G6)&lt;time(0,2*'05_parameter'!$F$18-1,0),'05_parameter'!$F$24,if('05_parameter'!$F$25-G6&lt;time(0,2*'05_parameter'!$F$18-1,0),"",G6+time(0,'05_parameter'!$F$18,0))))</f>
        <v/>
      </c>
      <c r="H7" s="175" t="str">
        <f>if(H6="","",if(abs('05_parameter'!$G$22-H6)&lt;time(0,2*'05_parameter'!$G$18-1,0),'05_parameter'!$G$24,if('05_parameter'!$G$25-H6&lt;time(0,2*'05_parameter'!$G$18-1,0),"",H6+time(0,'05_parameter'!$G$18,0))))</f>
        <v/>
      </c>
      <c r="I7" s="175" t="str">
        <f>if(I6="","",if(abs('05_parameter'!$H$22-I6)&lt;time(0,2*'05_parameter'!$H$18-1,0),'05_parameter'!$H$24,if('05_parameter'!$H$25-I6&lt;time(0,2*'05_parameter'!$H$18-1,0),"",I6+time(0,'05_parameter'!$H$18,0))))</f>
        <v/>
      </c>
      <c r="J7" s="176" t="str">
        <f>'05_parameter'!$B$1</f>
        <v>w04</v>
      </c>
      <c r="K7" s="177" t="str">
        <f>'05_parameter'!$B$1</f>
        <v>w04</v>
      </c>
      <c r="L7" s="177" t="str">
        <f>'05_parameter'!$B$1</f>
        <v>w04</v>
      </c>
      <c r="M7" s="177" t="str">
        <f>'05_parameter'!$B$1</f>
        <v>w04</v>
      </c>
      <c r="N7" s="177" t="str">
        <f>'05_parameter'!$B$1</f>
        <v>w04</v>
      </c>
      <c r="O7" s="177" t="str">
        <f>'05_parameter'!$B$1</f>
        <v>w04</v>
      </c>
      <c r="P7" s="178" t="str">
        <f>'05_parameter'!$B$1</f>
        <v>w04</v>
      </c>
      <c r="Q7" s="167" t="str">
        <f>Hlookup(Q$1,'04_need'!$B$1:$DP$104,10)</f>
        <v/>
      </c>
      <c r="R7" s="168" t="str">
        <f>Hlookup(R$1,'04_need'!$B$1:$DP$104,10)</f>
        <v/>
      </c>
      <c r="S7" s="168" t="str">
        <f>Hlookup(S$1,'04_need'!$B$1:$DP$104,10)</f>
        <v/>
      </c>
      <c r="T7" s="168" t="str">
        <f>Hlookup(T$1,'04_need'!$B$1:$DP$104,10)</f>
        <v/>
      </c>
      <c r="U7" s="168" t="str">
        <f>Hlookup(U$1,'04_need'!$B$1:$DP$104,10)</f>
        <v/>
      </c>
      <c r="V7" s="168" t="str">
        <f>Hlookup(V$1,'04_need'!$B$1:$DP$104,10)</f>
        <v/>
      </c>
      <c r="W7" s="43" t="str">
        <f>Hlookup(W$1,'04_need'!$B$1:$DP$104,10)</f>
        <v/>
      </c>
      <c r="X7" s="161" t="str">
        <f>if('02_indirect'!F7=2,1,'02_indirect'!F7)</f>
        <v/>
      </c>
      <c r="Y7" s="161" t="str">
        <f>if('02_indirect'!G7=2,1,'02_indirect'!G7)</f>
        <v/>
      </c>
      <c r="Z7" s="161">
        <f>if('02_indirect'!H7=2,1,'02_indirect'!H7)</f>
        <v>1</v>
      </c>
      <c r="AA7" s="161" t="str">
        <f>if('02_indirect'!I7=2,1,'02_indirect'!I7)</f>
        <v/>
      </c>
      <c r="AB7" s="161" t="str">
        <f>if('02_indirect'!J7=2,1,'02_indirect'!J7)</f>
        <v/>
      </c>
      <c r="AC7" s="161" t="str">
        <f>if('02_indirect'!K7=2,1,'02_indirect'!K7)</f>
        <v/>
      </c>
      <c r="AD7" s="161" t="str">
        <f>if('02_indirect'!L7=2,1,'02_indirect'!L7)</f>
        <v/>
      </c>
      <c r="AE7" s="161" t="str">
        <f>if('02_indirect'!M7=2,1,'02_indirect'!M7)</f>
        <v/>
      </c>
      <c r="AF7" s="161" t="str">
        <f>if('02_indirect'!N7=2,1,'02_indirect'!N7)</f>
        <v/>
      </c>
      <c r="AG7" s="161" t="str">
        <f>if('02_indirect'!O7=2,1,'02_indirect'!O7)</f>
        <v/>
      </c>
      <c r="AH7" s="161" t="str">
        <f>if('02_indirect'!P7=2,1,'02_indirect'!P7)</f>
        <v/>
      </c>
      <c r="AI7" s="161" t="str">
        <f>if('02_indirect'!Q7=2,1,'02_indirect'!Q7)</f>
        <v/>
      </c>
      <c r="AJ7" s="161" t="str">
        <f>if('02_indirect'!R7=2,1,'02_indirect'!R7)</f>
        <v/>
      </c>
      <c r="AK7" s="161" t="str">
        <f>if('02_indirect'!S7=2,1,'02_indirect'!S7)</f>
        <v/>
      </c>
      <c r="AL7" s="161" t="str">
        <f>if('02_indirect'!T7=2,1,'02_indirect'!T7)</f>
        <v/>
      </c>
      <c r="AM7" s="161" t="str">
        <f>if('02_indirect'!U7=2,1,'02_indirect'!U7)</f>
        <v/>
      </c>
      <c r="AN7" s="161">
        <f>if('02_indirect'!V7=2,1,'02_indirect'!V7)</f>
        <v>1</v>
      </c>
      <c r="AO7" s="161">
        <f>if('02_indirect'!W7=2,1,'02_indirect'!W7)</f>
        <v>1</v>
      </c>
      <c r="AP7" s="161" t="str">
        <f>if('02_indirect'!X7=2,1,'02_indirect'!X7)</f>
        <v/>
      </c>
      <c r="AQ7" s="161" t="str">
        <f>if('02_indirect'!Y7=2,1,'02_indirect'!Y7)</f>
        <v/>
      </c>
      <c r="AR7" s="161" t="str">
        <f>if('02_indirect'!Z7=2,1,'02_indirect'!Z7)</f>
        <v/>
      </c>
      <c r="AS7" s="161" t="str">
        <f>if('02_indirect'!AA7=2,1,'02_indirect'!AA7)</f>
        <v/>
      </c>
      <c r="AT7" s="161" t="str">
        <f>if('02_indirect'!AB7=2,1,'02_indirect'!AB7)</f>
        <v/>
      </c>
      <c r="AU7" s="161" t="str">
        <f>if('02_indirect'!AC7=2,1,'02_indirect'!AC7)</f>
        <v/>
      </c>
      <c r="AV7" s="161" t="str">
        <f>if('02_indirect'!AD7=2,1,'02_indirect'!AD7)</f>
        <v/>
      </c>
      <c r="AW7" s="161" t="str">
        <f>if('02_indirect'!AE7=2,1,'02_indirect'!AE7)</f>
        <v/>
      </c>
      <c r="AX7" s="161" t="str">
        <f>if('02_indirect'!AF7=2,1,'02_indirect'!AF7)</f>
        <v/>
      </c>
      <c r="AY7" s="161" t="str">
        <f>if('02_indirect'!AG7=2,1,'02_indirect'!AG7)</f>
        <v/>
      </c>
      <c r="AZ7" s="161" t="str">
        <f>if('02_indirect'!AH7=2,1,'02_indirect'!AH7)</f>
        <v/>
      </c>
      <c r="BA7" s="161" t="str">
        <f>if('02_indirect'!AI7=2,1,'02_indirect'!AI7)</f>
        <v/>
      </c>
      <c r="BB7" s="161" t="str">
        <f>if('02_indirect'!AJ7=2,1,'02_indirect'!AJ7)</f>
        <v/>
      </c>
      <c r="BC7" s="161" t="str">
        <f>if('02_indirect'!AK7=2,1,'02_indirect'!AK7)</f>
        <v/>
      </c>
      <c r="BD7" s="161" t="str">
        <f>if('02_indirect'!AL7=2,1,'02_indirect'!AL7)</f>
        <v/>
      </c>
      <c r="BE7" s="161" t="str">
        <f>if('02_indirect'!AM7=2,1,'02_indirect'!AM7)</f>
        <v/>
      </c>
      <c r="BF7" s="161" t="str">
        <f>if('02_indirect'!AN7=2,1,'02_indirect'!AN7)</f>
        <v/>
      </c>
      <c r="BG7" s="161" t="str">
        <f>if('02_indirect'!AO7=2,1,'02_indirect'!AO7)</f>
        <v/>
      </c>
      <c r="BH7" s="161" t="str">
        <f>if('02_indirect'!AP7=2,1,'02_indirect'!AP7)</f>
        <v/>
      </c>
      <c r="BI7" s="161" t="str">
        <f>if('02_indirect'!AQ7=2,1,'02_indirect'!AQ7)</f>
        <v/>
      </c>
      <c r="BJ7" s="161" t="str">
        <f>if('02_indirect'!AR7=2,1,'02_indirect'!AR7)</f>
        <v/>
      </c>
      <c r="BK7" s="161" t="str">
        <f>if('02_indirect'!AS7=2,1,'02_indirect'!AS7)</f>
        <v/>
      </c>
      <c r="BL7" s="161" t="str">
        <f>if('02_indirect'!AT7=2,1,'02_indirect'!AT7)</f>
        <v/>
      </c>
      <c r="BM7" s="161" t="str">
        <f>if('02_indirect'!AU7=2,1,'02_indirect'!AU7)</f>
        <v/>
      </c>
      <c r="BN7" s="161" t="str">
        <f>if('02_indirect'!AV7=2,1,'02_indirect'!AV7)</f>
        <v/>
      </c>
      <c r="BO7" s="161" t="str">
        <f>if('02_indirect'!AW7=2,1,'02_indirect'!AW7)</f>
        <v/>
      </c>
      <c r="BP7" s="161" t="str">
        <f>if('02_indirect'!AX7=2,1,'02_indirect'!AX7)</f>
        <v/>
      </c>
      <c r="BQ7" s="161" t="str">
        <f>if('02_indirect'!AY7=2,1,'02_indirect'!AY7)</f>
        <v/>
      </c>
      <c r="BR7" s="161" t="str">
        <f>if('02_indirect'!AZ7=2,1,'02_indirect'!AZ7)</f>
        <v/>
      </c>
      <c r="BS7" s="161" t="str">
        <f>if('02_indirect'!BA7=2,1,'02_indirect'!BA7)</f>
        <v/>
      </c>
      <c r="BT7" s="161" t="str">
        <f>if('02_indirect'!BB7=2,1,'02_indirect'!BB7)</f>
        <v/>
      </c>
      <c r="BU7" s="161" t="str">
        <f>if('02_indirect'!BC7=2,1,'02_indirect'!BC7)</f>
        <v/>
      </c>
      <c r="BV7" s="161" t="str">
        <f>if('02_indirect'!BD7=2,1,'02_indirect'!BD7)</f>
        <v/>
      </c>
    </row>
    <row r="8" ht="17.25" customHeight="1">
      <c r="A8" s="162" t="str">
        <f>IF('02_indirect'!B10="",,'02_indirect'!C10&amp;"("&amp;'02_indirect'!E10&amp;'02_indirect'!D10&amp;")")</f>
        <v>け(ソロ歌)</v>
      </c>
      <c r="B8" s="163" t="str">
        <f>'01_indirect'!A7</f>
        <v>●だま</v>
      </c>
      <c r="C8" s="174" t="str">
        <f>if(C7="","",if(abs('05_parameter'!$B$22-C7)&lt;time(0,2*'05_parameter'!$B$18-1,0),'05_parameter'!$B$24,if('05_parameter'!$B$25-C7&lt;time(0,2*'05_parameter'!$B$18-1,0),"",C7+time(0,'05_parameter'!$B$18,0))))</f>
        <v/>
      </c>
      <c r="D8" s="175" t="str">
        <f>if(D7="","",if(abs('05_parameter'!$C$22-D7)&lt;time(0,2*'05_parameter'!$C$18-1,0),'05_parameter'!$C$24,if('05_parameter'!$C$25-D7&lt;time(0,2*'05_parameter'!$C$18-1,0),"",D7+time(0,'05_parameter'!$C$18,0))))</f>
        <v/>
      </c>
      <c r="E8" s="175" t="str">
        <f>if(E7="","",if(abs('05_parameter'!$D$22-E7)&lt;time(0,2*'05_parameter'!$D$18-1,0),'05_parameter'!$D$24,if('05_parameter'!$D$25-E7&lt;time(0,2*'05_parameter'!$D$18-1,0),"",E7+time(0,'05_parameter'!$D$18,0))))</f>
        <v/>
      </c>
      <c r="F8" s="175" t="str">
        <f>if(F7="","",if(abs('05_parameter'!$E$22-F7)&lt;time(0,2*'05_parameter'!$E$18-1,0),'05_parameter'!$E$24,if('05_parameter'!$E$25-F7&lt;time(0,2*'05_parameter'!$E$18-1,0),"",F7+time(0,'05_parameter'!$E$18,0))))</f>
        <v/>
      </c>
      <c r="G8" s="175" t="str">
        <f>if(G7="","",if(abs('05_parameter'!$F$22-G7)&lt;time(0,2*'05_parameter'!$F$18-1,0),'05_parameter'!$F$24,if('05_parameter'!$F$25-G7&lt;time(0,2*'05_parameter'!$F$18-1,0),"",G7+time(0,'05_parameter'!$F$18,0))))</f>
        <v/>
      </c>
      <c r="H8" s="175" t="str">
        <f>if(H7="","",if(abs('05_parameter'!$G$22-H7)&lt;time(0,2*'05_parameter'!$G$18-1,0),'05_parameter'!$G$24,if('05_parameter'!$G$25-H7&lt;time(0,2*'05_parameter'!$G$18-1,0),"",H7+time(0,'05_parameter'!$G$18,0))))</f>
        <v/>
      </c>
      <c r="I8" s="173" t="str">
        <f>if(I7="","",if(abs('05_parameter'!$H$22-I7)&lt;time(0,2*'05_parameter'!$H$18-1,0),'05_parameter'!$H$24,if('05_parameter'!$H$25-I7&lt;time(0,2*'05_parameter'!$H$18-1,0),"",I7+time(0,'05_parameter'!$H$18,0))))</f>
        <v/>
      </c>
      <c r="J8" s="175"/>
      <c r="K8" s="163"/>
      <c r="L8" s="163"/>
      <c r="M8" s="163"/>
      <c r="N8" s="163"/>
      <c r="O8" s="163"/>
      <c r="P8" s="163"/>
      <c r="Q8" s="167" t="str">
        <f>Hlookup(Q$1,'04_need'!$B$1:$DP$104,11)</f>
        <v/>
      </c>
      <c r="R8" s="168" t="str">
        <f>Hlookup(R$1,'04_need'!$B$1:$DP$104,11)</f>
        <v/>
      </c>
      <c r="S8" s="168" t="str">
        <f>Hlookup(S$1,'04_need'!$B$1:$DP$104,11)</f>
        <v/>
      </c>
      <c r="T8" s="168" t="str">
        <f>Hlookup(T$1,'04_need'!$B$1:$DP$104,11)</f>
        <v/>
      </c>
      <c r="U8" s="168" t="str">
        <f>Hlookup(U$1,'04_need'!$B$1:$DP$104,11)</f>
        <v/>
      </c>
      <c r="V8" s="168" t="str">
        <f>Hlookup(V$1,'04_need'!$B$1:$DP$104,11)</f>
        <v/>
      </c>
      <c r="W8" s="43" t="str">
        <f>Hlookup(W$1,'04_need'!$B$1:$DP$104,11)</f>
        <v/>
      </c>
      <c r="X8" s="161">
        <f>if('02_indirect'!F8=2,1,'02_indirect'!F8)</f>
        <v>1</v>
      </c>
      <c r="Y8" s="161">
        <f>if('02_indirect'!G8=2,1,'02_indirect'!G8)</f>
        <v>1</v>
      </c>
      <c r="Z8" s="161" t="str">
        <f>if('02_indirect'!H8=2,1,'02_indirect'!H8)</f>
        <v/>
      </c>
      <c r="AA8" s="161" t="str">
        <f>if('02_indirect'!I8=2,1,'02_indirect'!I8)</f>
        <v/>
      </c>
      <c r="AB8" s="161" t="str">
        <f>if('02_indirect'!J8=2,1,'02_indirect'!J8)</f>
        <v/>
      </c>
      <c r="AC8" s="161" t="str">
        <f>if('02_indirect'!K8=2,1,'02_indirect'!K8)</f>
        <v/>
      </c>
      <c r="AD8" s="161" t="str">
        <f>if('02_indirect'!L8=2,1,'02_indirect'!L8)</f>
        <v/>
      </c>
      <c r="AE8" s="161" t="str">
        <f>if('02_indirect'!M8=2,1,'02_indirect'!M8)</f>
        <v/>
      </c>
      <c r="AF8" s="161" t="str">
        <f>if('02_indirect'!N8=2,1,'02_indirect'!N8)</f>
        <v/>
      </c>
      <c r="AG8" s="161" t="str">
        <f>if('02_indirect'!O8=2,1,'02_indirect'!O8)</f>
        <v/>
      </c>
      <c r="AH8" s="161" t="str">
        <f>if('02_indirect'!P8=2,1,'02_indirect'!P8)</f>
        <v/>
      </c>
      <c r="AI8" s="161" t="str">
        <f>if('02_indirect'!Q8=2,1,'02_indirect'!Q8)</f>
        <v/>
      </c>
      <c r="AJ8" s="161" t="str">
        <f>if('02_indirect'!R8=2,1,'02_indirect'!R8)</f>
        <v/>
      </c>
      <c r="AK8" s="161" t="str">
        <f>if('02_indirect'!S8=2,1,'02_indirect'!S8)</f>
        <v/>
      </c>
      <c r="AL8" s="161" t="str">
        <f>if('02_indirect'!T8=2,1,'02_indirect'!T8)</f>
        <v/>
      </c>
      <c r="AM8" s="161" t="str">
        <f>if('02_indirect'!U8=2,1,'02_indirect'!U8)</f>
        <v/>
      </c>
      <c r="AN8" s="161" t="str">
        <f>if('02_indirect'!V8=2,1,'02_indirect'!V8)</f>
        <v/>
      </c>
      <c r="AO8" s="161" t="str">
        <f>if('02_indirect'!W8=2,1,'02_indirect'!W8)</f>
        <v/>
      </c>
      <c r="AP8" s="161" t="str">
        <f>if('02_indirect'!X8=2,1,'02_indirect'!X8)</f>
        <v/>
      </c>
      <c r="AQ8" s="161" t="str">
        <f>if('02_indirect'!Y8=2,1,'02_indirect'!Y8)</f>
        <v/>
      </c>
      <c r="AR8" s="161" t="str">
        <f>if('02_indirect'!Z8=2,1,'02_indirect'!Z8)</f>
        <v/>
      </c>
      <c r="AS8" s="161" t="str">
        <f>if('02_indirect'!AA8=2,1,'02_indirect'!AA8)</f>
        <v/>
      </c>
      <c r="AT8" s="161" t="str">
        <f>if('02_indirect'!AB8=2,1,'02_indirect'!AB8)</f>
        <v/>
      </c>
      <c r="AU8" s="161" t="str">
        <f>if('02_indirect'!AC8=2,1,'02_indirect'!AC8)</f>
        <v/>
      </c>
      <c r="AV8" s="161" t="str">
        <f>if('02_indirect'!AD8=2,1,'02_indirect'!AD8)</f>
        <v/>
      </c>
      <c r="AW8" s="161" t="str">
        <f>if('02_indirect'!AE8=2,1,'02_indirect'!AE8)</f>
        <v/>
      </c>
      <c r="AX8" s="161" t="str">
        <f>if('02_indirect'!AF8=2,1,'02_indirect'!AF8)</f>
        <v/>
      </c>
      <c r="AY8" s="161" t="str">
        <f>if('02_indirect'!AG8=2,1,'02_indirect'!AG8)</f>
        <v/>
      </c>
      <c r="AZ8" s="161" t="str">
        <f>if('02_indirect'!AH8=2,1,'02_indirect'!AH8)</f>
        <v/>
      </c>
      <c r="BA8" s="161" t="str">
        <f>if('02_indirect'!AI8=2,1,'02_indirect'!AI8)</f>
        <v/>
      </c>
      <c r="BB8" s="161" t="str">
        <f>if('02_indirect'!AJ8=2,1,'02_indirect'!AJ8)</f>
        <v/>
      </c>
      <c r="BC8" s="161" t="str">
        <f>if('02_indirect'!AK8=2,1,'02_indirect'!AK8)</f>
        <v/>
      </c>
      <c r="BD8" s="161" t="str">
        <f>if('02_indirect'!AL8=2,1,'02_indirect'!AL8)</f>
        <v/>
      </c>
      <c r="BE8" s="161" t="str">
        <f>if('02_indirect'!AM8=2,1,'02_indirect'!AM8)</f>
        <v/>
      </c>
      <c r="BF8" s="161" t="str">
        <f>if('02_indirect'!AN8=2,1,'02_indirect'!AN8)</f>
        <v/>
      </c>
      <c r="BG8" s="161" t="str">
        <f>if('02_indirect'!AO8=2,1,'02_indirect'!AO8)</f>
        <v/>
      </c>
      <c r="BH8" s="161" t="str">
        <f>if('02_indirect'!AP8=2,1,'02_indirect'!AP8)</f>
        <v/>
      </c>
      <c r="BI8" s="161" t="str">
        <f>if('02_indirect'!AQ8=2,1,'02_indirect'!AQ8)</f>
        <v/>
      </c>
      <c r="BJ8" s="161" t="str">
        <f>if('02_indirect'!AR8=2,1,'02_indirect'!AR8)</f>
        <v/>
      </c>
      <c r="BK8" s="161" t="str">
        <f>if('02_indirect'!AS8=2,1,'02_indirect'!AS8)</f>
        <v/>
      </c>
      <c r="BL8" s="161" t="str">
        <f>if('02_indirect'!AT8=2,1,'02_indirect'!AT8)</f>
        <v/>
      </c>
      <c r="BM8" s="161" t="str">
        <f>if('02_indirect'!AU8=2,1,'02_indirect'!AU8)</f>
        <v/>
      </c>
      <c r="BN8" s="161" t="str">
        <f>if('02_indirect'!AV8=2,1,'02_indirect'!AV8)</f>
        <v/>
      </c>
      <c r="BO8" s="161" t="str">
        <f>if('02_indirect'!AW8=2,1,'02_indirect'!AW8)</f>
        <v/>
      </c>
      <c r="BP8" s="161" t="str">
        <f>if('02_indirect'!AX8=2,1,'02_indirect'!AX8)</f>
        <v/>
      </c>
      <c r="BQ8" s="161" t="str">
        <f>if('02_indirect'!AY8=2,1,'02_indirect'!AY8)</f>
        <v/>
      </c>
      <c r="BR8" s="161" t="str">
        <f>if('02_indirect'!AZ8=2,1,'02_indirect'!AZ8)</f>
        <v/>
      </c>
      <c r="BS8" s="161" t="str">
        <f>if('02_indirect'!BA8=2,1,'02_indirect'!BA8)</f>
        <v/>
      </c>
      <c r="BT8" s="161" t="str">
        <f>if('02_indirect'!BB8=2,1,'02_indirect'!BB8)</f>
        <v/>
      </c>
      <c r="BU8" s="161" t="str">
        <f>if('02_indirect'!BC8=2,1,'02_indirect'!BC8)</f>
        <v/>
      </c>
      <c r="BV8" s="161" t="str">
        <f>if('02_indirect'!BD8=2,1,'02_indirect'!BD8)</f>
        <v/>
      </c>
    </row>
    <row r="9" ht="17.25" customHeight="1">
      <c r="A9" s="162" t="str">
        <f>IF('02_indirect'!B11="",,'02_indirect'!C11&amp;"("&amp;'02_indirect'!E11&amp;'02_indirect'!D11&amp;")")</f>
        <v>こ(ソロ歌)</v>
      </c>
      <c r="B9" s="163" t="str">
        <f>'01_indirect'!A8</f>
        <v>●☆まっしー</v>
      </c>
      <c r="C9" s="174" t="str">
        <f>if(C8="","",if(abs('05_parameter'!$B$22-C8)&lt;time(0,2*'05_parameter'!$B$18-1,0),'05_parameter'!$B$24,if('05_parameter'!$B$25-C8&lt;time(0,2*'05_parameter'!$B$18-1,0),"",C8+time(0,'05_parameter'!$B$18,0))))</f>
        <v/>
      </c>
      <c r="D9" s="175" t="str">
        <f>if(D8="","",if(abs('05_parameter'!$C$22-D8)&lt;time(0,2*'05_parameter'!$C$18-1,0),'05_parameter'!$C$24,if('05_parameter'!$C$25-D8&lt;time(0,2*'05_parameter'!$C$18-1,0),"",D8+time(0,'05_parameter'!$C$18,0))))</f>
        <v/>
      </c>
      <c r="E9" s="175" t="str">
        <f>if(E8="","",if(abs('05_parameter'!$D$22-E8)&lt;time(0,2*'05_parameter'!$D$18-1,0),'05_parameter'!$D$24,if('05_parameter'!$D$25-E8&lt;time(0,2*'05_parameter'!$D$18-1,0),"",E8+time(0,'05_parameter'!$D$18,0))))</f>
        <v/>
      </c>
      <c r="F9" s="175" t="str">
        <f>if(F8="","",if(abs('05_parameter'!$E$22-F8)&lt;time(0,2*'05_parameter'!$E$18-1,0),'05_parameter'!$E$24,if('05_parameter'!$E$25-F8&lt;time(0,2*'05_parameter'!$E$18-1,0),"",F8+time(0,'05_parameter'!$E$18,0))))</f>
        <v/>
      </c>
      <c r="G9" s="175" t="str">
        <f>if(G8="","",if(abs('05_parameter'!$F$22-G8)&lt;time(0,2*'05_parameter'!$F$18-1,0),'05_parameter'!$F$24,if('05_parameter'!$F$25-G8&lt;time(0,2*'05_parameter'!$F$18-1,0),"",G8+time(0,'05_parameter'!$F$18,0))))</f>
        <v/>
      </c>
      <c r="H9" s="175" t="str">
        <f>if(H8="","",if(abs('05_parameter'!$G$22-H8)&lt;time(0,2*'05_parameter'!$G$18-1,0),'05_parameter'!$G$24,if('05_parameter'!$G$25-H8&lt;time(0,2*'05_parameter'!$G$18-1,0),"",H8+time(0,'05_parameter'!$G$18,0))))</f>
        <v/>
      </c>
      <c r="I9" s="173" t="str">
        <f>if(I8="","",if(abs('05_parameter'!$H$22-I8)&lt;time(0,2*'05_parameter'!$H$18-1,0),'05_parameter'!$H$24,if('05_parameter'!$H$25-I8&lt;time(0,2*'05_parameter'!$H$18-1,0),"",I8+time(0,'05_parameter'!$H$18,0))))</f>
        <v/>
      </c>
      <c r="J9" s="175"/>
      <c r="K9" s="163"/>
      <c r="L9" s="163"/>
      <c r="M9" s="163"/>
      <c r="N9" s="163"/>
      <c r="O9" s="163"/>
      <c r="P9" s="163"/>
      <c r="Q9" s="167">
        <f>Hlookup(Q$1,'04_need'!$B$1:$DP$104,12)</f>
        <v>1</v>
      </c>
      <c r="R9" s="168" t="str">
        <f>Hlookup(R$1,'04_need'!$B$1:$DP$104,12)</f>
        <v/>
      </c>
      <c r="S9" s="168" t="str">
        <f>Hlookup(S$1,'04_need'!$B$1:$DP$104,12)</f>
        <v/>
      </c>
      <c r="T9" s="168" t="str">
        <f>Hlookup(T$1,'04_need'!$B$1:$DP$104,12)</f>
        <v/>
      </c>
      <c r="U9" s="168" t="str">
        <f>Hlookup(U$1,'04_need'!$B$1:$DP$104,12)</f>
        <v/>
      </c>
      <c r="V9" s="168" t="str">
        <f>Hlookup(V$1,'04_need'!$B$1:$DP$104,12)</f>
        <v/>
      </c>
      <c r="W9" s="43" t="str">
        <f>Hlookup(W$1,'04_need'!$B$1:$DP$104,12)</f>
        <v/>
      </c>
      <c r="X9" s="161" t="str">
        <f>if('02_indirect'!F9=2,1,'02_indirect'!F9)</f>
        <v/>
      </c>
      <c r="Y9" s="161">
        <f>if('02_indirect'!G9=2,1,'02_indirect'!G9)</f>
        <v>1</v>
      </c>
      <c r="Z9" s="161" t="str">
        <f>if('02_indirect'!H9=2,1,'02_indirect'!H9)</f>
        <v/>
      </c>
      <c r="AA9" s="161" t="str">
        <f>if('02_indirect'!I9=2,1,'02_indirect'!I9)</f>
        <v/>
      </c>
      <c r="AB9" s="161" t="str">
        <f>if('02_indirect'!J9=2,1,'02_indirect'!J9)</f>
        <v/>
      </c>
      <c r="AC9" s="161">
        <f>if('02_indirect'!K9=2,1,'02_indirect'!K9)</f>
        <v>1</v>
      </c>
      <c r="AD9" s="161" t="str">
        <f>if('02_indirect'!L9=2,1,'02_indirect'!L9)</f>
        <v/>
      </c>
      <c r="AE9" s="161" t="str">
        <f>if('02_indirect'!M9=2,1,'02_indirect'!M9)</f>
        <v/>
      </c>
      <c r="AF9" s="161" t="str">
        <f>if('02_indirect'!N9=2,1,'02_indirect'!N9)</f>
        <v/>
      </c>
      <c r="AG9" s="161" t="str">
        <f>if('02_indirect'!O9=2,1,'02_indirect'!O9)</f>
        <v/>
      </c>
      <c r="AH9" s="161" t="str">
        <f>if('02_indirect'!P9=2,1,'02_indirect'!P9)</f>
        <v/>
      </c>
      <c r="AI9" s="161" t="str">
        <f>if('02_indirect'!Q9=2,1,'02_indirect'!Q9)</f>
        <v/>
      </c>
      <c r="AJ9" s="161" t="str">
        <f>if('02_indirect'!R9=2,1,'02_indirect'!R9)</f>
        <v/>
      </c>
      <c r="AK9" s="161" t="str">
        <f>if('02_indirect'!S9=2,1,'02_indirect'!S9)</f>
        <v/>
      </c>
      <c r="AL9" s="161" t="str">
        <f>if('02_indirect'!T9=2,1,'02_indirect'!T9)</f>
        <v/>
      </c>
      <c r="AM9" s="161" t="str">
        <f>if('02_indirect'!U9=2,1,'02_indirect'!U9)</f>
        <v/>
      </c>
      <c r="AN9" s="161" t="str">
        <f>if('02_indirect'!V9=2,1,'02_indirect'!V9)</f>
        <v/>
      </c>
      <c r="AO9" s="161" t="str">
        <f>if('02_indirect'!W9=2,1,'02_indirect'!W9)</f>
        <v/>
      </c>
      <c r="AP9" s="161">
        <f>if('02_indirect'!X9=2,1,'02_indirect'!X9)</f>
        <v>1</v>
      </c>
      <c r="AQ9" s="161">
        <f>if('02_indirect'!Y9=2,1,'02_indirect'!Y9)</f>
        <v>1</v>
      </c>
      <c r="AR9" s="161" t="str">
        <f>if('02_indirect'!Z9=2,1,'02_indirect'!Z9)</f>
        <v/>
      </c>
      <c r="AS9" s="161" t="str">
        <f>if('02_indirect'!AA9=2,1,'02_indirect'!AA9)</f>
        <v/>
      </c>
      <c r="AT9" s="161" t="str">
        <f>if('02_indirect'!AB9=2,1,'02_indirect'!AB9)</f>
        <v/>
      </c>
      <c r="AU9" s="161" t="str">
        <f>if('02_indirect'!AC9=2,1,'02_indirect'!AC9)</f>
        <v/>
      </c>
      <c r="AV9" s="161" t="str">
        <f>if('02_indirect'!AD9=2,1,'02_indirect'!AD9)</f>
        <v/>
      </c>
      <c r="AW9" s="161" t="str">
        <f>if('02_indirect'!AE9=2,1,'02_indirect'!AE9)</f>
        <v/>
      </c>
      <c r="AX9" s="161" t="str">
        <f>if('02_indirect'!AF9=2,1,'02_indirect'!AF9)</f>
        <v/>
      </c>
      <c r="AY9" s="161" t="str">
        <f>if('02_indirect'!AG9=2,1,'02_indirect'!AG9)</f>
        <v/>
      </c>
      <c r="AZ9" s="161" t="str">
        <f>if('02_indirect'!AH9=2,1,'02_indirect'!AH9)</f>
        <v/>
      </c>
      <c r="BA9" s="161" t="str">
        <f>if('02_indirect'!AI9=2,1,'02_indirect'!AI9)</f>
        <v/>
      </c>
      <c r="BB9" s="161" t="str">
        <f>if('02_indirect'!AJ9=2,1,'02_indirect'!AJ9)</f>
        <v/>
      </c>
      <c r="BC9" s="161" t="str">
        <f>if('02_indirect'!AK9=2,1,'02_indirect'!AK9)</f>
        <v/>
      </c>
      <c r="BD9" s="161" t="str">
        <f>if('02_indirect'!AL9=2,1,'02_indirect'!AL9)</f>
        <v/>
      </c>
      <c r="BE9" s="161" t="str">
        <f>if('02_indirect'!AM9=2,1,'02_indirect'!AM9)</f>
        <v/>
      </c>
      <c r="BF9" s="161" t="str">
        <f>if('02_indirect'!AN9=2,1,'02_indirect'!AN9)</f>
        <v/>
      </c>
      <c r="BG9" s="161" t="str">
        <f>if('02_indirect'!AO9=2,1,'02_indirect'!AO9)</f>
        <v/>
      </c>
      <c r="BH9" s="161" t="str">
        <f>if('02_indirect'!AP9=2,1,'02_indirect'!AP9)</f>
        <v/>
      </c>
      <c r="BI9" s="161" t="str">
        <f>if('02_indirect'!AQ9=2,1,'02_indirect'!AQ9)</f>
        <v/>
      </c>
      <c r="BJ9" s="161" t="str">
        <f>if('02_indirect'!AR9=2,1,'02_indirect'!AR9)</f>
        <v/>
      </c>
      <c r="BK9" s="161" t="str">
        <f>if('02_indirect'!AS9=2,1,'02_indirect'!AS9)</f>
        <v/>
      </c>
      <c r="BL9" s="161" t="str">
        <f>if('02_indirect'!AT9=2,1,'02_indirect'!AT9)</f>
        <v/>
      </c>
      <c r="BM9" s="161" t="str">
        <f>if('02_indirect'!AU9=2,1,'02_indirect'!AU9)</f>
        <v/>
      </c>
      <c r="BN9" s="161" t="str">
        <f>if('02_indirect'!AV9=2,1,'02_indirect'!AV9)</f>
        <v/>
      </c>
      <c r="BO9" s="161" t="str">
        <f>if('02_indirect'!AW9=2,1,'02_indirect'!AW9)</f>
        <v/>
      </c>
      <c r="BP9" s="161" t="str">
        <f>if('02_indirect'!AX9=2,1,'02_indirect'!AX9)</f>
        <v/>
      </c>
      <c r="BQ9" s="161" t="str">
        <f>if('02_indirect'!AY9=2,1,'02_indirect'!AY9)</f>
        <v/>
      </c>
      <c r="BR9" s="161" t="str">
        <f>if('02_indirect'!AZ9=2,1,'02_indirect'!AZ9)</f>
        <v/>
      </c>
      <c r="BS9" s="161" t="str">
        <f>if('02_indirect'!BA9=2,1,'02_indirect'!BA9)</f>
        <v/>
      </c>
      <c r="BT9" s="161" t="str">
        <f>if('02_indirect'!BB9=2,1,'02_indirect'!BB9)</f>
        <v/>
      </c>
      <c r="BU9" s="161" t="str">
        <f>if('02_indirect'!BC9=2,1,'02_indirect'!BC9)</f>
        <v/>
      </c>
      <c r="BV9" s="161" t="str">
        <f>if('02_indirect'!BD9=2,1,'02_indirect'!BD9)</f>
        <v/>
      </c>
    </row>
    <row r="10" ht="17.25" customHeight="1">
      <c r="A10" s="162" t="str">
        <f>IF('02_indirect'!B12="",,'02_indirect'!C12&amp;"("&amp;'02_indirect'!E12&amp;'02_indirect'!D12&amp;")")</f>
        <v>さ(ソロ歌)</v>
      </c>
      <c r="B10" s="163" t="str">
        <f>'01_indirect'!A9</f>
        <v>○みお</v>
      </c>
      <c r="C10" s="174" t="str">
        <f>if(C9="","",if(abs('05_parameter'!$B$22-C9)&lt;time(0,2*'05_parameter'!$B$18-1,0),'05_parameter'!$B$24,if('05_parameter'!$B$25-C9&lt;time(0,2*'05_parameter'!$B$18-1,0),"",C9+time(0,'05_parameter'!$B$18,0))))</f>
        <v/>
      </c>
      <c r="D10" s="175" t="str">
        <f>if(D9="","",if(abs('05_parameter'!$C$22-D9)&lt;time(0,2*'05_parameter'!$C$18-1,0),'05_parameter'!$C$24,if('05_parameter'!$C$25-D9&lt;time(0,2*'05_parameter'!$C$18-1,0),"",D9+time(0,'05_parameter'!$C$18,0))))</f>
        <v/>
      </c>
      <c r="E10" s="175" t="str">
        <f>if(E9="","",if(abs('05_parameter'!$D$22-E9)&lt;time(0,2*'05_parameter'!$D$18-1,0),'05_parameter'!$D$24,if('05_parameter'!$D$25-E9&lt;time(0,2*'05_parameter'!$D$18-1,0),"",E9+time(0,'05_parameter'!$D$18,0))))</f>
        <v/>
      </c>
      <c r="F10" s="175" t="str">
        <f>if(F9="","",if(abs('05_parameter'!$E$22-F9)&lt;time(0,2*'05_parameter'!$E$18-1,0),'05_parameter'!$E$24,if('05_parameter'!$E$25-F9&lt;time(0,2*'05_parameter'!$E$18-1,0),"",F9+time(0,'05_parameter'!$E$18,0))))</f>
        <v/>
      </c>
      <c r="G10" s="175" t="str">
        <f>if(G9="","",if(abs('05_parameter'!$F$22-G9)&lt;time(0,2*'05_parameter'!$F$18-1,0),'05_parameter'!$F$24,if('05_parameter'!$F$25-G9&lt;time(0,2*'05_parameter'!$F$18-1,0),"",G9+time(0,'05_parameter'!$F$18,0))))</f>
        <v/>
      </c>
      <c r="H10" s="175" t="str">
        <f>if(H9="","",if(abs('05_parameter'!$G$22-H9)&lt;time(0,2*'05_parameter'!$G$18-1,0),'05_parameter'!$G$24,if('05_parameter'!$G$25-H9&lt;time(0,2*'05_parameter'!$G$18-1,0),"",H9+time(0,'05_parameter'!$G$18,0))))</f>
        <v/>
      </c>
      <c r="I10" s="173" t="str">
        <f>if(I9="","",if(abs('05_parameter'!$H$22-I9)&lt;time(0,2*'05_parameter'!$H$18-1,0),'05_parameter'!$H$24,if('05_parameter'!$H$25-I9&lt;time(0,2*'05_parameter'!$H$18-1,0),"",I9+time(0,'05_parameter'!$H$18,0))))</f>
        <v/>
      </c>
      <c r="J10" s="175"/>
      <c r="K10" s="163"/>
      <c r="L10" s="163"/>
      <c r="M10" s="163"/>
      <c r="N10" s="163"/>
      <c r="O10" s="163"/>
      <c r="P10" s="163"/>
      <c r="Q10" s="167" t="str">
        <f>Hlookup(Q$1,'04_need'!$B$1:$DP$104,13)</f>
        <v/>
      </c>
      <c r="R10" s="168" t="str">
        <f>Hlookup(R$1,'04_need'!$B$1:$DP$104,13)</f>
        <v/>
      </c>
      <c r="S10" s="168" t="str">
        <f>Hlookup(S$1,'04_need'!$B$1:$DP$104,13)</f>
        <v/>
      </c>
      <c r="T10" s="168" t="str">
        <f>Hlookup(T$1,'04_need'!$B$1:$DP$104,13)</f>
        <v/>
      </c>
      <c r="U10" s="168" t="str">
        <f>Hlookup(U$1,'04_need'!$B$1:$DP$104,13)</f>
        <v/>
      </c>
      <c r="V10" s="168" t="str">
        <f>Hlookup(V$1,'04_need'!$B$1:$DP$104,13)</f>
        <v/>
      </c>
      <c r="W10" s="43" t="str">
        <f>Hlookup(W$1,'04_need'!$B$1:$DP$104,13)</f>
        <v/>
      </c>
      <c r="X10" s="161" t="str">
        <f>if('02_indirect'!F10=2,1,'02_indirect'!F10)</f>
        <v/>
      </c>
      <c r="Y10" s="161" t="str">
        <f>if('02_indirect'!G10=2,1,'02_indirect'!G10)</f>
        <v/>
      </c>
      <c r="Z10" s="161">
        <f>if('02_indirect'!H10=2,1,'02_indirect'!H10)</f>
        <v>1</v>
      </c>
      <c r="AA10" s="161" t="str">
        <f>if('02_indirect'!I10=2,1,'02_indirect'!I10)</f>
        <v/>
      </c>
      <c r="AB10" s="161">
        <f>if('02_indirect'!J10=2,1,'02_indirect'!J10)</f>
        <v>1</v>
      </c>
      <c r="AC10" s="161" t="str">
        <f>if('02_indirect'!K10=2,1,'02_indirect'!K10)</f>
        <v/>
      </c>
      <c r="AD10" s="161" t="str">
        <f>if('02_indirect'!L10=2,1,'02_indirect'!L10)</f>
        <v/>
      </c>
      <c r="AE10" s="161" t="str">
        <f>if('02_indirect'!M10=2,1,'02_indirect'!M10)</f>
        <v/>
      </c>
      <c r="AF10" s="161" t="str">
        <f>if('02_indirect'!N10=2,1,'02_indirect'!N10)</f>
        <v/>
      </c>
      <c r="AG10" s="161" t="str">
        <f>if('02_indirect'!O10=2,1,'02_indirect'!O10)</f>
        <v/>
      </c>
      <c r="AH10" s="161" t="str">
        <f>if('02_indirect'!P10=2,1,'02_indirect'!P10)</f>
        <v/>
      </c>
      <c r="AI10" s="161" t="str">
        <f>if('02_indirect'!Q10=2,1,'02_indirect'!Q10)</f>
        <v/>
      </c>
      <c r="AJ10" s="161" t="str">
        <f>if('02_indirect'!R10=2,1,'02_indirect'!R10)</f>
        <v/>
      </c>
      <c r="AK10" s="161" t="str">
        <f>if('02_indirect'!S10=2,1,'02_indirect'!S10)</f>
        <v/>
      </c>
      <c r="AL10" s="161" t="str">
        <f>if('02_indirect'!T10=2,1,'02_indirect'!T10)</f>
        <v/>
      </c>
      <c r="AM10" s="161" t="str">
        <f>if('02_indirect'!U10=2,1,'02_indirect'!U10)</f>
        <v/>
      </c>
      <c r="AN10" s="161" t="str">
        <f>if('02_indirect'!V10=2,1,'02_indirect'!V10)</f>
        <v/>
      </c>
      <c r="AO10" s="161" t="str">
        <f>if('02_indirect'!W10=2,1,'02_indirect'!W10)</f>
        <v/>
      </c>
      <c r="AP10" s="161" t="str">
        <f>if('02_indirect'!X10=2,1,'02_indirect'!X10)</f>
        <v/>
      </c>
      <c r="AQ10" s="161" t="str">
        <f>if('02_indirect'!Y10=2,1,'02_indirect'!Y10)</f>
        <v/>
      </c>
      <c r="AR10" s="161" t="str">
        <f>if('02_indirect'!Z10=2,1,'02_indirect'!Z10)</f>
        <v/>
      </c>
      <c r="AS10" s="161" t="str">
        <f>if('02_indirect'!AA10=2,1,'02_indirect'!AA10)</f>
        <v/>
      </c>
      <c r="AT10" s="161" t="str">
        <f>if('02_indirect'!AB10=2,1,'02_indirect'!AB10)</f>
        <v/>
      </c>
      <c r="AU10" s="161" t="str">
        <f>if('02_indirect'!AC10=2,1,'02_indirect'!AC10)</f>
        <v/>
      </c>
      <c r="AV10" s="161" t="str">
        <f>if('02_indirect'!AD10=2,1,'02_indirect'!AD10)</f>
        <v/>
      </c>
      <c r="AW10" s="161" t="str">
        <f>if('02_indirect'!AE10=2,1,'02_indirect'!AE10)</f>
        <v/>
      </c>
      <c r="AX10" s="161" t="str">
        <f>if('02_indirect'!AF10=2,1,'02_indirect'!AF10)</f>
        <v/>
      </c>
      <c r="AY10" s="161" t="str">
        <f>if('02_indirect'!AG10=2,1,'02_indirect'!AG10)</f>
        <v/>
      </c>
      <c r="AZ10" s="161" t="str">
        <f>if('02_indirect'!AH10=2,1,'02_indirect'!AH10)</f>
        <v/>
      </c>
      <c r="BA10" s="161" t="str">
        <f>if('02_indirect'!AI10=2,1,'02_indirect'!AI10)</f>
        <v/>
      </c>
      <c r="BB10" s="161" t="str">
        <f>if('02_indirect'!AJ10=2,1,'02_indirect'!AJ10)</f>
        <v/>
      </c>
      <c r="BC10" s="161" t="str">
        <f>if('02_indirect'!AK10=2,1,'02_indirect'!AK10)</f>
        <v/>
      </c>
      <c r="BD10" s="161" t="str">
        <f>if('02_indirect'!AL10=2,1,'02_indirect'!AL10)</f>
        <v/>
      </c>
      <c r="BE10" s="161" t="str">
        <f>if('02_indirect'!AM10=2,1,'02_indirect'!AM10)</f>
        <v/>
      </c>
      <c r="BF10" s="161" t="str">
        <f>if('02_indirect'!AN10=2,1,'02_indirect'!AN10)</f>
        <v/>
      </c>
      <c r="BG10" s="161" t="str">
        <f>if('02_indirect'!AO10=2,1,'02_indirect'!AO10)</f>
        <v/>
      </c>
      <c r="BH10" s="161" t="str">
        <f>if('02_indirect'!AP10=2,1,'02_indirect'!AP10)</f>
        <v/>
      </c>
      <c r="BI10" s="161" t="str">
        <f>if('02_indirect'!AQ10=2,1,'02_indirect'!AQ10)</f>
        <v/>
      </c>
      <c r="BJ10" s="161" t="str">
        <f>if('02_indirect'!AR10=2,1,'02_indirect'!AR10)</f>
        <v/>
      </c>
      <c r="BK10" s="161" t="str">
        <f>if('02_indirect'!AS10=2,1,'02_indirect'!AS10)</f>
        <v/>
      </c>
      <c r="BL10" s="161" t="str">
        <f>if('02_indirect'!AT10=2,1,'02_indirect'!AT10)</f>
        <v/>
      </c>
      <c r="BM10" s="161" t="str">
        <f>if('02_indirect'!AU10=2,1,'02_indirect'!AU10)</f>
        <v/>
      </c>
      <c r="BN10" s="161" t="str">
        <f>if('02_indirect'!AV10=2,1,'02_indirect'!AV10)</f>
        <v/>
      </c>
      <c r="BO10" s="161" t="str">
        <f>if('02_indirect'!AW10=2,1,'02_indirect'!AW10)</f>
        <v/>
      </c>
      <c r="BP10" s="161" t="str">
        <f>if('02_indirect'!AX10=2,1,'02_indirect'!AX10)</f>
        <v/>
      </c>
      <c r="BQ10" s="161" t="str">
        <f>if('02_indirect'!AY10=2,1,'02_indirect'!AY10)</f>
        <v/>
      </c>
      <c r="BR10" s="161" t="str">
        <f>if('02_indirect'!AZ10=2,1,'02_indirect'!AZ10)</f>
        <v/>
      </c>
      <c r="BS10" s="161" t="str">
        <f>if('02_indirect'!BA10=2,1,'02_indirect'!BA10)</f>
        <v/>
      </c>
      <c r="BT10" s="161" t="str">
        <f>if('02_indirect'!BB10=2,1,'02_indirect'!BB10)</f>
        <v/>
      </c>
      <c r="BU10" s="161" t="str">
        <f>if('02_indirect'!BC10=2,1,'02_indirect'!BC10)</f>
        <v/>
      </c>
      <c r="BV10" s="161" t="str">
        <f>if('02_indirect'!BD10=2,1,'02_indirect'!BD10)</f>
        <v/>
      </c>
    </row>
    <row r="11" ht="17.25" customHeight="1">
      <c r="A11" s="162" t="str">
        <f>IF('02_indirect'!B13="",,'02_indirect'!C13&amp;"("&amp;'02_indirect'!E13&amp;'02_indirect'!D13&amp;")")</f>
        <v>し(ソロ歌)</v>
      </c>
      <c r="B11" s="163" t="str">
        <f>'01_indirect'!A10</f>
        <v/>
      </c>
      <c r="C11" s="174" t="str">
        <f>if(C10="","",if(abs('05_parameter'!$B$22-C10)&lt;time(0,2*'05_parameter'!$B$18-1,0),'05_parameter'!$B$24,if('05_parameter'!$B$25-C10&lt;time(0,2*'05_parameter'!$B$18-1,0),"",C10+time(0,'05_parameter'!$B$18,0))))</f>
        <v/>
      </c>
      <c r="D11" s="175" t="str">
        <f>if(D10="","",if(abs('05_parameter'!$C$22-D10)&lt;time(0,2*'05_parameter'!$C$18-1,0),'05_parameter'!$C$24,if('05_parameter'!$C$25-D10&lt;time(0,2*'05_parameter'!$C$18-1,0),"",D10+time(0,'05_parameter'!$C$18,0))))</f>
        <v/>
      </c>
      <c r="E11" s="175" t="str">
        <f>if(E10="","",if(abs('05_parameter'!$D$22-E10)&lt;time(0,2*'05_parameter'!$D$18-1,0),'05_parameter'!$D$24,if('05_parameter'!$D$25-E10&lt;time(0,2*'05_parameter'!$D$18-1,0),"",E10+time(0,'05_parameter'!$D$18,0))))</f>
        <v/>
      </c>
      <c r="F11" s="175" t="str">
        <f>if(F10="","",if(abs('05_parameter'!$E$22-F10)&lt;time(0,2*'05_parameter'!$E$18-1,0),'05_parameter'!$E$24,if('05_parameter'!$E$25-F10&lt;time(0,2*'05_parameter'!$E$18-1,0),"",F10+time(0,'05_parameter'!$E$18,0))))</f>
        <v/>
      </c>
      <c r="G11" s="175" t="str">
        <f>if(G10="","",if(abs('05_parameter'!$F$22-G10)&lt;time(0,2*'05_parameter'!$F$18-1,0),'05_parameter'!$F$24,if('05_parameter'!$F$25-G10&lt;time(0,2*'05_parameter'!$F$18-1,0),"",G10+time(0,'05_parameter'!$F$18,0))))</f>
        <v/>
      </c>
      <c r="H11" s="175" t="str">
        <f>if(H10="","",if(abs('05_parameter'!$G$22-H10)&lt;time(0,2*'05_parameter'!$G$18-1,0),'05_parameter'!$G$24,if('05_parameter'!$G$25-H10&lt;time(0,2*'05_parameter'!$G$18-1,0),"",H10+time(0,'05_parameter'!$G$18,0))))</f>
        <v/>
      </c>
      <c r="I11" s="173" t="str">
        <f>if(I10="","",if(abs('05_parameter'!$H$22-I10)&lt;time(0,2*'05_parameter'!$H$18-1,0),'05_parameter'!$H$24,if('05_parameter'!$H$25-I10&lt;time(0,2*'05_parameter'!$H$18-1,0),"",I10+time(0,'05_parameter'!$H$18,0))))</f>
        <v/>
      </c>
      <c r="J11" s="175"/>
      <c r="K11" s="163"/>
      <c r="L11" s="163"/>
      <c r="M11" s="163"/>
      <c r="N11" s="163"/>
      <c r="O11" s="163"/>
      <c r="P11" s="163"/>
      <c r="Q11" s="167">
        <f>Hlookup(Q$1,'04_need'!$B$1:$DP$104,14)</f>
        <v>1</v>
      </c>
      <c r="R11" s="168" t="str">
        <f>Hlookup(R$1,'04_need'!$B$1:$DP$104,14)</f>
        <v/>
      </c>
      <c r="S11" s="168" t="str">
        <f>Hlookup(S$1,'04_need'!$B$1:$DP$104,14)</f>
        <v/>
      </c>
      <c r="T11" s="168" t="str">
        <f>Hlookup(T$1,'04_need'!$B$1:$DP$104,14)</f>
        <v/>
      </c>
      <c r="U11" s="168" t="str">
        <f>Hlookup(U$1,'04_need'!$B$1:$DP$104,14)</f>
        <v/>
      </c>
      <c r="V11" s="168" t="str">
        <f>Hlookup(V$1,'04_need'!$B$1:$DP$104,14)</f>
        <v/>
      </c>
      <c r="W11" s="43" t="str">
        <f>Hlookup(W$1,'04_need'!$B$1:$DP$104,14)</f>
        <v/>
      </c>
      <c r="X11" s="161">
        <f>if('02_indirect'!F11=2,1,'02_indirect'!F11)</f>
        <v>1</v>
      </c>
      <c r="Y11" s="161" t="str">
        <f>if('02_indirect'!G11=2,1,'02_indirect'!G11)</f>
        <v/>
      </c>
      <c r="Z11" s="161" t="str">
        <f>if('02_indirect'!H11=2,1,'02_indirect'!H11)</f>
        <v/>
      </c>
      <c r="AA11" s="161" t="str">
        <f>if('02_indirect'!I11=2,1,'02_indirect'!I11)</f>
        <v/>
      </c>
      <c r="AB11" s="161" t="str">
        <f>if('02_indirect'!J11=2,1,'02_indirect'!J11)</f>
        <v/>
      </c>
      <c r="AC11" s="161" t="str">
        <f>if('02_indirect'!K11=2,1,'02_indirect'!K11)</f>
        <v/>
      </c>
      <c r="AD11" s="161" t="str">
        <f>if('02_indirect'!L11=2,1,'02_indirect'!L11)</f>
        <v/>
      </c>
      <c r="AE11" s="161" t="str">
        <f>if('02_indirect'!M11=2,1,'02_indirect'!M11)</f>
        <v/>
      </c>
      <c r="AF11" s="161" t="str">
        <f>if('02_indirect'!N11=2,1,'02_indirect'!N11)</f>
        <v/>
      </c>
      <c r="AG11" s="161" t="str">
        <f>if('02_indirect'!O11=2,1,'02_indirect'!O11)</f>
        <v/>
      </c>
      <c r="AH11" s="161" t="str">
        <f>if('02_indirect'!P11=2,1,'02_indirect'!P11)</f>
        <v/>
      </c>
      <c r="AI11" s="161" t="str">
        <f>if('02_indirect'!Q11=2,1,'02_indirect'!Q11)</f>
        <v/>
      </c>
      <c r="AJ11" s="161" t="str">
        <f>if('02_indirect'!R11=2,1,'02_indirect'!R11)</f>
        <v/>
      </c>
      <c r="AK11" s="161" t="str">
        <f>if('02_indirect'!S11=2,1,'02_indirect'!S11)</f>
        <v/>
      </c>
      <c r="AL11" s="161" t="str">
        <f>if('02_indirect'!T11=2,1,'02_indirect'!T11)</f>
        <v/>
      </c>
      <c r="AM11" s="161" t="str">
        <f>if('02_indirect'!U11=2,1,'02_indirect'!U11)</f>
        <v/>
      </c>
      <c r="AN11" s="161" t="str">
        <f>if('02_indirect'!V11=2,1,'02_indirect'!V11)</f>
        <v/>
      </c>
      <c r="AO11" s="161" t="str">
        <f>if('02_indirect'!W11=2,1,'02_indirect'!W11)</f>
        <v/>
      </c>
      <c r="AP11" s="161" t="str">
        <f>if('02_indirect'!X11=2,1,'02_indirect'!X11)</f>
        <v/>
      </c>
      <c r="AQ11" s="161" t="str">
        <f>if('02_indirect'!Y11=2,1,'02_indirect'!Y11)</f>
        <v/>
      </c>
      <c r="AR11" s="161" t="str">
        <f>if('02_indirect'!Z11=2,1,'02_indirect'!Z11)</f>
        <v/>
      </c>
      <c r="AS11" s="161" t="str">
        <f>if('02_indirect'!AA11=2,1,'02_indirect'!AA11)</f>
        <v/>
      </c>
      <c r="AT11" s="161" t="str">
        <f>if('02_indirect'!AB11=2,1,'02_indirect'!AB11)</f>
        <v/>
      </c>
      <c r="AU11" s="161" t="str">
        <f>if('02_indirect'!AC11=2,1,'02_indirect'!AC11)</f>
        <v/>
      </c>
      <c r="AV11" s="161" t="str">
        <f>if('02_indirect'!AD11=2,1,'02_indirect'!AD11)</f>
        <v/>
      </c>
      <c r="AW11" s="161" t="str">
        <f>if('02_indirect'!AE11=2,1,'02_indirect'!AE11)</f>
        <v/>
      </c>
      <c r="AX11" s="161" t="str">
        <f>if('02_indirect'!AF11=2,1,'02_indirect'!AF11)</f>
        <v/>
      </c>
      <c r="AY11" s="161" t="str">
        <f>if('02_indirect'!AG11=2,1,'02_indirect'!AG11)</f>
        <v/>
      </c>
      <c r="AZ11" s="161" t="str">
        <f>if('02_indirect'!AH11=2,1,'02_indirect'!AH11)</f>
        <v/>
      </c>
      <c r="BA11" s="161" t="str">
        <f>if('02_indirect'!AI11=2,1,'02_indirect'!AI11)</f>
        <v/>
      </c>
      <c r="BB11" s="161" t="str">
        <f>if('02_indirect'!AJ11=2,1,'02_indirect'!AJ11)</f>
        <v/>
      </c>
      <c r="BC11" s="161" t="str">
        <f>if('02_indirect'!AK11=2,1,'02_indirect'!AK11)</f>
        <v/>
      </c>
      <c r="BD11" s="161" t="str">
        <f>if('02_indirect'!AL11=2,1,'02_indirect'!AL11)</f>
        <v/>
      </c>
      <c r="BE11" s="161" t="str">
        <f>if('02_indirect'!AM11=2,1,'02_indirect'!AM11)</f>
        <v/>
      </c>
      <c r="BF11" s="161" t="str">
        <f>if('02_indirect'!AN11=2,1,'02_indirect'!AN11)</f>
        <v/>
      </c>
      <c r="BG11" s="161" t="str">
        <f>if('02_indirect'!AO11=2,1,'02_indirect'!AO11)</f>
        <v/>
      </c>
      <c r="BH11" s="161" t="str">
        <f>if('02_indirect'!AP11=2,1,'02_indirect'!AP11)</f>
        <v/>
      </c>
      <c r="BI11" s="161" t="str">
        <f>if('02_indirect'!AQ11=2,1,'02_indirect'!AQ11)</f>
        <v/>
      </c>
      <c r="BJ11" s="161" t="str">
        <f>if('02_indirect'!AR11=2,1,'02_indirect'!AR11)</f>
        <v/>
      </c>
      <c r="BK11" s="161" t="str">
        <f>if('02_indirect'!AS11=2,1,'02_indirect'!AS11)</f>
        <v/>
      </c>
      <c r="BL11" s="161" t="str">
        <f>if('02_indirect'!AT11=2,1,'02_indirect'!AT11)</f>
        <v/>
      </c>
      <c r="BM11" s="161" t="str">
        <f>if('02_indirect'!AU11=2,1,'02_indirect'!AU11)</f>
        <v/>
      </c>
      <c r="BN11" s="161" t="str">
        <f>if('02_indirect'!AV11=2,1,'02_indirect'!AV11)</f>
        <v/>
      </c>
      <c r="BO11" s="161" t="str">
        <f>if('02_indirect'!AW11=2,1,'02_indirect'!AW11)</f>
        <v/>
      </c>
      <c r="BP11" s="161" t="str">
        <f>if('02_indirect'!AX11=2,1,'02_indirect'!AX11)</f>
        <v/>
      </c>
      <c r="BQ11" s="161" t="str">
        <f>if('02_indirect'!AY11=2,1,'02_indirect'!AY11)</f>
        <v/>
      </c>
      <c r="BR11" s="161" t="str">
        <f>if('02_indirect'!AZ11=2,1,'02_indirect'!AZ11)</f>
        <v/>
      </c>
      <c r="BS11" s="161" t="str">
        <f>if('02_indirect'!BA11=2,1,'02_indirect'!BA11)</f>
        <v/>
      </c>
      <c r="BT11" s="161" t="str">
        <f>if('02_indirect'!BB11=2,1,'02_indirect'!BB11)</f>
        <v/>
      </c>
      <c r="BU11" s="161" t="str">
        <f>if('02_indirect'!BC11=2,1,'02_indirect'!BC11)</f>
        <v/>
      </c>
      <c r="BV11" s="161" t="str">
        <f>if('02_indirect'!BD11=2,1,'02_indirect'!BD11)</f>
        <v/>
      </c>
    </row>
    <row r="12" ht="17.25" customHeight="1">
      <c r="A12" s="162" t="str">
        <f>IF('02_indirect'!B14="",,'02_indirect'!C14&amp;"("&amp;'02_indirect'!E14&amp;'02_indirect'!D14&amp;")")</f>
        <v>す(ソロ歌)</v>
      </c>
      <c r="B12" s="163" t="str">
        <f>'01_indirect'!A11</f>
        <v/>
      </c>
      <c r="C12" s="174" t="str">
        <f>if(C11="","",if(abs('05_parameter'!$B$22-C11)&lt;time(0,2*'05_parameter'!$B$18-1,0),'05_parameter'!$B$24,if('05_parameter'!$B$25-C11&lt;time(0,2*'05_parameter'!$B$18-1,0),"",C11+time(0,'05_parameter'!$B$18,0))))</f>
        <v/>
      </c>
      <c r="D12" s="175" t="str">
        <f>if(D11="","",if(abs('05_parameter'!$C$22-D11)&lt;time(0,2*'05_parameter'!$C$18-1,0),'05_parameter'!$C$24,if('05_parameter'!$C$25-D11&lt;time(0,2*'05_parameter'!$C$18-1,0),"",D11+time(0,'05_parameter'!$C$18,0))))</f>
        <v/>
      </c>
      <c r="E12" s="175" t="str">
        <f>if(E11="","",if(abs('05_parameter'!$D$22-E11)&lt;time(0,2*'05_parameter'!$D$18-1,0),'05_parameter'!$D$24,if('05_parameter'!$D$25-E11&lt;time(0,2*'05_parameter'!$D$18-1,0),"",E11+time(0,'05_parameter'!$D$18,0))))</f>
        <v/>
      </c>
      <c r="F12" s="175" t="str">
        <f>if(F11="","",if(abs('05_parameter'!$E$22-F11)&lt;time(0,2*'05_parameter'!$E$18-1,0),'05_parameter'!$E$24,if('05_parameter'!$E$25-F11&lt;time(0,2*'05_parameter'!$E$18-1,0),"",F11+time(0,'05_parameter'!$E$18,0))))</f>
        <v/>
      </c>
      <c r="G12" s="175" t="str">
        <f>if(G11="","",if(abs('05_parameter'!$F$22-G11)&lt;time(0,2*'05_parameter'!$F$18-1,0),'05_parameter'!$F$24,if('05_parameter'!$F$25-G11&lt;time(0,2*'05_parameter'!$F$18-1,0),"",G11+time(0,'05_parameter'!$F$18,0))))</f>
        <v/>
      </c>
      <c r="H12" s="175" t="str">
        <f>if(H11="","",if(abs('05_parameter'!$G$22-H11)&lt;time(0,2*'05_parameter'!$G$18-1,0),'05_parameter'!$G$24,if('05_parameter'!$G$25-H11&lt;time(0,2*'05_parameter'!$G$18-1,0),"",H11+time(0,'05_parameter'!$G$18,0))))</f>
        <v/>
      </c>
      <c r="I12" s="173" t="str">
        <f>if(I11="","",if(abs('05_parameter'!$H$22-I11)&lt;time(0,2*'05_parameter'!$H$18-1,0),'05_parameter'!$H$24,if('05_parameter'!$H$25-I11&lt;time(0,2*'05_parameter'!$H$18-1,0),"",I11+time(0,'05_parameter'!$H$18,0))))</f>
        <v/>
      </c>
      <c r="J12" s="175"/>
      <c r="K12" s="163"/>
      <c r="L12" s="163"/>
      <c r="M12" s="163"/>
      <c r="N12" s="163"/>
      <c r="O12" s="163"/>
      <c r="P12" s="163"/>
      <c r="Q12" s="167">
        <f>Hlookup(Q$1,'04_need'!$B$1:$DP$104,15)</f>
        <v>3</v>
      </c>
      <c r="R12" s="168" t="str">
        <f>Hlookup(R$1,'04_need'!$B$1:$DP$104,15)</f>
        <v/>
      </c>
      <c r="S12" s="168" t="str">
        <f>Hlookup(S$1,'04_need'!$B$1:$DP$104,15)</f>
        <v/>
      </c>
      <c r="T12" s="168" t="str">
        <f>Hlookup(T$1,'04_need'!$B$1:$DP$104,15)</f>
        <v/>
      </c>
      <c r="U12" s="168" t="str">
        <f>Hlookup(U$1,'04_need'!$B$1:$DP$104,15)</f>
        <v/>
      </c>
      <c r="V12" s="168" t="str">
        <f>Hlookup(V$1,'04_need'!$B$1:$DP$104,15)</f>
        <v/>
      </c>
      <c r="W12" s="43" t="str">
        <f>Hlookup(W$1,'04_need'!$B$1:$DP$104,15)</f>
        <v/>
      </c>
      <c r="X12" s="161" t="str">
        <f>if('02_indirect'!F12=2,1,'02_indirect'!F12)</f>
        <v/>
      </c>
      <c r="Y12" s="161" t="str">
        <f>if('02_indirect'!G12=2,1,'02_indirect'!G12)</f>
        <v/>
      </c>
      <c r="Z12" s="161" t="str">
        <f>if('02_indirect'!H12=2,1,'02_indirect'!H12)</f>
        <v/>
      </c>
      <c r="AA12" s="161">
        <f>if('02_indirect'!I12=2,1,'02_indirect'!I12)</f>
        <v>1</v>
      </c>
      <c r="AB12" s="161" t="str">
        <f>if('02_indirect'!J12=2,1,'02_indirect'!J12)</f>
        <v/>
      </c>
      <c r="AC12" s="161" t="str">
        <f>if('02_indirect'!K12=2,1,'02_indirect'!K12)</f>
        <v/>
      </c>
      <c r="AD12" s="161">
        <f>if('02_indirect'!L12=2,1,'02_indirect'!L12)</f>
        <v>1</v>
      </c>
      <c r="AE12" s="161">
        <f>if('02_indirect'!M12=2,1,'02_indirect'!M12)</f>
        <v>1</v>
      </c>
      <c r="AF12" s="161" t="str">
        <f>if('02_indirect'!N12=2,1,'02_indirect'!N12)</f>
        <v/>
      </c>
      <c r="AG12" s="161" t="str">
        <f>if('02_indirect'!O12=2,1,'02_indirect'!O12)</f>
        <v/>
      </c>
      <c r="AH12" s="161" t="str">
        <f>if('02_indirect'!P12=2,1,'02_indirect'!P12)</f>
        <v/>
      </c>
      <c r="AI12" s="161" t="str">
        <f>if('02_indirect'!Q12=2,1,'02_indirect'!Q12)</f>
        <v/>
      </c>
      <c r="AJ12" s="161">
        <f>if('02_indirect'!R12=2,1,'02_indirect'!R12)</f>
        <v>1</v>
      </c>
      <c r="AK12" s="161">
        <f>if('02_indirect'!S12=2,1,'02_indirect'!S12)</f>
        <v>1</v>
      </c>
      <c r="AL12" s="161">
        <f>if('02_indirect'!T12=2,1,'02_indirect'!T12)</f>
        <v>1</v>
      </c>
      <c r="AM12" s="161">
        <f>if('02_indirect'!U12=2,1,'02_indirect'!U12)</f>
        <v>1</v>
      </c>
      <c r="AN12" s="161" t="str">
        <f>if('02_indirect'!V12=2,1,'02_indirect'!V12)</f>
        <v/>
      </c>
      <c r="AO12" s="161" t="str">
        <f>if('02_indirect'!W12=2,1,'02_indirect'!W12)</f>
        <v/>
      </c>
      <c r="AP12" s="161" t="str">
        <f>if('02_indirect'!X12=2,1,'02_indirect'!X12)</f>
        <v/>
      </c>
      <c r="AQ12" s="161" t="str">
        <f>if('02_indirect'!Y12=2,1,'02_indirect'!Y12)</f>
        <v/>
      </c>
      <c r="AR12" s="161" t="str">
        <f>if('02_indirect'!Z12=2,1,'02_indirect'!Z12)</f>
        <v/>
      </c>
      <c r="AS12" s="161" t="str">
        <f>if('02_indirect'!AA12=2,1,'02_indirect'!AA12)</f>
        <v/>
      </c>
      <c r="AT12" s="161" t="str">
        <f>if('02_indirect'!AB12=2,1,'02_indirect'!AB12)</f>
        <v/>
      </c>
      <c r="AU12" s="161" t="str">
        <f>if('02_indirect'!AC12=2,1,'02_indirect'!AC12)</f>
        <v/>
      </c>
      <c r="AV12" s="161" t="str">
        <f>if('02_indirect'!AD12=2,1,'02_indirect'!AD12)</f>
        <v/>
      </c>
      <c r="AW12" s="161" t="str">
        <f>if('02_indirect'!AE12=2,1,'02_indirect'!AE12)</f>
        <v/>
      </c>
      <c r="AX12" s="161" t="str">
        <f>if('02_indirect'!AF12=2,1,'02_indirect'!AF12)</f>
        <v/>
      </c>
      <c r="AY12" s="161" t="str">
        <f>if('02_indirect'!AG12=2,1,'02_indirect'!AG12)</f>
        <v/>
      </c>
      <c r="AZ12" s="161" t="str">
        <f>if('02_indirect'!AH12=2,1,'02_indirect'!AH12)</f>
        <v/>
      </c>
      <c r="BA12" s="161" t="str">
        <f>if('02_indirect'!AI12=2,1,'02_indirect'!AI12)</f>
        <v/>
      </c>
      <c r="BB12" s="161" t="str">
        <f>if('02_indirect'!AJ12=2,1,'02_indirect'!AJ12)</f>
        <v/>
      </c>
      <c r="BC12" s="161" t="str">
        <f>if('02_indirect'!AK12=2,1,'02_indirect'!AK12)</f>
        <v/>
      </c>
      <c r="BD12" s="161" t="str">
        <f>if('02_indirect'!AL12=2,1,'02_indirect'!AL12)</f>
        <v/>
      </c>
      <c r="BE12" s="161" t="str">
        <f>if('02_indirect'!AM12=2,1,'02_indirect'!AM12)</f>
        <v/>
      </c>
      <c r="BF12" s="161" t="str">
        <f>if('02_indirect'!AN12=2,1,'02_indirect'!AN12)</f>
        <v/>
      </c>
      <c r="BG12" s="161" t="str">
        <f>if('02_indirect'!AO12=2,1,'02_indirect'!AO12)</f>
        <v/>
      </c>
      <c r="BH12" s="161" t="str">
        <f>if('02_indirect'!AP12=2,1,'02_indirect'!AP12)</f>
        <v/>
      </c>
      <c r="BI12" s="161" t="str">
        <f>if('02_indirect'!AQ12=2,1,'02_indirect'!AQ12)</f>
        <v/>
      </c>
      <c r="BJ12" s="161" t="str">
        <f>if('02_indirect'!AR12=2,1,'02_indirect'!AR12)</f>
        <v/>
      </c>
      <c r="BK12" s="161" t="str">
        <f>if('02_indirect'!AS12=2,1,'02_indirect'!AS12)</f>
        <v/>
      </c>
      <c r="BL12" s="161" t="str">
        <f>if('02_indirect'!AT12=2,1,'02_indirect'!AT12)</f>
        <v/>
      </c>
      <c r="BM12" s="161" t="str">
        <f>if('02_indirect'!AU12=2,1,'02_indirect'!AU12)</f>
        <v/>
      </c>
      <c r="BN12" s="161" t="str">
        <f>if('02_indirect'!AV12=2,1,'02_indirect'!AV12)</f>
        <v/>
      </c>
      <c r="BO12" s="161" t="str">
        <f>if('02_indirect'!AW12=2,1,'02_indirect'!AW12)</f>
        <v/>
      </c>
      <c r="BP12" s="161" t="str">
        <f>if('02_indirect'!AX12=2,1,'02_indirect'!AX12)</f>
        <v/>
      </c>
      <c r="BQ12" s="161" t="str">
        <f>if('02_indirect'!AY12=2,1,'02_indirect'!AY12)</f>
        <v/>
      </c>
      <c r="BR12" s="161" t="str">
        <f>if('02_indirect'!AZ12=2,1,'02_indirect'!AZ12)</f>
        <v/>
      </c>
      <c r="BS12" s="161" t="str">
        <f>if('02_indirect'!BA12=2,1,'02_indirect'!BA12)</f>
        <v/>
      </c>
      <c r="BT12" s="161" t="str">
        <f>if('02_indirect'!BB12=2,1,'02_indirect'!BB12)</f>
        <v/>
      </c>
      <c r="BU12" s="161" t="str">
        <f>if('02_indirect'!BC12=2,1,'02_indirect'!BC12)</f>
        <v/>
      </c>
      <c r="BV12" s="161" t="str">
        <f>if('02_indirect'!BD12=2,1,'02_indirect'!BD12)</f>
        <v/>
      </c>
    </row>
    <row r="13" ht="17.25" customHeight="1">
      <c r="A13" s="162" t="str">
        <f>IF('02_indirect'!B15="",,'02_indirect'!C15&amp;"("&amp;'02_indirect'!E15&amp;'02_indirect'!D15&amp;")")</f>
        <v>せ(ソロ歌)</v>
      </c>
      <c r="B13" s="163" t="str">
        <f>'01_indirect'!A12</f>
        <v/>
      </c>
      <c r="C13" s="174" t="str">
        <f>if(C12="","",if(abs('05_parameter'!$B$22-C12)&lt;time(0,2*'05_parameter'!$B$18-1,0),'05_parameter'!$B$24,if('05_parameter'!$B$25-C12&lt;time(0,2*'05_parameter'!$B$18-1,0),"",C12+time(0,'05_parameter'!$B$18,0))))</f>
        <v/>
      </c>
      <c r="D13" s="175" t="str">
        <f>if(D12="","",if(abs('05_parameter'!$C$22-D12)&lt;time(0,2*'05_parameter'!$C$18-1,0),'05_parameter'!$C$24,if('05_parameter'!$C$25-D12&lt;time(0,2*'05_parameter'!$C$18-1,0),"",D12+time(0,'05_parameter'!$C$18,0))))</f>
        <v/>
      </c>
      <c r="E13" s="175" t="str">
        <f>if(E12="","",if(abs('05_parameter'!$D$22-E12)&lt;time(0,2*'05_parameter'!$D$18-1,0),'05_parameter'!$D$24,if('05_parameter'!$D$25-E12&lt;time(0,2*'05_parameter'!$D$18-1,0),"",E12+time(0,'05_parameter'!$D$18,0))))</f>
        <v/>
      </c>
      <c r="F13" s="175" t="str">
        <f>if(F12="","",if(abs('05_parameter'!$E$22-F12)&lt;time(0,2*'05_parameter'!$E$18-1,0),'05_parameter'!$E$24,if('05_parameter'!$E$25-F12&lt;time(0,2*'05_parameter'!$E$18-1,0),"",F12+time(0,'05_parameter'!$E$18,0))))</f>
        <v/>
      </c>
      <c r="G13" s="175" t="str">
        <f>if(G12="","",if(abs('05_parameter'!$F$22-G12)&lt;time(0,2*'05_parameter'!$F$18-1,0),'05_parameter'!$F$24,if('05_parameter'!$F$25-G12&lt;time(0,2*'05_parameter'!$F$18-1,0),"",G12+time(0,'05_parameter'!$F$18,0))))</f>
        <v/>
      </c>
      <c r="H13" s="175" t="str">
        <f>if(H12="","",if(abs('05_parameter'!$G$22-H12)&lt;time(0,2*'05_parameter'!$G$18-1,0),'05_parameter'!$G$24,if('05_parameter'!$G$25-H12&lt;time(0,2*'05_parameter'!$G$18-1,0),"",H12+time(0,'05_parameter'!$G$18,0))))</f>
        <v/>
      </c>
      <c r="I13" s="173" t="str">
        <f>if(I12="","",if(abs('05_parameter'!$H$22-I12)&lt;time(0,2*'05_parameter'!$H$18-1,0),'05_parameter'!$H$24,if('05_parameter'!$H$25-I12&lt;time(0,2*'05_parameter'!$H$18-1,0),"",I12+time(0,'05_parameter'!$H$18,0))))</f>
        <v/>
      </c>
      <c r="J13" s="175"/>
      <c r="K13" s="163"/>
      <c r="L13" s="163"/>
      <c r="M13" s="163"/>
      <c r="N13" s="163"/>
      <c r="O13" s="163"/>
      <c r="P13" s="163"/>
      <c r="Q13" s="167">
        <f>Hlookup(Q$1,'04_need'!$B$1:$DP$104,16)</f>
        <v>2</v>
      </c>
      <c r="R13" s="168" t="str">
        <f>Hlookup(R$1,'04_need'!$B$1:$DP$104,16)</f>
        <v/>
      </c>
      <c r="S13" s="168" t="str">
        <f>Hlookup(S$1,'04_need'!$B$1:$DP$104,16)</f>
        <v/>
      </c>
      <c r="T13" s="168" t="str">
        <f>Hlookup(T$1,'04_need'!$B$1:$DP$104,16)</f>
        <v/>
      </c>
      <c r="U13" s="168" t="str">
        <f>Hlookup(U$1,'04_need'!$B$1:$DP$104,16)</f>
        <v/>
      </c>
      <c r="V13" s="168" t="str">
        <f>Hlookup(V$1,'04_need'!$B$1:$DP$104,16)</f>
        <v/>
      </c>
      <c r="W13" s="43" t="str">
        <f>Hlookup(W$1,'04_need'!$B$1:$DP$104,16)</f>
        <v/>
      </c>
      <c r="X13" s="161" t="str">
        <f>if('02_indirect'!F13=2,1,'02_indirect'!F13)</f>
        <v/>
      </c>
      <c r="Y13" s="161">
        <f>if('02_indirect'!G13=2,1,'02_indirect'!G13)</f>
        <v>1</v>
      </c>
      <c r="Z13" s="161" t="str">
        <f>if('02_indirect'!H13=2,1,'02_indirect'!H13)</f>
        <v/>
      </c>
      <c r="AA13" s="161">
        <f>if('02_indirect'!I13=2,1,'02_indirect'!I13)</f>
        <v>1</v>
      </c>
      <c r="AB13" s="161" t="str">
        <f>if('02_indirect'!J13=2,1,'02_indirect'!J13)</f>
        <v/>
      </c>
      <c r="AC13" s="161">
        <f>if('02_indirect'!K13=2,1,'02_indirect'!K13)</f>
        <v>1</v>
      </c>
      <c r="AD13" s="161" t="str">
        <f>if('02_indirect'!L13=2,1,'02_indirect'!L13)</f>
        <v/>
      </c>
      <c r="AE13" s="161" t="str">
        <f>if('02_indirect'!M13=2,1,'02_indirect'!M13)</f>
        <v/>
      </c>
      <c r="AF13" s="161" t="str">
        <f>if('02_indirect'!N13=2,1,'02_indirect'!N13)</f>
        <v/>
      </c>
      <c r="AG13" s="161" t="str">
        <f>if('02_indirect'!O13=2,1,'02_indirect'!O13)</f>
        <v/>
      </c>
      <c r="AH13" s="161" t="str">
        <f>if('02_indirect'!P13=2,1,'02_indirect'!P13)</f>
        <v/>
      </c>
      <c r="AI13" s="161" t="str">
        <f>if('02_indirect'!Q13=2,1,'02_indirect'!Q13)</f>
        <v/>
      </c>
      <c r="AJ13" s="161" t="str">
        <f>if('02_indirect'!R13=2,1,'02_indirect'!R13)</f>
        <v/>
      </c>
      <c r="AK13" s="161" t="str">
        <f>if('02_indirect'!S13=2,1,'02_indirect'!S13)</f>
        <v/>
      </c>
      <c r="AL13" s="161" t="str">
        <f>if('02_indirect'!T13=2,1,'02_indirect'!T13)</f>
        <v/>
      </c>
      <c r="AM13" s="161" t="str">
        <f>if('02_indirect'!U13=2,1,'02_indirect'!U13)</f>
        <v/>
      </c>
      <c r="AN13" s="161" t="str">
        <f>if('02_indirect'!V13=2,1,'02_indirect'!V13)</f>
        <v/>
      </c>
      <c r="AO13" s="161" t="str">
        <f>if('02_indirect'!W13=2,1,'02_indirect'!W13)</f>
        <v/>
      </c>
      <c r="AP13" s="161" t="str">
        <f>if('02_indirect'!X13=2,1,'02_indirect'!X13)</f>
        <v/>
      </c>
      <c r="AQ13" s="161" t="str">
        <f>if('02_indirect'!Y13=2,1,'02_indirect'!Y13)</f>
        <v/>
      </c>
      <c r="AR13" s="161" t="str">
        <f>if('02_indirect'!Z13=2,1,'02_indirect'!Z13)</f>
        <v/>
      </c>
      <c r="AS13" s="161" t="str">
        <f>if('02_indirect'!AA13=2,1,'02_indirect'!AA13)</f>
        <v/>
      </c>
      <c r="AT13" s="161" t="str">
        <f>if('02_indirect'!AB13=2,1,'02_indirect'!AB13)</f>
        <v/>
      </c>
      <c r="AU13" s="161" t="str">
        <f>if('02_indirect'!AC13=2,1,'02_indirect'!AC13)</f>
        <v/>
      </c>
      <c r="AV13" s="161" t="str">
        <f>if('02_indirect'!AD13=2,1,'02_indirect'!AD13)</f>
        <v/>
      </c>
      <c r="AW13" s="161" t="str">
        <f>if('02_indirect'!AE13=2,1,'02_indirect'!AE13)</f>
        <v/>
      </c>
      <c r="AX13" s="161" t="str">
        <f>if('02_indirect'!AF13=2,1,'02_indirect'!AF13)</f>
        <v/>
      </c>
      <c r="AY13" s="161" t="str">
        <f>if('02_indirect'!AG13=2,1,'02_indirect'!AG13)</f>
        <v/>
      </c>
      <c r="AZ13" s="161" t="str">
        <f>if('02_indirect'!AH13=2,1,'02_indirect'!AH13)</f>
        <v/>
      </c>
      <c r="BA13" s="161" t="str">
        <f>if('02_indirect'!AI13=2,1,'02_indirect'!AI13)</f>
        <v/>
      </c>
      <c r="BB13" s="161" t="str">
        <f>if('02_indirect'!AJ13=2,1,'02_indirect'!AJ13)</f>
        <v/>
      </c>
      <c r="BC13" s="161" t="str">
        <f>if('02_indirect'!AK13=2,1,'02_indirect'!AK13)</f>
        <v/>
      </c>
      <c r="BD13" s="161" t="str">
        <f>if('02_indirect'!AL13=2,1,'02_indirect'!AL13)</f>
        <v/>
      </c>
      <c r="BE13" s="161" t="str">
        <f>if('02_indirect'!AM13=2,1,'02_indirect'!AM13)</f>
        <v/>
      </c>
      <c r="BF13" s="161" t="str">
        <f>if('02_indirect'!AN13=2,1,'02_indirect'!AN13)</f>
        <v/>
      </c>
      <c r="BG13" s="161" t="str">
        <f>if('02_indirect'!AO13=2,1,'02_indirect'!AO13)</f>
        <v/>
      </c>
      <c r="BH13" s="161" t="str">
        <f>if('02_indirect'!AP13=2,1,'02_indirect'!AP13)</f>
        <v/>
      </c>
      <c r="BI13" s="161" t="str">
        <f>if('02_indirect'!AQ13=2,1,'02_indirect'!AQ13)</f>
        <v/>
      </c>
      <c r="BJ13" s="161" t="str">
        <f>if('02_indirect'!AR13=2,1,'02_indirect'!AR13)</f>
        <v/>
      </c>
      <c r="BK13" s="161" t="str">
        <f>if('02_indirect'!AS13=2,1,'02_indirect'!AS13)</f>
        <v/>
      </c>
      <c r="BL13" s="161" t="str">
        <f>if('02_indirect'!AT13=2,1,'02_indirect'!AT13)</f>
        <v/>
      </c>
      <c r="BM13" s="161" t="str">
        <f>if('02_indirect'!AU13=2,1,'02_indirect'!AU13)</f>
        <v/>
      </c>
      <c r="BN13" s="161" t="str">
        <f>if('02_indirect'!AV13=2,1,'02_indirect'!AV13)</f>
        <v/>
      </c>
      <c r="BO13" s="161" t="str">
        <f>if('02_indirect'!AW13=2,1,'02_indirect'!AW13)</f>
        <v/>
      </c>
      <c r="BP13" s="161" t="str">
        <f>if('02_indirect'!AX13=2,1,'02_indirect'!AX13)</f>
        <v/>
      </c>
      <c r="BQ13" s="161" t="str">
        <f>if('02_indirect'!AY13=2,1,'02_indirect'!AY13)</f>
        <v/>
      </c>
      <c r="BR13" s="161" t="str">
        <f>if('02_indirect'!AZ13=2,1,'02_indirect'!AZ13)</f>
        <v/>
      </c>
      <c r="BS13" s="161" t="str">
        <f>if('02_indirect'!BA13=2,1,'02_indirect'!BA13)</f>
        <v/>
      </c>
      <c r="BT13" s="161" t="str">
        <f>if('02_indirect'!BB13=2,1,'02_indirect'!BB13)</f>
        <v/>
      </c>
      <c r="BU13" s="161" t="str">
        <f>if('02_indirect'!BC13=2,1,'02_indirect'!BC13)</f>
        <v/>
      </c>
      <c r="BV13" s="161" t="str">
        <f>if('02_indirect'!BD13=2,1,'02_indirect'!BD13)</f>
        <v/>
      </c>
    </row>
    <row r="14" ht="17.25" customHeight="1">
      <c r="A14" s="162" t="str">
        <f>IF('02_indirect'!B16="",,'02_indirect'!C16&amp;"("&amp;'02_indirect'!E16&amp;'02_indirect'!D16&amp;")")</f>
        <v>そ(ソロ歌)</v>
      </c>
      <c r="B14" s="163" t="str">
        <f>'01_indirect'!A13</f>
        <v/>
      </c>
      <c r="C14" s="174" t="str">
        <f>if(C13="","",if(abs('05_parameter'!$B$22-C13)&lt;time(0,2*'05_parameter'!$B$18-1,0),'05_parameter'!$B$24,if('05_parameter'!$B$25-C13&lt;time(0,2*'05_parameter'!$B$18-1,0),"",C13+time(0,'05_parameter'!$B$18,0))))</f>
        <v/>
      </c>
      <c r="D14" s="175" t="str">
        <f>if(D13="","",if(abs('05_parameter'!$C$22-D13)&lt;time(0,2*'05_parameter'!$C$18-1,0),'05_parameter'!$C$24,if('05_parameter'!$C$25-D13&lt;time(0,2*'05_parameter'!$C$18-1,0),"",D13+time(0,'05_parameter'!$C$18,0))))</f>
        <v/>
      </c>
      <c r="E14" s="175" t="str">
        <f>if(E13="","",if(abs('05_parameter'!$D$22-E13)&lt;time(0,2*'05_parameter'!$D$18-1,0),'05_parameter'!$D$24,if('05_parameter'!$D$25-E13&lt;time(0,2*'05_parameter'!$D$18-1,0),"",E13+time(0,'05_parameter'!$D$18,0))))</f>
        <v/>
      </c>
      <c r="F14" s="175" t="str">
        <f>if(F13="","",if(abs('05_parameter'!$E$22-F13)&lt;time(0,2*'05_parameter'!$E$18-1,0),'05_parameter'!$E$24,if('05_parameter'!$E$25-F13&lt;time(0,2*'05_parameter'!$E$18-1,0),"",F13+time(0,'05_parameter'!$E$18,0))))</f>
        <v/>
      </c>
      <c r="G14" s="175" t="str">
        <f>if(G13="","",if(abs('05_parameter'!$F$22-G13)&lt;time(0,2*'05_parameter'!$F$18-1,0),'05_parameter'!$F$24,if('05_parameter'!$F$25-G13&lt;time(0,2*'05_parameter'!$F$18-1,0),"",G13+time(0,'05_parameter'!$F$18,0))))</f>
        <v/>
      </c>
      <c r="H14" s="175" t="str">
        <f>if(H13="","",if(abs('05_parameter'!$G$22-H13)&lt;time(0,2*'05_parameter'!$G$18-1,0),'05_parameter'!$G$24,if('05_parameter'!$G$25-H13&lt;time(0,2*'05_parameter'!$G$18-1,0),"",H13+time(0,'05_parameter'!$G$18,0))))</f>
        <v/>
      </c>
      <c r="I14" s="173" t="str">
        <f>if(I13="","",if(abs('05_parameter'!$H$22-I13)&lt;time(0,2*'05_parameter'!$H$18-1,0),'05_parameter'!$H$24,if('05_parameter'!$H$25-I13&lt;time(0,2*'05_parameter'!$H$18-1,0),"",I13+time(0,'05_parameter'!$H$18,0))))</f>
        <v/>
      </c>
      <c r="J14" s="175"/>
      <c r="K14" s="163"/>
      <c r="L14" s="163"/>
      <c r="M14" s="163"/>
      <c r="N14" s="163"/>
      <c r="O14" s="163"/>
      <c r="P14" s="163"/>
      <c r="Q14" s="167" t="str">
        <f>Hlookup(Q$1,'04_need'!$B$1:$DP$104,17)</f>
        <v/>
      </c>
      <c r="R14" s="168" t="str">
        <f>Hlookup(R$1,'04_need'!$B$1:$DP$104,17)</f>
        <v/>
      </c>
      <c r="S14" s="168" t="str">
        <f>Hlookup(S$1,'04_need'!$B$1:$DP$104,17)</f>
        <v/>
      </c>
      <c r="T14" s="168" t="str">
        <f>Hlookup(T$1,'04_need'!$B$1:$DP$104,17)</f>
        <v/>
      </c>
      <c r="U14" s="168" t="str">
        <f>Hlookup(U$1,'04_need'!$B$1:$DP$104,17)</f>
        <v/>
      </c>
      <c r="V14" s="168" t="str">
        <f>Hlookup(V$1,'04_need'!$B$1:$DP$104,17)</f>
        <v/>
      </c>
      <c r="W14" s="43" t="str">
        <f>Hlookup(W$1,'04_need'!$B$1:$DP$104,17)</f>
        <v/>
      </c>
      <c r="X14" s="161" t="str">
        <f>if('02_indirect'!F14=2,1,'02_indirect'!F14)</f>
        <v/>
      </c>
      <c r="Y14" s="161" t="str">
        <f>if('02_indirect'!G14=2,1,'02_indirect'!G14)</f>
        <v/>
      </c>
      <c r="Z14" s="161" t="str">
        <f>if('02_indirect'!H14=2,1,'02_indirect'!H14)</f>
        <v/>
      </c>
      <c r="AA14" s="161">
        <f>if('02_indirect'!I14=2,1,'02_indirect'!I14)</f>
        <v>1</v>
      </c>
      <c r="AB14" s="161" t="str">
        <f>if('02_indirect'!J14=2,1,'02_indirect'!J14)</f>
        <v/>
      </c>
      <c r="AC14" s="161" t="str">
        <f>if('02_indirect'!K14=2,1,'02_indirect'!K14)</f>
        <v/>
      </c>
      <c r="AD14" s="161" t="str">
        <f>if('02_indirect'!L14=2,1,'02_indirect'!L14)</f>
        <v/>
      </c>
      <c r="AE14" s="161" t="str">
        <f>if('02_indirect'!M14=2,1,'02_indirect'!M14)</f>
        <v/>
      </c>
      <c r="AF14" s="161" t="str">
        <f>if('02_indirect'!N14=2,1,'02_indirect'!N14)</f>
        <v/>
      </c>
      <c r="AG14" s="161" t="str">
        <f>if('02_indirect'!O14=2,1,'02_indirect'!O14)</f>
        <v/>
      </c>
      <c r="AH14" s="161" t="str">
        <f>if('02_indirect'!P14=2,1,'02_indirect'!P14)</f>
        <v/>
      </c>
      <c r="AI14" s="161" t="str">
        <f>if('02_indirect'!Q14=2,1,'02_indirect'!Q14)</f>
        <v/>
      </c>
      <c r="AJ14" s="161" t="str">
        <f>if('02_indirect'!R14=2,1,'02_indirect'!R14)</f>
        <v/>
      </c>
      <c r="AK14" s="161" t="str">
        <f>if('02_indirect'!S14=2,1,'02_indirect'!S14)</f>
        <v/>
      </c>
      <c r="AL14" s="161" t="str">
        <f>if('02_indirect'!T14=2,1,'02_indirect'!T14)</f>
        <v/>
      </c>
      <c r="AM14" s="161" t="str">
        <f>if('02_indirect'!U14=2,1,'02_indirect'!U14)</f>
        <v/>
      </c>
      <c r="AN14" s="161" t="str">
        <f>if('02_indirect'!V14=2,1,'02_indirect'!V14)</f>
        <v/>
      </c>
      <c r="AO14" s="161" t="str">
        <f>if('02_indirect'!W14=2,1,'02_indirect'!W14)</f>
        <v/>
      </c>
      <c r="AP14" s="161" t="str">
        <f>if('02_indirect'!X14=2,1,'02_indirect'!X14)</f>
        <v/>
      </c>
      <c r="AQ14" s="161" t="str">
        <f>if('02_indirect'!Y14=2,1,'02_indirect'!Y14)</f>
        <v/>
      </c>
      <c r="AR14" s="161" t="str">
        <f>if('02_indirect'!Z14=2,1,'02_indirect'!Z14)</f>
        <v/>
      </c>
      <c r="AS14" s="161" t="str">
        <f>if('02_indirect'!AA14=2,1,'02_indirect'!AA14)</f>
        <v/>
      </c>
      <c r="AT14" s="161" t="str">
        <f>if('02_indirect'!AB14=2,1,'02_indirect'!AB14)</f>
        <v/>
      </c>
      <c r="AU14" s="161" t="str">
        <f>if('02_indirect'!AC14=2,1,'02_indirect'!AC14)</f>
        <v/>
      </c>
      <c r="AV14" s="161" t="str">
        <f>if('02_indirect'!AD14=2,1,'02_indirect'!AD14)</f>
        <v/>
      </c>
      <c r="AW14" s="161" t="str">
        <f>if('02_indirect'!AE14=2,1,'02_indirect'!AE14)</f>
        <v/>
      </c>
      <c r="AX14" s="161" t="str">
        <f>if('02_indirect'!AF14=2,1,'02_indirect'!AF14)</f>
        <v/>
      </c>
      <c r="AY14" s="161" t="str">
        <f>if('02_indirect'!AG14=2,1,'02_indirect'!AG14)</f>
        <v/>
      </c>
      <c r="AZ14" s="161" t="str">
        <f>if('02_indirect'!AH14=2,1,'02_indirect'!AH14)</f>
        <v/>
      </c>
      <c r="BA14" s="161" t="str">
        <f>if('02_indirect'!AI14=2,1,'02_indirect'!AI14)</f>
        <v/>
      </c>
      <c r="BB14" s="161" t="str">
        <f>if('02_indirect'!AJ14=2,1,'02_indirect'!AJ14)</f>
        <v/>
      </c>
      <c r="BC14" s="161" t="str">
        <f>if('02_indirect'!AK14=2,1,'02_indirect'!AK14)</f>
        <v/>
      </c>
      <c r="BD14" s="161" t="str">
        <f>if('02_indirect'!AL14=2,1,'02_indirect'!AL14)</f>
        <v/>
      </c>
      <c r="BE14" s="161" t="str">
        <f>if('02_indirect'!AM14=2,1,'02_indirect'!AM14)</f>
        <v/>
      </c>
      <c r="BF14" s="161" t="str">
        <f>if('02_indirect'!AN14=2,1,'02_indirect'!AN14)</f>
        <v/>
      </c>
      <c r="BG14" s="161" t="str">
        <f>if('02_indirect'!AO14=2,1,'02_indirect'!AO14)</f>
        <v/>
      </c>
      <c r="BH14" s="161" t="str">
        <f>if('02_indirect'!AP14=2,1,'02_indirect'!AP14)</f>
        <v/>
      </c>
      <c r="BI14" s="161" t="str">
        <f>if('02_indirect'!AQ14=2,1,'02_indirect'!AQ14)</f>
        <v/>
      </c>
      <c r="BJ14" s="161" t="str">
        <f>if('02_indirect'!AR14=2,1,'02_indirect'!AR14)</f>
        <v/>
      </c>
      <c r="BK14" s="161" t="str">
        <f>if('02_indirect'!AS14=2,1,'02_indirect'!AS14)</f>
        <v/>
      </c>
      <c r="BL14" s="161" t="str">
        <f>if('02_indirect'!AT14=2,1,'02_indirect'!AT14)</f>
        <v/>
      </c>
      <c r="BM14" s="161" t="str">
        <f>if('02_indirect'!AU14=2,1,'02_indirect'!AU14)</f>
        <v/>
      </c>
      <c r="BN14" s="161" t="str">
        <f>if('02_indirect'!AV14=2,1,'02_indirect'!AV14)</f>
        <v/>
      </c>
      <c r="BO14" s="161" t="str">
        <f>if('02_indirect'!AW14=2,1,'02_indirect'!AW14)</f>
        <v/>
      </c>
      <c r="BP14" s="161" t="str">
        <f>if('02_indirect'!AX14=2,1,'02_indirect'!AX14)</f>
        <v/>
      </c>
      <c r="BQ14" s="161" t="str">
        <f>if('02_indirect'!AY14=2,1,'02_indirect'!AY14)</f>
        <v/>
      </c>
      <c r="BR14" s="161" t="str">
        <f>if('02_indirect'!AZ14=2,1,'02_indirect'!AZ14)</f>
        <v/>
      </c>
      <c r="BS14" s="161" t="str">
        <f>if('02_indirect'!BA14=2,1,'02_indirect'!BA14)</f>
        <v/>
      </c>
      <c r="BT14" s="161" t="str">
        <f>if('02_indirect'!BB14=2,1,'02_indirect'!BB14)</f>
        <v/>
      </c>
      <c r="BU14" s="161" t="str">
        <f>if('02_indirect'!BC14=2,1,'02_indirect'!BC14)</f>
        <v/>
      </c>
      <c r="BV14" s="161" t="str">
        <f>if('02_indirect'!BD14=2,1,'02_indirect'!BD14)</f>
        <v/>
      </c>
    </row>
    <row r="15" ht="17.25" customHeight="1">
      <c r="A15" s="162" t="str">
        <f>IF('02_indirect'!B17="",,'02_indirect'!C17&amp;"("&amp;'02_indirect'!E17&amp;'02_indirect'!D17&amp;")")</f>
        <v>た(ソロ歌)</v>
      </c>
      <c r="B15" s="163" t="str">
        <f>'01_indirect'!A14</f>
        <v/>
      </c>
      <c r="C15" s="174" t="str">
        <f>if(C14="","",if(abs('05_parameter'!$B$22-C14)&lt;time(0,2*'05_parameter'!$B$18-1,0),'05_parameter'!$B$24,if('05_parameter'!$B$25-C14&lt;time(0,2*'05_parameter'!$B$18-1,0),"",C14+time(0,'05_parameter'!$B$18,0))))</f>
        <v/>
      </c>
      <c r="D15" s="175" t="str">
        <f>if(D14="","",if(abs('05_parameter'!$C$22-D14)&lt;time(0,2*'05_parameter'!$C$18-1,0),'05_parameter'!$C$24,if('05_parameter'!$C$25-D14&lt;time(0,2*'05_parameter'!$C$18-1,0),"",D14+time(0,'05_parameter'!$C$18,0))))</f>
        <v/>
      </c>
      <c r="E15" s="175" t="str">
        <f>if(E14="","",if(abs('05_parameter'!$D$22-E14)&lt;time(0,2*'05_parameter'!$D$18-1,0),'05_parameter'!$D$24,if('05_parameter'!$D$25-E14&lt;time(0,2*'05_parameter'!$D$18-1,0),"",E14+time(0,'05_parameter'!$D$18,0))))</f>
        <v/>
      </c>
      <c r="F15" s="175" t="str">
        <f>if(F14="","",if(abs('05_parameter'!$E$22-F14)&lt;time(0,2*'05_parameter'!$E$18-1,0),'05_parameter'!$E$24,if('05_parameter'!$E$25-F14&lt;time(0,2*'05_parameter'!$E$18-1,0),"",F14+time(0,'05_parameter'!$E$18,0))))</f>
        <v/>
      </c>
      <c r="G15" s="175" t="str">
        <f>if(G14="","",if(abs('05_parameter'!$F$22-G14)&lt;time(0,2*'05_parameter'!$F$18-1,0),'05_parameter'!$F$24,if('05_parameter'!$F$25-G14&lt;time(0,2*'05_parameter'!$F$18-1,0),"",G14+time(0,'05_parameter'!$F$18,0))))</f>
        <v/>
      </c>
      <c r="H15" s="175" t="str">
        <f>if(H14="","",if(abs('05_parameter'!$G$22-H14)&lt;time(0,2*'05_parameter'!$G$18-1,0),'05_parameter'!$G$24,if('05_parameter'!$G$25-H14&lt;time(0,2*'05_parameter'!$G$18-1,0),"",H14+time(0,'05_parameter'!$G$18,0))))</f>
        <v/>
      </c>
      <c r="I15" s="173" t="str">
        <f>if(I14="","",if(abs('05_parameter'!$H$22-I14)&lt;time(0,2*'05_parameter'!$H$18-1,0),'05_parameter'!$H$24,if('05_parameter'!$H$25-I14&lt;time(0,2*'05_parameter'!$H$18-1,0),"",I14+time(0,'05_parameter'!$H$18,0))))</f>
        <v/>
      </c>
      <c r="J15" s="175"/>
      <c r="K15" s="163"/>
      <c r="L15" s="163"/>
      <c r="M15" s="163"/>
      <c r="N15" s="163"/>
      <c r="O15" s="163"/>
      <c r="P15" s="163"/>
      <c r="Q15" s="167" t="str">
        <f>Hlookup(Q$1,'04_need'!$B$1:$DP$104,18)</f>
        <v/>
      </c>
      <c r="R15" s="168" t="str">
        <f>Hlookup(R$1,'04_need'!$B$1:$DP$104,18)</f>
        <v/>
      </c>
      <c r="S15" s="168" t="str">
        <f>Hlookup(S$1,'04_need'!$B$1:$DP$104,18)</f>
        <v/>
      </c>
      <c r="T15" s="168" t="str">
        <f>Hlookup(T$1,'04_need'!$B$1:$DP$104,18)</f>
        <v/>
      </c>
      <c r="U15" s="168" t="str">
        <f>Hlookup(U$1,'04_need'!$B$1:$DP$104,18)</f>
        <v/>
      </c>
      <c r="V15" s="168" t="str">
        <f>Hlookup(V$1,'04_need'!$B$1:$DP$104,18)</f>
        <v/>
      </c>
      <c r="W15" s="43" t="str">
        <f>Hlookup(W$1,'04_need'!$B$1:$DP$104,18)</f>
        <v/>
      </c>
      <c r="X15" s="161" t="str">
        <f>if('02_indirect'!F15=2,1,'02_indirect'!F15)</f>
        <v/>
      </c>
      <c r="Y15" s="161" t="str">
        <f>if('02_indirect'!G15=2,1,'02_indirect'!G15)</f>
        <v/>
      </c>
      <c r="Z15" s="161" t="str">
        <f>if('02_indirect'!H15=2,1,'02_indirect'!H15)</f>
        <v/>
      </c>
      <c r="AA15" s="161">
        <f>if('02_indirect'!I15=2,1,'02_indirect'!I15)</f>
        <v>1</v>
      </c>
      <c r="AB15" s="161">
        <f>if('02_indirect'!J15=2,1,'02_indirect'!J15)</f>
        <v>1</v>
      </c>
      <c r="AC15" s="161">
        <f>if('02_indirect'!K15=2,1,'02_indirect'!K15)</f>
        <v>1</v>
      </c>
      <c r="AD15" s="161">
        <f>if('02_indirect'!L15=2,1,'02_indirect'!L15)</f>
        <v>1</v>
      </c>
      <c r="AE15" s="161">
        <f>if('02_indirect'!M15=2,1,'02_indirect'!M15)</f>
        <v>1</v>
      </c>
      <c r="AF15" s="161" t="str">
        <f>if('02_indirect'!N15=2,1,'02_indirect'!N15)</f>
        <v/>
      </c>
      <c r="AG15" s="161" t="str">
        <f>if('02_indirect'!O15=2,1,'02_indirect'!O15)</f>
        <v/>
      </c>
      <c r="AH15" s="161" t="str">
        <f>if('02_indirect'!P15=2,1,'02_indirect'!P15)</f>
        <v/>
      </c>
      <c r="AI15" s="161" t="str">
        <f>if('02_indirect'!Q15=2,1,'02_indirect'!Q15)</f>
        <v/>
      </c>
      <c r="AJ15" s="161">
        <f>if('02_indirect'!R15=2,1,'02_indirect'!R15)</f>
        <v>1</v>
      </c>
      <c r="AK15" s="161">
        <f>if('02_indirect'!S15=2,1,'02_indirect'!S15)</f>
        <v>1</v>
      </c>
      <c r="AL15" s="161">
        <f>if('02_indirect'!T15=2,1,'02_indirect'!T15)</f>
        <v>1</v>
      </c>
      <c r="AM15" s="161">
        <f>if('02_indirect'!U15=2,1,'02_indirect'!U15)</f>
        <v>1</v>
      </c>
      <c r="AN15" s="161" t="str">
        <f>if('02_indirect'!V15=2,1,'02_indirect'!V15)</f>
        <v/>
      </c>
      <c r="AO15" s="161" t="str">
        <f>if('02_indirect'!W15=2,1,'02_indirect'!W15)</f>
        <v/>
      </c>
      <c r="AP15" s="161">
        <f>if('02_indirect'!X15=2,1,'02_indirect'!X15)</f>
        <v>1</v>
      </c>
      <c r="AQ15" s="161">
        <f>if('02_indirect'!Y15=2,1,'02_indirect'!Y15)</f>
        <v>1</v>
      </c>
      <c r="AR15" s="161" t="str">
        <f>if('02_indirect'!Z15=2,1,'02_indirect'!Z15)</f>
        <v/>
      </c>
      <c r="AS15" s="161" t="str">
        <f>if('02_indirect'!AA15=2,1,'02_indirect'!AA15)</f>
        <v/>
      </c>
      <c r="AT15" s="161" t="str">
        <f>if('02_indirect'!AB15=2,1,'02_indirect'!AB15)</f>
        <v/>
      </c>
      <c r="AU15" s="161" t="str">
        <f>if('02_indirect'!AC15=2,1,'02_indirect'!AC15)</f>
        <v/>
      </c>
      <c r="AV15" s="161" t="str">
        <f>if('02_indirect'!AD15=2,1,'02_indirect'!AD15)</f>
        <v/>
      </c>
      <c r="AW15" s="161" t="str">
        <f>if('02_indirect'!AE15=2,1,'02_indirect'!AE15)</f>
        <v/>
      </c>
      <c r="AX15" s="161" t="str">
        <f>if('02_indirect'!AF15=2,1,'02_indirect'!AF15)</f>
        <v/>
      </c>
      <c r="AY15" s="161" t="str">
        <f>if('02_indirect'!AG15=2,1,'02_indirect'!AG15)</f>
        <v/>
      </c>
      <c r="AZ15" s="161" t="str">
        <f>if('02_indirect'!AH15=2,1,'02_indirect'!AH15)</f>
        <v/>
      </c>
      <c r="BA15" s="161" t="str">
        <f>if('02_indirect'!AI15=2,1,'02_indirect'!AI15)</f>
        <v/>
      </c>
      <c r="BB15" s="161" t="str">
        <f>if('02_indirect'!AJ15=2,1,'02_indirect'!AJ15)</f>
        <v/>
      </c>
      <c r="BC15" s="161" t="str">
        <f>if('02_indirect'!AK15=2,1,'02_indirect'!AK15)</f>
        <v/>
      </c>
      <c r="BD15" s="161" t="str">
        <f>if('02_indirect'!AL15=2,1,'02_indirect'!AL15)</f>
        <v/>
      </c>
      <c r="BE15" s="161" t="str">
        <f>if('02_indirect'!AM15=2,1,'02_indirect'!AM15)</f>
        <v/>
      </c>
      <c r="BF15" s="161" t="str">
        <f>if('02_indirect'!AN15=2,1,'02_indirect'!AN15)</f>
        <v/>
      </c>
      <c r="BG15" s="161" t="str">
        <f>if('02_indirect'!AO15=2,1,'02_indirect'!AO15)</f>
        <v/>
      </c>
      <c r="BH15" s="161" t="str">
        <f>if('02_indirect'!AP15=2,1,'02_indirect'!AP15)</f>
        <v/>
      </c>
      <c r="BI15" s="161" t="str">
        <f>if('02_indirect'!AQ15=2,1,'02_indirect'!AQ15)</f>
        <v/>
      </c>
      <c r="BJ15" s="161" t="str">
        <f>if('02_indirect'!AR15=2,1,'02_indirect'!AR15)</f>
        <v/>
      </c>
      <c r="BK15" s="161" t="str">
        <f>if('02_indirect'!AS15=2,1,'02_indirect'!AS15)</f>
        <v/>
      </c>
      <c r="BL15" s="161" t="str">
        <f>if('02_indirect'!AT15=2,1,'02_indirect'!AT15)</f>
        <v/>
      </c>
      <c r="BM15" s="161" t="str">
        <f>if('02_indirect'!AU15=2,1,'02_indirect'!AU15)</f>
        <v/>
      </c>
      <c r="BN15" s="161" t="str">
        <f>if('02_indirect'!AV15=2,1,'02_indirect'!AV15)</f>
        <v/>
      </c>
      <c r="BO15" s="161" t="str">
        <f>if('02_indirect'!AW15=2,1,'02_indirect'!AW15)</f>
        <v/>
      </c>
      <c r="BP15" s="161" t="str">
        <f>if('02_indirect'!AX15=2,1,'02_indirect'!AX15)</f>
        <v/>
      </c>
      <c r="BQ15" s="161" t="str">
        <f>if('02_indirect'!AY15=2,1,'02_indirect'!AY15)</f>
        <v/>
      </c>
      <c r="BR15" s="161" t="str">
        <f>if('02_indirect'!AZ15=2,1,'02_indirect'!AZ15)</f>
        <v/>
      </c>
      <c r="BS15" s="161" t="str">
        <f>if('02_indirect'!BA15=2,1,'02_indirect'!BA15)</f>
        <v/>
      </c>
      <c r="BT15" s="161" t="str">
        <f>if('02_indirect'!BB15=2,1,'02_indirect'!BB15)</f>
        <v/>
      </c>
      <c r="BU15" s="161" t="str">
        <f>if('02_indirect'!BC15=2,1,'02_indirect'!BC15)</f>
        <v/>
      </c>
      <c r="BV15" s="161" t="str">
        <f>if('02_indirect'!BD15=2,1,'02_indirect'!BD15)</f>
        <v/>
      </c>
    </row>
    <row r="16" ht="17.25" customHeight="1">
      <c r="A16" s="162" t="str">
        <f>IF('02_indirect'!B18="",,'02_indirect'!C18&amp;"("&amp;'02_indirect'!E18&amp;'02_indirect'!D18&amp;")")</f>
        <v>ち(ソロ歌)</v>
      </c>
      <c r="B16" s="163" t="str">
        <f>'01_indirect'!A15</f>
        <v/>
      </c>
      <c r="C16" s="174" t="str">
        <f>if(C15="","",if(abs('05_parameter'!$B$22-C15)&lt;time(0,2*'05_parameter'!$B$18-1,0),'05_parameter'!$B$24,if('05_parameter'!$B$25-C15&lt;time(0,2*'05_parameter'!$B$18-1,0),"",C15+time(0,'05_parameter'!$B$18,0))))</f>
        <v/>
      </c>
      <c r="D16" s="175" t="str">
        <f>if(D15="","",if(abs('05_parameter'!$C$22-D15)&lt;time(0,2*'05_parameter'!$C$18-1,0),'05_parameter'!$C$24,if('05_parameter'!$C$25-D15&lt;time(0,2*'05_parameter'!$C$18-1,0),"",D15+time(0,'05_parameter'!$C$18,0))))</f>
        <v/>
      </c>
      <c r="E16" s="175" t="str">
        <f>if(E15="","",if(abs('05_parameter'!$D$22-E15)&lt;time(0,2*'05_parameter'!$D$18-1,0),'05_parameter'!$D$24,if('05_parameter'!$D$25-E15&lt;time(0,2*'05_parameter'!$D$18-1,0),"",E15+time(0,'05_parameter'!$D$18,0))))</f>
        <v/>
      </c>
      <c r="F16" s="175" t="str">
        <f>if(F15="","",if(abs('05_parameter'!$E$22-F15)&lt;time(0,2*'05_parameter'!$E$18-1,0),'05_parameter'!$E$24,if('05_parameter'!$E$25-F15&lt;time(0,2*'05_parameter'!$E$18-1,0),"",F15+time(0,'05_parameter'!$E$18,0))))</f>
        <v/>
      </c>
      <c r="G16" s="175" t="str">
        <f>if(G15="","",if(abs('05_parameter'!$F$22-G15)&lt;time(0,2*'05_parameter'!$F$18-1,0),'05_parameter'!$F$24,if('05_parameter'!$F$25-G15&lt;time(0,2*'05_parameter'!$F$18-1,0),"",G15+time(0,'05_parameter'!$F$18,0))))</f>
        <v/>
      </c>
      <c r="H16" s="175" t="str">
        <f>if(H15="","",if(abs('05_parameter'!$G$22-H15)&lt;time(0,2*'05_parameter'!$G$18-1,0),'05_parameter'!$G$24,if('05_parameter'!$G$25-H15&lt;time(0,2*'05_parameter'!$G$18-1,0),"",H15+time(0,'05_parameter'!$G$18,0))))</f>
        <v/>
      </c>
      <c r="I16" s="173" t="str">
        <f>if(I15="","",if(abs('05_parameter'!$H$22-I15)&lt;time(0,2*'05_parameter'!$H$18-1,0),'05_parameter'!$H$24,if('05_parameter'!$H$25-I15&lt;time(0,2*'05_parameter'!$H$18-1,0),"",I15+time(0,'05_parameter'!$H$18,0))))</f>
        <v/>
      </c>
      <c r="J16" s="175"/>
      <c r="K16" s="163"/>
      <c r="L16" s="163"/>
      <c r="M16" s="163"/>
      <c r="N16" s="163"/>
      <c r="O16" s="163"/>
      <c r="P16" s="163"/>
      <c r="Q16" s="167">
        <f>Hlookup(Q$1,'04_need'!$B$1:$DP$104,19)</f>
        <v>5</v>
      </c>
      <c r="R16" s="168" t="str">
        <f>Hlookup(R$1,'04_need'!$B$1:$DP$104,19)</f>
        <v/>
      </c>
      <c r="S16" s="168" t="str">
        <f>Hlookup(S$1,'04_need'!$B$1:$DP$104,19)</f>
        <v/>
      </c>
      <c r="T16" s="168" t="str">
        <f>Hlookup(T$1,'04_need'!$B$1:$DP$104,19)</f>
        <v/>
      </c>
      <c r="U16" s="168" t="str">
        <f>Hlookup(U$1,'04_need'!$B$1:$DP$104,19)</f>
        <v/>
      </c>
      <c r="V16" s="168" t="str">
        <f>Hlookup(V$1,'04_need'!$B$1:$DP$104,19)</f>
        <v/>
      </c>
      <c r="W16" s="43" t="str">
        <f>Hlookup(W$1,'04_need'!$B$1:$DP$104,19)</f>
        <v/>
      </c>
      <c r="X16" s="161">
        <f>if('02_indirect'!F16=2,1,'02_indirect'!F16)</f>
        <v>1</v>
      </c>
      <c r="Y16" s="161">
        <f>if('02_indirect'!G16=2,1,'02_indirect'!G16)</f>
        <v>1</v>
      </c>
      <c r="Z16" s="161" t="str">
        <f>if('02_indirect'!H16=2,1,'02_indirect'!H16)</f>
        <v/>
      </c>
      <c r="AA16" s="161" t="str">
        <f>if('02_indirect'!I16=2,1,'02_indirect'!I16)</f>
        <v/>
      </c>
      <c r="AB16" s="161" t="str">
        <f>if('02_indirect'!J16=2,1,'02_indirect'!J16)</f>
        <v/>
      </c>
      <c r="AC16" s="161" t="str">
        <f>if('02_indirect'!K16=2,1,'02_indirect'!K16)</f>
        <v/>
      </c>
      <c r="AD16" s="161" t="str">
        <f>if('02_indirect'!L16=2,1,'02_indirect'!L16)</f>
        <v/>
      </c>
      <c r="AE16" s="161" t="str">
        <f>if('02_indirect'!M16=2,1,'02_indirect'!M16)</f>
        <v/>
      </c>
      <c r="AF16" s="161" t="str">
        <f>if('02_indirect'!N16=2,1,'02_indirect'!N16)</f>
        <v/>
      </c>
      <c r="AG16" s="161" t="str">
        <f>if('02_indirect'!O16=2,1,'02_indirect'!O16)</f>
        <v/>
      </c>
      <c r="AH16" s="161" t="str">
        <f>if('02_indirect'!P16=2,1,'02_indirect'!P16)</f>
        <v/>
      </c>
      <c r="AI16" s="161" t="str">
        <f>if('02_indirect'!Q16=2,1,'02_indirect'!Q16)</f>
        <v/>
      </c>
      <c r="AJ16" s="161" t="str">
        <f>if('02_indirect'!R16=2,1,'02_indirect'!R16)</f>
        <v/>
      </c>
      <c r="AK16" s="161" t="str">
        <f>if('02_indirect'!S16=2,1,'02_indirect'!S16)</f>
        <v/>
      </c>
      <c r="AL16" s="161" t="str">
        <f>if('02_indirect'!T16=2,1,'02_indirect'!T16)</f>
        <v/>
      </c>
      <c r="AM16" s="161" t="str">
        <f>if('02_indirect'!U16=2,1,'02_indirect'!U16)</f>
        <v/>
      </c>
      <c r="AN16" s="161" t="str">
        <f>if('02_indirect'!V16=2,1,'02_indirect'!V16)</f>
        <v/>
      </c>
      <c r="AO16" s="161" t="str">
        <f>if('02_indirect'!W16=2,1,'02_indirect'!W16)</f>
        <v/>
      </c>
      <c r="AP16" s="161" t="str">
        <f>if('02_indirect'!X16=2,1,'02_indirect'!X16)</f>
        <v/>
      </c>
      <c r="AQ16" s="161" t="str">
        <f>if('02_indirect'!Y16=2,1,'02_indirect'!Y16)</f>
        <v/>
      </c>
      <c r="AR16" s="161" t="str">
        <f>if('02_indirect'!Z16=2,1,'02_indirect'!Z16)</f>
        <v/>
      </c>
      <c r="AS16" s="161" t="str">
        <f>if('02_indirect'!AA16=2,1,'02_indirect'!AA16)</f>
        <v/>
      </c>
      <c r="AT16" s="161" t="str">
        <f>if('02_indirect'!AB16=2,1,'02_indirect'!AB16)</f>
        <v/>
      </c>
      <c r="AU16" s="161" t="str">
        <f>if('02_indirect'!AC16=2,1,'02_indirect'!AC16)</f>
        <v/>
      </c>
      <c r="AV16" s="161" t="str">
        <f>if('02_indirect'!AD16=2,1,'02_indirect'!AD16)</f>
        <v/>
      </c>
      <c r="AW16" s="161" t="str">
        <f>if('02_indirect'!AE16=2,1,'02_indirect'!AE16)</f>
        <v/>
      </c>
      <c r="AX16" s="161" t="str">
        <f>if('02_indirect'!AF16=2,1,'02_indirect'!AF16)</f>
        <v/>
      </c>
      <c r="AY16" s="161" t="str">
        <f>if('02_indirect'!AG16=2,1,'02_indirect'!AG16)</f>
        <v/>
      </c>
      <c r="AZ16" s="161" t="str">
        <f>if('02_indirect'!AH16=2,1,'02_indirect'!AH16)</f>
        <v/>
      </c>
      <c r="BA16" s="161" t="str">
        <f>if('02_indirect'!AI16=2,1,'02_indirect'!AI16)</f>
        <v/>
      </c>
      <c r="BB16" s="161" t="str">
        <f>if('02_indirect'!AJ16=2,1,'02_indirect'!AJ16)</f>
        <v/>
      </c>
      <c r="BC16" s="161" t="str">
        <f>if('02_indirect'!AK16=2,1,'02_indirect'!AK16)</f>
        <v/>
      </c>
      <c r="BD16" s="161" t="str">
        <f>if('02_indirect'!AL16=2,1,'02_indirect'!AL16)</f>
        <v/>
      </c>
      <c r="BE16" s="161" t="str">
        <f>if('02_indirect'!AM16=2,1,'02_indirect'!AM16)</f>
        <v/>
      </c>
      <c r="BF16" s="161" t="str">
        <f>if('02_indirect'!AN16=2,1,'02_indirect'!AN16)</f>
        <v/>
      </c>
      <c r="BG16" s="161" t="str">
        <f>if('02_indirect'!AO16=2,1,'02_indirect'!AO16)</f>
        <v/>
      </c>
      <c r="BH16" s="161" t="str">
        <f>if('02_indirect'!AP16=2,1,'02_indirect'!AP16)</f>
        <v/>
      </c>
      <c r="BI16" s="161" t="str">
        <f>if('02_indirect'!AQ16=2,1,'02_indirect'!AQ16)</f>
        <v/>
      </c>
      <c r="BJ16" s="161" t="str">
        <f>if('02_indirect'!AR16=2,1,'02_indirect'!AR16)</f>
        <v/>
      </c>
      <c r="BK16" s="161" t="str">
        <f>if('02_indirect'!AS16=2,1,'02_indirect'!AS16)</f>
        <v/>
      </c>
      <c r="BL16" s="161" t="str">
        <f>if('02_indirect'!AT16=2,1,'02_indirect'!AT16)</f>
        <v/>
      </c>
      <c r="BM16" s="161" t="str">
        <f>if('02_indirect'!AU16=2,1,'02_indirect'!AU16)</f>
        <v/>
      </c>
      <c r="BN16" s="161" t="str">
        <f>if('02_indirect'!AV16=2,1,'02_indirect'!AV16)</f>
        <v/>
      </c>
      <c r="BO16" s="161" t="str">
        <f>if('02_indirect'!AW16=2,1,'02_indirect'!AW16)</f>
        <v/>
      </c>
      <c r="BP16" s="161" t="str">
        <f>if('02_indirect'!AX16=2,1,'02_indirect'!AX16)</f>
        <v/>
      </c>
      <c r="BQ16" s="161" t="str">
        <f>if('02_indirect'!AY16=2,1,'02_indirect'!AY16)</f>
        <v/>
      </c>
      <c r="BR16" s="161" t="str">
        <f>if('02_indirect'!AZ16=2,1,'02_indirect'!AZ16)</f>
        <v/>
      </c>
      <c r="BS16" s="161" t="str">
        <f>if('02_indirect'!BA16=2,1,'02_indirect'!BA16)</f>
        <v/>
      </c>
      <c r="BT16" s="161" t="str">
        <f>if('02_indirect'!BB16=2,1,'02_indirect'!BB16)</f>
        <v/>
      </c>
      <c r="BU16" s="161" t="str">
        <f>if('02_indirect'!BC16=2,1,'02_indirect'!BC16)</f>
        <v/>
      </c>
      <c r="BV16" s="161" t="str">
        <f>if('02_indirect'!BD16=2,1,'02_indirect'!BD16)</f>
        <v/>
      </c>
    </row>
    <row r="17" ht="17.25" customHeight="1">
      <c r="A17" s="162" t="str">
        <f>IF('02_indirect'!B19="",,'02_indirect'!C19&amp;"("&amp;'02_indirect'!E19&amp;'02_indirect'!D19&amp;")")</f>
        <v>つ(ソロ歌)</v>
      </c>
      <c r="B17" s="163" t="str">
        <f>'01_indirect'!A16</f>
        <v/>
      </c>
      <c r="C17" s="174" t="str">
        <f>if(C16="","",if(abs('05_parameter'!$B$22-C16)&lt;time(0,2*'05_parameter'!$B$18-1,0),'05_parameter'!$B$24,if('05_parameter'!$B$25-C16&lt;time(0,2*'05_parameter'!$B$18-1,0),"",C16+time(0,'05_parameter'!$B$18,0))))</f>
        <v/>
      </c>
      <c r="D17" s="175" t="str">
        <f>if(D16="","",if(abs('05_parameter'!$C$22-D16)&lt;time(0,2*'05_parameter'!$C$18-1,0),'05_parameter'!$C$24,if('05_parameter'!$C$25-D16&lt;time(0,2*'05_parameter'!$C$18-1,0),"",D16+time(0,'05_parameter'!$C$18,0))))</f>
        <v/>
      </c>
      <c r="E17" s="175" t="str">
        <f>if(E16="","",if(abs('05_parameter'!$D$22-E16)&lt;time(0,2*'05_parameter'!$D$18-1,0),'05_parameter'!$D$24,if('05_parameter'!$D$25-E16&lt;time(0,2*'05_parameter'!$D$18-1,0),"",E16+time(0,'05_parameter'!$D$18,0))))</f>
        <v/>
      </c>
      <c r="F17" s="175" t="str">
        <f>if(F16="","",if(abs('05_parameter'!$E$22-F16)&lt;time(0,2*'05_parameter'!$E$18-1,0),'05_parameter'!$E$24,if('05_parameter'!$E$25-F16&lt;time(0,2*'05_parameter'!$E$18-1,0),"",F16+time(0,'05_parameter'!$E$18,0))))</f>
        <v/>
      </c>
      <c r="G17" s="175" t="str">
        <f>if(G16="","",if(abs('05_parameter'!$F$22-G16)&lt;time(0,2*'05_parameter'!$F$18-1,0),'05_parameter'!$F$24,if('05_parameter'!$F$25-G16&lt;time(0,2*'05_parameter'!$F$18-1,0),"",G16+time(0,'05_parameter'!$F$18,0))))</f>
        <v/>
      </c>
      <c r="H17" s="175" t="str">
        <f>if(H16="","",if(abs('05_parameter'!$G$22-H16)&lt;time(0,2*'05_parameter'!$G$18-1,0),'05_parameter'!$G$24,if('05_parameter'!$G$25-H16&lt;time(0,2*'05_parameter'!$G$18-1,0),"",H16+time(0,'05_parameter'!$G$18,0))))</f>
        <v/>
      </c>
      <c r="I17" s="173" t="str">
        <f>if(I16="","",if(abs('05_parameter'!$H$22-I16)&lt;time(0,2*'05_parameter'!$H$18-1,0),'05_parameter'!$H$24,if('05_parameter'!$H$25-I16&lt;time(0,2*'05_parameter'!$H$18-1,0),"",I16+time(0,'05_parameter'!$H$18,0))))</f>
        <v/>
      </c>
      <c r="J17" s="175"/>
      <c r="K17" s="163"/>
      <c r="L17" s="163"/>
      <c r="M17" s="163"/>
      <c r="N17" s="163"/>
      <c r="O17" s="163"/>
      <c r="P17" s="163"/>
      <c r="Q17" s="167">
        <f>Hlookup(Q$1,'04_need'!$B$1:$DP$104,20)</f>
        <v>4</v>
      </c>
      <c r="R17" s="168" t="str">
        <f>Hlookup(R$1,'04_need'!$B$1:$DP$104,20)</f>
        <v/>
      </c>
      <c r="S17" s="168" t="str">
        <f>Hlookup(S$1,'04_need'!$B$1:$DP$104,20)</f>
        <v/>
      </c>
      <c r="T17" s="168" t="str">
        <f>Hlookup(T$1,'04_need'!$B$1:$DP$104,20)</f>
        <v/>
      </c>
      <c r="U17" s="168" t="str">
        <f>Hlookup(U$1,'04_need'!$B$1:$DP$104,20)</f>
        <v/>
      </c>
      <c r="V17" s="168" t="str">
        <f>Hlookup(V$1,'04_need'!$B$1:$DP$104,20)</f>
        <v/>
      </c>
      <c r="W17" s="43" t="str">
        <f>Hlookup(W$1,'04_need'!$B$1:$DP$104,20)</f>
        <v/>
      </c>
      <c r="X17" s="161">
        <f>if('02_indirect'!F17=2,1,'02_indirect'!F17)</f>
        <v>1</v>
      </c>
      <c r="Y17" s="161" t="str">
        <f>if('02_indirect'!G17=2,1,'02_indirect'!G17)</f>
        <v/>
      </c>
      <c r="Z17" s="161" t="str">
        <f>if('02_indirect'!H17=2,1,'02_indirect'!H17)</f>
        <v/>
      </c>
      <c r="AA17" s="161" t="str">
        <f>if('02_indirect'!I17=2,1,'02_indirect'!I17)</f>
        <v/>
      </c>
      <c r="AB17" s="161" t="str">
        <f>if('02_indirect'!J17=2,1,'02_indirect'!J17)</f>
        <v/>
      </c>
      <c r="AC17" s="161" t="str">
        <f>if('02_indirect'!K17=2,1,'02_indirect'!K17)</f>
        <v/>
      </c>
      <c r="AD17" s="161" t="str">
        <f>if('02_indirect'!L17=2,1,'02_indirect'!L17)</f>
        <v/>
      </c>
      <c r="AE17" s="161" t="str">
        <f>if('02_indirect'!M17=2,1,'02_indirect'!M17)</f>
        <v/>
      </c>
      <c r="AF17" s="161">
        <f>if('02_indirect'!N17=2,1,'02_indirect'!N17)</f>
        <v>1</v>
      </c>
      <c r="AG17" s="161" t="str">
        <f>if('02_indirect'!O17=2,1,'02_indirect'!O17)</f>
        <v/>
      </c>
      <c r="AH17" s="161" t="str">
        <f>if('02_indirect'!P17=2,1,'02_indirect'!P17)</f>
        <v/>
      </c>
      <c r="AI17" s="161" t="str">
        <f>if('02_indirect'!Q17=2,1,'02_indirect'!Q17)</f>
        <v/>
      </c>
      <c r="AJ17" s="161" t="str">
        <f>if('02_indirect'!R17=2,1,'02_indirect'!R17)</f>
        <v/>
      </c>
      <c r="AK17" s="161" t="str">
        <f>if('02_indirect'!S17=2,1,'02_indirect'!S17)</f>
        <v/>
      </c>
      <c r="AL17" s="161" t="str">
        <f>if('02_indirect'!T17=2,1,'02_indirect'!T17)</f>
        <v/>
      </c>
      <c r="AM17" s="161" t="str">
        <f>if('02_indirect'!U17=2,1,'02_indirect'!U17)</f>
        <v/>
      </c>
      <c r="AN17" s="161" t="str">
        <f>if('02_indirect'!V17=2,1,'02_indirect'!V17)</f>
        <v/>
      </c>
      <c r="AO17" s="161" t="str">
        <f>if('02_indirect'!W17=2,1,'02_indirect'!W17)</f>
        <v/>
      </c>
      <c r="AP17" s="161" t="str">
        <f>if('02_indirect'!X17=2,1,'02_indirect'!X17)</f>
        <v/>
      </c>
      <c r="AQ17" s="161" t="str">
        <f>if('02_indirect'!Y17=2,1,'02_indirect'!Y17)</f>
        <v/>
      </c>
      <c r="AR17" s="161" t="str">
        <f>if('02_indirect'!Z17=2,1,'02_indirect'!Z17)</f>
        <v/>
      </c>
      <c r="AS17" s="161" t="str">
        <f>if('02_indirect'!AA17=2,1,'02_indirect'!AA17)</f>
        <v/>
      </c>
      <c r="AT17" s="161" t="str">
        <f>if('02_indirect'!AB17=2,1,'02_indirect'!AB17)</f>
        <v/>
      </c>
      <c r="AU17" s="161" t="str">
        <f>if('02_indirect'!AC17=2,1,'02_indirect'!AC17)</f>
        <v/>
      </c>
      <c r="AV17" s="161" t="str">
        <f>if('02_indirect'!AD17=2,1,'02_indirect'!AD17)</f>
        <v/>
      </c>
      <c r="AW17" s="161" t="str">
        <f>if('02_indirect'!AE17=2,1,'02_indirect'!AE17)</f>
        <v/>
      </c>
      <c r="AX17" s="161" t="str">
        <f>if('02_indirect'!AF17=2,1,'02_indirect'!AF17)</f>
        <v/>
      </c>
      <c r="AY17" s="161" t="str">
        <f>if('02_indirect'!AG17=2,1,'02_indirect'!AG17)</f>
        <v/>
      </c>
      <c r="AZ17" s="161" t="str">
        <f>if('02_indirect'!AH17=2,1,'02_indirect'!AH17)</f>
        <v/>
      </c>
      <c r="BA17" s="161" t="str">
        <f>if('02_indirect'!AI17=2,1,'02_indirect'!AI17)</f>
        <v/>
      </c>
      <c r="BB17" s="161" t="str">
        <f>if('02_indirect'!AJ17=2,1,'02_indirect'!AJ17)</f>
        <v/>
      </c>
      <c r="BC17" s="161" t="str">
        <f>if('02_indirect'!AK17=2,1,'02_indirect'!AK17)</f>
        <v/>
      </c>
      <c r="BD17" s="161" t="str">
        <f>if('02_indirect'!AL17=2,1,'02_indirect'!AL17)</f>
        <v/>
      </c>
      <c r="BE17" s="161" t="str">
        <f>if('02_indirect'!AM17=2,1,'02_indirect'!AM17)</f>
        <v/>
      </c>
      <c r="BF17" s="161" t="str">
        <f>if('02_indirect'!AN17=2,1,'02_indirect'!AN17)</f>
        <v/>
      </c>
      <c r="BG17" s="161" t="str">
        <f>if('02_indirect'!AO17=2,1,'02_indirect'!AO17)</f>
        <v/>
      </c>
      <c r="BH17" s="161" t="str">
        <f>if('02_indirect'!AP17=2,1,'02_indirect'!AP17)</f>
        <v/>
      </c>
      <c r="BI17" s="161" t="str">
        <f>if('02_indirect'!AQ17=2,1,'02_indirect'!AQ17)</f>
        <v/>
      </c>
      <c r="BJ17" s="161" t="str">
        <f>if('02_indirect'!AR17=2,1,'02_indirect'!AR17)</f>
        <v/>
      </c>
      <c r="BK17" s="161" t="str">
        <f>if('02_indirect'!AS17=2,1,'02_indirect'!AS17)</f>
        <v/>
      </c>
      <c r="BL17" s="161" t="str">
        <f>if('02_indirect'!AT17=2,1,'02_indirect'!AT17)</f>
        <v/>
      </c>
      <c r="BM17" s="161" t="str">
        <f>if('02_indirect'!AU17=2,1,'02_indirect'!AU17)</f>
        <v/>
      </c>
      <c r="BN17" s="161" t="str">
        <f>if('02_indirect'!AV17=2,1,'02_indirect'!AV17)</f>
        <v/>
      </c>
      <c r="BO17" s="161" t="str">
        <f>if('02_indirect'!AW17=2,1,'02_indirect'!AW17)</f>
        <v/>
      </c>
      <c r="BP17" s="161" t="str">
        <f>if('02_indirect'!AX17=2,1,'02_indirect'!AX17)</f>
        <v/>
      </c>
      <c r="BQ17" s="161" t="str">
        <f>if('02_indirect'!AY17=2,1,'02_indirect'!AY17)</f>
        <v/>
      </c>
      <c r="BR17" s="161" t="str">
        <f>if('02_indirect'!AZ17=2,1,'02_indirect'!AZ17)</f>
        <v/>
      </c>
      <c r="BS17" s="161" t="str">
        <f>if('02_indirect'!BA17=2,1,'02_indirect'!BA17)</f>
        <v/>
      </c>
      <c r="BT17" s="161" t="str">
        <f>if('02_indirect'!BB17=2,1,'02_indirect'!BB17)</f>
        <v/>
      </c>
      <c r="BU17" s="161" t="str">
        <f>if('02_indirect'!BC17=2,1,'02_indirect'!BC17)</f>
        <v/>
      </c>
      <c r="BV17" s="161" t="str">
        <f>if('02_indirect'!BD17=2,1,'02_indirect'!BD17)</f>
        <v/>
      </c>
    </row>
    <row r="18" ht="17.25" customHeight="1">
      <c r="A18" s="162" t="str">
        <f>IF('02_indirect'!B20="",,'02_indirect'!C20&amp;"("&amp;'02_indirect'!E20&amp;'02_indirect'!D20&amp;")")</f>
        <v/>
      </c>
      <c r="B18" s="163" t="str">
        <f>'01_indirect'!A17</f>
        <v/>
      </c>
      <c r="C18" s="174" t="str">
        <f>if(C17="","",if(abs('05_parameter'!$B$22-C17)&lt;time(0,2*'05_parameter'!$B$18-1,0),'05_parameter'!$B$24,if('05_parameter'!$B$25-C17&lt;time(0,2*'05_parameter'!$B$18-1,0),"",C17+time(0,'05_parameter'!$B$18,0))))</f>
        <v/>
      </c>
      <c r="D18" s="175" t="str">
        <f>if(D17="","",if(abs('05_parameter'!$C$22-D17)&lt;time(0,2*'05_parameter'!$C$18-1,0),'05_parameter'!$C$24,if('05_parameter'!$C$25-D17&lt;time(0,2*'05_parameter'!$C$18-1,0),"",D17+time(0,'05_parameter'!$C$18,0))))</f>
        <v/>
      </c>
      <c r="E18" s="175" t="str">
        <f>if(E17="","",if(abs('05_parameter'!$D$22-E17)&lt;time(0,2*'05_parameter'!$D$18-1,0),'05_parameter'!$D$24,if('05_parameter'!$D$25-E17&lt;time(0,2*'05_parameter'!$D$18-1,0),"",E17+time(0,'05_parameter'!$D$18,0))))</f>
        <v/>
      </c>
      <c r="F18" s="175" t="str">
        <f>if(F17="","",if(abs('05_parameter'!$E$22-F17)&lt;time(0,2*'05_parameter'!$E$18-1,0),'05_parameter'!$E$24,if('05_parameter'!$E$25-F17&lt;time(0,2*'05_parameter'!$E$18-1,0),"",F17+time(0,'05_parameter'!$E$18,0))))</f>
        <v/>
      </c>
      <c r="G18" s="175" t="str">
        <f>if(G17="","",if(abs('05_parameter'!$F$22-G17)&lt;time(0,2*'05_parameter'!$F$18-1,0),'05_parameter'!$F$24,if('05_parameter'!$F$25-G17&lt;time(0,2*'05_parameter'!$F$18-1,0),"",G17+time(0,'05_parameter'!$F$18,0))))</f>
        <v/>
      </c>
      <c r="H18" s="175" t="str">
        <f>if(H17="","",if(abs('05_parameter'!$G$22-H17)&lt;time(0,2*'05_parameter'!$G$18-1,0),'05_parameter'!$G$24,if('05_parameter'!$G$25-H17&lt;time(0,2*'05_parameter'!$G$18-1,0),"",H17+time(0,'05_parameter'!$G$18,0))))</f>
        <v/>
      </c>
      <c r="I18" s="173" t="str">
        <f>if(I17="","",if(abs('05_parameter'!$H$22-I17)&lt;time(0,2*'05_parameter'!$H$18-1,0),'05_parameter'!$H$24,if('05_parameter'!$H$25-I17&lt;time(0,2*'05_parameter'!$H$18-1,0),"",I17+time(0,'05_parameter'!$H$18,0))))</f>
        <v/>
      </c>
      <c r="J18" s="175"/>
      <c r="K18" s="163"/>
      <c r="L18" s="163"/>
      <c r="M18" s="163"/>
      <c r="N18" s="163"/>
      <c r="O18" s="163"/>
      <c r="P18" s="163"/>
      <c r="Q18" s="167" t="str">
        <f>Hlookup(Q$1,'04_need'!$B$1:$DP$104,21)</f>
        <v/>
      </c>
      <c r="R18" s="168" t="str">
        <f>Hlookup(R$1,'04_need'!$B$1:$DP$104,21)</f>
        <v/>
      </c>
      <c r="S18" s="168" t="str">
        <f>Hlookup(S$1,'04_need'!$B$1:$DP$104,21)</f>
        <v/>
      </c>
      <c r="T18" s="168" t="str">
        <f>Hlookup(T$1,'04_need'!$B$1:$DP$104,21)</f>
        <v/>
      </c>
      <c r="U18" s="168" t="str">
        <f>Hlookup(U$1,'04_need'!$B$1:$DP$104,21)</f>
        <v/>
      </c>
      <c r="V18" s="168" t="str">
        <f>Hlookup(V$1,'04_need'!$B$1:$DP$104,21)</f>
        <v/>
      </c>
      <c r="W18" s="43" t="str">
        <f>Hlookup(W$1,'04_need'!$B$1:$DP$104,21)</f>
        <v/>
      </c>
      <c r="X18" s="161">
        <f>if('02_indirect'!F18=2,1,'02_indirect'!F18)</f>
        <v>1</v>
      </c>
      <c r="Y18" s="161" t="str">
        <f>if('02_indirect'!G18=2,1,'02_indirect'!G18)</f>
        <v/>
      </c>
      <c r="Z18" s="161" t="str">
        <f>if('02_indirect'!H18=2,1,'02_indirect'!H18)</f>
        <v/>
      </c>
      <c r="AA18" s="161" t="str">
        <f>if('02_indirect'!I18=2,1,'02_indirect'!I18)</f>
        <v/>
      </c>
      <c r="AB18" s="161" t="str">
        <f>if('02_indirect'!J18=2,1,'02_indirect'!J18)</f>
        <v/>
      </c>
      <c r="AC18" s="161" t="str">
        <f>if('02_indirect'!K18=2,1,'02_indirect'!K18)</f>
        <v/>
      </c>
      <c r="AD18" s="161" t="str">
        <f>if('02_indirect'!L18=2,1,'02_indirect'!L18)</f>
        <v/>
      </c>
      <c r="AE18" s="161" t="str">
        <f>if('02_indirect'!M18=2,1,'02_indirect'!M18)</f>
        <v/>
      </c>
      <c r="AF18" s="161">
        <f>if('02_indirect'!N18=2,1,'02_indirect'!N18)</f>
        <v>1</v>
      </c>
      <c r="AG18" s="161" t="str">
        <f>if('02_indirect'!O18=2,1,'02_indirect'!O18)</f>
        <v/>
      </c>
      <c r="AH18" s="161" t="str">
        <f>if('02_indirect'!P18=2,1,'02_indirect'!P18)</f>
        <v/>
      </c>
      <c r="AI18" s="161" t="str">
        <f>if('02_indirect'!Q18=2,1,'02_indirect'!Q18)</f>
        <v/>
      </c>
      <c r="AJ18" s="161" t="str">
        <f>if('02_indirect'!R18=2,1,'02_indirect'!R18)</f>
        <v/>
      </c>
      <c r="AK18" s="161" t="str">
        <f>if('02_indirect'!S18=2,1,'02_indirect'!S18)</f>
        <v/>
      </c>
      <c r="AL18" s="161" t="str">
        <f>if('02_indirect'!T18=2,1,'02_indirect'!T18)</f>
        <v/>
      </c>
      <c r="AM18" s="161" t="str">
        <f>if('02_indirect'!U18=2,1,'02_indirect'!U18)</f>
        <v/>
      </c>
      <c r="AN18" s="161" t="str">
        <f>if('02_indirect'!V18=2,1,'02_indirect'!V18)</f>
        <v/>
      </c>
      <c r="AO18" s="161" t="str">
        <f>if('02_indirect'!W18=2,1,'02_indirect'!W18)</f>
        <v/>
      </c>
      <c r="AP18" s="161" t="str">
        <f>if('02_indirect'!X18=2,1,'02_indirect'!X18)</f>
        <v/>
      </c>
      <c r="AQ18" s="161" t="str">
        <f>if('02_indirect'!Y18=2,1,'02_indirect'!Y18)</f>
        <v/>
      </c>
      <c r="AR18" s="161" t="str">
        <f>if('02_indirect'!Z18=2,1,'02_indirect'!Z18)</f>
        <v/>
      </c>
      <c r="AS18" s="161" t="str">
        <f>if('02_indirect'!AA18=2,1,'02_indirect'!AA18)</f>
        <v/>
      </c>
      <c r="AT18" s="161" t="str">
        <f>if('02_indirect'!AB18=2,1,'02_indirect'!AB18)</f>
        <v/>
      </c>
      <c r="AU18" s="161" t="str">
        <f>if('02_indirect'!AC18=2,1,'02_indirect'!AC18)</f>
        <v/>
      </c>
      <c r="AV18" s="161" t="str">
        <f>if('02_indirect'!AD18=2,1,'02_indirect'!AD18)</f>
        <v/>
      </c>
      <c r="AW18" s="161" t="str">
        <f>if('02_indirect'!AE18=2,1,'02_indirect'!AE18)</f>
        <v/>
      </c>
      <c r="AX18" s="161" t="str">
        <f>if('02_indirect'!AF18=2,1,'02_indirect'!AF18)</f>
        <v/>
      </c>
      <c r="AY18" s="161" t="str">
        <f>if('02_indirect'!AG18=2,1,'02_indirect'!AG18)</f>
        <v/>
      </c>
      <c r="AZ18" s="161" t="str">
        <f>if('02_indirect'!AH18=2,1,'02_indirect'!AH18)</f>
        <v/>
      </c>
      <c r="BA18" s="161" t="str">
        <f>if('02_indirect'!AI18=2,1,'02_indirect'!AI18)</f>
        <v/>
      </c>
      <c r="BB18" s="161" t="str">
        <f>if('02_indirect'!AJ18=2,1,'02_indirect'!AJ18)</f>
        <v/>
      </c>
      <c r="BC18" s="161" t="str">
        <f>if('02_indirect'!AK18=2,1,'02_indirect'!AK18)</f>
        <v/>
      </c>
      <c r="BD18" s="161" t="str">
        <f>if('02_indirect'!AL18=2,1,'02_indirect'!AL18)</f>
        <v/>
      </c>
      <c r="BE18" s="161" t="str">
        <f>if('02_indirect'!AM18=2,1,'02_indirect'!AM18)</f>
        <v/>
      </c>
      <c r="BF18" s="161" t="str">
        <f>if('02_indirect'!AN18=2,1,'02_indirect'!AN18)</f>
        <v/>
      </c>
      <c r="BG18" s="161" t="str">
        <f>if('02_indirect'!AO18=2,1,'02_indirect'!AO18)</f>
        <v/>
      </c>
      <c r="BH18" s="161" t="str">
        <f>if('02_indirect'!AP18=2,1,'02_indirect'!AP18)</f>
        <v/>
      </c>
      <c r="BI18" s="161" t="str">
        <f>if('02_indirect'!AQ18=2,1,'02_indirect'!AQ18)</f>
        <v/>
      </c>
      <c r="BJ18" s="161" t="str">
        <f>if('02_indirect'!AR18=2,1,'02_indirect'!AR18)</f>
        <v/>
      </c>
      <c r="BK18" s="161" t="str">
        <f>if('02_indirect'!AS18=2,1,'02_indirect'!AS18)</f>
        <v/>
      </c>
      <c r="BL18" s="161" t="str">
        <f>if('02_indirect'!AT18=2,1,'02_indirect'!AT18)</f>
        <v/>
      </c>
      <c r="BM18" s="161" t="str">
        <f>if('02_indirect'!AU18=2,1,'02_indirect'!AU18)</f>
        <v/>
      </c>
      <c r="BN18" s="161" t="str">
        <f>if('02_indirect'!AV18=2,1,'02_indirect'!AV18)</f>
        <v/>
      </c>
      <c r="BO18" s="161" t="str">
        <f>if('02_indirect'!AW18=2,1,'02_indirect'!AW18)</f>
        <v/>
      </c>
      <c r="BP18" s="161" t="str">
        <f>if('02_indirect'!AX18=2,1,'02_indirect'!AX18)</f>
        <v/>
      </c>
      <c r="BQ18" s="161" t="str">
        <f>if('02_indirect'!AY18=2,1,'02_indirect'!AY18)</f>
        <v/>
      </c>
      <c r="BR18" s="161" t="str">
        <f>if('02_indirect'!AZ18=2,1,'02_indirect'!AZ18)</f>
        <v/>
      </c>
      <c r="BS18" s="161" t="str">
        <f>if('02_indirect'!BA18=2,1,'02_indirect'!BA18)</f>
        <v/>
      </c>
      <c r="BT18" s="161" t="str">
        <f>if('02_indirect'!BB18=2,1,'02_indirect'!BB18)</f>
        <v/>
      </c>
      <c r="BU18" s="161" t="str">
        <f>if('02_indirect'!BC18=2,1,'02_indirect'!BC18)</f>
        <v/>
      </c>
      <c r="BV18" s="161" t="str">
        <f>if('02_indirect'!BD18=2,1,'02_indirect'!BD18)</f>
        <v/>
      </c>
    </row>
    <row r="19" ht="17.25" customHeight="1">
      <c r="A19" s="162" t="str">
        <f>IF('02_indirect'!B21="",,'02_indirect'!C21&amp;"("&amp;'02_indirect'!E21&amp;'02_indirect'!D21&amp;")")</f>
        <v/>
      </c>
      <c r="B19" s="163" t="str">
        <f>'01_indirect'!A18</f>
        <v/>
      </c>
      <c r="C19" s="174" t="str">
        <f>if(C18="","",if(abs('05_parameter'!$B$22-C18)&lt;time(0,2*'05_parameter'!$B$18-1,0),'05_parameter'!$B$24,if('05_parameter'!$B$25-C18&lt;time(0,2*'05_parameter'!$B$18-1,0),"",C18+time(0,'05_parameter'!$B$18,0))))</f>
        <v/>
      </c>
      <c r="D19" s="175" t="str">
        <f>if(D18="","",if(abs('05_parameter'!$C$22-D18)&lt;time(0,2*'05_parameter'!$C$18-1,0),'05_parameter'!$C$24,if('05_parameter'!$C$25-D18&lt;time(0,2*'05_parameter'!$C$18-1,0),"",D18+time(0,'05_parameter'!$C$18,0))))</f>
        <v/>
      </c>
      <c r="E19" s="175" t="str">
        <f>if(E18="","",if(abs('05_parameter'!$D$22-E18)&lt;time(0,2*'05_parameter'!$D$18-1,0),'05_parameter'!$D$24,if('05_parameter'!$D$25-E18&lt;time(0,2*'05_parameter'!$D$18-1,0),"",E18+time(0,'05_parameter'!$D$18,0))))</f>
        <v/>
      </c>
      <c r="F19" s="175" t="str">
        <f>if(F18="","",if(abs('05_parameter'!$E$22-F18)&lt;time(0,2*'05_parameter'!$E$18-1,0),'05_parameter'!$E$24,if('05_parameter'!$E$25-F18&lt;time(0,2*'05_parameter'!$E$18-1,0),"",F18+time(0,'05_parameter'!$E$18,0))))</f>
        <v/>
      </c>
      <c r="G19" s="175" t="str">
        <f>if(G18="","",if(abs('05_parameter'!$F$22-G18)&lt;time(0,2*'05_parameter'!$F$18-1,0),'05_parameter'!$F$24,if('05_parameter'!$F$25-G18&lt;time(0,2*'05_parameter'!$F$18-1,0),"",G18+time(0,'05_parameter'!$F$18,0))))</f>
        <v/>
      </c>
      <c r="H19" s="175" t="str">
        <f>if(H18="","",if(abs('05_parameter'!$G$22-H18)&lt;time(0,2*'05_parameter'!$G$18-1,0),'05_parameter'!$G$24,if('05_parameter'!$G$25-H18&lt;time(0,2*'05_parameter'!$G$18-1,0),"",H18+time(0,'05_parameter'!$G$18,0))))</f>
        <v/>
      </c>
      <c r="I19" s="173" t="str">
        <f>if(I18="","",if(abs('05_parameter'!$H$22-I18)&lt;time(0,2*'05_parameter'!$H$18-1,0),'05_parameter'!$H$24,if('05_parameter'!$H$25-I18&lt;time(0,2*'05_parameter'!$H$18-1,0),"",I18+time(0,'05_parameter'!$H$18,0))))</f>
        <v/>
      </c>
      <c r="J19" s="175"/>
      <c r="K19" s="163"/>
      <c r="L19" s="163"/>
      <c r="M19" s="163"/>
      <c r="N19" s="163"/>
      <c r="O19" s="163"/>
      <c r="P19" s="163"/>
      <c r="Q19" s="167" t="str">
        <f>Hlookup(Q$1,'04_need'!$B$1:$DP$104,22)</f>
        <v/>
      </c>
      <c r="R19" s="168" t="str">
        <f>Hlookup(R$1,'04_need'!$B$1:$DP$104,22)</f>
        <v/>
      </c>
      <c r="S19" s="168" t="str">
        <f>Hlookup(S$1,'04_need'!$B$1:$DP$104,22)</f>
        <v/>
      </c>
      <c r="T19" s="168" t="str">
        <f>Hlookup(T$1,'04_need'!$B$1:$DP$104,22)</f>
        <v/>
      </c>
      <c r="U19" s="168" t="str">
        <f>Hlookup(U$1,'04_need'!$B$1:$DP$104,22)</f>
        <v/>
      </c>
      <c r="V19" s="168" t="str">
        <f>Hlookup(V$1,'04_need'!$B$1:$DP$104,22)</f>
        <v/>
      </c>
      <c r="W19" s="43" t="str">
        <f>Hlookup(W$1,'04_need'!$B$1:$DP$104,22)</f>
        <v/>
      </c>
      <c r="X19" s="161">
        <f>if('02_indirect'!F19=2,1,'02_indirect'!F19)</f>
        <v>1</v>
      </c>
      <c r="Y19" s="161">
        <f>if('02_indirect'!G19=2,1,'02_indirect'!G19)</f>
        <v>1</v>
      </c>
      <c r="Z19" s="161" t="str">
        <f>if('02_indirect'!H19=2,1,'02_indirect'!H19)</f>
        <v/>
      </c>
      <c r="AA19" s="161">
        <f>if('02_indirect'!I19=2,1,'02_indirect'!I19)</f>
        <v>1</v>
      </c>
      <c r="AB19" s="161">
        <f>if('02_indirect'!J19=2,1,'02_indirect'!J19)</f>
        <v>1</v>
      </c>
      <c r="AC19" s="161">
        <f>if('02_indirect'!K19=2,1,'02_indirect'!K19)</f>
        <v>1</v>
      </c>
      <c r="AD19" s="161">
        <f>if('02_indirect'!L19=2,1,'02_indirect'!L19)</f>
        <v>1</v>
      </c>
      <c r="AE19" s="161">
        <f>if('02_indirect'!M19=2,1,'02_indirect'!M19)</f>
        <v>1</v>
      </c>
      <c r="AF19" s="161" t="str">
        <f>if('02_indirect'!N19=2,1,'02_indirect'!N19)</f>
        <v/>
      </c>
      <c r="AG19" s="161" t="str">
        <f>if('02_indirect'!O19=2,1,'02_indirect'!O19)</f>
        <v/>
      </c>
      <c r="AH19" s="161" t="str">
        <f>if('02_indirect'!P19=2,1,'02_indirect'!P19)</f>
        <v/>
      </c>
      <c r="AI19" s="161" t="str">
        <f>if('02_indirect'!Q19=2,1,'02_indirect'!Q19)</f>
        <v/>
      </c>
      <c r="AJ19" s="161">
        <f>if('02_indirect'!R19=2,1,'02_indirect'!R19)</f>
        <v>1</v>
      </c>
      <c r="AK19" s="161">
        <f>if('02_indirect'!S19=2,1,'02_indirect'!S19)</f>
        <v>1</v>
      </c>
      <c r="AL19" s="161">
        <f>if('02_indirect'!T19=2,1,'02_indirect'!T19)</f>
        <v>1</v>
      </c>
      <c r="AM19" s="161">
        <f>if('02_indirect'!U19=2,1,'02_indirect'!U19)</f>
        <v>1</v>
      </c>
      <c r="AN19" s="161" t="str">
        <f>if('02_indirect'!V19=2,1,'02_indirect'!V19)</f>
        <v/>
      </c>
      <c r="AO19" s="161" t="str">
        <f>if('02_indirect'!W19=2,1,'02_indirect'!W19)</f>
        <v/>
      </c>
      <c r="AP19" s="161">
        <f>if('02_indirect'!X19=2,1,'02_indirect'!X19)</f>
        <v>1</v>
      </c>
      <c r="AQ19" s="161">
        <f>if('02_indirect'!Y19=2,1,'02_indirect'!Y19)</f>
        <v>1</v>
      </c>
      <c r="AR19" s="161" t="str">
        <f>if('02_indirect'!Z19=2,1,'02_indirect'!Z19)</f>
        <v/>
      </c>
      <c r="AS19" s="161" t="str">
        <f>if('02_indirect'!AA19=2,1,'02_indirect'!AA19)</f>
        <v/>
      </c>
      <c r="AT19" s="161" t="str">
        <f>if('02_indirect'!AB19=2,1,'02_indirect'!AB19)</f>
        <v/>
      </c>
      <c r="AU19" s="161" t="str">
        <f>if('02_indirect'!AC19=2,1,'02_indirect'!AC19)</f>
        <v/>
      </c>
      <c r="AV19" s="161" t="str">
        <f>if('02_indirect'!AD19=2,1,'02_indirect'!AD19)</f>
        <v/>
      </c>
      <c r="AW19" s="161" t="str">
        <f>if('02_indirect'!AE19=2,1,'02_indirect'!AE19)</f>
        <v/>
      </c>
      <c r="AX19" s="161" t="str">
        <f>if('02_indirect'!AF19=2,1,'02_indirect'!AF19)</f>
        <v/>
      </c>
      <c r="AY19" s="161" t="str">
        <f>if('02_indirect'!AG19=2,1,'02_indirect'!AG19)</f>
        <v/>
      </c>
      <c r="AZ19" s="161" t="str">
        <f>if('02_indirect'!AH19=2,1,'02_indirect'!AH19)</f>
        <v/>
      </c>
      <c r="BA19" s="161" t="str">
        <f>if('02_indirect'!AI19=2,1,'02_indirect'!AI19)</f>
        <v/>
      </c>
      <c r="BB19" s="161" t="str">
        <f>if('02_indirect'!AJ19=2,1,'02_indirect'!AJ19)</f>
        <v/>
      </c>
      <c r="BC19" s="161" t="str">
        <f>if('02_indirect'!AK19=2,1,'02_indirect'!AK19)</f>
        <v/>
      </c>
      <c r="BD19" s="161" t="str">
        <f>if('02_indirect'!AL19=2,1,'02_indirect'!AL19)</f>
        <v/>
      </c>
      <c r="BE19" s="161" t="str">
        <f>if('02_indirect'!AM19=2,1,'02_indirect'!AM19)</f>
        <v/>
      </c>
      <c r="BF19" s="161" t="str">
        <f>if('02_indirect'!AN19=2,1,'02_indirect'!AN19)</f>
        <v/>
      </c>
      <c r="BG19" s="161" t="str">
        <f>if('02_indirect'!AO19=2,1,'02_indirect'!AO19)</f>
        <v/>
      </c>
      <c r="BH19" s="161" t="str">
        <f>if('02_indirect'!AP19=2,1,'02_indirect'!AP19)</f>
        <v/>
      </c>
      <c r="BI19" s="161" t="str">
        <f>if('02_indirect'!AQ19=2,1,'02_indirect'!AQ19)</f>
        <v/>
      </c>
      <c r="BJ19" s="161" t="str">
        <f>if('02_indirect'!AR19=2,1,'02_indirect'!AR19)</f>
        <v/>
      </c>
      <c r="BK19" s="161" t="str">
        <f>if('02_indirect'!AS19=2,1,'02_indirect'!AS19)</f>
        <v/>
      </c>
      <c r="BL19" s="161" t="str">
        <f>if('02_indirect'!AT19=2,1,'02_indirect'!AT19)</f>
        <v/>
      </c>
      <c r="BM19" s="161" t="str">
        <f>if('02_indirect'!AU19=2,1,'02_indirect'!AU19)</f>
        <v/>
      </c>
      <c r="BN19" s="161" t="str">
        <f>if('02_indirect'!AV19=2,1,'02_indirect'!AV19)</f>
        <v/>
      </c>
      <c r="BO19" s="161" t="str">
        <f>if('02_indirect'!AW19=2,1,'02_indirect'!AW19)</f>
        <v/>
      </c>
      <c r="BP19" s="161" t="str">
        <f>if('02_indirect'!AX19=2,1,'02_indirect'!AX19)</f>
        <v/>
      </c>
      <c r="BQ19" s="161" t="str">
        <f>if('02_indirect'!AY19=2,1,'02_indirect'!AY19)</f>
        <v/>
      </c>
      <c r="BR19" s="161" t="str">
        <f>if('02_indirect'!AZ19=2,1,'02_indirect'!AZ19)</f>
        <v/>
      </c>
      <c r="BS19" s="161" t="str">
        <f>if('02_indirect'!BA19=2,1,'02_indirect'!BA19)</f>
        <v/>
      </c>
      <c r="BT19" s="161" t="str">
        <f>if('02_indirect'!BB19=2,1,'02_indirect'!BB19)</f>
        <v/>
      </c>
      <c r="BU19" s="161" t="str">
        <f>if('02_indirect'!BC19=2,1,'02_indirect'!BC19)</f>
        <v/>
      </c>
      <c r="BV19" s="161" t="str">
        <f>if('02_indirect'!BD19=2,1,'02_indirect'!BD19)</f>
        <v/>
      </c>
    </row>
    <row r="20" ht="17.25" customHeight="1">
      <c r="A20" s="162" t="str">
        <f>IF('02_indirect'!B22="",,'02_indirect'!C22&amp;"("&amp;'02_indirect'!E22&amp;'02_indirect'!D22&amp;")")</f>
        <v/>
      </c>
      <c r="B20" s="163" t="str">
        <f>'01_indirect'!A19</f>
        <v/>
      </c>
      <c r="C20" s="174" t="str">
        <f>if(C19="","",if(abs('05_parameter'!$B$22-C19)&lt;time(0,2*'05_parameter'!$B$18-1,0),'05_parameter'!$B$24,if('05_parameter'!$B$25-C19&lt;time(0,2*'05_parameter'!$B$18-1,0),"",C19+time(0,'05_parameter'!$B$18,0))))</f>
        <v/>
      </c>
      <c r="D20" s="175" t="str">
        <f>if(D19="","",if(abs('05_parameter'!$C$22-D19)&lt;time(0,2*'05_parameter'!$C$18-1,0),'05_parameter'!$C$24,if('05_parameter'!$C$25-D19&lt;time(0,2*'05_parameter'!$C$18-1,0),"",D19+time(0,'05_parameter'!$C$18,0))))</f>
        <v/>
      </c>
      <c r="E20" s="175" t="str">
        <f>if(E19="","",if(abs('05_parameter'!$D$22-E19)&lt;time(0,2*'05_parameter'!$D$18-1,0),'05_parameter'!$D$24,if('05_parameter'!$D$25-E19&lt;time(0,2*'05_parameter'!$D$18-1,0),"",E19+time(0,'05_parameter'!$D$18,0))))</f>
        <v/>
      </c>
      <c r="F20" s="175" t="str">
        <f>if(F19="","",if(abs('05_parameter'!$E$22-F19)&lt;time(0,2*'05_parameter'!$E$18-1,0),'05_parameter'!$E$24,if('05_parameter'!$E$25-F19&lt;time(0,2*'05_parameter'!$E$18-1,0),"",F19+time(0,'05_parameter'!$E$18,0))))</f>
        <v/>
      </c>
      <c r="G20" s="175" t="str">
        <f>if(G19="","",if(abs('05_parameter'!$F$22-G19)&lt;time(0,2*'05_parameter'!$F$18-1,0),'05_parameter'!$F$24,if('05_parameter'!$F$25-G19&lt;time(0,2*'05_parameter'!$F$18-1,0),"",G19+time(0,'05_parameter'!$F$18,0))))</f>
        <v/>
      </c>
      <c r="H20" s="175" t="str">
        <f>if(H19="","",if(abs('05_parameter'!$G$22-H19)&lt;time(0,2*'05_parameter'!$G$18-1,0),'05_parameter'!$G$24,if('05_parameter'!$G$25-H19&lt;time(0,2*'05_parameter'!$G$18-1,0),"",H19+time(0,'05_parameter'!$G$18,0))))</f>
        <v/>
      </c>
      <c r="I20" s="173" t="str">
        <f>if(I19="","",if(abs('05_parameter'!$H$22-I19)&lt;time(0,2*'05_parameter'!$H$18-1,0),'05_parameter'!$H$24,if('05_parameter'!$H$25-I19&lt;time(0,2*'05_parameter'!$H$18-1,0),"",I19+time(0,'05_parameter'!$H$18,0))))</f>
        <v/>
      </c>
      <c r="J20" s="175"/>
      <c r="K20" s="163"/>
      <c r="L20" s="163"/>
      <c r="M20" s="163"/>
      <c r="N20" s="163"/>
      <c r="O20" s="163"/>
      <c r="P20" s="163"/>
      <c r="Q20" s="167" t="str">
        <f>Hlookup(Q$1,'04_need'!$B$1:$DP$104,23)</f>
        <v/>
      </c>
      <c r="R20" s="168" t="str">
        <f>Hlookup(R$1,'04_need'!$B$1:$DP$104,23)</f>
        <v/>
      </c>
      <c r="S20" s="168" t="str">
        <f>Hlookup(S$1,'04_need'!$B$1:$DP$104,23)</f>
        <v/>
      </c>
      <c r="T20" s="168" t="str">
        <f>Hlookup(T$1,'04_need'!$B$1:$DP$104,23)</f>
        <v/>
      </c>
      <c r="U20" s="168" t="str">
        <f>Hlookup(U$1,'04_need'!$B$1:$DP$104,23)</f>
        <v/>
      </c>
      <c r="V20" s="168" t="str">
        <f>Hlookup(V$1,'04_need'!$B$1:$DP$104,23)</f>
        <v/>
      </c>
      <c r="W20" s="43" t="str">
        <f>Hlookup(W$1,'04_need'!$B$1:$DP$104,23)</f>
        <v/>
      </c>
      <c r="X20" s="161" t="str">
        <f>if('02_indirect'!F20=2,1,'02_indirect'!F20)</f>
        <v/>
      </c>
      <c r="Y20" s="161" t="str">
        <f>if('02_indirect'!G20=2,1,'02_indirect'!G20)</f>
        <v/>
      </c>
      <c r="Z20" s="161" t="str">
        <f>if('02_indirect'!H20=2,1,'02_indirect'!H20)</f>
        <v/>
      </c>
      <c r="AA20" s="161" t="str">
        <f>if('02_indirect'!I20=2,1,'02_indirect'!I20)</f>
        <v/>
      </c>
      <c r="AB20" s="161" t="str">
        <f>if('02_indirect'!J20=2,1,'02_indirect'!J20)</f>
        <v/>
      </c>
      <c r="AC20" s="161" t="str">
        <f>if('02_indirect'!K20=2,1,'02_indirect'!K20)</f>
        <v/>
      </c>
      <c r="AD20" s="161" t="str">
        <f>if('02_indirect'!L20=2,1,'02_indirect'!L20)</f>
        <v/>
      </c>
      <c r="AE20" s="161" t="str">
        <f>if('02_indirect'!M20=2,1,'02_indirect'!M20)</f>
        <v/>
      </c>
      <c r="AF20" s="161" t="str">
        <f>if('02_indirect'!N20=2,1,'02_indirect'!N20)</f>
        <v/>
      </c>
      <c r="AG20" s="161" t="str">
        <f>if('02_indirect'!O20=2,1,'02_indirect'!O20)</f>
        <v/>
      </c>
      <c r="AH20" s="161" t="str">
        <f>if('02_indirect'!P20=2,1,'02_indirect'!P20)</f>
        <v/>
      </c>
      <c r="AI20" s="161" t="str">
        <f>if('02_indirect'!Q20=2,1,'02_indirect'!Q20)</f>
        <v/>
      </c>
      <c r="AJ20" s="161" t="str">
        <f>if('02_indirect'!R20=2,1,'02_indirect'!R20)</f>
        <v/>
      </c>
      <c r="AK20" s="161" t="str">
        <f>if('02_indirect'!S20=2,1,'02_indirect'!S20)</f>
        <v/>
      </c>
      <c r="AL20" s="161" t="str">
        <f>if('02_indirect'!T20=2,1,'02_indirect'!T20)</f>
        <v/>
      </c>
      <c r="AM20" s="161" t="str">
        <f>if('02_indirect'!U20=2,1,'02_indirect'!U20)</f>
        <v/>
      </c>
      <c r="AN20" s="161" t="str">
        <f>if('02_indirect'!V20=2,1,'02_indirect'!V20)</f>
        <v/>
      </c>
      <c r="AO20" s="161" t="str">
        <f>if('02_indirect'!W20=2,1,'02_indirect'!W20)</f>
        <v/>
      </c>
      <c r="AP20" s="161" t="str">
        <f>if('02_indirect'!X20=2,1,'02_indirect'!X20)</f>
        <v/>
      </c>
      <c r="AQ20" s="161" t="str">
        <f>if('02_indirect'!Y20=2,1,'02_indirect'!Y20)</f>
        <v/>
      </c>
      <c r="AR20" s="161" t="str">
        <f>if('02_indirect'!Z20=2,1,'02_indirect'!Z20)</f>
        <v/>
      </c>
      <c r="AS20" s="161" t="str">
        <f>if('02_indirect'!AA20=2,1,'02_indirect'!AA20)</f>
        <v/>
      </c>
      <c r="AT20" s="161" t="str">
        <f>if('02_indirect'!AB20=2,1,'02_indirect'!AB20)</f>
        <v/>
      </c>
      <c r="AU20" s="161" t="str">
        <f>if('02_indirect'!AC20=2,1,'02_indirect'!AC20)</f>
        <v/>
      </c>
      <c r="AV20" s="161" t="str">
        <f>if('02_indirect'!AD20=2,1,'02_indirect'!AD20)</f>
        <v/>
      </c>
      <c r="AW20" s="161" t="str">
        <f>if('02_indirect'!AE20=2,1,'02_indirect'!AE20)</f>
        <v/>
      </c>
      <c r="AX20" s="161" t="str">
        <f>if('02_indirect'!AF20=2,1,'02_indirect'!AF20)</f>
        <v/>
      </c>
      <c r="AY20" s="161" t="str">
        <f>if('02_indirect'!AG20=2,1,'02_indirect'!AG20)</f>
        <v/>
      </c>
      <c r="AZ20" s="161" t="str">
        <f>if('02_indirect'!AH20=2,1,'02_indirect'!AH20)</f>
        <v/>
      </c>
      <c r="BA20" s="161" t="str">
        <f>if('02_indirect'!AI20=2,1,'02_indirect'!AI20)</f>
        <v/>
      </c>
      <c r="BB20" s="161" t="str">
        <f>if('02_indirect'!AJ20=2,1,'02_indirect'!AJ20)</f>
        <v/>
      </c>
      <c r="BC20" s="161" t="str">
        <f>if('02_indirect'!AK20=2,1,'02_indirect'!AK20)</f>
        <v/>
      </c>
      <c r="BD20" s="161" t="str">
        <f>if('02_indirect'!AL20=2,1,'02_indirect'!AL20)</f>
        <v/>
      </c>
      <c r="BE20" s="161" t="str">
        <f>if('02_indirect'!AM20=2,1,'02_indirect'!AM20)</f>
        <v/>
      </c>
      <c r="BF20" s="161" t="str">
        <f>if('02_indirect'!AN20=2,1,'02_indirect'!AN20)</f>
        <v/>
      </c>
      <c r="BG20" s="161" t="str">
        <f>if('02_indirect'!AO20=2,1,'02_indirect'!AO20)</f>
        <v/>
      </c>
      <c r="BH20" s="161" t="str">
        <f>if('02_indirect'!AP20=2,1,'02_indirect'!AP20)</f>
        <v/>
      </c>
      <c r="BI20" s="161" t="str">
        <f>if('02_indirect'!AQ20=2,1,'02_indirect'!AQ20)</f>
        <v/>
      </c>
      <c r="BJ20" s="161" t="str">
        <f>if('02_indirect'!AR20=2,1,'02_indirect'!AR20)</f>
        <v/>
      </c>
      <c r="BK20" s="161" t="str">
        <f>if('02_indirect'!AS20=2,1,'02_indirect'!AS20)</f>
        <v/>
      </c>
      <c r="BL20" s="161" t="str">
        <f>if('02_indirect'!AT20=2,1,'02_indirect'!AT20)</f>
        <v/>
      </c>
      <c r="BM20" s="161" t="str">
        <f>if('02_indirect'!AU20=2,1,'02_indirect'!AU20)</f>
        <v/>
      </c>
      <c r="BN20" s="161" t="str">
        <f>if('02_indirect'!AV20=2,1,'02_indirect'!AV20)</f>
        <v/>
      </c>
      <c r="BO20" s="161" t="str">
        <f>if('02_indirect'!AW20=2,1,'02_indirect'!AW20)</f>
        <v/>
      </c>
      <c r="BP20" s="161" t="str">
        <f>if('02_indirect'!AX20=2,1,'02_indirect'!AX20)</f>
        <v/>
      </c>
      <c r="BQ20" s="161" t="str">
        <f>if('02_indirect'!AY20=2,1,'02_indirect'!AY20)</f>
        <v/>
      </c>
      <c r="BR20" s="161" t="str">
        <f>if('02_indirect'!AZ20=2,1,'02_indirect'!AZ20)</f>
        <v/>
      </c>
      <c r="BS20" s="161" t="str">
        <f>if('02_indirect'!BA20=2,1,'02_indirect'!BA20)</f>
        <v/>
      </c>
      <c r="BT20" s="161" t="str">
        <f>if('02_indirect'!BB20=2,1,'02_indirect'!BB20)</f>
        <v/>
      </c>
      <c r="BU20" s="161" t="str">
        <f>if('02_indirect'!BC20=2,1,'02_indirect'!BC20)</f>
        <v/>
      </c>
      <c r="BV20" s="161" t="str">
        <f>if('02_indirect'!BD20=2,1,'02_indirect'!BD20)</f>
        <v/>
      </c>
    </row>
    <row r="21" ht="17.25" customHeight="1">
      <c r="A21" s="162" t="str">
        <f>IF('02_indirect'!B23="",,'02_indirect'!C23&amp;"("&amp;'02_indirect'!E23&amp;'02_indirect'!D23&amp;")")</f>
        <v/>
      </c>
      <c r="B21" s="163" t="str">
        <f>'01_indirect'!A20</f>
        <v/>
      </c>
      <c r="C21" s="174" t="str">
        <f>if(C20="","",if(abs('05_parameter'!$B$22-C20)&lt;time(0,2*'05_parameter'!$B$18-1,0),'05_parameter'!$B$24,if('05_parameter'!$B$25-C20&lt;time(0,2*'05_parameter'!$B$18-1,0),"",C20+time(0,'05_parameter'!$B$18,0))))</f>
        <v/>
      </c>
      <c r="D21" s="175" t="str">
        <f>if(D20="","",if(abs('05_parameter'!$C$22-D20)&lt;time(0,2*'05_parameter'!$C$18-1,0),'05_parameter'!$C$24,if('05_parameter'!$C$25-D20&lt;time(0,2*'05_parameter'!$C$18-1,0),"",D20+time(0,'05_parameter'!$C$18,0))))</f>
        <v/>
      </c>
      <c r="E21" s="175" t="str">
        <f>if(E20="","",if(abs('05_parameter'!$D$22-E20)&lt;time(0,2*'05_parameter'!$D$18-1,0),'05_parameter'!$D$24,if('05_parameter'!$D$25-E20&lt;time(0,2*'05_parameter'!$D$18-1,0),"",E20+time(0,'05_parameter'!$D$18,0))))</f>
        <v/>
      </c>
      <c r="F21" s="175" t="str">
        <f>if(F20="","",if(abs('05_parameter'!$E$22-F20)&lt;time(0,2*'05_parameter'!$E$18-1,0),'05_parameter'!$E$24,if('05_parameter'!$E$25-F20&lt;time(0,2*'05_parameter'!$E$18-1,0),"",F20+time(0,'05_parameter'!$E$18,0))))</f>
        <v/>
      </c>
      <c r="G21" s="175" t="str">
        <f>if(G20="","",if(abs('05_parameter'!$F$22-G20)&lt;time(0,2*'05_parameter'!$F$18-1,0),'05_parameter'!$F$24,if('05_parameter'!$F$25-G20&lt;time(0,2*'05_parameter'!$F$18-1,0),"",G20+time(0,'05_parameter'!$F$18,0))))</f>
        <v/>
      </c>
      <c r="H21" s="175" t="str">
        <f>if(H20="","",if(abs('05_parameter'!$G$22-H20)&lt;time(0,2*'05_parameter'!$G$18-1,0),'05_parameter'!$G$24,if('05_parameter'!$G$25-H20&lt;time(0,2*'05_parameter'!$G$18-1,0),"",H20+time(0,'05_parameter'!$G$18,0))))</f>
        <v/>
      </c>
      <c r="I21" s="173" t="str">
        <f>if(I20="","",if(abs('05_parameter'!$H$22-I20)&lt;time(0,2*'05_parameter'!$H$18-1,0),'05_parameter'!$H$24,if('05_parameter'!$H$25-I20&lt;time(0,2*'05_parameter'!$H$18-1,0),"",I20+time(0,'05_parameter'!$H$18,0))))</f>
        <v/>
      </c>
      <c r="J21" s="175"/>
      <c r="K21" s="163"/>
      <c r="L21" s="163"/>
      <c r="M21" s="163"/>
      <c r="N21" s="163"/>
      <c r="O21" s="163"/>
      <c r="P21" s="163"/>
      <c r="Q21" s="167" t="str">
        <f>Hlookup(Q$1,'04_need'!$B$1:$DP$104,24)</f>
        <v/>
      </c>
      <c r="R21" s="168" t="str">
        <f>Hlookup(R$1,'04_need'!$B$1:$DP$104,24)</f>
        <v/>
      </c>
      <c r="S21" s="168" t="str">
        <f>Hlookup(S$1,'04_need'!$B$1:$DP$104,24)</f>
        <v/>
      </c>
      <c r="T21" s="168" t="str">
        <f>Hlookup(T$1,'04_need'!$B$1:$DP$104,24)</f>
        <v/>
      </c>
      <c r="U21" s="168" t="str">
        <f>Hlookup(U$1,'04_need'!$B$1:$DP$104,24)</f>
        <v/>
      </c>
      <c r="V21" s="168" t="str">
        <f>Hlookup(V$1,'04_need'!$B$1:$DP$104,24)</f>
        <v/>
      </c>
      <c r="W21" s="43" t="str">
        <f>Hlookup(W$1,'04_need'!$B$1:$DP$104,24)</f>
        <v/>
      </c>
      <c r="X21" s="161" t="str">
        <f>if('02_indirect'!F21=2,1,'02_indirect'!F21)</f>
        <v/>
      </c>
      <c r="Y21" s="161" t="str">
        <f>if('02_indirect'!G21=2,1,'02_indirect'!G21)</f>
        <v/>
      </c>
      <c r="Z21" s="161" t="str">
        <f>if('02_indirect'!H21=2,1,'02_indirect'!H21)</f>
        <v/>
      </c>
      <c r="AA21" s="161" t="str">
        <f>if('02_indirect'!I21=2,1,'02_indirect'!I21)</f>
        <v/>
      </c>
      <c r="AB21" s="161" t="str">
        <f>if('02_indirect'!J21=2,1,'02_indirect'!J21)</f>
        <v/>
      </c>
      <c r="AC21" s="161" t="str">
        <f>if('02_indirect'!K21=2,1,'02_indirect'!K21)</f>
        <v/>
      </c>
      <c r="AD21" s="161" t="str">
        <f>if('02_indirect'!L21=2,1,'02_indirect'!L21)</f>
        <v/>
      </c>
      <c r="AE21" s="161" t="str">
        <f>if('02_indirect'!M21=2,1,'02_indirect'!M21)</f>
        <v/>
      </c>
      <c r="AF21" s="161" t="str">
        <f>if('02_indirect'!N21=2,1,'02_indirect'!N21)</f>
        <v/>
      </c>
      <c r="AG21" s="161" t="str">
        <f>if('02_indirect'!O21=2,1,'02_indirect'!O21)</f>
        <v/>
      </c>
      <c r="AH21" s="161" t="str">
        <f>if('02_indirect'!P21=2,1,'02_indirect'!P21)</f>
        <v/>
      </c>
      <c r="AI21" s="161" t="str">
        <f>if('02_indirect'!Q21=2,1,'02_indirect'!Q21)</f>
        <v/>
      </c>
      <c r="AJ21" s="161" t="str">
        <f>if('02_indirect'!R21=2,1,'02_indirect'!R21)</f>
        <v/>
      </c>
      <c r="AK21" s="161" t="str">
        <f>if('02_indirect'!S21=2,1,'02_indirect'!S21)</f>
        <v/>
      </c>
      <c r="AL21" s="161" t="str">
        <f>if('02_indirect'!T21=2,1,'02_indirect'!T21)</f>
        <v/>
      </c>
      <c r="AM21" s="161" t="str">
        <f>if('02_indirect'!U21=2,1,'02_indirect'!U21)</f>
        <v/>
      </c>
      <c r="AN21" s="161" t="str">
        <f>if('02_indirect'!V21=2,1,'02_indirect'!V21)</f>
        <v/>
      </c>
      <c r="AO21" s="161" t="str">
        <f>if('02_indirect'!W21=2,1,'02_indirect'!W21)</f>
        <v/>
      </c>
      <c r="AP21" s="161" t="str">
        <f>if('02_indirect'!X21=2,1,'02_indirect'!X21)</f>
        <v/>
      </c>
      <c r="AQ21" s="161" t="str">
        <f>if('02_indirect'!Y21=2,1,'02_indirect'!Y21)</f>
        <v/>
      </c>
      <c r="AR21" s="161" t="str">
        <f>if('02_indirect'!Z21=2,1,'02_indirect'!Z21)</f>
        <v/>
      </c>
      <c r="AS21" s="161" t="str">
        <f>if('02_indirect'!AA21=2,1,'02_indirect'!AA21)</f>
        <v/>
      </c>
      <c r="AT21" s="161" t="str">
        <f>if('02_indirect'!AB21=2,1,'02_indirect'!AB21)</f>
        <v/>
      </c>
      <c r="AU21" s="161" t="str">
        <f>if('02_indirect'!AC21=2,1,'02_indirect'!AC21)</f>
        <v/>
      </c>
      <c r="AV21" s="161" t="str">
        <f>if('02_indirect'!AD21=2,1,'02_indirect'!AD21)</f>
        <v/>
      </c>
      <c r="AW21" s="161" t="str">
        <f>if('02_indirect'!AE21=2,1,'02_indirect'!AE21)</f>
        <v/>
      </c>
      <c r="AX21" s="161" t="str">
        <f>if('02_indirect'!AF21=2,1,'02_indirect'!AF21)</f>
        <v/>
      </c>
      <c r="AY21" s="161" t="str">
        <f>if('02_indirect'!AG21=2,1,'02_indirect'!AG21)</f>
        <v/>
      </c>
      <c r="AZ21" s="161" t="str">
        <f>if('02_indirect'!AH21=2,1,'02_indirect'!AH21)</f>
        <v/>
      </c>
      <c r="BA21" s="161" t="str">
        <f>if('02_indirect'!AI21=2,1,'02_indirect'!AI21)</f>
        <v/>
      </c>
      <c r="BB21" s="161" t="str">
        <f>if('02_indirect'!AJ21=2,1,'02_indirect'!AJ21)</f>
        <v/>
      </c>
      <c r="BC21" s="161" t="str">
        <f>if('02_indirect'!AK21=2,1,'02_indirect'!AK21)</f>
        <v/>
      </c>
      <c r="BD21" s="161" t="str">
        <f>if('02_indirect'!AL21=2,1,'02_indirect'!AL21)</f>
        <v/>
      </c>
      <c r="BE21" s="161" t="str">
        <f>if('02_indirect'!AM21=2,1,'02_indirect'!AM21)</f>
        <v/>
      </c>
      <c r="BF21" s="161" t="str">
        <f>if('02_indirect'!AN21=2,1,'02_indirect'!AN21)</f>
        <v/>
      </c>
      <c r="BG21" s="161" t="str">
        <f>if('02_indirect'!AO21=2,1,'02_indirect'!AO21)</f>
        <v/>
      </c>
      <c r="BH21" s="161" t="str">
        <f>if('02_indirect'!AP21=2,1,'02_indirect'!AP21)</f>
        <v/>
      </c>
      <c r="BI21" s="161" t="str">
        <f>if('02_indirect'!AQ21=2,1,'02_indirect'!AQ21)</f>
        <v/>
      </c>
      <c r="BJ21" s="161" t="str">
        <f>if('02_indirect'!AR21=2,1,'02_indirect'!AR21)</f>
        <v/>
      </c>
      <c r="BK21" s="161" t="str">
        <f>if('02_indirect'!AS21=2,1,'02_indirect'!AS21)</f>
        <v/>
      </c>
      <c r="BL21" s="161" t="str">
        <f>if('02_indirect'!AT21=2,1,'02_indirect'!AT21)</f>
        <v/>
      </c>
      <c r="BM21" s="161" t="str">
        <f>if('02_indirect'!AU21=2,1,'02_indirect'!AU21)</f>
        <v/>
      </c>
      <c r="BN21" s="161" t="str">
        <f>if('02_indirect'!AV21=2,1,'02_indirect'!AV21)</f>
        <v/>
      </c>
      <c r="BO21" s="161" t="str">
        <f>if('02_indirect'!AW21=2,1,'02_indirect'!AW21)</f>
        <v/>
      </c>
      <c r="BP21" s="161" t="str">
        <f>if('02_indirect'!AX21=2,1,'02_indirect'!AX21)</f>
        <v/>
      </c>
      <c r="BQ21" s="161" t="str">
        <f>if('02_indirect'!AY21=2,1,'02_indirect'!AY21)</f>
        <v/>
      </c>
      <c r="BR21" s="161" t="str">
        <f>if('02_indirect'!AZ21=2,1,'02_indirect'!AZ21)</f>
        <v/>
      </c>
      <c r="BS21" s="161" t="str">
        <f>if('02_indirect'!BA21=2,1,'02_indirect'!BA21)</f>
        <v/>
      </c>
      <c r="BT21" s="161" t="str">
        <f>if('02_indirect'!BB21=2,1,'02_indirect'!BB21)</f>
        <v/>
      </c>
      <c r="BU21" s="161" t="str">
        <f>if('02_indirect'!BC21=2,1,'02_indirect'!BC21)</f>
        <v/>
      </c>
      <c r="BV21" s="161" t="str">
        <f>if('02_indirect'!BD21=2,1,'02_indirect'!BD21)</f>
        <v/>
      </c>
    </row>
    <row r="22" ht="17.25" customHeight="1">
      <c r="A22" s="162" t="str">
        <f>IF('02_indirect'!B24="",,'02_indirect'!C24&amp;"("&amp;'02_indirect'!E24&amp;'02_indirect'!D24&amp;")")</f>
        <v/>
      </c>
      <c r="B22" s="163" t="str">
        <f>'01_indirect'!A21</f>
        <v/>
      </c>
      <c r="C22" s="174" t="str">
        <f>if(C21="","",if(abs('05_parameter'!$B$22-C21)&lt;time(0,2*'05_parameter'!$B$18-1,0),'05_parameter'!$B$24,if('05_parameter'!$B$25-C21&lt;time(0,2*'05_parameter'!$B$18-1,0),"",C21+time(0,'05_parameter'!$B$18,0))))</f>
        <v/>
      </c>
      <c r="D22" s="175" t="str">
        <f>if(D21="","",if(abs('05_parameter'!$C$22-D21)&lt;time(0,2*'05_parameter'!$C$18-1,0),'05_parameter'!$C$24,if('05_parameter'!$C$25-D21&lt;time(0,2*'05_parameter'!$C$18-1,0),"",D21+time(0,'05_parameter'!$C$18,0))))</f>
        <v/>
      </c>
      <c r="E22" s="175" t="str">
        <f>if(E21="","",if(abs('05_parameter'!$D$22-E21)&lt;time(0,2*'05_parameter'!$D$18-1,0),'05_parameter'!$D$24,if('05_parameter'!$D$25-E21&lt;time(0,2*'05_parameter'!$D$18-1,0),"",E21+time(0,'05_parameter'!$D$18,0))))</f>
        <v/>
      </c>
      <c r="F22" s="175" t="str">
        <f>if(F21="","",if(abs('05_parameter'!$E$22-F21)&lt;time(0,2*'05_parameter'!$E$18-1,0),'05_parameter'!$E$24,if('05_parameter'!$E$25-F21&lt;time(0,2*'05_parameter'!$E$18-1,0),"",F21+time(0,'05_parameter'!$E$18,0))))</f>
        <v/>
      </c>
      <c r="G22" s="175" t="str">
        <f>if(G21="","",if(abs('05_parameter'!$F$22-G21)&lt;time(0,2*'05_parameter'!$F$18-1,0),'05_parameter'!$F$24,if('05_parameter'!$F$25-G21&lt;time(0,2*'05_parameter'!$F$18-1,0),"",G21+time(0,'05_parameter'!$F$18,0))))</f>
        <v/>
      </c>
      <c r="H22" s="175" t="str">
        <f>if(H21="","",if(abs('05_parameter'!$G$22-H21)&lt;time(0,2*'05_parameter'!$G$18-1,0),'05_parameter'!$G$24,if('05_parameter'!$G$25-H21&lt;time(0,2*'05_parameter'!$G$18-1,0),"",H21+time(0,'05_parameter'!$G$18,0))))</f>
        <v/>
      </c>
      <c r="I22" s="173" t="str">
        <f>if(I21="","",if(abs('05_parameter'!$H$22-I21)&lt;time(0,2*'05_parameter'!$H$18-1,0),'05_parameter'!$H$24,if('05_parameter'!$H$25-I21&lt;time(0,2*'05_parameter'!$H$18-1,0),"",I21+time(0,'05_parameter'!$H$18,0))))</f>
        <v/>
      </c>
      <c r="J22" s="175"/>
      <c r="K22" s="163"/>
      <c r="L22" s="163"/>
      <c r="M22" s="163"/>
      <c r="N22" s="163"/>
      <c r="O22" s="163"/>
      <c r="P22" s="163"/>
      <c r="Q22" s="167" t="str">
        <f>Hlookup(Q$1,'04_need'!$B$1:$DP$104,25)</f>
        <v/>
      </c>
      <c r="R22" s="168" t="str">
        <f>Hlookup(R$1,'04_need'!$B$1:$DP$104,25)</f>
        <v/>
      </c>
      <c r="S22" s="168" t="str">
        <f>Hlookup(S$1,'04_need'!$B$1:$DP$104,25)</f>
        <v/>
      </c>
      <c r="T22" s="168" t="str">
        <f>Hlookup(T$1,'04_need'!$B$1:$DP$104,25)</f>
        <v/>
      </c>
      <c r="U22" s="168" t="str">
        <f>Hlookup(U$1,'04_need'!$B$1:$DP$104,25)</f>
        <v/>
      </c>
      <c r="V22" s="168" t="str">
        <f>Hlookup(V$1,'04_need'!$B$1:$DP$104,25)</f>
        <v/>
      </c>
      <c r="W22" s="43" t="str">
        <f>Hlookup(W$1,'04_need'!$B$1:$DP$104,25)</f>
        <v/>
      </c>
      <c r="X22" s="161" t="str">
        <f>if('02_indirect'!F22=2,1,'02_indirect'!F22)</f>
        <v/>
      </c>
      <c r="Y22" s="161" t="str">
        <f>if('02_indirect'!G22=2,1,'02_indirect'!G22)</f>
        <v/>
      </c>
      <c r="Z22" s="161" t="str">
        <f>if('02_indirect'!H22=2,1,'02_indirect'!H22)</f>
        <v/>
      </c>
      <c r="AA22" s="161" t="str">
        <f>if('02_indirect'!I22=2,1,'02_indirect'!I22)</f>
        <v/>
      </c>
      <c r="AB22" s="161" t="str">
        <f>if('02_indirect'!J22=2,1,'02_indirect'!J22)</f>
        <v/>
      </c>
      <c r="AC22" s="161" t="str">
        <f>if('02_indirect'!K22=2,1,'02_indirect'!K22)</f>
        <v/>
      </c>
      <c r="AD22" s="161" t="str">
        <f>if('02_indirect'!L22=2,1,'02_indirect'!L22)</f>
        <v/>
      </c>
      <c r="AE22" s="161" t="str">
        <f>if('02_indirect'!M22=2,1,'02_indirect'!M22)</f>
        <v/>
      </c>
      <c r="AF22" s="161" t="str">
        <f>if('02_indirect'!N22=2,1,'02_indirect'!N22)</f>
        <v/>
      </c>
      <c r="AG22" s="161" t="str">
        <f>if('02_indirect'!O22=2,1,'02_indirect'!O22)</f>
        <v/>
      </c>
      <c r="AH22" s="161" t="str">
        <f>if('02_indirect'!P22=2,1,'02_indirect'!P22)</f>
        <v/>
      </c>
      <c r="AI22" s="161" t="str">
        <f>if('02_indirect'!Q22=2,1,'02_indirect'!Q22)</f>
        <v/>
      </c>
      <c r="AJ22" s="161" t="str">
        <f>if('02_indirect'!R22=2,1,'02_indirect'!R22)</f>
        <v/>
      </c>
      <c r="AK22" s="161" t="str">
        <f>if('02_indirect'!S22=2,1,'02_indirect'!S22)</f>
        <v/>
      </c>
      <c r="AL22" s="161" t="str">
        <f>if('02_indirect'!T22=2,1,'02_indirect'!T22)</f>
        <v/>
      </c>
      <c r="AM22" s="161" t="str">
        <f>if('02_indirect'!U22=2,1,'02_indirect'!U22)</f>
        <v/>
      </c>
      <c r="AN22" s="161" t="str">
        <f>if('02_indirect'!V22=2,1,'02_indirect'!V22)</f>
        <v/>
      </c>
      <c r="AO22" s="161" t="str">
        <f>if('02_indirect'!W22=2,1,'02_indirect'!W22)</f>
        <v/>
      </c>
      <c r="AP22" s="161" t="str">
        <f>if('02_indirect'!X22=2,1,'02_indirect'!X22)</f>
        <v/>
      </c>
      <c r="AQ22" s="161" t="str">
        <f>if('02_indirect'!Y22=2,1,'02_indirect'!Y22)</f>
        <v/>
      </c>
      <c r="AR22" s="161" t="str">
        <f>if('02_indirect'!Z22=2,1,'02_indirect'!Z22)</f>
        <v/>
      </c>
      <c r="AS22" s="161" t="str">
        <f>if('02_indirect'!AA22=2,1,'02_indirect'!AA22)</f>
        <v/>
      </c>
      <c r="AT22" s="161" t="str">
        <f>if('02_indirect'!AB22=2,1,'02_indirect'!AB22)</f>
        <v/>
      </c>
      <c r="AU22" s="161" t="str">
        <f>if('02_indirect'!AC22=2,1,'02_indirect'!AC22)</f>
        <v/>
      </c>
      <c r="AV22" s="161" t="str">
        <f>if('02_indirect'!AD22=2,1,'02_indirect'!AD22)</f>
        <v/>
      </c>
      <c r="AW22" s="161" t="str">
        <f>if('02_indirect'!AE22=2,1,'02_indirect'!AE22)</f>
        <v/>
      </c>
      <c r="AX22" s="161" t="str">
        <f>if('02_indirect'!AF22=2,1,'02_indirect'!AF22)</f>
        <v/>
      </c>
      <c r="AY22" s="161" t="str">
        <f>if('02_indirect'!AG22=2,1,'02_indirect'!AG22)</f>
        <v/>
      </c>
      <c r="AZ22" s="161" t="str">
        <f>if('02_indirect'!AH22=2,1,'02_indirect'!AH22)</f>
        <v/>
      </c>
      <c r="BA22" s="161" t="str">
        <f>if('02_indirect'!AI22=2,1,'02_indirect'!AI22)</f>
        <v/>
      </c>
      <c r="BB22" s="161" t="str">
        <f>if('02_indirect'!AJ22=2,1,'02_indirect'!AJ22)</f>
        <v/>
      </c>
      <c r="BC22" s="161" t="str">
        <f>if('02_indirect'!AK22=2,1,'02_indirect'!AK22)</f>
        <v/>
      </c>
      <c r="BD22" s="161" t="str">
        <f>if('02_indirect'!AL22=2,1,'02_indirect'!AL22)</f>
        <v/>
      </c>
      <c r="BE22" s="161" t="str">
        <f>if('02_indirect'!AM22=2,1,'02_indirect'!AM22)</f>
        <v/>
      </c>
      <c r="BF22" s="161" t="str">
        <f>if('02_indirect'!AN22=2,1,'02_indirect'!AN22)</f>
        <v/>
      </c>
      <c r="BG22" s="161" t="str">
        <f>if('02_indirect'!AO22=2,1,'02_indirect'!AO22)</f>
        <v/>
      </c>
      <c r="BH22" s="161" t="str">
        <f>if('02_indirect'!AP22=2,1,'02_indirect'!AP22)</f>
        <v/>
      </c>
      <c r="BI22" s="161" t="str">
        <f>if('02_indirect'!AQ22=2,1,'02_indirect'!AQ22)</f>
        <v/>
      </c>
      <c r="BJ22" s="161" t="str">
        <f>if('02_indirect'!AR22=2,1,'02_indirect'!AR22)</f>
        <v/>
      </c>
      <c r="BK22" s="161" t="str">
        <f>if('02_indirect'!AS22=2,1,'02_indirect'!AS22)</f>
        <v/>
      </c>
      <c r="BL22" s="161" t="str">
        <f>if('02_indirect'!AT22=2,1,'02_indirect'!AT22)</f>
        <v/>
      </c>
      <c r="BM22" s="161" t="str">
        <f>if('02_indirect'!AU22=2,1,'02_indirect'!AU22)</f>
        <v/>
      </c>
      <c r="BN22" s="161" t="str">
        <f>if('02_indirect'!AV22=2,1,'02_indirect'!AV22)</f>
        <v/>
      </c>
      <c r="BO22" s="161" t="str">
        <f>if('02_indirect'!AW22=2,1,'02_indirect'!AW22)</f>
        <v/>
      </c>
      <c r="BP22" s="161" t="str">
        <f>if('02_indirect'!AX22=2,1,'02_indirect'!AX22)</f>
        <v/>
      </c>
      <c r="BQ22" s="161" t="str">
        <f>if('02_indirect'!AY22=2,1,'02_indirect'!AY22)</f>
        <v/>
      </c>
      <c r="BR22" s="161" t="str">
        <f>if('02_indirect'!AZ22=2,1,'02_indirect'!AZ22)</f>
        <v/>
      </c>
      <c r="BS22" s="161" t="str">
        <f>if('02_indirect'!BA22=2,1,'02_indirect'!BA22)</f>
        <v/>
      </c>
      <c r="BT22" s="161" t="str">
        <f>if('02_indirect'!BB22=2,1,'02_indirect'!BB22)</f>
        <v/>
      </c>
      <c r="BU22" s="161" t="str">
        <f>if('02_indirect'!BC22=2,1,'02_indirect'!BC22)</f>
        <v/>
      </c>
      <c r="BV22" s="161" t="str">
        <f>if('02_indirect'!BD22=2,1,'02_indirect'!BD22)</f>
        <v/>
      </c>
    </row>
    <row r="23" ht="17.25" customHeight="1">
      <c r="A23" s="162" t="str">
        <f>IF('02_indirect'!B25="",,'02_indirect'!C25&amp;"("&amp;'02_indirect'!E25&amp;'02_indirect'!D25&amp;")")</f>
        <v/>
      </c>
      <c r="B23" s="163" t="str">
        <f>'01_indirect'!A22</f>
        <v/>
      </c>
      <c r="C23" s="174" t="str">
        <f>if(C22="","",if(abs('05_parameter'!$B$22-C22)&lt;time(0,2*'05_parameter'!$B$18-1,0),'05_parameter'!$B$24,if('05_parameter'!$B$25-C22&lt;time(0,2*'05_parameter'!$B$18-1,0),"",C22+time(0,'05_parameter'!$B$18,0))))</f>
        <v/>
      </c>
      <c r="D23" s="175" t="str">
        <f>if(D22="","",if(abs('05_parameter'!$C$22-D22)&lt;time(0,2*'05_parameter'!$C$18-1,0),'05_parameter'!$C$24,if('05_parameter'!$C$25-D22&lt;time(0,2*'05_parameter'!$C$18-1,0),"",D22+time(0,'05_parameter'!$C$18,0))))</f>
        <v/>
      </c>
      <c r="E23" s="175" t="str">
        <f>if(E22="","",if(abs('05_parameter'!$D$22-E22)&lt;time(0,2*'05_parameter'!$D$18-1,0),'05_parameter'!$D$24,if('05_parameter'!$D$25-E22&lt;time(0,2*'05_parameter'!$D$18-1,0),"",E22+time(0,'05_parameter'!$D$18,0))))</f>
        <v/>
      </c>
      <c r="F23" s="175" t="str">
        <f>if(F22="","",if(abs('05_parameter'!$E$22-F22)&lt;time(0,2*'05_parameter'!$E$18-1,0),'05_parameter'!$E$24,if('05_parameter'!$E$25-F22&lt;time(0,2*'05_parameter'!$E$18-1,0),"",F22+time(0,'05_parameter'!$E$18,0))))</f>
        <v/>
      </c>
      <c r="G23" s="175" t="str">
        <f>if(G22="","",if(abs('05_parameter'!$F$22-G22)&lt;time(0,2*'05_parameter'!$F$18-1,0),'05_parameter'!$F$24,if('05_parameter'!$F$25-G22&lt;time(0,2*'05_parameter'!$F$18-1,0),"",G22+time(0,'05_parameter'!$F$18,0))))</f>
        <v/>
      </c>
      <c r="H23" s="175" t="str">
        <f>if(H22="","",if(abs('05_parameter'!$G$22-H22)&lt;time(0,2*'05_parameter'!$G$18-1,0),'05_parameter'!$G$24,if('05_parameter'!$G$25-H22&lt;time(0,2*'05_parameter'!$G$18-1,0),"",H22+time(0,'05_parameter'!$G$18,0))))</f>
        <v/>
      </c>
      <c r="I23" s="173" t="str">
        <f>if(I22="","",if(abs('05_parameter'!$H$22-I22)&lt;time(0,2*'05_parameter'!$H$18-1,0),'05_parameter'!$H$24,if('05_parameter'!$H$25-I22&lt;time(0,2*'05_parameter'!$H$18-1,0),"",I22+time(0,'05_parameter'!$H$18,0))))</f>
        <v/>
      </c>
      <c r="J23" s="175"/>
      <c r="K23" s="163"/>
      <c r="L23" s="163"/>
      <c r="M23" s="163"/>
      <c r="N23" s="163"/>
      <c r="O23" s="163"/>
      <c r="P23" s="163"/>
      <c r="Q23" s="167">
        <f>Hlookup(Q$1,'04_need'!$B$1:$DP$104,26)</f>
        <v>1</v>
      </c>
      <c r="R23" s="168" t="str">
        <f>Hlookup(R$1,'04_need'!$B$1:$DP$104,26)</f>
        <v/>
      </c>
      <c r="S23" s="168" t="str">
        <f>Hlookup(S$1,'04_need'!$B$1:$DP$104,26)</f>
        <v/>
      </c>
      <c r="T23" s="168" t="str">
        <f>Hlookup(T$1,'04_need'!$B$1:$DP$104,26)</f>
        <v/>
      </c>
      <c r="U23" s="168" t="str">
        <f>Hlookup(U$1,'04_need'!$B$1:$DP$104,26)</f>
        <v/>
      </c>
      <c r="V23" s="168" t="str">
        <f>Hlookup(V$1,'04_need'!$B$1:$DP$104,26)</f>
        <v/>
      </c>
      <c r="W23" s="43" t="str">
        <f>Hlookup(W$1,'04_need'!$B$1:$DP$104,26)</f>
        <v/>
      </c>
      <c r="X23" s="161" t="str">
        <f>if('02_indirect'!F23=2,1,'02_indirect'!F23)</f>
        <v/>
      </c>
      <c r="Y23" s="161" t="str">
        <f>if('02_indirect'!G23=2,1,'02_indirect'!G23)</f>
        <v/>
      </c>
      <c r="Z23" s="161" t="str">
        <f>if('02_indirect'!H23=2,1,'02_indirect'!H23)</f>
        <v/>
      </c>
      <c r="AA23" s="161" t="str">
        <f>if('02_indirect'!I23=2,1,'02_indirect'!I23)</f>
        <v/>
      </c>
      <c r="AB23" s="161" t="str">
        <f>if('02_indirect'!J23=2,1,'02_indirect'!J23)</f>
        <v/>
      </c>
      <c r="AC23" s="161" t="str">
        <f>if('02_indirect'!K23=2,1,'02_indirect'!K23)</f>
        <v/>
      </c>
      <c r="AD23" s="161" t="str">
        <f>if('02_indirect'!L23=2,1,'02_indirect'!L23)</f>
        <v/>
      </c>
      <c r="AE23" s="161" t="str">
        <f>if('02_indirect'!M23=2,1,'02_indirect'!M23)</f>
        <v/>
      </c>
      <c r="AF23" s="161" t="str">
        <f>if('02_indirect'!N23=2,1,'02_indirect'!N23)</f>
        <v/>
      </c>
      <c r="AG23" s="161" t="str">
        <f>if('02_indirect'!O23=2,1,'02_indirect'!O23)</f>
        <v/>
      </c>
      <c r="AH23" s="161" t="str">
        <f>if('02_indirect'!P23=2,1,'02_indirect'!P23)</f>
        <v/>
      </c>
      <c r="AI23" s="161" t="str">
        <f>if('02_indirect'!Q23=2,1,'02_indirect'!Q23)</f>
        <v/>
      </c>
      <c r="AJ23" s="161" t="str">
        <f>if('02_indirect'!R23=2,1,'02_indirect'!R23)</f>
        <v/>
      </c>
      <c r="AK23" s="161" t="str">
        <f>if('02_indirect'!S23=2,1,'02_indirect'!S23)</f>
        <v/>
      </c>
      <c r="AL23" s="161" t="str">
        <f>if('02_indirect'!T23=2,1,'02_indirect'!T23)</f>
        <v/>
      </c>
      <c r="AM23" s="161" t="str">
        <f>if('02_indirect'!U23=2,1,'02_indirect'!U23)</f>
        <v/>
      </c>
      <c r="AN23" s="161" t="str">
        <f>if('02_indirect'!V23=2,1,'02_indirect'!V23)</f>
        <v/>
      </c>
      <c r="AO23" s="161" t="str">
        <f>if('02_indirect'!W23=2,1,'02_indirect'!W23)</f>
        <v/>
      </c>
      <c r="AP23" s="161" t="str">
        <f>if('02_indirect'!X23=2,1,'02_indirect'!X23)</f>
        <v/>
      </c>
      <c r="AQ23" s="161" t="str">
        <f>if('02_indirect'!Y23=2,1,'02_indirect'!Y23)</f>
        <v/>
      </c>
      <c r="AR23" s="161" t="str">
        <f>if('02_indirect'!Z23=2,1,'02_indirect'!Z23)</f>
        <v/>
      </c>
      <c r="AS23" s="161" t="str">
        <f>if('02_indirect'!AA23=2,1,'02_indirect'!AA23)</f>
        <v/>
      </c>
      <c r="AT23" s="161" t="str">
        <f>if('02_indirect'!AB23=2,1,'02_indirect'!AB23)</f>
        <v/>
      </c>
      <c r="AU23" s="161" t="str">
        <f>if('02_indirect'!AC23=2,1,'02_indirect'!AC23)</f>
        <v/>
      </c>
      <c r="AV23" s="161" t="str">
        <f>if('02_indirect'!AD23=2,1,'02_indirect'!AD23)</f>
        <v/>
      </c>
      <c r="AW23" s="161" t="str">
        <f>if('02_indirect'!AE23=2,1,'02_indirect'!AE23)</f>
        <v/>
      </c>
      <c r="AX23" s="161" t="str">
        <f>if('02_indirect'!AF23=2,1,'02_indirect'!AF23)</f>
        <v/>
      </c>
      <c r="AY23" s="161" t="str">
        <f>if('02_indirect'!AG23=2,1,'02_indirect'!AG23)</f>
        <v/>
      </c>
      <c r="AZ23" s="161" t="str">
        <f>if('02_indirect'!AH23=2,1,'02_indirect'!AH23)</f>
        <v/>
      </c>
      <c r="BA23" s="161" t="str">
        <f>if('02_indirect'!AI23=2,1,'02_indirect'!AI23)</f>
        <v/>
      </c>
      <c r="BB23" s="161" t="str">
        <f>if('02_indirect'!AJ23=2,1,'02_indirect'!AJ23)</f>
        <v/>
      </c>
      <c r="BC23" s="161" t="str">
        <f>if('02_indirect'!AK23=2,1,'02_indirect'!AK23)</f>
        <v/>
      </c>
      <c r="BD23" s="161" t="str">
        <f>if('02_indirect'!AL23=2,1,'02_indirect'!AL23)</f>
        <v/>
      </c>
      <c r="BE23" s="161" t="str">
        <f>if('02_indirect'!AM23=2,1,'02_indirect'!AM23)</f>
        <v/>
      </c>
      <c r="BF23" s="161" t="str">
        <f>if('02_indirect'!AN23=2,1,'02_indirect'!AN23)</f>
        <v/>
      </c>
      <c r="BG23" s="161" t="str">
        <f>if('02_indirect'!AO23=2,1,'02_indirect'!AO23)</f>
        <v/>
      </c>
      <c r="BH23" s="161" t="str">
        <f>if('02_indirect'!AP23=2,1,'02_indirect'!AP23)</f>
        <v/>
      </c>
      <c r="BI23" s="161" t="str">
        <f>if('02_indirect'!AQ23=2,1,'02_indirect'!AQ23)</f>
        <v/>
      </c>
      <c r="BJ23" s="161" t="str">
        <f>if('02_indirect'!AR23=2,1,'02_indirect'!AR23)</f>
        <v/>
      </c>
      <c r="BK23" s="161" t="str">
        <f>if('02_indirect'!AS23=2,1,'02_indirect'!AS23)</f>
        <v/>
      </c>
      <c r="BL23" s="161" t="str">
        <f>if('02_indirect'!AT23=2,1,'02_indirect'!AT23)</f>
        <v/>
      </c>
      <c r="BM23" s="161" t="str">
        <f>if('02_indirect'!AU23=2,1,'02_indirect'!AU23)</f>
        <v/>
      </c>
      <c r="BN23" s="161" t="str">
        <f>if('02_indirect'!AV23=2,1,'02_indirect'!AV23)</f>
        <v/>
      </c>
      <c r="BO23" s="161" t="str">
        <f>if('02_indirect'!AW23=2,1,'02_indirect'!AW23)</f>
        <v/>
      </c>
      <c r="BP23" s="161" t="str">
        <f>if('02_indirect'!AX23=2,1,'02_indirect'!AX23)</f>
        <v/>
      </c>
      <c r="BQ23" s="161" t="str">
        <f>if('02_indirect'!AY23=2,1,'02_indirect'!AY23)</f>
        <v/>
      </c>
      <c r="BR23" s="161" t="str">
        <f>if('02_indirect'!AZ23=2,1,'02_indirect'!AZ23)</f>
        <v/>
      </c>
      <c r="BS23" s="161" t="str">
        <f>if('02_indirect'!BA23=2,1,'02_indirect'!BA23)</f>
        <v/>
      </c>
      <c r="BT23" s="161" t="str">
        <f>if('02_indirect'!BB23=2,1,'02_indirect'!BB23)</f>
        <v/>
      </c>
      <c r="BU23" s="161" t="str">
        <f>if('02_indirect'!BC23=2,1,'02_indirect'!BC23)</f>
        <v/>
      </c>
      <c r="BV23" s="161" t="str">
        <f>if('02_indirect'!BD23=2,1,'02_indirect'!BD23)</f>
        <v/>
      </c>
    </row>
    <row r="24" ht="17.25" customHeight="1">
      <c r="A24" s="162" t="str">
        <f>IF('02_indirect'!B26="",,'02_indirect'!C26&amp;"("&amp;'02_indirect'!E26&amp;'02_indirect'!D26&amp;")")</f>
        <v/>
      </c>
      <c r="B24" s="163" t="str">
        <f>'01_indirect'!A23</f>
        <v/>
      </c>
      <c r="C24" s="176" t="str">
        <f>if(C23="","",if(abs('05_parameter'!$B$22-C23)&lt;time(0,2*'05_parameter'!$B$18-1,0),'05_parameter'!$B$24,if('05_parameter'!$B$25-C23&lt;time(0,2*'05_parameter'!$B$18-1,0),"",C23+time(0,'05_parameter'!$B$18,0))))</f>
        <v/>
      </c>
      <c r="D24" s="177" t="str">
        <f>if(D23="","",if(abs('05_parameter'!$C$22-D23)&lt;time(0,2*'05_parameter'!$C$18-1,0),'05_parameter'!$C$24,if('05_parameter'!$C$25-D23&lt;time(0,2*'05_parameter'!$C$18-1,0),"",D23+time(0,'05_parameter'!$C$18,0))))</f>
        <v/>
      </c>
      <c r="E24" s="177" t="str">
        <f>if(E23="","",if(abs('05_parameter'!$D$22-E23)&lt;time(0,2*'05_parameter'!$D$18-1,0),'05_parameter'!$D$24,if('05_parameter'!$D$25-E23&lt;time(0,2*'05_parameter'!$D$18-1,0),"",E23+time(0,'05_parameter'!$D$18,0))))</f>
        <v/>
      </c>
      <c r="F24" s="177" t="str">
        <f>if(F23="","",if(abs('05_parameter'!$E$22-F23)&lt;time(0,2*'05_parameter'!$E$18-1,0),'05_parameter'!$E$24,if('05_parameter'!$E$25-F23&lt;time(0,2*'05_parameter'!$E$18-1,0),"",F23+time(0,'05_parameter'!$E$18,0))))</f>
        <v/>
      </c>
      <c r="G24" s="177" t="str">
        <f>if(G23="","",if(abs('05_parameter'!$F$22-G23)&lt;time(0,2*'05_parameter'!$F$18-1,0),'05_parameter'!$F$24,if('05_parameter'!$F$25-G23&lt;time(0,2*'05_parameter'!$F$18-1,0),"",G23+time(0,'05_parameter'!$F$18,0))))</f>
        <v/>
      </c>
      <c r="H24" s="177" t="str">
        <f>if(H23="","",if(abs('05_parameter'!$G$22-H23)&lt;time(0,2*'05_parameter'!$G$18-1,0),'05_parameter'!$G$24,if('05_parameter'!$G$25-H23&lt;time(0,2*'05_parameter'!$G$18-1,0),"",H23+time(0,'05_parameter'!$G$18,0))))</f>
        <v/>
      </c>
      <c r="I24" s="177" t="str">
        <f>if(I23="","",if(abs('05_parameter'!$H$22-I23)&lt;time(0,2*'05_parameter'!$H$18-1,0),'05_parameter'!$H$24,if('05_parameter'!$H$25-I23&lt;time(0,2*'05_parameter'!$H$18-1,0),"",I23+time(0,'05_parameter'!$H$18,0))))</f>
        <v/>
      </c>
      <c r="J24" s="174"/>
      <c r="K24" s="163"/>
      <c r="L24" s="163"/>
      <c r="M24" s="163"/>
      <c r="N24" s="163"/>
      <c r="O24" s="163"/>
      <c r="P24" s="179"/>
      <c r="Q24" s="167" t="str">
        <f>Hlookup(Q$1,'04_need'!$B$1:$DP$104,27)</f>
        <v/>
      </c>
      <c r="R24" s="168" t="str">
        <f>Hlookup(R$1,'04_need'!$B$1:$DP$104,27)</f>
        <v/>
      </c>
      <c r="S24" s="168" t="str">
        <f>Hlookup(S$1,'04_need'!$B$1:$DP$104,27)</f>
        <v/>
      </c>
      <c r="T24" s="168" t="str">
        <f>Hlookup(T$1,'04_need'!$B$1:$DP$104,27)</f>
        <v/>
      </c>
      <c r="U24" s="168" t="str">
        <f>Hlookup(U$1,'04_need'!$B$1:$DP$104,27)</f>
        <v/>
      </c>
      <c r="V24" s="168" t="str">
        <f>Hlookup(V$1,'04_need'!$B$1:$DP$104,27)</f>
        <v/>
      </c>
      <c r="W24" s="43" t="str">
        <f>Hlookup(W$1,'04_need'!$B$1:$DP$104,27)</f>
        <v/>
      </c>
      <c r="X24" s="161" t="str">
        <f>if('02_indirect'!F24=2,1,'02_indirect'!F24)</f>
        <v/>
      </c>
      <c r="Y24" s="161" t="str">
        <f>if('02_indirect'!G24=2,1,'02_indirect'!G24)</f>
        <v/>
      </c>
      <c r="Z24" s="161" t="str">
        <f>if('02_indirect'!H24=2,1,'02_indirect'!H24)</f>
        <v/>
      </c>
      <c r="AA24" s="161" t="str">
        <f>if('02_indirect'!I24=2,1,'02_indirect'!I24)</f>
        <v/>
      </c>
      <c r="AB24" s="161" t="str">
        <f>if('02_indirect'!J24=2,1,'02_indirect'!J24)</f>
        <v/>
      </c>
      <c r="AC24" s="161" t="str">
        <f>if('02_indirect'!K24=2,1,'02_indirect'!K24)</f>
        <v/>
      </c>
      <c r="AD24" s="161" t="str">
        <f>if('02_indirect'!L24=2,1,'02_indirect'!L24)</f>
        <v/>
      </c>
      <c r="AE24" s="161" t="str">
        <f>if('02_indirect'!M24=2,1,'02_indirect'!M24)</f>
        <v/>
      </c>
      <c r="AF24" s="161" t="str">
        <f>if('02_indirect'!N24=2,1,'02_indirect'!N24)</f>
        <v/>
      </c>
      <c r="AG24" s="161" t="str">
        <f>if('02_indirect'!O24=2,1,'02_indirect'!O24)</f>
        <v/>
      </c>
      <c r="AH24" s="161" t="str">
        <f>if('02_indirect'!P24=2,1,'02_indirect'!P24)</f>
        <v/>
      </c>
      <c r="AI24" s="161" t="str">
        <f>if('02_indirect'!Q24=2,1,'02_indirect'!Q24)</f>
        <v/>
      </c>
      <c r="AJ24" s="161" t="str">
        <f>if('02_indirect'!R24=2,1,'02_indirect'!R24)</f>
        <v/>
      </c>
      <c r="AK24" s="161" t="str">
        <f>if('02_indirect'!S24=2,1,'02_indirect'!S24)</f>
        <v/>
      </c>
      <c r="AL24" s="161" t="str">
        <f>if('02_indirect'!T24=2,1,'02_indirect'!T24)</f>
        <v/>
      </c>
      <c r="AM24" s="161" t="str">
        <f>if('02_indirect'!U24=2,1,'02_indirect'!U24)</f>
        <v/>
      </c>
      <c r="AN24" s="161" t="str">
        <f>if('02_indirect'!V24=2,1,'02_indirect'!V24)</f>
        <v/>
      </c>
      <c r="AO24" s="161" t="str">
        <f>if('02_indirect'!W24=2,1,'02_indirect'!W24)</f>
        <v/>
      </c>
      <c r="AP24" s="161" t="str">
        <f>if('02_indirect'!X24=2,1,'02_indirect'!X24)</f>
        <v/>
      </c>
      <c r="AQ24" s="161" t="str">
        <f>if('02_indirect'!Y24=2,1,'02_indirect'!Y24)</f>
        <v/>
      </c>
      <c r="AR24" s="161" t="str">
        <f>if('02_indirect'!Z24=2,1,'02_indirect'!Z24)</f>
        <v/>
      </c>
      <c r="AS24" s="161" t="str">
        <f>if('02_indirect'!AA24=2,1,'02_indirect'!AA24)</f>
        <v/>
      </c>
      <c r="AT24" s="161" t="str">
        <f>if('02_indirect'!AB24=2,1,'02_indirect'!AB24)</f>
        <v/>
      </c>
      <c r="AU24" s="161" t="str">
        <f>if('02_indirect'!AC24=2,1,'02_indirect'!AC24)</f>
        <v/>
      </c>
      <c r="AV24" s="161" t="str">
        <f>if('02_indirect'!AD24=2,1,'02_indirect'!AD24)</f>
        <v/>
      </c>
      <c r="AW24" s="161" t="str">
        <f>if('02_indirect'!AE24=2,1,'02_indirect'!AE24)</f>
        <v/>
      </c>
      <c r="AX24" s="161" t="str">
        <f>if('02_indirect'!AF24=2,1,'02_indirect'!AF24)</f>
        <v/>
      </c>
      <c r="AY24" s="161" t="str">
        <f>if('02_indirect'!AG24=2,1,'02_indirect'!AG24)</f>
        <v/>
      </c>
      <c r="AZ24" s="161" t="str">
        <f>if('02_indirect'!AH24=2,1,'02_indirect'!AH24)</f>
        <v/>
      </c>
      <c r="BA24" s="161" t="str">
        <f>if('02_indirect'!AI24=2,1,'02_indirect'!AI24)</f>
        <v/>
      </c>
      <c r="BB24" s="161" t="str">
        <f>if('02_indirect'!AJ24=2,1,'02_indirect'!AJ24)</f>
        <v/>
      </c>
      <c r="BC24" s="161" t="str">
        <f>if('02_indirect'!AK24=2,1,'02_indirect'!AK24)</f>
        <v/>
      </c>
      <c r="BD24" s="161" t="str">
        <f>if('02_indirect'!AL24=2,1,'02_indirect'!AL24)</f>
        <v/>
      </c>
      <c r="BE24" s="161" t="str">
        <f>if('02_indirect'!AM24=2,1,'02_indirect'!AM24)</f>
        <v/>
      </c>
      <c r="BF24" s="161" t="str">
        <f>if('02_indirect'!AN24=2,1,'02_indirect'!AN24)</f>
        <v/>
      </c>
      <c r="BG24" s="161" t="str">
        <f>if('02_indirect'!AO24=2,1,'02_indirect'!AO24)</f>
        <v/>
      </c>
      <c r="BH24" s="161" t="str">
        <f>if('02_indirect'!AP24=2,1,'02_indirect'!AP24)</f>
        <v/>
      </c>
      <c r="BI24" s="161" t="str">
        <f>if('02_indirect'!AQ24=2,1,'02_indirect'!AQ24)</f>
        <v/>
      </c>
      <c r="BJ24" s="161" t="str">
        <f>if('02_indirect'!AR24=2,1,'02_indirect'!AR24)</f>
        <v/>
      </c>
      <c r="BK24" s="161" t="str">
        <f>if('02_indirect'!AS24=2,1,'02_indirect'!AS24)</f>
        <v/>
      </c>
      <c r="BL24" s="161" t="str">
        <f>if('02_indirect'!AT24=2,1,'02_indirect'!AT24)</f>
        <v/>
      </c>
      <c r="BM24" s="161" t="str">
        <f>if('02_indirect'!AU24=2,1,'02_indirect'!AU24)</f>
        <v/>
      </c>
      <c r="BN24" s="161" t="str">
        <f>if('02_indirect'!AV24=2,1,'02_indirect'!AV24)</f>
        <v/>
      </c>
      <c r="BO24" s="161" t="str">
        <f>if('02_indirect'!AW24=2,1,'02_indirect'!AW24)</f>
        <v/>
      </c>
      <c r="BP24" s="161" t="str">
        <f>if('02_indirect'!AX24=2,1,'02_indirect'!AX24)</f>
        <v/>
      </c>
      <c r="BQ24" s="161" t="str">
        <f>if('02_indirect'!AY24=2,1,'02_indirect'!AY24)</f>
        <v/>
      </c>
      <c r="BR24" s="161" t="str">
        <f>if('02_indirect'!AZ24=2,1,'02_indirect'!AZ24)</f>
        <v/>
      </c>
      <c r="BS24" s="161" t="str">
        <f>if('02_indirect'!BA24=2,1,'02_indirect'!BA24)</f>
        <v/>
      </c>
      <c r="BT24" s="161" t="str">
        <f>if('02_indirect'!BB24=2,1,'02_indirect'!BB24)</f>
        <v/>
      </c>
      <c r="BU24" s="161" t="str">
        <f>if('02_indirect'!BC24=2,1,'02_indirect'!BC24)</f>
        <v/>
      </c>
      <c r="BV24" s="161" t="str">
        <f>if('02_indirect'!BD24=2,1,'02_indirect'!BD24)</f>
        <v/>
      </c>
    </row>
    <row r="25" ht="17.25" customHeight="1">
      <c r="A25" s="162" t="str">
        <f>IF('02_indirect'!B27="",,'02_indirect'!C27&amp;"("&amp;'02_indirect'!E27&amp;'02_indirect'!D27&amp;")")</f>
        <v/>
      </c>
      <c r="B25" s="163" t="str">
        <f>'01_indirect'!A24</f>
        <v/>
      </c>
      <c r="C25" s="180"/>
      <c r="D25" s="163"/>
      <c r="E25" s="163"/>
      <c r="F25" s="163"/>
      <c r="G25" s="163"/>
      <c r="H25" s="163"/>
      <c r="I25" s="179"/>
      <c r="J25" s="163"/>
      <c r="K25" s="163"/>
      <c r="L25" s="163"/>
      <c r="M25" s="163"/>
      <c r="N25" s="163"/>
      <c r="O25" s="163"/>
      <c r="P25" s="163"/>
      <c r="Q25" s="167" t="str">
        <f>Hlookup(Q$1,'04_need'!$B$1:$DP$104,28)</f>
        <v/>
      </c>
      <c r="R25" s="168" t="str">
        <f>Hlookup(R$1,'04_need'!$B$1:$DP$104,28)</f>
        <v/>
      </c>
      <c r="S25" s="168" t="str">
        <f>Hlookup(S$1,'04_need'!$B$1:$DP$104,28)</f>
        <v/>
      </c>
      <c r="T25" s="168" t="str">
        <f>Hlookup(T$1,'04_need'!$B$1:$DP$104,28)</f>
        <v/>
      </c>
      <c r="U25" s="168" t="str">
        <f>Hlookup(U$1,'04_need'!$B$1:$DP$104,28)</f>
        <v/>
      </c>
      <c r="V25" s="168" t="str">
        <f>Hlookup(V$1,'04_need'!$B$1:$DP$104,28)</f>
        <v/>
      </c>
      <c r="W25" s="43" t="str">
        <f>Hlookup(W$1,'04_need'!$B$1:$DP$104,28)</f>
        <v/>
      </c>
      <c r="X25" s="161" t="str">
        <f>if('02_indirect'!F25=2,1,'02_indirect'!F25)</f>
        <v/>
      </c>
      <c r="Y25" s="161" t="str">
        <f>if('02_indirect'!G25=2,1,'02_indirect'!G25)</f>
        <v/>
      </c>
      <c r="Z25" s="161" t="str">
        <f>if('02_indirect'!H25=2,1,'02_indirect'!H25)</f>
        <v/>
      </c>
      <c r="AA25" s="161" t="str">
        <f>if('02_indirect'!I25=2,1,'02_indirect'!I25)</f>
        <v/>
      </c>
      <c r="AB25" s="161" t="str">
        <f>if('02_indirect'!J25=2,1,'02_indirect'!J25)</f>
        <v/>
      </c>
      <c r="AC25" s="161" t="str">
        <f>if('02_indirect'!K25=2,1,'02_indirect'!K25)</f>
        <v/>
      </c>
      <c r="AD25" s="161" t="str">
        <f>if('02_indirect'!L25=2,1,'02_indirect'!L25)</f>
        <v/>
      </c>
      <c r="AE25" s="161" t="str">
        <f>if('02_indirect'!M25=2,1,'02_indirect'!M25)</f>
        <v/>
      </c>
      <c r="AF25" s="161" t="str">
        <f>if('02_indirect'!N25=2,1,'02_indirect'!N25)</f>
        <v/>
      </c>
      <c r="AG25" s="161" t="str">
        <f>if('02_indirect'!O25=2,1,'02_indirect'!O25)</f>
        <v/>
      </c>
      <c r="AH25" s="161" t="str">
        <f>if('02_indirect'!P25=2,1,'02_indirect'!P25)</f>
        <v/>
      </c>
      <c r="AI25" s="161" t="str">
        <f>if('02_indirect'!Q25=2,1,'02_indirect'!Q25)</f>
        <v/>
      </c>
      <c r="AJ25" s="161" t="str">
        <f>if('02_indirect'!R25=2,1,'02_indirect'!R25)</f>
        <v/>
      </c>
      <c r="AK25" s="161" t="str">
        <f>if('02_indirect'!S25=2,1,'02_indirect'!S25)</f>
        <v/>
      </c>
      <c r="AL25" s="161" t="str">
        <f>if('02_indirect'!T25=2,1,'02_indirect'!T25)</f>
        <v/>
      </c>
      <c r="AM25" s="161" t="str">
        <f>if('02_indirect'!U25=2,1,'02_indirect'!U25)</f>
        <v/>
      </c>
      <c r="AN25" s="161" t="str">
        <f>if('02_indirect'!V25=2,1,'02_indirect'!V25)</f>
        <v/>
      </c>
      <c r="AO25" s="161" t="str">
        <f>if('02_indirect'!W25=2,1,'02_indirect'!W25)</f>
        <v/>
      </c>
      <c r="AP25" s="161" t="str">
        <f>if('02_indirect'!X25=2,1,'02_indirect'!X25)</f>
        <v/>
      </c>
      <c r="AQ25" s="161" t="str">
        <f>if('02_indirect'!Y25=2,1,'02_indirect'!Y25)</f>
        <v/>
      </c>
      <c r="AR25" s="161" t="str">
        <f>if('02_indirect'!Z25=2,1,'02_indirect'!Z25)</f>
        <v/>
      </c>
      <c r="AS25" s="161" t="str">
        <f>if('02_indirect'!AA25=2,1,'02_indirect'!AA25)</f>
        <v/>
      </c>
      <c r="AT25" s="161" t="str">
        <f>if('02_indirect'!AB25=2,1,'02_indirect'!AB25)</f>
        <v/>
      </c>
      <c r="AU25" s="161" t="str">
        <f>if('02_indirect'!AC25=2,1,'02_indirect'!AC25)</f>
        <v/>
      </c>
      <c r="AV25" s="161" t="str">
        <f>if('02_indirect'!AD25=2,1,'02_indirect'!AD25)</f>
        <v/>
      </c>
      <c r="AW25" s="161" t="str">
        <f>if('02_indirect'!AE25=2,1,'02_indirect'!AE25)</f>
        <v/>
      </c>
      <c r="AX25" s="161" t="str">
        <f>if('02_indirect'!AF25=2,1,'02_indirect'!AF25)</f>
        <v/>
      </c>
      <c r="AY25" s="161" t="str">
        <f>if('02_indirect'!AG25=2,1,'02_indirect'!AG25)</f>
        <v/>
      </c>
      <c r="AZ25" s="161" t="str">
        <f>if('02_indirect'!AH25=2,1,'02_indirect'!AH25)</f>
        <v/>
      </c>
      <c r="BA25" s="161" t="str">
        <f>if('02_indirect'!AI25=2,1,'02_indirect'!AI25)</f>
        <v/>
      </c>
      <c r="BB25" s="161" t="str">
        <f>if('02_indirect'!AJ25=2,1,'02_indirect'!AJ25)</f>
        <v/>
      </c>
      <c r="BC25" s="161" t="str">
        <f>if('02_indirect'!AK25=2,1,'02_indirect'!AK25)</f>
        <v/>
      </c>
      <c r="BD25" s="161" t="str">
        <f>if('02_indirect'!AL25=2,1,'02_indirect'!AL25)</f>
        <v/>
      </c>
      <c r="BE25" s="161" t="str">
        <f>if('02_indirect'!AM25=2,1,'02_indirect'!AM25)</f>
        <v/>
      </c>
      <c r="BF25" s="161" t="str">
        <f>if('02_indirect'!AN25=2,1,'02_indirect'!AN25)</f>
        <v/>
      </c>
      <c r="BG25" s="161" t="str">
        <f>if('02_indirect'!AO25=2,1,'02_indirect'!AO25)</f>
        <v/>
      </c>
      <c r="BH25" s="161" t="str">
        <f>if('02_indirect'!AP25=2,1,'02_indirect'!AP25)</f>
        <v/>
      </c>
      <c r="BI25" s="161" t="str">
        <f>if('02_indirect'!AQ25=2,1,'02_indirect'!AQ25)</f>
        <v/>
      </c>
      <c r="BJ25" s="161" t="str">
        <f>if('02_indirect'!AR25=2,1,'02_indirect'!AR25)</f>
        <v/>
      </c>
      <c r="BK25" s="161" t="str">
        <f>if('02_indirect'!AS25=2,1,'02_indirect'!AS25)</f>
        <v/>
      </c>
      <c r="BL25" s="161" t="str">
        <f>if('02_indirect'!AT25=2,1,'02_indirect'!AT25)</f>
        <v/>
      </c>
      <c r="BM25" s="161" t="str">
        <f>if('02_indirect'!AU25=2,1,'02_indirect'!AU25)</f>
        <v/>
      </c>
      <c r="BN25" s="161" t="str">
        <f>if('02_indirect'!AV25=2,1,'02_indirect'!AV25)</f>
        <v/>
      </c>
      <c r="BO25" s="161" t="str">
        <f>if('02_indirect'!AW25=2,1,'02_indirect'!AW25)</f>
        <v/>
      </c>
      <c r="BP25" s="161" t="str">
        <f>if('02_indirect'!AX25=2,1,'02_indirect'!AX25)</f>
        <v/>
      </c>
      <c r="BQ25" s="161" t="str">
        <f>if('02_indirect'!AY25=2,1,'02_indirect'!AY25)</f>
        <v/>
      </c>
      <c r="BR25" s="161" t="str">
        <f>if('02_indirect'!AZ25=2,1,'02_indirect'!AZ25)</f>
        <v/>
      </c>
      <c r="BS25" s="161" t="str">
        <f>if('02_indirect'!BA25=2,1,'02_indirect'!BA25)</f>
        <v/>
      </c>
      <c r="BT25" s="161" t="str">
        <f>if('02_indirect'!BB25=2,1,'02_indirect'!BB25)</f>
        <v/>
      </c>
      <c r="BU25" s="161" t="str">
        <f>if('02_indirect'!BC25=2,1,'02_indirect'!BC25)</f>
        <v/>
      </c>
      <c r="BV25" s="161" t="str">
        <f>if('02_indirect'!BD25=2,1,'02_indirect'!BD25)</f>
        <v/>
      </c>
    </row>
    <row r="26" ht="17.25" customHeight="1">
      <c r="A26" s="162" t="str">
        <f>IF('02_indirect'!B28="",,'02_indirect'!C28&amp;"("&amp;'02_indirect'!E28&amp;'02_indirect'!D28&amp;")")</f>
        <v/>
      </c>
      <c r="B26" s="163" t="str">
        <f>'01_indirect'!A25</f>
        <v/>
      </c>
      <c r="C26" s="180"/>
      <c r="D26" s="163"/>
      <c r="E26" s="163"/>
      <c r="F26" s="163"/>
      <c r="G26" s="163"/>
      <c r="H26" s="163"/>
      <c r="I26" s="179"/>
      <c r="J26" s="163"/>
      <c r="K26" s="163"/>
      <c r="L26" s="163"/>
      <c r="M26" s="163"/>
      <c r="N26" s="163"/>
      <c r="O26" s="163"/>
      <c r="P26" s="163"/>
      <c r="Q26" s="167" t="str">
        <f>Hlookup(Q$1,'04_need'!$B$1:$DP$104,29)</f>
        <v/>
      </c>
      <c r="R26" s="168" t="str">
        <f>Hlookup(R$1,'04_need'!$B$1:$DP$104,29)</f>
        <v/>
      </c>
      <c r="S26" s="168" t="str">
        <f>Hlookup(S$1,'04_need'!$B$1:$DP$104,29)</f>
        <v/>
      </c>
      <c r="T26" s="168" t="str">
        <f>Hlookup(T$1,'04_need'!$B$1:$DP$104,29)</f>
        <v/>
      </c>
      <c r="U26" s="168" t="str">
        <f>Hlookup(U$1,'04_need'!$B$1:$DP$104,29)</f>
        <v/>
      </c>
      <c r="V26" s="168" t="str">
        <f>Hlookup(V$1,'04_need'!$B$1:$DP$104,29)</f>
        <v/>
      </c>
      <c r="W26" s="43" t="str">
        <f>Hlookup(W$1,'04_need'!$B$1:$DP$104,29)</f>
        <v/>
      </c>
      <c r="X26" s="161" t="str">
        <f>if('02_indirect'!F26=2,1,'02_indirect'!F26)</f>
        <v/>
      </c>
      <c r="Y26" s="161" t="str">
        <f>if('02_indirect'!G26=2,1,'02_indirect'!G26)</f>
        <v/>
      </c>
      <c r="Z26" s="161" t="str">
        <f>if('02_indirect'!H26=2,1,'02_indirect'!H26)</f>
        <v/>
      </c>
      <c r="AA26" s="161" t="str">
        <f>if('02_indirect'!I26=2,1,'02_indirect'!I26)</f>
        <v/>
      </c>
      <c r="AB26" s="161" t="str">
        <f>if('02_indirect'!J26=2,1,'02_indirect'!J26)</f>
        <v/>
      </c>
      <c r="AC26" s="161" t="str">
        <f>if('02_indirect'!K26=2,1,'02_indirect'!K26)</f>
        <v/>
      </c>
      <c r="AD26" s="161" t="str">
        <f>if('02_indirect'!L26=2,1,'02_indirect'!L26)</f>
        <v/>
      </c>
      <c r="AE26" s="161" t="str">
        <f>if('02_indirect'!M26=2,1,'02_indirect'!M26)</f>
        <v/>
      </c>
      <c r="AF26" s="161" t="str">
        <f>if('02_indirect'!N26=2,1,'02_indirect'!N26)</f>
        <v/>
      </c>
      <c r="AG26" s="161" t="str">
        <f>if('02_indirect'!O26=2,1,'02_indirect'!O26)</f>
        <v/>
      </c>
      <c r="AH26" s="161" t="str">
        <f>if('02_indirect'!P26=2,1,'02_indirect'!P26)</f>
        <v/>
      </c>
      <c r="AI26" s="161" t="str">
        <f>if('02_indirect'!Q26=2,1,'02_indirect'!Q26)</f>
        <v/>
      </c>
      <c r="AJ26" s="161" t="str">
        <f>if('02_indirect'!R26=2,1,'02_indirect'!R26)</f>
        <v/>
      </c>
      <c r="AK26" s="161" t="str">
        <f>if('02_indirect'!S26=2,1,'02_indirect'!S26)</f>
        <v/>
      </c>
      <c r="AL26" s="161" t="str">
        <f>if('02_indirect'!T26=2,1,'02_indirect'!T26)</f>
        <v/>
      </c>
      <c r="AM26" s="161" t="str">
        <f>if('02_indirect'!U26=2,1,'02_indirect'!U26)</f>
        <v/>
      </c>
      <c r="AN26" s="161" t="str">
        <f>if('02_indirect'!V26=2,1,'02_indirect'!V26)</f>
        <v/>
      </c>
      <c r="AO26" s="161" t="str">
        <f>if('02_indirect'!W26=2,1,'02_indirect'!W26)</f>
        <v/>
      </c>
      <c r="AP26" s="161" t="str">
        <f>if('02_indirect'!X26=2,1,'02_indirect'!X26)</f>
        <v/>
      </c>
      <c r="AQ26" s="161" t="str">
        <f>if('02_indirect'!Y26=2,1,'02_indirect'!Y26)</f>
        <v/>
      </c>
      <c r="AR26" s="161" t="str">
        <f>if('02_indirect'!Z26=2,1,'02_indirect'!Z26)</f>
        <v/>
      </c>
      <c r="AS26" s="161" t="str">
        <f>if('02_indirect'!AA26=2,1,'02_indirect'!AA26)</f>
        <v/>
      </c>
      <c r="AT26" s="161" t="str">
        <f>if('02_indirect'!AB26=2,1,'02_indirect'!AB26)</f>
        <v/>
      </c>
      <c r="AU26" s="161" t="str">
        <f>if('02_indirect'!AC26=2,1,'02_indirect'!AC26)</f>
        <v/>
      </c>
      <c r="AV26" s="161" t="str">
        <f>if('02_indirect'!AD26=2,1,'02_indirect'!AD26)</f>
        <v/>
      </c>
      <c r="AW26" s="161" t="str">
        <f>if('02_indirect'!AE26=2,1,'02_indirect'!AE26)</f>
        <v/>
      </c>
      <c r="AX26" s="161" t="str">
        <f>if('02_indirect'!AF26=2,1,'02_indirect'!AF26)</f>
        <v/>
      </c>
      <c r="AY26" s="161" t="str">
        <f>if('02_indirect'!AG26=2,1,'02_indirect'!AG26)</f>
        <v/>
      </c>
      <c r="AZ26" s="161" t="str">
        <f>if('02_indirect'!AH26=2,1,'02_indirect'!AH26)</f>
        <v/>
      </c>
      <c r="BA26" s="161" t="str">
        <f>if('02_indirect'!AI26=2,1,'02_indirect'!AI26)</f>
        <v/>
      </c>
      <c r="BB26" s="161" t="str">
        <f>if('02_indirect'!AJ26=2,1,'02_indirect'!AJ26)</f>
        <v/>
      </c>
      <c r="BC26" s="161" t="str">
        <f>if('02_indirect'!AK26=2,1,'02_indirect'!AK26)</f>
        <v/>
      </c>
      <c r="BD26" s="161" t="str">
        <f>if('02_indirect'!AL26=2,1,'02_indirect'!AL26)</f>
        <v/>
      </c>
      <c r="BE26" s="161" t="str">
        <f>if('02_indirect'!AM26=2,1,'02_indirect'!AM26)</f>
        <v/>
      </c>
      <c r="BF26" s="161" t="str">
        <f>if('02_indirect'!AN26=2,1,'02_indirect'!AN26)</f>
        <v/>
      </c>
      <c r="BG26" s="161" t="str">
        <f>if('02_indirect'!AO26=2,1,'02_indirect'!AO26)</f>
        <v/>
      </c>
      <c r="BH26" s="161" t="str">
        <f>if('02_indirect'!AP26=2,1,'02_indirect'!AP26)</f>
        <v/>
      </c>
      <c r="BI26" s="161" t="str">
        <f>if('02_indirect'!AQ26=2,1,'02_indirect'!AQ26)</f>
        <v/>
      </c>
      <c r="BJ26" s="161" t="str">
        <f>if('02_indirect'!AR26=2,1,'02_indirect'!AR26)</f>
        <v/>
      </c>
      <c r="BK26" s="161" t="str">
        <f>if('02_indirect'!AS26=2,1,'02_indirect'!AS26)</f>
        <v/>
      </c>
      <c r="BL26" s="161" t="str">
        <f>if('02_indirect'!AT26=2,1,'02_indirect'!AT26)</f>
        <v/>
      </c>
      <c r="BM26" s="161" t="str">
        <f>if('02_indirect'!AU26=2,1,'02_indirect'!AU26)</f>
        <v/>
      </c>
      <c r="BN26" s="161" t="str">
        <f>if('02_indirect'!AV26=2,1,'02_indirect'!AV26)</f>
        <v/>
      </c>
      <c r="BO26" s="161" t="str">
        <f>if('02_indirect'!AW26=2,1,'02_indirect'!AW26)</f>
        <v/>
      </c>
      <c r="BP26" s="161" t="str">
        <f>if('02_indirect'!AX26=2,1,'02_indirect'!AX26)</f>
        <v/>
      </c>
      <c r="BQ26" s="161" t="str">
        <f>if('02_indirect'!AY26=2,1,'02_indirect'!AY26)</f>
        <v/>
      </c>
      <c r="BR26" s="161" t="str">
        <f>if('02_indirect'!AZ26=2,1,'02_indirect'!AZ26)</f>
        <v/>
      </c>
      <c r="BS26" s="161" t="str">
        <f>if('02_indirect'!BA26=2,1,'02_indirect'!BA26)</f>
        <v/>
      </c>
      <c r="BT26" s="161" t="str">
        <f>if('02_indirect'!BB26=2,1,'02_indirect'!BB26)</f>
        <v/>
      </c>
      <c r="BU26" s="161" t="str">
        <f>if('02_indirect'!BC26=2,1,'02_indirect'!BC26)</f>
        <v/>
      </c>
      <c r="BV26" s="161" t="str">
        <f>if('02_indirect'!BD26=2,1,'02_indirect'!BD26)</f>
        <v/>
      </c>
    </row>
    <row r="27" ht="17.25" customHeight="1">
      <c r="A27" s="162" t="str">
        <f>IF('02_indirect'!B29="",,'02_indirect'!C29&amp;"("&amp;'02_indirect'!E29&amp;'02_indirect'!D29&amp;")")</f>
        <v/>
      </c>
      <c r="B27" s="163" t="str">
        <f>'01_indirect'!A26</f>
        <v/>
      </c>
      <c r="C27" s="180"/>
      <c r="D27" s="163"/>
      <c r="E27" s="163"/>
      <c r="F27" s="163"/>
      <c r="G27" s="163"/>
      <c r="H27" s="163"/>
      <c r="I27" s="179"/>
      <c r="J27" s="163"/>
      <c r="K27" s="163"/>
      <c r="L27" s="163"/>
      <c r="M27" s="163"/>
      <c r="N27" s="163"/>
      <c r="O27" s="163"/>
      <c r="P27" s="163"/>
      <c r="Q27" s="167">
        <f>Hlookup(Q$1,'04_need'!$B$1:$DP$104,30)</f>
        <v>1</v>
      </c>
      <c r="R27" s="168" t="str">
        <f>Hlookup(R$1,'04_need'!$B$1:$DP$104,30)</f>
        <v/>
      </c>
      <c r="S27" s="168" t="str">
        <f>Hlookup(S$1,'04_need'!$B$1:$DP$104,30)</f>
        <v/>
      </c>
      <c r="T27" s="168" t="str">
        <f>Hlookup(T$1,'04_need'!$B$1:$DP$104,30)</f>
        <v/>
      </c>
      <c r="U27" s="168" t="str">
        <f>Hlookup(U$1,'04_need'!$B$1:$DP$104,30)</f>
        <v/>
      </c>
      <c r="V27" s="168" t="str">
        <f>Hlookup(V$1,'04_need'!$B$1:$DP$104,30)</f>
        <v/>
      </c>
      <c r="W27" s="43" t="str">
        <f>Hlookup(W$1,'04_need'!$B$1:$DP$104,30)</f>
        <v/>
      </c>
      <c r="X27" s="161" t="str">
        <f>if('02_indirect'!F27=2,1,'02_indirect'!F27)</f>
        <v/>
      </c>
      <c r="Y27" s="161" t="str">
        <f>if('02_indirect'!G27=2,1,'02_indirect'!G27)</f>
        <v/>
      </c>
      <c r="Z27" s="161" t="str">
        <f>if('02_indirect'!H27=2,1,'02_indirect'!H27)</f>
        <v/>
      </c>
      <c r="AA27" s="161" t="str">
        <f>if('02_indirect'!I27=2,1,'02_indirect'!I27)</f>
        <v/>
      </c>
      <c r="AB27" s="161" t="str">
        <f>if('02_indirect'!J27=2,1,'02_indirect'!J27)</f>
        <v/>
      </c>
      <c r="AC27" s="161" t="str">
        <f>if('02_indirect'!K27=2,1,'02_indirect'!K27)</f>
        <v/>
      </c>
      <c r="AD27" s="161" t="str">
        <f>if('02_indirect'!L27=2,1,'02_indirect'!L27)</f>
        <v/>
      </c>
      <c r="AE27" s="161" t="str">
        <f>if('02_indirect'!M27=2,1,'02_indirect'!M27)</f>
        <v/>
      </c>
      <c r="AF27" s="161" t="str">
        <f>if('02_indirect'!N27=2,1,'02_indirect'!N27)</f>
        <v/>
      </c>
      <c r="AG27" s="161" t="str">
        <f>if('02_indirect'!O27=2,1,'02_indirect'!O27)</f>
        <v/>
      </c>
      <c r="AH27" s="161" t="str">
        <f>if('02_indirect'!P27=2,1,'02_indirect'!P27)</f>
        <v/>
      </c>
      <c r="AI27" s="161" t="str">
        <f>if('02_indirect'!Q27=2,1,'02_indirect'!Q27)</f>
        <v/>
      </c>
      <c r="AJ27" s="161" t="str">
        <f>if('02_indirect'!R27=2,1,'02_indirect'!R27)</f>
        <v/>
      </c>
      <c r="AK27" s="161" t="str">
        <f>if('02_indirect'!S27=2,1,'02_indirect'!S27)</f>
        <v/>
      </c>
      <c r="AL27" s="161" t="str">
        <f>if('02_indirect'!T27=2,1,'02_indirect'!T27)</f>
        <v/>
      </c>
      <c r="AM27" s="161" t="str">
        <f>if('02_indirect'!U27=2,1,'02_indirect'!U27)</f>
        <v/>
      </c>
      <c r="AN27" s="161" t="str">
        <f>if('02_indirect'!V27=2,1,'02_indirect'!V27)</f>
        <v/>
      </c>
      <c r="AO27" s="161" t="str">
        <f>if('02_indirect'!W27=2,1,'02_indirect'!W27)</f>
        <v/>
      </c>
      <c r="AP27" s="161" t="str">
        <f>if('02_indirect'!X27=2,1,'02_indirect'!X27)</f>
        <v/>
      </c>
      <c r="AQ27" s="161" t="str">
        <f>if('02_indirect'!Y27=2,1,'02_indirect'!Y27)</f>
        <v/>
      </c>
      <c r="AR27" s="161" t="str">
        <f>if('02_indirect'!Z27=2,1,'02_indirect'!Z27)</f>
        <v/>
      </c>
      <c r="AS27" s="161" t="str">
        <f>if('02_indirect'!AA27=2,1,'02_indirect'!AA27)</f>
        <v/>
      </c>
      <c r="AT27" s="161" t="str">
        <f>if('02_indirect'!AB27=2,1,'02_indirect'!AB27)</f>
        <v/>
      </c>
      <c r="AU27" s="161" t="str">
        <f>if('02_indirect'!AC27=2,1,'02_indirect'!AC27)</f>
        <v/>
      </c>
      <c r="AV27" s="161" t="str">
        <f>if('02_indirect'!AD27=2,1,'02_indirect'!AD27)</f>
        <v/>
      </c>
      <c r="AW27" s="161" t="str">
        <f>if('02_indirect'!AE27=2,1,'02_indirect'!AE27)</f>
        <v/>
      </c>
      <c r="AX27" s="161" t="str">
        <f>if('02_indirect'!AF27=2,1,'02_indirect'!AF27)</f>
        <v/>
      </c>
      <c r="AY27" s="161" t="str">
        <f>if('02_indirect'!AG27=2,1,'02_indirect'!AG27)</f>
        <v/>
      </c>
      <c r="AZ27" s="161" t="str">
        <f>if('02_indirect'!AH27=2,1,'02_indirect'!AH27)</f>
        <v/>
      </c>
      <c r="BA27" s="161" t="str">
        <f>if('02_indirect'!AI27=2,1,'02_indirect'!AI27)</f>
        <v/>
      </c>
      <c r="BB27" s="161" t="str">
        <f>if('02_indirect'!AJ27=2,1,'02_indirect'!AJ27)</f>
        <v/>
      </c>
      <c r="BC27" s="161" t="str">
        <f>if('02_indirect'!AK27=2,1,'02_indirect'!AK27)</f>
        <v/>
      </c>
      <c r="BD27" s="161" t="str">
        <f>if('02_indirect'!AL27=2,1,'02_indirect'!AL27)</f>
        <v/>
      </c>
      <c r="BE27" s="161" t="str">
        <f>if('02_indirect'!AM27=2,1,'02_indirect'!AM27)</f>
        <v/>
      </c>
      <c r="BF27" s="161" t="str">
        <f>if('02_indirect'!AN27=2,1,'02_indirect'!AN27)</f>
        <v/>
      </c>
      <c r="BG27" s="161" t="str">
        <f>if('02_indirect'!AO27=2,1,'02_indirect'!AO27)</f>
        <v/>
      </c>
      <c r="BH27" s="161" t="str">
        <f>if('02_indirect'!AP27=2,1,'02_indirect'!AP27)</f>
        <v/>
      </c>
      <c r="BI27" s="161" t="str">
        <f>if('02_indirect'!AQ27=2,1,'02_indirect'!AQ27)</f>
        <v/>
      </c>
      <c r="BJ27" s="161" t="str">
        <f>if('02_indirect'!AR27=2,1,'02_indirect'!AR27)</f>
        <v/>
      </c>
      <c r="BK27" s="161" t="str">
        <f>if('02_indirect'!AS27=2,1,'02_indirect'!AS27)</f>
        <v/>
      </c>
      <c r="BL27" s="161" t="str">
        <f>if('02_indirect'!AT27=2,1,'02_indirect'!AT27)</f>
        <v/>
      </c>
      <c r="BM27" s="161" t="str">
        <f>if('02_indirect'!AU27=2,1,'02_indirect'!AU27)</f>
        <v/>
      </c>
      <c r="BN27" s="161" t="str">
        <f>if('02_indirect'!AV27=2,1,'02_indirect'!AV27)</f>
        <v/>
      </c>
      <c r="BO27" s="161" t="str">
        <f>if('02_indirect'!AW27=2,1,'02_indirect'!AW27)</f>
        <v/>
      </c>
      <c r="BP27" s="161" t="str">
        <f>if('02_indirect'!AX27=2,1,'02_indirect'!AX27)</f>
        <v/>
      </c>
      <c r="BQ27" s="161" t="str">
        <f>if('02_indirect'!AY27=2,1,'02_indirect'!AY27)</f>
        <v/>
      </c>
      <c r="BR27" s="161" t="str">
        <f>if('02_indirect'!AZ27=2,1,'02_indirect'!AZ27)</f>
        <v/>
      </c>
      <c r="BS27" s="161" t="str">
        <f>if('02_indirect'!BA27=2,1,'02_indirect'!BA27)</f>
        <v/>
      </c>
      <c r="BT27" s="161" t="str">
        <f>if('02_indirect'!BB27=2,1,'02_indirect'!BB27)</f>
        <v/>
      </c>
      <c r="BU27" s="161" t="str">
        <f>if('02_indirect'!BC27=2,1,'02_indirect'!BC27)</f>
        <v/>
      </c>
      <c r="BV27" s="161" t="str">
        <f>if('02_indirect'!BD27=2,1,'02_indirect'!BD27)</f>
        <v/>
      </c>
    </row>
    <row r="28" ht="17.25" customHeight="1">
      <c r="A28" s="162" t="str">
        <f>IF('02_indirect'!B30="",,'02_indirect'!C30&amp;"("&amp;'02_indirect'!E30&amp;'02_indirect'!D30&amp;")")</f>
        <v/>
      </c>
      <c r="B28" s="163" t="str">
        <f>'01_indirect'!A27</f>
        <v/>
      </c>
      <c r="C28" s="180"/>
      <c r="D28" s="163"/>
      <c r="E28" s="163"/>
      <c r="F28" s="163"/>
      <c r="G28" s="163"/>
      <c r="H28" s="163"/>
      <c r="I28" s="179"/>
      <c r="J28" s="163"/>
      <c r="K28" s="163"/>
      <c r="L28" s="163"/>
      <c r="M28" s="163"/>
      <c r="N28" s="163"/>
      <c r="O28" s="163"/>
      <c r="P28" s="163"/>
      <c r="Q28" s="167">
        <f>Hlookup(Q$1,'04_need'!$B$1:$DP$104,31)</f>
        <v>1</v>
      </c>
      <c r="R28" s="168" t="str">
        <f>Hlookup(R$1,'04_need'!$B$1:$DP$104,31)</f>
        <v/>
      </c>
      <c r="S28" s="168" t="str">
        <f>Hlookup(S$1,'04_need'!$B$1:$DP$104,31)</f>
        <v/>
      </c>
      <c r="T28" s="168" t="str">
        <f>Hlookup(T$1,'04_need'!$B$1:$DP$104,31)</f>
        <v/>
      </c>
      <c r="U28" s="168" t="str">
        <f>Hlookup(U$1,'04_need'!$B$1:$DP$104,31)</f>
        <v/>
      </c>
      <c r="V28" s="168" t="str">
        <f>Hlookup(V$1,'04_need'!$B$1:$DP$104,31)</f>
        <v/>
      </c>
      <c r="W28" s="43" t="str">
        <f>Hlookup(W$1,'04_need'!$B$1:$DP$104,31)</f>
        <v/>
      </c>
      <c r="X28" s="161" t="str">
        <f>if('02_indirect'!F28=2,1,'02_indirect'!F28)</f>
        <v/>
      </c>
      <c r="Y28" s="161" t="str">
        <f>if('02_indirect'!G28=2,1,'02_indirect'!G28)</f>
        <v/>
      </c>
      <c r="Z28" s="161" t="str">
        <f>if('02_indirect'!H28=2,1,'02_indirect'!H28)</f>
        <v/>
      </c>
      <c r="AA28" s="161" t="str">
        <f>if('02_indirect'!I28=2,1,'02_indirect'!I28)</f>
        <v/>
      </c>
      <c r="AB28" s="161" t="str">
        <f>if('02_indirect'!J28=2,1,'02_indirect'!J28)</f>
        <v/>
      </c>
      <c r="AC28" s="161" t="str">
        <f>if('02_indirect'!K28=2,1,'02_indirect'!K28)</f>
        <v/>
      </c>
      <c r="AD28" s="161" t="str">
        <f>if('02_indirect'!L28=2,1,'02_indirect'!L28)</f>
        <v/>
      </c>
      <c r="AE28" s="161" t="str">
        <f>if('02_indirect'!M28=2,1,'02_indirect'!M28)</f>
        <v/>
      </c>
      <c r="AF28" s="161" t="str">
        <f>if('02_indirect'!N28=2,1,'02_indirect'!N28)</f>
        <v/>
      </c>
      <c r="AG28" s="161" t="str">
        <f>if('02_indirect'!O28=2,1,'02_indirect'!O28)</f>
        <v/>
      </c>
      <c r="AH28" s="161" t="str">
        <f>if('02_indirect'!P28=2,1,'02_indirect'!P28)</f>
        <v/>
      </c>
      <c r="AI28" s="161" t="str">
        <f>if('02_indirect'!Q28=2,1,'02_indirect'!Q28)</f>
        <v/>
      </c>
      <c r="AJ28" s="161" t="str">
        <f>if('02_indirect'!R28=2,1,'02_indirect'!R28)</f>
        <v/>
      </c>
      <c r="AK28" s="161" t="str">
        <f>if('02_indirect'!S28=2,1,'02_indirect'!S28)</f>
        <v/>
      </c>
      <c r="AL28" s="161" t="str">
        <f>if('02_indirect'!T28=2,1,'02_indirect'!T28)</f>
        <v/>
      </c>
      <c r="AM28" s="161" t="str">
        <f>if('02_indirect'!U28=2,1,'02_indirect'!U28)</f>
        <v/>
      </c>
      <c r="AN28" s="161" t="str">
        <f>if('02_indirect'!V28=2,1,'02_indirect'!V28)</f>
        <v/>
      </c>
      <c r="AO28" s="161" t="str">
        <f>if('02_indirect'!W28=2,1,'02_indirect'!W28)</f>
        <v/>
      </c>
      <c r="AP28" s="161" t="str">
        <f>if('02_indirect'!X28=2,1,'02_indirect'!X28)</f>
        <v/>
      </c>
      <c r="AQ28" s="161" t="str">
        <f>if('02_indirect'!Y28=2,1,'02_indirect'!Y28)</f>
        <v/>
      </c>
      <c r="AR28" s="161" t="str">
        <f>if('02_indirect'!Z28=2,1,'02_indirect'!Z28)</f>
        <v/>
      </c>
      <c r="AS28" s="161" t="str">
        <f>if('02_indirect'!AA28=2,1,'02_indirect'!AA28)</f>
        <v/>
      </c>
      <c r="AT28" s="161" t="str">
        <f>if('02_indirect'!AB28=2,1,'02_indirect'!AB28)</f>
        <v/>
      </c>
      <c r="AU28" s="161" t="str">
        <f>if('02_indirect'!AC28=2,1,'02_indirect'!AC28)</f>
        <v/>
      </c>
      <c r="AV28" s="161" t="str">
        <f>if('02_indirect'!AD28=2,1,'02_indirect'!AD28)</f>
        <v/>
      </c>
      <c r="AW28" s="161" t="str">
        <f>if('02_indirect'!AE28=2,1,'02_indirect'!AE28)</f>
        <v/>
      </c>
      <c r="AX28" s="161" t="str">
        <f>if('02_indirect'!AF28=2,1,'02_indirect'!AF28)</f>
        <v/>
      </c>
      <c r="AY28" s="161" t="str">
        <f>if('02_indirect'!AG28=2,1,'02_indirect'!AG28)</f>
        <v/>
      </c>
      <c r="AZ28" s="161" t="str">
        <f>if('02_indirect'!AH28=2,1,'02_indirect'!AH28)</f>
        <v/>
      </c>
      <c r="BA28" s="161" t="str">
        <f>if('02_indirect'!AI28=2,1,'02_indirect'!AI28)</f>
        <v/>
      </c>
      <c r="BB28" s="161" t="str">
        <f>if('02_indirect'!AJ28=2,1,'02_indirect'!AJ28)</f>
        <v/>
      </c>
      <c r="BC28" s="161" t="str">
        <f>if('02_indirect'!AK28=2,1,'02_indirect'!AK28)</f>
        <v/>
      </c>
      <c r="BD28" s="161" t="str">
        <f>if('02_indirect'!AL28=2,1,'02_indirect'!AL28)</f>
        <v/>
      </c>
      <c r="BE28" s="161" t="str">
        <f>if('02_indirect'!AM28=2,1,'02_indirect'!AM28)</f>
        <v/>
      </c>
      <c r="BF28" s="161" t="str">
        <f>if('02_indirect'!AN28=2,1,'02_indirect'!AN28)</f>
        <v/>
      </c>
      <c r="BG28" s="161" t="str">
        <f>if('02_indirect'!AO28=2,1,'02_indirect'!AO28)</f>
        <v/>
      </c>
      <c r="BH28" s="161" t="str">
        <f>if('02_indirect'!AP28=2,1,'02_indirect'!AP28)</f>
        <v/>
      </c>
      <c r="BI28" s="161" t="str">
        <f>if('02_indirect'!AQ28=2,1,'02_indirect'!AQ28)</f>
        <v/>
      </c>
      <c r="BJ28" s="161" t="str">
        <f>if('02_indirect'!AR28=2,1,'02_indirect'!AR28)</f>
        <v/>
      </c>
      <c r="BK28" s="161" t="str">
        <f>if('02_indirect'!AS28=2,1,'02_indirect'!AS28)</f>
        <v/>
      </c>
      <c r="BL28" s="161" t="str">
        <f>if('02_indirect'!AT28=2,1,'02_indirect'!AT28)</f>
        <v/>
      </c>
      <c r="BM28" s="161" t="str">
        <f>if('02_indirect'!AU28=2,1,'02_indirect'!AU28)</f>
        <v/>
      </c>
      <c r="BN28" s="161" t="str">
        <f>if('02_indirect'!AV28=2,1,'02_indirect'!AV28)</f>
        <v/>
      </c>
      <c r="BO28" s="161" t="str">
        <f>if('02_indirect'!AW28=2,1,'02_indirect'!AW28)</f>
        <v/>
      </c>
      <c r="BP28" s="161" t="str">
        <f>if('02_indirect'!AX28=2,1,'02_indirect'!AX28)</f>
        <v/>
      </c>
      <c r="BQ28" s="161" t="str">
        <f>if('02_indirect'!AY28=2,1,'02_indirect'!AY28)</f>
        <v/>
      </c>
      <c r="BR28" s="161" t="str">
        <f>if('02_indirect'!AZ28=2,1,'02_indirect'!AZ28)</f>
        <v/>
      </c>
      <c r="BS28" s="161" t="str">
        <f>if('02_indirect'!BA28=2,1,'02_indirect'!BA28)</f>
        <v/>
      </c>
      <c r="BT28" s="161" t="str">
        <f>if('02_indirect'!BB28=2,1,'02_indirect'!BB28)</f>
        <v/>
      </c>
      <c r="BU28" s="161" t="str">
        <f>if('02_indirect'!BC28=2,1,'02_indirect'!BC28)</f>
        <v/>
      </c>
      <c r="BV28" s="161" t="str">
        <f>if('02_indirect'!BD28=2,1,'02_indirect'!BD28)</f>
        <v/>
      </c>
    </row>
    <row r="29" ht="17.25" customHeight="1">
      <c r="A29" s="162" t="str">
        <f>IF('02_indirect'!B31="",,'02_indirect'!C31&amp;"("&amp;'02_indirect'!E31&amp;'02_indirect'!D31&amp;")")</f>
        <v/>
      </c>
      <c r="B29" s="163" t="str">
        <f>'01_indirect'!A28</f>
        <v/>
      </c>
      <c r="C29" s="180"/>
      <c r="D29" s="163"/>
      <c r="E29" s="163"/>
      <c r="F29" s="163"/>
      <c r="G29" s="163"/>
      <c r="H29" s="163"/>
      <c r="I29" s="179"/>
      <c r="J29" s="163"/>
      <c r="K29" s="163"/>
      <c r="L29" s="163"/>
      <c r="M29" s="163"/>
      <c r="N29" s="163"/>
      <c r="O29" s="163"/>
      <c r="P29" s="163"/>
      <c r="Q29" s="167" t="str">
        <f>Hlookup(Q$1,'04_need'!$B$1:$DP$104,32)</f>
        <v/>
      </c>
      <c r="R29" s="168" t="str">
        <f>Hlookup(R$1,'04_need'!$B$1:$DP$104,32)</f>
        <v/>
      </c>
      <c r="S29" s="168" t="str">
        <f>Hlookup(S$1,'04_need'!$B$1:$DP$104,32)</f>
        <v/>
      </c>
      <c r="T29" s="168" t="str">
        <f>Hlookup(T$1,'04_need'!$B$1:$DP$104,32)</f>
        <v/>
      </c>
      <c r="U29" s="168" t="str">
        <f>Hlookup(U$1,'04_need'!$B$1:$DP$104,32)</f>
        <v/>
      </c>
      <c r="V29" s="168" t="str">
        <f>Hlookup(V$1,'04_need'!$B$1:$DP$104,32)</f>
        <v/>
      </c>
      <c r="W29" s="43" t="str">
        <f>Hlookup(W$1,'04_need'!$B$1:$DP$104,32)</f>
        <v/>
      </c>
      <c r="X29" s="161" t="str">
        <f>if('02_indirect'!F29=2,1,'02_indirect'!F29)</f>
        <v/>
      </c>
      <c r="Y29" s="161" t="str">
        <f>if('02_indirect'!G29=2,1,'02_indirect'!G29)</f>
        <v/>
      </c>
      <c r="Z29" s="161" t="str">
        <f>if('02_indirect'!H29=2,1,'02_indirect'!H29)</f>
        <v/>
      </c>
      <c r="AA29" s="161" t="str">
        <f>if('02_indirect'!I29=2,1,'02_indirect'!I29)</f>
        <v/>
      </c>
      <c r="AB29" s="161" t="str">
        <f>if('02_indirect'!J29=2,1,'02_indirect'!J29)</f>
        <v/>
      </c>
      <c r="AC29" s="161" t="str">
        <f>if('02_indirect'!K29=2,1,'02_indirect'!K29)</f>
        <v/>
      </c>
      <c r="AD29" s="161" t="str">
        <f>if('02_indirect'!L29=2,1,'02_indirect'!L29)</f>
        <v/>
      </c>
      <c r="AE29" s="161" t="str">
        <f>if('02_indirect'!M29=2,1,'02_indirect'!M29)</f>
        <v/>
      </c>
      <c r="AF29" s="161" t="str">
        <f>if('02_indirect'!N29=2,1,'02_indirect'!N29)</f>
        <v/>
      </c>
      <c r="AG29" s="161" t="str">
        <f>if('02_indirect'!O29=2,1,'02_indirect'!O29)</f>
        <v/>
      </c>
      <c r="AH29" s="161" t="str">
        <f>if('02_indirect'!P29=2,1,'02_indirect'!P29)</f>
        <v/>
      </c>
      <c r="AI29" s="161" t="str">
        <f>if('02_indirect'!Q29=2,1,'02_indirect'!Q29)</f>
        <v/>
      </c>
      <c r="AJ29" s="161" t="str">
        <f>if('02_indirect'!R29=2,1,'02_indirect'!R29)</f>
        <v/>
      </c>
      <c r="AK29" s="161" t="str">
        <f>if('02_indirect'!S29=2,1,'02_indirect'!S29)</f>
        <v/>
      </c>
      <c r="AL29" s="161" t="str">
        <f>if('02_indirect'!T29=2,1,'02_indirect'!T29)</f>
        <v/>
      </c>
      <c r="AM29" s="161" t="str">
        <f>if('02_indirect'!U29=2,1,'02_indirect'!U29)</f>
        <v/>
      </c>
      <c r="AN29" s="161" t="str">
        <f>if('02_indirect'!V29=2,1,'02_indirect'!V29)</f>
        <v/>
      </c>
      <c r="AO29" s="161" t="str">
        <f>if('02_indirect'!W29=2,1,'02_indirect'!W29)</f>
        <v/>
      </c>
      <c r="AP29" s="161" t="str">
        <f>if('02_indirect'!X29=2,1,'02_indirect'!X29)</f>
        <v/>
      </c>
      <c r="AQ29" s="161" t="str">
        <f>if('02_indirect'!Y29=2,1,'02_indirect'!Y29)</f>
        <v/>
      </c>
      <c r="AR29" s="161" t="str">
        <f>if('02_indirect'!Z29=2,1,'02_indirect'!Z29)</f>
        <v/>
      </c>
      <c r="AS29" s="161" t="str">
        <f>if('02_indirect'!AA29=2,1,'02_indirect'!AA29)</f>
        <v/>
      </c>
      <c r="AT29" s="161" t="str">
        <f>if('02_indirect'!AB29=2,1,'02_indirect'!AB29)</f>
        <v/>
      </c>
      <c r="AU29" s="161" t="str">
        <f>if('02_indirect'!AC29=2,1,'02_indirect'!AC29)</f>
        <v/>
      </c>
      <c r="AV29" s="161" t="str">
        <f>if('02_indirect'!AD29=2,1,'02_indirect'!AD29)</f>
        <v/>
      </c>
      <c r="AW29" s="161" t="str">
        <f>if('02_indirect'!AE29=2,1,'02_indirect'!AE29)</f>
        <v/>
      </c>
      <c r="AX29" s="161" t="str">
        <f>if('02_indirect'!AF29=2,1,'02_indirect'!AF29)</f>
        <v/>
      </c>
      <c r="AY29" s="161" t="str">
        <f>if('02_indirect'!AG29=2,1,'02_indirect'!AG29)</f>
        <v/>
      </c>
      <c r="AZ29" s="161" t="str">
        <f>if('02_indirect'!AH29=2,1,'02_indirect'!AH29)</f>
        <v/>
      </c>
      <c r="BA29" s="161" t="str">
        <f>if('02_indirect'!AI29=2,1,'02_indirect'!AI29)</f>
        <v/>
      </c>
      <c r="BB29" s="161" t="str">
        <f>if('02_indirect'!AJ29=2,1,'02_indirect'!AJ29)</f>
        <v/>
      </c>
      <c r="BC29" s="161" t="str">
        <f>if('02_indirect'!AK29=2,1,'02_indirect'!AK29)</f>
        <v/>
      </c>
      <c r="BD29" s="161" t="str">
        <f>if('02_indirect'!AL29=2,1,'02_indirect'!AL29)</f>
        <v/>
      </c>
      <c r="BE29" s="161" t="str">
        <f>if('02_indirect'!AM29=2,1,'02_indirect'!AM29)</f>
        <v/>
      </c>
      <c r="BF29" s="161" t="str">
        <f>if('02_indirect'!AN29=2,1,'02_indirect'!AN29)</f>
        <v/>
      </c>
      <c r="BG29" s="161" t="str">
        <f>if('02_indirect'!AO29=2,1,'02_indirect'!AO29)</f>
        <v/>
      </c>
      <c r="BH29" s="161" t="str">
        <f>if('02_indirect'!AP29=2,1,'02_indirect'!AP29)</f>
        <v/>
      </c>
      <c r="BI29" s="161" t="str">
        <f>if('02_indirect'!AQ29=2,1,'02_indirect'!AQ29)</f>
        <v/>
      </c>
      <c r="BJ29" s="161" t="str">
        <f>if('02_indirect'!AR29=2,1,'02_indirect'!AR29)</f>
        <v/>
      </c>
      <c r="BK29" s="161" t="str">
        <f>if('02_indirect'!AS29=2,1,'02_indirect'!AS29)</f>
        <v/>
      </c>
      <c r="BL29" s="161" t="str">
        <f>if('02_indirect'!AT29=2,1,'02_indirect'!AT29)</f>
        <v/>
      </c>
      <c r="BM29" s="161" t="str">
        <f>if('02_indirect'!AU29=2,1,'02_indirect'!AU29)</f>
        <v/>
      </c>
      <c r="BN29" s="161" t="str">
        <f>if('02_indirect'!AV29=2,1,'02_indirect'!AV29)</f>
        <v/>
      </c>
      <c r="BO29" s="161" t="str">
        <f>if('02_indirect'!AW29=2,1,'02_indirect'!AW29)</f>
        <v/>
      </c>
      <c r="BP29" s="161" t="str">
        <f>if('02_indirect'!AX29=2,1,'02_indirect'!AX29)</f>
        <v/>
      </c>
      <c r="BQ29" s="161" t="str">
        <f>if('02_indirect'!AY29=2,1,'02_indirect'!AY29)</f>
        <v/>
      </c>
      <c r="BR29" s="161" t="str">
        <f>if('02_indirect'!AZ29=2,1,'02_indirect'!AZ29)</f>
        <v/>
      </c>
      <c r="BS29" s="161" t="str">
        <f>if('02_indirect'!BA29=2,1,'02_indirect'!BA29)</f>
        <v/>
      </c>
      <c r="BT29" s="161" t="str">
        <f>if('02_indirect'!BB29=2,1,'02_indirect'!BB29)</f>
        <v/>
      </c>
      <c r="BU29" s="161" t="str">
        <f>if('02_indirect'!BC29=2,1,'02_indirect'!BC29)</f>
        <v/>
      </c>
      <c r="BV29" s="161" t="str">
        <f>if('02_indirect'!BD29=2,1,'02_indirect'!BD29)</f>
        <v/>
      </c>
    </row>
    <row r="30" ht="17.25" customHeight="1">
      <c r="A30" s="162" t="str">
        <f>IF('02_indirect'!B32="",,'02_indirect'!C32&amp;"("&amp;'02_indirect'!E32&amp;'02_indirect'!D32&amp;")")</f>
        <v/>
      </c>
      <c r="B30" s="163" t="str">
        <f>'01_indirect'!A29</f>
        <v/>
      </c>
      <c r="C30" s="180"/>
      <c r="D30" s="163"/>
      <c r="E30" s="163"/>
      <c r="F30" s="163"/>
      <c r="G30" s="163"/>
      <c r="H30" s="163"/>
      <c r="I30" s="179"/>
      <c r="J30" s="163"/>
      <c r="K30" s="163"/>
      <c r="L30" s="163"/>
      <c r="M30" s="163"/>
      <c r="N30" s="163"/>
      <c r="O30" s="163"/>
      <c r="P30" s="163"/>
      <c r="Q30" s="167" t="str">
        <f>Hlookup(Q$1,'04_need'!$B$1:$DP$104,33)</f>
        <v/>
      </c>
      <c r="R30" s="168" t="str">
        <f>Hlookup(R$1,'04_need'!$B$1:$DP$104,33)</f>
        <v/>
      </c>
      <c r="S30" s="168" t="str">
        <f>Hlookup(S$1,'04_need'!$B$1:$DP$104,33)</f>
        <v/>
      </c>
      <c r="T30" s="168" t="str">
        <f>Hlookup(T$1,'04_need'!$B$1:$DP$104,33)</f>
        <v/>
      </c>
      <c r="U30" s="168" t="str">
        <f>Hlookup(U$1,'04_need'!$B$1:$DP$104,33)</f>
        <v/>
      </c>
      <c r="V30" s="168" t="str">
        <f>Hlookup(V$1,'04_need'!$B$1:$DP$104,33)</f>
        <v/>
      </c>
      <c r="W30" s="43" t="str">
        <f>Hlookup(W$1,'04_need'!$B$1:$DP$104,33)</f>
        <v/>
      </c>
      <c r="X30" s="161" t="str">
        <f>if('02_indirect'!F30=2,1,'02_indirect'!F30)</f>
        <v/>
      </c>
      <c r="Y30" s="161" t="str">
        <f>if('02_indirect'!G30=2,1,'02_indirect'!G30)</f>
        <v/>
      </c>
      <c r="Z30" s="161" t="str">
        <f>if('02_indirect'!H30=2,1,'02_indirect'!H30)</f>
        <v/>
      </c>
      <c r="AA30" s="161" t="str">
        <f>if('02_indirect'!I30=2,1,'02_indirect'!I30)</f>
        <v/>
      </c>
      <c r="AB30" s="161" t="str">
        <f>if('02_indirect'!J30=2,1,'02_indirect'!J30)</f>
        <v/>
      </c>
      <c r="AC30" s="161" t="str">
        <f>if('02_indirect'!K30=2,1,'02_indirect'!K30)</f>
        <v/>
      </c>
      <c r="AD30" s="161" t="str">
        <f>if('02_indirect'!L30=2,1,'02_indirect'!L30)</f>
        <v/>
      </c>
      <c r="AE30" s="161" t="str">
        <f>if('02_indirect'!M30=2,1,'02_indirect'!M30)</f>
        <v/>
      </c>
      <c r="AF30" s="161" t="str">
        <f>if('02_indirect'!N30=2,1,'02_indirect'!N30)</f>
        <v/>
      </c>
      <c r="AG30" s="161" t="str">
        <f>if('02_indirect'!O30=2,1,'02_indirect'!O30)</f>
        <v/>
      </c>
      <c r="AH30" s="161" t="str">
        <f>if('02_indirect'!P30=2,1,'02_indirect'!P30)</f>
        <v/>
      </c>
      <c r="AI30" s="161" t="str">
        <f>if('02_indirect'!Q30=2,1,'02_indirect'!Q30)</f>
        <v/>
      </c>
      <c r="AJ30" s="161" t="str">
        <f>if('02_indirect'!R30=2,1,'02_indirect'!R30)</f>
        <v/>
      </c>
      <c r="AK30" s="161" t="str">
        <f>if('02_indirect'!S30=2,1,'02_indirect'!S30)</f>
        <v/>
      </c>
      <c r="AL30" s="161" t="str">
        <f>if('02_indirect'!T30=2,1,'02_indirect'!T30)</f>
        <v/>
      </c>
      <c r="AM30" s="161" t="str">
        <f>if('02_indirect'!U30=2,1,'02_indirect'!U30)</f>
        <v/>
      </c>
      <c r="AN30" s="161" t="str">
        <f>if('02_indirect'!V30=2,1,'02_indirect'!V30)</f>
        <v/>
      </c>
      <c r="AO30" s="161" t="str">
        <f>if('02_indirect'!W30=2,1,'02_indirect'!W30)</f>
        <v/>
      </c>
      <c r="AP30" s="161" t="str">
        <f>if('02_indirect'!X30=2,1,'02_indirect'!X30)</f>
        <v/>
      </c>
      <c r="AQ30" s="161" t="str">
        <f>if('02_indirect'!Y30=2,1,'02_indirect'!Y30)</f>
        <v/>
      </c>
      <c r="AR30" s="161" t="str">
        <f>if('02_indirect'!Z30=2,1,'02_indirect'!Z30)</f>
        <v/>
      </c>
      <c r="AS30" s="161" t="str">
        <f>if('02_indirect'!AA30=2,1,'02_indirect'!AA30)</f>
        <v/>
      </c>
      <c r="AT30" s="161" t="str">
        <f>if('02_indirect'!AB30=2,1,'02_indirect'!AB30)</f>
        <v/>
      </c>
      <c r="AU30" s="161" t="str">
        <f>if('02_indirect'!AC30=2,1,'02_indirect'!AC30)</f>
        <v/>
      </c>
      <c r="AV30" s="161" t="str">
        <f>if('02_indirect'!AD30=2,1,'02_indirect'!AD30)</f>
        <v/>
      </c>
      <c r="AW30" s="161" t="str">
        <f>if('02_indirect'!AE30=2,1,'02_indirect'!AE30)</f>
        <v/>
      </c>
      <c r="AX30" s="161" t="str">
        <f>if('02_indirect'!AF30=2,1,'02_indirect'!AF30)</f>
        <v/>
      </c>
      <c r="AY30" s="161" t="str">
        <f>if('02_indirect'!AG30=2,1,'02_indirect'!AG30)</f>
        <v/>
      </c>
      <c r="AZ30" s="161" t="str">
        <f>if('02_indirect'!AH30=2,1,'02_indirect'!AH30)</f>
        <v/>
      </c>
      <c r="BA30" s="161" t="str">
        <f>if('02_indirect'!AI30=2,1,'02_indirect'!AI30)</f>
        <v/>
      </c>
      <c r="BB30" s="161" t="str">
        <f>if('02_indirect'!AJ30=2,1,'02_indirect'!AJ30)</f>
        <v/>
      </c>
      <c r="BC30" s="161" t="str">
        <f>if('02_indirect'!AK30=2,1,'02_indirect'!AK30)</f>
        <v/>
      </c>
      <c r="BD30" s="161" t="str">
        <f>if('02_indirect'!AL30=2,1,'02_indirect'!AL30)</f>
        <v/>
      </c>
      <c r="BE30" s="161" t="str">
        <f>if('02_indirect'!AM30=2,1,'02_indirect'!AM30)</f>
        <v/>
      </c>
      <c r="BF30" s="161" t="str">
        <f>if('02_indirect'!AN30=2,1,'02_indirect'!AN30)</f>
        <v/>
      </c>
      <c r="BG30" s="161" t="str">
        <f>if('02_indirect'!AO30=2,1,'02_indirect'!AO30)</f>
        <v/>
      </c>
      <c r="BH30" s="161" t="str">
        <f>if('02_indirect'!AP30=2,1,'02_indirect'!AP30)</f>
        <v/>
      </c>
      <c r="BI30" s="161" t="str">
        <f>if('02_indirect'!AQ30=2,1,'02_indirect'!AQ30)</f>
        <v/>
      </c>
      <c r="BJ30" s="161" t="str">
        <f>if('02_indirect'!AR30=2,1,'02_indirect'!AR30)</f>
        <v/>
      </c>
      <c r="BK30" s="161" t="str">
        <f>if('02_indirect'!AS30=2,1,'02_indirect'!AS30)</f>
        <v/>
      </c>
      <c r="BL30" s="161" t="str">
        <f>if('02_indirect'!AT30=2,1,'02_indirect'!AT30)</f>
        <v/>
      </c>
      <c r="BM30" s="161" t="str">
        <f>if('02_indirect'!AU30=2,1,'02_indirect'!AU30)</f>
        <v/>
      </c>
      <c r="BN30" s="161" t="str">
        <f>if('02_indirect'!AV30=2,1,'02_indirect'!AV30)</f>
        <v/>
      </c>
      <c r="BO30" s="161" t="str">
        <f>if('02_indirect'!AW30=2,1,'02_indirect'!AW30)</f>
        <v/>
      </c>
      <c r="BP30" s="161" t="str">
        <f>if('02_indirect'!AX30=2,1,'02_indirect'!AX30)</f>
        <v/>
      </c>
      <c r="BQ30" s="161" t="str">
        <f>if('02_indirect'!AY30=2,1,'02_indirect'!AY30)</f>
        <v/>
      </c>
      <c r="BR30" s="161" t="str">
        <f>if('02_indirect'!AZ30=2,1,'02_indirect'!AZ30)</f>
        <v/>
      </c>
      <c r="BS30" s="161" t="str">
        <f>if('02_indirect'!BA30=2,1,'02_indirect'!BA30)</f>
        <v/>
      </c>
      <c r="BT30" s="161" t="str">
        <f>if('02_indirect'!BB30=2,1,'02_indirect'!BB30)</f>
        <v/>
      </c>
      <c r="BU30" s="161" t="str">
        <f>if('02_indirect'!BC30=2,1,'02_indirect'!BC30)</f>
        <v/>
      </c>
      <c r="BV30" s="161" t="str">
        <f>if('02_indirect'!BD30=2,1,'02_indirect'!BD30)</f>
        <v/>
      </c>
    </row>
    <row r="31" ht="17.25" customHeight="1">
      <c r="A31" s="162" t="str">
        <f>IF('02_indirect'!B33="",,'02_indirect'!C33&amp;"("&amp;'02_indirect'!E33&amp;'02_indirect'!D33&amp;")")</f>
        <v/>
      </c>
      <c r="B31" s="163" t="str">
        <f>'01_indirect'!A30</f>
        <v/>
      </c>
      <c r="C31" s="180"/>
      <c r="D31" s="163"/>
      <c r="E31" s="163"/>
      <c r="F31" s="163"/>
      <c r="G31" s="163"/>
      <c r="H31" s="163"/>
      <c r="I31" s="179"/>
      <c r="J31" s="163"/>
      <c r="K31" s="163"/>
      <c r="L31" s="163"/>
      <c r="M31" s="163"/>
      <c r="N31" s="163"/>
      <c r="O31" s="163"/>
      <c r="P31" s="163"/>
      <c r="Q31" s="167" t="str">
        <f>Hlookup(Q$1,'04_need'!$B$1:$DP$104,34)</f>
        <v/>
      </c>
      <c r="R31" s="168" t="str">
        <f>Hlookup(R$1,'04_need'!$B$1:$DP$104,34)</f>
        <v/>
      </c>
      <c r="S31" s="168" t="str">
        <f>Hlookup(S$1,'04_need'!$B$1:$DP$104,34)</f>
        <v/>
      </c>
      <c r="T31" s="168" t="str">
        <f>Hlookup(T$1,'04_need'!$B$1:$DP$104,34)</f>
        <v/>
      </c>
      <c r="U31" s="168" t="str">
        <f>Hlookup(U$1,'04_need'!$B$1:$DP$104,34)</f>
        <v/>
      </c>
      <c r="V31" s="168" t="str">
        <f>Hlookup(V$1,'04_need'!$B$1:$DP$104,34)</f>
        <v/>
      </c>
      <c r="W31" s="43" t="str">
        <f>Hlookup(W$1,'04_need'!$B$1:$DP$104,34)</f>
        <v/>
      </c>
      <c r="X31" s="161" t="str">
        <f>if('02_indirect'!F31=2,1,'02_indirect'!F31)</f>
        <v/>
      </c>
      <c r="Y31" s="161" t="str">
        <f>if('02_indirect'!G31=2,1,'02_indirect'!G31)</f>
        <v/>
      </c>
      <c r="Z31" s="161" t="str">
        <f>if('02_indirect'!H31=2,1,'02_indirect'!H31)</f>
        <v/>
      </c>
      <c r="AA31" s="161" t="str">
        <f>if('02_indirect'!I31=2,1,'02_indirect'!I31)</f>
        <v/>
      </c>
      <c r="AB31" s="161" t="str">
        <f>if('02_indirect'!J31=2,1,'02_indirect'!J31)</f>
        <v/>
      </c>
      <c r="AC31" s="161" t="str">
        <f>if('02_indirect'!K31=2,1,'02_indirect'!K31)</f>
        <v/>
      </c>
      <c r="AD31" s="161" t="str">
        <f>if('02_indirect'!L31=2,1,'02_indirect'!L31)</f>
        <v/>
      </c>
      <c r="AE31" s="161" t="str">
        <f>if('02_indirect'!M31=2,1,'02_indirect'!M31)</f>
        <v/>
      </c>
      <c r="AF31" s="161" t="str">
        <f>if('02_indirect'!N31=2,1,'02_indirect'!N31)</f>
        <v/>
      </c>
      <c r="AG31" s="161" t="str">
        <f>if('02_indirect'!O31=2,1,'02_indirect'!O31)</f>
        <v/>
      </c>
      <c r="AH31" s="161" t="str">
        <f>if('02_indirect'!P31=2,1,'02_indirect'!P31)</f>
        <v/>
      </c>
      <c r="AI31" s="161" t="str">
        <f>if('02_indirect'!Q31=2,1,'02_indirect'!Q31)</f>
        <v/>
      </c>
      <c r="AJ31" s="161" t="str">
        <f>if('02_indirect'!R31=2,1,'02_indirect'!R31)</f>
        <v/>
      </c>
      <c r="AK31" s="161" t="str">
        <f>if('02_indirect'!S31=2,1,'02_indirect'!S31)</f>
        <v/>
      </c>
      <c r="AL31" s="161" t="str">
        <f>if('02_indirect'!T31=2,1,'02_indirect'!T31)</f>
        <v/>
      </c>
      <c r="AM31" s="161" t="str">
        <f>if('02_indirect'!U31=2,1,'02_indirect'!U31)</f>
        <v/>
      </c>
      <c r="AN31" s="161" t="str">
        <f>if('02_indirect'!V31=2,1,'02_indirect'!V31)</f>
        <v/>
      </c>
      <c r="AO31" s="161" t="str">
        <f>if('02_indirect'!W31=2,1,'02_indirect'!W31)</f>
        <v/>
      </c>
      <c r="AP31" s="161" t="str">
        <f>if('02_indirect'!X31=2,1,'02_indirect'!X31)</f>
        <v/>
      </c>
      <c r="AQ31" s="161" t="str">
        <f>if('02_indirect'!Y31=2,1,'02_indirect'!Y31)</f>
        <v/>
      </c>
      <c r="AR31" s="161" t="str">
        <f>if('02_indirect'!Z31=2,1,'02_indirect'!Z31)</f>
        <v/>
      </c>
      <c r="AS31" s="161" t="str">
        <f>if('02_indirect'!AA31=2,1,'02_indirect'!AA31)</f>
        <v/>
      </c>
      <c r="AT31" s="161" t="str">
        <f>if('02_indirect'!AB31=2,1,'02_indirect'!AB31)</f>
        <v/>
      </c>
      <c r="AU31" s="161" t="str">
        <f>if('02_indirect'!AC31=2,1,'02_indirect'!AC31)</f>
        <v/>
      </c>
      <c r="AV31" s="161" t="str">
        <f>if('02_indirect'!AD31=2,1,'02_indirect'!AD31)</f>
        <v/>
      </c>
      <c r="AW31" s="161" t="str">
        <f>if('02_indirect'!AE31=2,1,'02_indirect'!AE31)</f>
        <v/>
      </c>
      <c r="AX31" s="161" t="str">
        <f>if('02_indirect'!AF31=2,1,'02_indirect'!AF31)</f>
        <v/>
      </c>
      <c r="AY31" s="161" t="str">
        <f>if('02_indirect'!AG31=2,1,'02_indirect'!AG31)</f>
        <v/>
      </c>
      <c r="AZ31" s="161" t="str">
        <f>if('02_indirect'!AH31=2,1,'02_indirect'!AH31)</f>
        <v/>
      </c>
      <c r="BA31" s="161" t="str">
        <f>if('02_indirect'!AI31=2,1,'02_indirect'!AI31)</f>
        <v/>
      </c>
      <c r="BB31" s="161" t="str">
        <f>if('02_indirect'!AJ31=2,1,'02_indirect'!AJ31)</f>
        <v/>
      </c>
      <c r="BC31" s="161" t="str">
        <f>if('02_indirect'!AK31=2,1,'02_indirect'!AK31)</f>
        <v/>
      </c>
      <c r="BD31" s="161" t="str">
        <f>if('02_indirect'!AL31=2,1,'02_indirect'!AL31)</f>
        <v/>
      </c>
      <c r="BE31" s="161" t="str">
        <f>if('02_indirect'!AM31=2,1,'02_indirect'!AM31)</f>
        <v/>
      </c>
      <c r="BF31" s="161" t="str">
        <f>if('02_indirect'!AN31=2,1,'02_indirect'!AN31)</f>
        <v/>
      </c>
      <c r="BG31" s="161" t="str">
        <f>if('02_indirect'!AO31=2,1,'02_indirect'!AO31)</f>
        <v/>
      </c>
      <c r="BH31" s="161" t="str">
        <f>if('02_indirect'!AP31=2,1,'02_indirect'!AP31)</f>
        <v/>
      </c>
      <c r="BI31" s="161" t="str">
        <f>if('02_indirect'!AQ31=2,1,'02_indirect'!AQ31)</f>
        <v/>
      </c>
      <c r="BJ31" s="161" t="str">
        <f>if('02_indirect'!AR31=2,1,'02_indirect'!AR31)</f>
        <v/>
      </c>
      <c r="BK31" s="161" t="str">
        <f>if('02_indirect'!AS31=2,1,'02_indirect'!AS31)</f>
        <v/>
      </c>
      <c r="BL31" s="161" t="str">
        <f>if('02_indirect'!AT31=2,1,'02_indirect'!AT31)</f>
        <v/>
      </c>
      <c r="BM31" s="161" t="str">
        <f>if('02_indirect'!AU31=2,1,'02_indirect'!AU31)</f>
        <v/>
      </c>
      <c r="BN31" s="161" t="str">
        <f>if('02_indirect'!AV31=2,1,'02_indirect'!AV31)</f>
        <v/>
      </c>
      <c r="BO31" s="161" t="str">
        <f>if('02_indirect'!AW31=2,1,'02_indirect'!AW31)</f>
        <v/>
      </c>
      <c r="BP31" s="161" t="str">
        <f>if('02_indirect'!AX31=2,1,'02_indirect'!AX31)</f>
        <v/>
      </c>
      <c r="BQ31" s="161" t="str">
        <f>if('02_indirect'!AY31=2,1,'02_indirect'!AY31)</f>
        <v/>
      </c>
      <c r="BR31" s="161" t="str">
        <f>if('02_indirect'!AZ31=2,1,'02_indirect'!AZ31)</f>
        <v/>
      </c>
      <c r="BS31" s="161" t="str">
        <f>if('02_indirect'!BA31=2,1,'02_indirect'!BA31)</f>
        <v/>
      </c>
      <c r="BT31" s="161" t="str">
        <f>if('02_indirect'!BB31=2,1,'02_indirect'!BB31)</f>
        <v/>
      </c>
      <c r="BU31" s="161" t="str">
        <f>if('02_indirect'!BC31=2,1,'02_indirect'!BC31)</f>
        <v/>
      </c>
      <c r="BV31" s="161" t="str">
        <f>if('02_indirect'!BD31=2,1,'02_indirect'!BD31)</f>
        <v/>
      </c>
    </row>
    <row r="32" ht="17.25" customHeight="1">
      <c r="A32" s="162" t="str">
        <f>IF('02_indirect'!B34="",,'02_indirect'!C34&amp;"("&amp;'02_indirect'!E34&amp;'02_indirect'!D34&amp;")")</f>
        <v/>
      </c>
      <c r="B32" s="163" t="str">
        <f>'01_indirect'!A31</f>
        <v/>
      </c>
      <c r="C32" s="180"/>
      <c r="D32" s="163"/>
      <c r="E32" s="163"/>
      <c r="F32" s="163"/>
      <c r="G32" s="163"/>
      <c r="H32" s="163"/>
      <c r="I32" s="179"/>
      <c r="J32" s="163"/>
      <c r="K32" s="163"/>
      <c r="L32" s="163"/>
      <c r="M32" s="163"/>
      <c r="N32" s="163"/>
      <c r="O32" s="163"/>
      <c r="P32" s="163"/>
      <c r="Q32" s="167" t="str">
        <f>Hlookup(Q$1,'04_need'!$B$1:$DP$104,35)</f>
        <v/>
      </c>
      <c r="R32" s="168" t="str">
        <f>Hlookup(R$1,'04_need'!$B$1:$DP$104,35)</f>
        <v/>
      </c>
      <c r="S32" s="168" t="str">
        <f>Hlookup(S$1,'04_need'!$B$1:$DP$104,35)</f>
        <v/>
      </c>
      <c r="T32" s="168" t="str">
        <f>Hlookup(T$1,'04_need'!$B$1:$DP$104,35)</f>
        <v/>
      </c>
      <c r="U32" s="168" t="str">
        <f>Hlookup(U$1,'04_need'!$B$1:$DP$104,35)</f>
        <v/>
      </c>
      <c r="V32" s="168" t="str">
        <f>Hlookup(V$1,'04_need'!$B$1:$DP$104,35)</f>
        <v/>
      </c>
      <c r="W32" s="43" t="str">
        <f>Hlookup(W$1,'04_need'!$B$1:$DP$104,35)</f>
        <v/>
      </c>
      <c r="X32" s="161" t="str">
        <f>if('02_indirect'!F32=2,1,'02_indirect'!F32)</f>
        <v/>
      </c>
      <c r="Y32" s="161" t="str">
        <f>if('02_indirect'!G32=2,1,'02_indirect'!G32)</f>
        <v/>
      </c>
      <c r="Z32" s="161" t="str">
        <f>if('02_indirect'!H32=2,1,'02_indirect'!H32)</f>
        <v/>
      </c>
      <c r="AA32" s="161" t="str">
        <f>if('02_indirect'!I32=2,1,'02_indirect'!I32)</f>
        <v/>
      </c>
      <c r="AB32" s="161" t="str">
        <f>if('02_indirect'!J32=2,1,'02_indirect'!J32)</f>
        <v/>
      </c>
      <c r="AC32" s="161" t="str">
        <f>if('02_indirect'!K32=2,1,'02_indirect'!K32)</f>
        <v/>
      </c>
      <c r="AD32" s="161" t="str">
        <f>if('02_indirect'!L32=2,1,'02_indirect'!L32)</f>
        <v/>
      </c>
      <c r="AE32" s="161" t="str">
        <f>if('02_indirect'!M32=2,1,'02_indirect'!M32)</f>
        <v/>
      </c>
      <c r="AF32" s="161" t="str">
        <f>if('02_indirect'!N32=2,1,'02_indirect'!N32)</f>
        <v/>
      </c>
      <c r="AG32" s="161" t="str">
        <f>if('02_indirect'!O32=2,1,'02_indirect'!O32)</f>
        <v/>
      </c>
      <c r="AH32" s="161" t="str">
        <f>if('02_indirect'!P32=2,1,'02_indirect'!P32)</f>
        <v/>
      </c>
      <c r="AI32" s="161" t="str">
        <f>if('02_indirect'!Q32=2,1,'02_indirect'!Q32)</f>
        <v/>
      </c>
      <c r="AJ32" s="161" t="str">
        <f>if('02_indirect'!R32=2,1,'02_indirect'!R32)</f>
        <v/>
      </c>
      <c r="AK32" s="161" t="str">
        <f>if('02_indirect'!S32=2,1,'02_indirect'!S32)</f>
        <v/>
      </c>
      <c r="AL32" s="161" t="str">
        <f>if('02_indirect'!T32=2,1,'02_indirect'!T32)</f>
        <v/>
      </c>
      <c r="AM32" s="161" t="str">
        <f>if('02_indirect'!U32=2,1,'02_indirect'!U32)</f>
        <v/>
      </c>
      <c r="AN32" s="161" t="str">
        <f>if('02_indirect'!V32=2,1,'02_indirect'!V32)</f>
        <v/>
      </c>
      <c r="AO32" s="161" t="str">
        <f>if('02_indirect'!W32=2,1,'02_indirect'!W32)</f>
        <v/>
      </c>
      <c r="AP32" s="161" t="str">
        <f>if('02_indirect'!X32=2,1,'02_indirect'!X32)</f>
        <v/>
      </c>
      <c r="AQ32" s="161" t="str">
        <f>if('02_indirect'!Y32=2,1,'02_indirect'!Y32)</f>
        <v/>
      </c>
      <c r="AR32" s="161" t="str">
        <f>if('02_indirect'!Z32=2,1,'02_indirect'!Z32)</f>
        <v/>
      </c>
      <c r="AS32" s="161" t="str">
        <f>if('02_indirect'!AA32=2,1,'02_indirect'!AA32)</f>
        <v/>
      </c>
      <c r="AT32" s="161" t="str">
        <f>if('02_indirect'!AB32=2,1,'02_indirect'!AB32)</f>
        <v/>
      </c>
      <c r="AU32" s="161" t="str">
        <f>if('02_indirect'!AC32=2,1,'02_indirect'!AC32)</f>
        <v/>
      </c>
      <c r="AV32" s="161" t="str">
        <f>if('02_indirect'!AD32=2,1,'02_indirect'!AD32)</f>
        <v/>
      </c>
      <c r="AW32" s="161" t="str">
        <f>if('02_indirect'!AE32=2,1,'02_indirect'!AE32)</f>
        <v/>
      </c>
      <c r="AX32" s="161" t="str">
        <f>if('02_indirect'!AF32=2,1,'02_indirect'!AF32)</f>
        <v/>
      </c>
      <c r="AY32" s="161" t="str">
        <f>if('02_indirect'!AG32=2,1,'02_indirect'!AG32)</f>
        <v/>
      </c>
      <c r="AZ32" s="161" t="str">
        <f>if('02_indirect'!AH32=2,1,'02_indirect'!AH32)</f>
        <v/>
      </c>
      <c r="BA32" s="161" t="str">
        <f>if('02_indirect'!AI32=2,1,'02_indirect'!AI32)</f>
        <v/>
      </c>
      <c r="BB32" s="161" t="str">
        <f>if('02_indirect'!AJ32=2,1,'02_indirect'!AJ32)</f>
        <v/>
      </c>
      <c r="BC32" s="161" t="str">
        <f>if('02_indirect'!AK32=2,1,'02_indirect'!AK32)</f>
        <v/>
      </c>
      <c r="BD32" s="161" t="str">
        <f>if('02_indirect'!AL32=2,1,'02_indirect'!AL32)</f>
        <v/>
      </c>
      <c r="BE32" s="161" t="str">
        <f>if('02_indirect'!AM32=2,1,'02_indirect'!AM32)</f>
        <v/>
      </c>
      <c r="BF32" s="161" t="str">
        <f>if('02_indirect'!AN32=2,1,'02_indirect'!AN32)</f>
        <v/>
      </c>
      <c r="BG32" s="161" t="str">
        <f>if('02_indirect'!AO32=2,1,'02_indirect'!AO32)</f>
        <v/>
      </c>
      <c r="BH32" s="161" t="str">
        <f>if('02_indirect'!AP32=2,1,'02_indirect'!AP32)</f>
        <v/>
      </c>
      <c r="BI32" s="161" t="str">
        <f>if('02_indirect'!AQ32=2,1,'02_indirect'!AQ32)</f>
        <v/>
      </c>
      <c r="BJ32" s="161" t="str">
        <f>if('02_indirect'!AR32=2,1,'02_indirect'!AR32)</f>
        <v/>
      </c>
      <c r="BK32" s="161" t="str">
        <f>if('02_indirect'!AS32=2,1,'02_indirect'!AS32)</f>
        <v/>
      </c>
      <c r="BL32" s="161" t="str">
        <f>if('02_indirect'!AT32=2,1,'02_indirect'!AT32)</f>
        <v/>
      </c>
      <c r="BM32" s="161" t="str">
        <f>if('02_indirect'!AU32=2,1,'02_indirect'!AU32)</f>
        <v/>
      </c>
      <c r="BN32" s="161" t="str">
        <f>if('02_indirect'!AV32=2,1,'02_indirect'!AV32)</f>
        <v/>
      </c>
      <c r="BO32" s="161" t="str">
        <f>if('02_indirect'!AW32=2,1,'02_indirect'!AW32)</f>
        <v/>
      </c>
      <c r="BP32" s="161" t="str">
        <f>if('02_indirect'!AX32=2,1,'02_indirect'!AX32)</f>
        <v/>
      </c>
      <c r="BQ32" s="161" t="str">
        <f>if('02_indirect'!AY32=2,1,'02_indirect'!AY32)</f>
        <v/>
      </c>
      <c r="BR32" s="161" t="str">
        <f>if('02_indirect'!AZ32=2,1,'02_indirect'!AZ32)</f>
        <v/>
      </c>
      <c r="BS32" s="161" t="str">
        <f>if('02_indirect'!BA32=2,1,'02_indirect'!BA32)</f>
        <v/>
      </c>
      <c r="BT32" s="161" t="str">
        <f>if('02_indirect'!BB32=2,1,'02_indirect'!BB32)</f>
        <v/>
      </c>
      <c r="BU32" s="161" t="str">
        <f>if('02_indirect'!BC32=2,1,'02_indirect'!BC32)</f>
        <v/>
      </c>
      <c r="BV32" s="161" t="str">
        <f>if('02_indirect'!BD32=2,1,'02_indirect'!BD32)</f>
        <v/>
      </c>
    </row>
    <row r="33" ht="17.25" customHeight="1">
      <c r="A33" s="162" t="str">
        <f>IF('02_indirect'!B35="",,'02_indirect'!C35&amp;"("&amp;'02_indirect'!E35&amp;'02_indirect'!D35&amp;")")</f>
        <v/>
      </c>
      <c r="B33" s="163" t="str">
        <f>'01_indirect'!A32</f>
        <v/>
      </c>
      <c r="C33" s="180"/>
      <c r="D33" s="163"/>
      <c r="E33" s="163"/>
      <c r="F33" s="163"/>
      <c r="G33" s="163"/>
      <c r="H33" s="163"/>
      <c r="I33" s="179"/>
      <c r="J33" s="163"/>
      <c r="K33" s="163"/>
      <c r="L33" s="163"/>
      <c r="M33" s="163"/>
      <c r="N33" s="163"/>
      <c r="O33" s="163"/>
      <c r="P33" s="163"/>
      <c r="Q33" s="167" t="str">
        <f>Hlookup(Q$1,'04_need'!$B$1:$DP$104,36)</f>
        <v/>
      </c>
      <c r="R33" s="168" t="str">
        <f>Hlookup(R$1,'04_need'!$B$1:$DP$104,36)</f>
        <v/>
      </c>
      <c r="S33" s="168" t="str">
        <f>Hlookup(S$1,'04_need'!$B$1:$DP$104,36)</f>
        <v/>
      </c>
      <c r="T33" s="168" t="str">
        <f>Hlookup(T$1,'04_need'!$B$1:$DP$104,36)</f>
        <v/>
      </c>
      <c r="U33" s="168" t="str">
        <f>Hlookup(U$1,'04_need'!$B$1:$DP$104,36)</f>
        <v/>
      </c>
      <c r="V33" s="168" t="str">
        <f>Hlookup(V$1,'04_need'!$B$1:$DP$104,36)</f>
        <v/>
      </c>
      <c r="W33" s="43" t="str">
        <f>Hlookup(W$1,'04_need'!$B$1:$DP$104,36)</f>
        <v/>
      </c>
      <c r="X33" s="161" t="str">
        <f>if('02_indirect'!F33=2,1,'02_indirect'!F33)</f>
        <v/>
      </c>
      <c r="Y33" s="161" t="str">
        <f>if('02_indirect'!G33=2,1,'02_indirect'!G33)</f>
        <v/>
      </c>
      <c r="Z33" s="161" t="str">
        <f>if('02_indirect'!H33=2,1,'02_indirect'!H33)</f>
        <v/>
      </c>
      <c r="AA33" s="161" t="str">
        <f>if('02_indirect'!I33=2,1,'02_indirect'!I33)</f>
        <v/>
      </c>
      <c r="AB33" s="161" t="str">
        <f>if('02_indirect'!J33=2,1,'02_indirect'!J33)</f>
        <v/>
      </c>
      <c r="AC33" s="161" t="str">
        <f>if('02_indirect'!K33=2,1,'02_indirect'!K33)</f>
        <v/>
      </c>
      <c r="AD33" s="161" t="str">
        <f>if('02_indirect'!L33=2,1,'02_indirect'!L33)</f>
        <v/>
      </c>
      <c r="AE33" s="161" t="str">
        <f>if('02_indirect'!M33=2,1,'02_indirect'!M33)</f>
        <v/>
      </c>
      <c r="AF33" s="161" t="str">
        <f>if('02_indirect'!N33=2,1,'02_indirect'!N33)</f>
        <v/>
      </c>
      <c r="AG33" s="161" t="str">
        <f>if('02_indirect'!O33=2,1,'02_indirect'!O33)</f>
        <v/>
      </c>
      <c r="AH33" s="161" t="str">
        <f>if('02_indirect'!P33=2,1,'02_indirect'!P33)</f>
        <v/>
      </c>
      <c r="AI33" s="161" t="str">
        <f>if('02_indirect'!Q33=2,1,'02_indirect'!Q33)</f>
        <v/>
      </c>
      <c r="AJ33" s="161" t="str">
        <f>if('02_indirect'!R33=2,1,'02_indirect'!R33)</f>
        <v/>
      </c>
      <c r="AK33" s="161" t="str">
        <f>if('02_indirect'!S33=2,1,'02_indirect'!S33)</f>
        <v/>
      </c>
      <c r="AL33" s="161" t="str">
        <f>if('02_indirect'!T33=2,1,'02_indirect'!T33)</f>
        <v/>
      </c>
      <c r="AM33" s="161" t="str">
        <f>if('02_indirect'!U33=2,1,'02_indirect'!U33)</f>
        <v/>
      </c>
      <c r="AN33" s="161" t="str">
        <f>if('02_indirect'!V33=2,1,'02_indirect'!V33)</f>
        <v/>
      </c>
      <c r="AO33" s="161" t="str">
        <f>if('02_indirect'!W33=2,1,'02_indirect'!W33)</f>
        <v/>
      </c>
      <c r="AP33" s="161" t="str">
        <f>if('02_indirect'!X33=2,1,'02_indirect'!X33)</f>
        <v/>
      </c>
      <c r="AQ33" s="161" t="str">
        <f>if('02_indirect'!Y33=2,1,'02_indirect'!Y33)</f>
        <v/>
      </c>
      <c r="AR33" s="161" t="str">
        <f>if('02_indirect'!Z33=2,1,'02_indirect'!Z33)</f>
        <v/>
      </c>
      <c r="AS33" s="161" t="str">
        <f>if('02_indirect'!AA33=2,1,'02_indirect'!AA33)</f>
        <v/>
      </c>
      <c r="AT33" s="161" t="str">
        <f>if('02_indirect'!AB33=2,1,'02_indirect'!AB33)</f>
        <v/>
      </c>
      <c r="AU33" s="161" t="str">
        <f>if('02_indirect'!AC33=2,1,'02_indirect'!AC33)</f>
        <v/>
      </c>
      <c r="AV33" s="161" t="str">
        <f>if('02_indirect'!AD33=2,1,'02_indirect'!AD33)</f>
        <v/>
      </c>
      <c r="AW33" s="161" t="str">
        <f>if('02_indirect'!AE33=2,1,'02_indirect'!AE33)</f>
        <v/>
      </c>
      <c r="AX33" s="161" t="str">
        <f>if('02_indirect'!AF33=2,1,'02_indirect'!AF33)</f>
        <v/>
      </c>
      <c r="AY33" s="161" t="str">
        <f>if('02_indirect'!AG33=2,1,'02_indirect'!AG33)</f>
        <v/>
      </c>
      <c r="AZ33" s="161" t="str">
        <f>if('02_indirect'!AH33=2,1,'02_indirect'!AH33)</f>
        <v/>
      </c>
      <c r="BA33" s="161" t="str">
        <f>if('02_indirect'!AI33=2,1,'02_indirect'!AI33)</f>
        <v/>
      </c>
      <c r="BB33" s="161" t="str">
        <f>if('02_indirect'!AJ33=2,1,'02_indirect'!AJ33)</f>
        <v/>
      </c>
      <c r="BC33" s="161" t="str">
        <f>if('02_indirect'!AK33=2,1,'02_indirect'!AK33)</f>
        <v/>
      </c>
      <c r="BD33" s="161" t="str">
        <f>if('02_indirect'!AL33=2,1,'02_indirect'!AL33)</f>
        <v/>
      </c>
      <c r="BE33" s="161" t="str">
        <f>if('02_indirect'!AM33=2,1,'02_indirect'!AM33)</f>
        <v/>
      </c>
      <c r="BF33" s="161" t="str">
        <f>if('02_indirect'!AN33=2,1,'02_indirect'!AN33)</f>
        <v/>
      </c>
      <c r="BG33" s="161" t="str">
        <f>if('02_indirect'!AO33=2,1,'02_indirect'!AO33)</f>
        <v/>
      </c>
      <c r="BH33" s="161" t="str">
        <f>if('02_indirect'!AP33=2,1,'02_indirect'!AP33)</f>
        <v/>
      </c>
      <c r="BI33" s="161" t="str">
        <f>if('02_indirect'!AQ33=2,1,'02_indirect'!AQ33)</f>
        <v/>
      </c>
      <c r="BJ33" s="161" t="str">
        <f>if('02_indirect'!AR33=2,1,'02_indirect'!AR33)</f>
        <v/>
      </c>
      <c r="BK33" s="161" t="str">
        <f>if('02_indirect'!AS33=2,1,'02_indirect'!AS33)</f>
        <v/>
      </c>
      <c r="BL33" s="161" t="str">
        <f>if('02_indirect'!AT33=2,1,'02_indirect'!AT33)</f>
        <v/>
      </c>
      <c r="BM33" s="161" t="str">
        <f>if('02_indirect'!AU33=2,1,'02_indirect'!AU33)</f>
        <v/>
      </c>
      <c r="BN33" s="161" t="str">
        <f>if('02_indirect'!AV33=2,1,'02_indirect'!AV33)</f>
        <v/>
      </c>
      <c r="BO33" s="161" t="str">
        <f>if('02_indirect'!AW33=2,1,'02_indirect'!AW33)</f>
        <v/>
      </c>
      <c r="BP33" s="161" t="str">
        <f>if('02_indirect'!AX33=2,1,'02_indirect'!AX33)</f>
        <v/>
      </c>
      <c r="BQ33" s="161" t="str">
        <f>if('02_indirect'!AY33=2,1,'02_indirect'!AY33)</f>
        <v/>
      </c>
      <c r="BR33" s="161" t="str">
        <f>if('02_indirect'!AZ33=2,1,'02_indirect'!AZ33)</f>
        <v/>
      </c>
      <c r="BS33" s="161" t="str">
        <f>if('02_indirect'!BA33=2,1,'02_indirect'!BA33)</f>
        <v/>
      </c>
      <c r="BT33" s="161" t="str">
        <f>if('02_indirect'!BB33=2,1,'02_indirect'!BB33)</f>
        <v/>
      </c>
      <c r="BU33" s="161" t="str">
        <f>if('02_indirect'!BC33=2,1,'02_indirect'!BC33)</f>
        <v/>
      </c>
      <c r="BV33" s="161" t="str">
        <f>if('02_indirect'!BD33=2,1,'02_indirect'!BD33)</f>
        <v/>
      </c>
    </row>
    <row r="34" ht="17.25" customHeight="1">
      <c r="A34" s="162" t="str">
        <f>IF('02_indirect'!B36="",,'02_indirect'!C36&amp;"("&amp;'02_indirect'!E36&amp;'02_indirect'!D36&amp;")")</f>
        <v/>
      </c>
      <c r="B34" s="163" t="str">
        <f>'01_indirect'!A33</f>
        <v/>
      </c>
      <c r="C34" s="180"/>
      <c r="D34" s="163"/>
      <c r="E34" s="163"/>
      <c r="F34" s="163"/>
      <c r="G34" s="163"/>
      <c r="H34" s="163"/>
      <c r="I34" s="179"/>
      <c r="J34" s="163"/>
      <c r="K34" s="163"/>
      <c r="L34" s="163"/>
      <c r="M34" s="163"/>
      <c r="N34" s="163"/>
      <c r="O34" s="163"/>
      <c r="P34" s="163"/>
      <c r="Q34" s="167" t="str">
        <f>Hlookup(Q$1,'04_need'!$B$1:$DP$104,37)</f>
        <v/>
      </c>
      <c r="R34" s="168" t="str">
        <f>Hlookup(R$1,'04_need'!$B$1:$DP$104,37)</f>
        <v/>
      </c>
      <c r="S34" s="168" t="str">
        <f>Hlookup(S$1,'04_need'!$B$1:$DP$104,37)</f>
        <v/>
      </c>
      <c r="T34" s="168" t="str">
        <f>Hlookup(T$1,'04_need'!$B$1:$DP$104,37)</f>
        <v/>
      </c>
      <c r="U34" s="168" t="str">
        <f>Hlookup(U$1,'04_need'!$B$1:$DP$104,37)</f>
        <v/>
      </c>
      <c r="V34" s="168" t="str">
        <f>Hlookup(V$1,'04_need'!$B$1:$DP$104,37)</f>
        <v/>
      </c>
      <c r="W34" s="43" t="str">
        <f>Hlookup(W$1,'04_need'!$B$1:$DP$104,37)</f>
        <v/>
      </c>
      <c r="X34" s="161" t="str">
        <f>if('02_indirect'!F34=2,1,'02_indirect'!F34)</f>
        <v/>
      </c>
      <c r="Y34" s="161" t="str">
        <f>if('02_indirect'!G34=2,1,'02_indirect'!G34)</f>
        <v/>
      </c>
      <c r="Z34" s="161" t="str">
        <f>if('02_indirect'!H34=2,1,'02_indirect'!H34)</f>
        <v/>
      </c>
      <c r="AA34" s="161" t="str">
        <f>if('02_indirect'!I34=2,1,'02_indirect'!I34)</f>
        <v/>
      </c>
      <c r="AB34" s="161" t="str">
        <f>if('02_indirect'!J34=2,1,'02_indirect'!J34)</f>
        <v/>
      </c>
      <c r="AC34" s="161" t="str">
        <f>if('02_indirect'!K34=2,1,'02_indirect'!K34)</f>
        <v/>
      </c>
      <c r="AD34" s="161" t="str">
        <f>if('02_indirect'!L34=2,1,'02_indirect'!L34)</f>
        <v/>
      </c>
      <c r="AE34" s="161" t="str">
        <f>if('02_indirect'!M34=2,1,'02_indirect'!M34)</f>
        <v/>
      </c>
      <c r="AF34" s="161" t="str">
        <f>if('02_indirect'!N34=2,1,'02_indirect'!N34)</f>
        <v/>
      </c>
      <c r="AG34" s="161" t="str">
        <f>if('02_indirect'!O34=2,1,'02_indirect'!O34)</f>
        <v/>
      </c>
      <c r="AH34" s="161" t="str">
        <f>if('02_indirect'!P34=2,1,'02_indirect'!P34)</f>
        <v/>
      </c>
      <c r="AI34" s="161" t="str">
        <f>if('02_indirect'!Q34=2,1,'02_indirect'!Q34)</f>
        <v/>
      </c>
      <c r="AJ34" s="161" t="str">
        <f>if('02_indirect'!R34=2,1,'02_indirect'!R34)</f>
        <v/>
      </c>
      <c r="AK34" s="161" t="str">
        <f>if('02_indirect'!S34=2,1,'02_indirect'!S34)</f>
        <v/>
      </c>
      <c r="AL34" s="161" t="str">
        <f>if('02_indirect'!T34=2,1,'02_indirect'!T34)</f>
        <v/>
      </c>
      <c r="AM34" s="161" t="str">
        <f>if('02_indirect'!U34=2,1,'02_indirect'!U34)</f>
        <v/>
      </c>
      <c r="AN34" s="161" t="str">
        <f>if('02_indirect'!V34=2,1,'02_indirect'!V34)</f>
        <v/>
      </c>
      <c r="AO34" s="161" t="str">
        <f>if('02_indirect'!W34=2,1,'02_indirect'!W34)</f>
        <v/>
      </c>
      <c r="AP34" s="161" t="str">
        <f>if('02_indirect'!X34=2,1,'02_indirect'!X34)</f>
        <v/>
      </c>
      <c r="AQ34" s="161" t="str">
        <f>if('02_indirect'!Y34=2,1,'02_indirect'!Y34)</f>
        <v/>
      </c>
      <c r="AR34" s="161" t="str">
        <f>if('02_indirect'!Z34=2,1,'02_indirect'!Z34)</f>
        <v/>
      </c>
      <c r="AS34" s="161" t="str">
        <f>if('02_indirect'!AA34=2,1,'02_indirect'!AA34)</f>
        <v/>
      </c>
      <c r="AT34" s="161" t="str">
        <f>if('02_indirect'!AB34=2,1,'02_indirect'!AB34)</f>
        <v/>
      </c>
      <c r="AU34" s="161" t="str">
        <f>if('02_indirect'!AC34=2,1,'02_indirect'!AC34)</f>
        <v/>
      </c>
      <c r="AV34" s="161" t="str">
        <f>if('02_indirect'!AD34=2,1,'02_indirect'!AD34)</f>
        <v/>
      </c>
      <c r="AW34" s="161" t="str">
        <f>if('02_indirect'!AE34=2,1,'02_indirect'!AE34)</f>
        <v/>
      </c>
      <c r="AX34" s="161" t="str">
        <f>if('02_indirect'!AF34=2,1,'02_indirect'!AF34)</f>
        <v/>
      </c>
      <c r="AY34" s="161" t="str">
        <f>if('02_indirect'!AG34=2,1,'02_indirect'!AG34)</f>
        <v/>
      </c>
      <c r="AZ34" s="161" t="str">
        <f>if('02_indirect'!AH34=2,1,'02_indirect'!AH34)</f>
        <v/>
      </c>
      <c r="BA34" s="161" t="str">
        <f>if('02_indirect'!AI34=2,1,'02_indirect'!AI34)</f>
        <v/>
      </c>
      <c r="BB34" s="161" t="str">
        <f>if('02_indirect'!AJ34=2,1,'02_indirect'!AJ34)</f>
        <v/>
      </c>
      <c r="BC34" s="161" t="str">
        <f>if('02_indirect'!AK34=2,1,'02_indirect'!AK34)</f>
        <v/>
      </c>
      <c r="BD34" s="161" t="str">
        <f>if('02_indirect'!AL34=2,1,'02_indirect'!AL34)</f>
        <v/>
      </c>
      <c r="BE34" s="161" t="str">
        <f>if('02_indirect'!AM34=2,1,'02_indirect'!AM34)</f>
        <v/>
      </c>
      <c r="BF34" s="161" t="str">
        <f>if('02_indirect'!AN34=2,1,'02_indirect'!AN34)</f>
        <v/>
      </c>
      <c r="BG34" s="161" t="str">
        <f>if('02_indirect'!AO34=2,1,'02_indirect'!AO34)</f>
        <v/>
      </c>
      <c r="BH34" s="161" t="str">
        <f>if('02_indirect'!AP34=2,1,'02_indirect'!AP34)</f>
        <v/>
      </c>
      <c r="BI34" s="161" t="str">
        <f>if('02_indirect'!AQ34=2,1,'02_indirect'!AQ34)</f>
        <v/>
      </c>
      <c r="BJ34" s="161" t="str">
        <f>if('02_indirect'!AR34=2,1,'02_indirect'!AR34)</f>
        <v/>
      </c>
      <c r="BK34" s="161" t="str">
        <f>if('02_indirect'!AS34=2,1,'02_indirect'!AS34)</f>
        <v/>
      </c>
      <c r="BL34" s="161" t="str">
        <f>if('02_indirect'!AT34=2,1,'02_indirect'!AT34)</f>
        <v/>
      </c>
      <c r="BM34" s="161" t="str">
        <f>if('02_indirect'!AU34=2,1,'02_indirect'!AU34)</f>
        <v/>
      </c>
      <c r="BN34" s="161" t="str">
        <f>if('02_indirect'!AV34=2,1,'02_indirect'!AV34)</f>
        <v/>
      </c>
      <c r="BO34" s="161" t="str">
        <f>if('02_indirect'!AW34=2,1,'02_indirect'!AW34)</f>
        <v/>
      </c>
      <c r="BP34" s="161" t="str">
        <f>if('02_indirect'!AX34=2,1,'02_indirect'!AX34)</f>
        <v/>
      </c>
      <c r="BQ34" s="161" t="str">
        <f>if('02_indirect'!AY34=2,1,'02_indirect'!AY34)</f>
        <v/>
      </c>
      <c r="BR34" s="161" t="str">
        <f>if('02_indirect'!AZ34=2,1,'02_indirect'!AZ34)</f>
        <v/>
      </c>
      <c r="BS34" s="161" t="str">
        <f>if('02_indirect'!BA34=2,1,'02_indirect'!BA34)</f>
        <v/>
      </c>
      <c r="BT34" s="161" t="str">
        <f>if('02_indirect'!BB34=2,1,'02_indirect'!BB34)</f>
        <v/>
      </c>
      <c r="BU34" s="161" t="str">
        <f>if('02_indirect'!BC34=2,1,'02_indirect'!BC34)</f>
        <v/>
      </c>
      <c r="BV34" s="161" t="str">
        <f>if('02_indirect'!BD34=2,1,'02_indirect'!BD34)</f>
        <v/>
      </c>
    </row>
    <row r="35" ht="17.25" customHeight="1">
      <c r="A35" s="162" t="str">
        <f>IF('02_indirect'!B37="",,'02_indirect'!C37&amp;"("&amp;'02_indirect'!E37&amp;'02_indirect'!D37&amp;")")</f>
        <v/>
      </c>
      <c r="B35" s="163" t="str">
        <f>'01_indirect'!A34</f>
        <v/>
      </c>
      <c r="C35" s="180"/>
      <c r="D35" s="163"/>
      <c r="E35" s="163"/>
      <c r="F35" s="163"/>
      <c r="G35" s="163"/>
      <c r="H35" s="163"/>
      <c r="I35" s="179"/>
      <c r="J35" s="163"/>
      <c r="K35" s="163"/>
      <c r="L35" s="163"/>
      <c r="M35" s="163"/>
      <c r="N35" s="163"/>
      <c r="O35" s="163"/>
      <c r="P35" s="163"/>
      <c r="Q35" s="167" t="str">
        <f>Hlookup(Q$1,'04_need'!$B$1:$DP$104,38)</f>
        <v/>
      </c>
      <c r="R35" s="168" t="str">
        <f>Hlookup(R$1,'04_need'!$B$1:$DP$104,38)</f>
        <v/>
      </c>
      <c r="S35" s="168" t="str">
        <f>Hlookup(S$1,'04_need'!$B$1:$DP$104,38)</f>
        <v/>
      </c>
      <c r="T35" s="168" t="str">
        <f>Hlookup(T$1,'04_need'!$B$1:$DP$104,38)</f>
        <v/>
      </c>
      <c r="U35" s="168" t="str">
        <f>Hlookup(U$1,'04_need'!$B$1:$DP$104,38)</f>
        <v/>
      </c>
      <c r="V35" s="168" t="str">
        <f>Hlookup(V$1,'04_need'!$B$1:$DP$104,38)</f>
        <v/>
      </c>
      <c r="W35" s="43" t="str">
        <f>Hlookup(W$1,'04_need'!$B$1:$DP$104,38)</f>
        <v/>
      </c>
      <c r="X35" s="161" t="str">
        <f>if('02_indirect'!F35=2,1,'02_indirect'!F35)</f>
        <v/>
      </c>
      <c r="Y35" s="161" t="str">
        <f>if('02_indirect'!G35=2,1,'02_indirect'!G35)</f>
        <v/>
      </c>
      <c r="Z35" s="161" t="str">
        <f>if('02_indirect'!H35=2,1,'02_indirect'!H35)</f>
        <v/>
      </c>
      <c r="AA35" s="161" t="str">
        <f>if('02_indirect'!I35=2,1,'02_indirect'!I35)</f>
        <v/>
      </c>
      <c r="AB35" s="161" t="str">
        <f>if('02_indirect'!J35=2,1,'02_indirect'!J35)</f>
        <v/>
      </c>
      <c r="AC35" s="161" t="str">
        <f>if('02_indirect'!K35=2,1,'02_indirect'!K35)</f>
        <v/>
      </c>
      <c r="AD35" s="161" t="str">
        <f>if('02_indirect'!L35=2,1,'02_indirect'!L35)</f>
        <v/>
      </c>
      <c r="AE35" s="161" t="str">
        <f>if('02_indirect'!M35=2,1,'02_indirect'!M35)</f>
        <v/>
      </c>
      <c r="AF35" s="161" t="str">
        <f>if('02_indirect'!N35=2,1,'02_indirect'!N35)</f>
        <v/>
      </c>
      <c r="AG35" s="161" t="str">
        <f>if('02_indirect'!O35=2,1,'02_indirect'!O35)</f>
        <v/>
      </c>
      <c r="AH35" s="161" t="str">
        <f>if('02_indirect'!P35=2,1,'02_indirect'!P35)</f>
        <v/>
      </c>
      <c r="AI35" s="161" t="str">
        <f>if('02_indirect'!Q35=2,1,'02_indirect'!Q35)</f>
        <v/>
      </c>
      <c r="AJ35" s="161" t="str">
        <f>if('02_indirect'!R35=2,1,'02_indirect'!R35)</f>
        <v/>
      </c>
      <c r="AK35" s="161" t="str">
        <f>if('02_indirect'!S35=2,1,'02_indirect'!S35)</f>
        <v/>
      </c>
      <c r="AL35" s="161" t="str">
        <f>if('02_indirect'!T35=2,1,'02_indirect'!T35)</f>
        <v/>
      </c>
      <c r="AM35" s="161" t="str">
        <f>if('02_indirect'!U35=2,1,'02_indirect'!U35)</f>
        <v/>
      </c>
      <c r="AN35" s="161" t="str">
        <f>if('02_indirect'!V35=2,1,'02_indirect'!V35)</f>
        <v/>
      </c>
      <c r="AO35" s="161" t="str">
        <f>if('02_indirect'!W35=2,1,'02_indirect'!W35)</f>
        <v/>
      </c>
      <c r="AP35" s="161" t="str">
        <f>if('02_indirect'!X35=2,1,'02_indirect'!X35)</f>
        <v/>
      </c>
      <c r="AQ35" s="161" t="str">
        <f>if('02_indirect'!Y35=2,1,'02_indirect'!Y35)</f>
        <v/>
      </c>
      <c r="AR35" s="161" t="str">
        <f>if('02_indirect'!Z35=2,1,'02_indirect'!Z35)</f>
        <v/>
      </c>
      <c r="AS35" s="161" t="str">
        <f>if('02_indirect'!AA35=2,1,'02_indirect'!AA35)</f>
        <v/>
      </c>
      <c r="AT35" s="161" t="str">
        <f>if('02_indirect'!AB35=2,1,'02_indirect'!AB35)</f>
        <v/>
      </c>
      <c r="AU35" s="161" t="str">
        <f>if('02_indirect'!AC35=2,1,'02_indirect'!AC35)</f>
        <v/>
      </c>
      <c r="AV35" s="161" t="str">
        <f>if('02_indirect'!AD35=2,1,'02_indirect'!AD35)</f>
        <v/>
      </c>
      <c r="AW35" s="161" t="str">
        <f>if('02_indirect'!AE35=2,1,'02_indirect'!AE35)</f>
        <v/>
      </c>
      <c r="AX35" s="161" t="str">
        <f>if('02_indirect'!AF35=2,1,'02_indirect'!AF35)</f>
        <v/>
      </c>
      <c r="AY35" s="161" t="str">
        <f>if('02_indirect'!AG35=2,1,'02_indirect'!AG35)</f>
        <v/>
      </c>
      <c r="AZ35" s="161" t="str">
        <f>if('02_indirect'!AH35=2,1,'02_indirect'!AH35)</f>
        <v/>
      </c>
      <c r="BA35" s="161" t="str">
        <f>if('02_indirect'!AI35=2,1,'02_indirect'!AI35)</f>
        <v/>
      </c>
      <c r="BB35" s="161" t="str">
        <f>if('02_indirect'!AJ35=2,1,'02_indirect'!AJ35)</f>
        <v/>
      </c>
      <c r="BC35" s="161" t="str">
        <f>if('02_indirect'!AK35=2,1,'02_indirect'!AK35)</f>
        <v/>
      </c>
      <c r="BD35" s="161" t="str">
        <f>if('02_indirect'!AL35=2,1,'02_indirect'!AL35)</f>
        <v/>
      </c>
      <c r="BE35" s="161" t="str">
        <f>if('02_indirect'!AM35=2,1,'02_indirect'!AM35)</f>
        <v/>
      </c>
      <c r="BF35" s="161" t="str">
        <f>if('02_indirect'!AN35=2,1,'02_indirect'!AN35)</f>
        <v/>
      </c>
      <c r="BG35" s="161" t="str">
        <f>if('02_indirect'!AO35=2,1,'02_indirect'!AO35)</f>
        <v/>
      </c>
      <c r="BH35" s="161" t="str">
        <f>if('02_indirect'!AP35=2,1,'02_indirect'!AP35)</f>
        <v/>
      </c>
      <c r="BI35" s="161" t="str">
        <f>if('02_indirect'!AQ35=2,1,'02_indirect'!AQ35)</f>
        <v/>
      </c>
      <c r="BJ35" s="161" t="str">
        <f>if('02_indirect'!AR35=2,1,'02_indirect'!AR35)</f>
        <v/>
      </c>
      <c r="BK35" s="161" t="str">
        <f>if('02_indirect'!AS35=2,1,'02_indirect'!AS35)</f>
        <v/>
      </c>
      <c r="BL35" s="161" t="str">
        <f>if('02_indirect'!AT35=2,1,'02_indirect'!AT35)</f>
        <v/>
      </c>
      <c r="BM35" s="161" t="str">
        <f>if('02_indirect'!AU35=2,1,'02_indirect'!AU35)</f>
        <v/>
      </c>
      <c r="BN35" s="161" t="str">
        <f>if('02_indirect'!AV35=2,1,'02_indirect'!AV35)</f>
        <v/>
      </c>
      <c r="BO35" s="161" t="str">
        <f>if('02_indirect'!AW35=2,1,'02_indirect'!AW35)</f>
        <v/>
      </c>
      <c r="BP35" s="161" t="str">
        <f>if('02_indirect'!AX35=2,1,'02_indirect'!AX35)</f>
        <v/>
      </c>
      <c r="BQ35" s="161" t="str">
        <f>if('02_indirect'!AY35=2,1,'02_indirect'!AY35)</f>
        <v/>
      </c>
      <c r="BR35" s="161" t="str">
        <f>if('02_indirect'!AZ35=2,1,'02_indirect'!AZ35)</f>
        <v/>
      </c>
      <c r="BS35" s="161" t="str">
        <f>if('02_indirect'!BA35=2,1,'02_indirect'!BA35)</f>
        <v/>
      </c>
      <c r="BT35" s="161" t="str">
        <f>if('02_indirect'!BB35=2,1,'02_indirect'!BB35)</f>
        <v/>
      </c>
      <c r="BU35" s="161" t="str">
        <f>if('02_indirect'!BC35=2,1,'02_indirect'!BC35)</f>
        <v/>
      </c>
      <c r="BV35" s="161" t="str">
        <f>if('02_indirect'!BD35=2,1,'02_indirect'!BD35)</f>
        <v/>
      </c>
    </row>
    <row r="36" ht="17.25" customHeight="1">
      <c r="A36" s="162" t="str">
        <f>IF('02_indirect'!B38="",,'02_indirect'!C38&amp;"("&amp;'02_indirect'!E38&amp;'02_indirect'!D38&amp;")")</f>
        <v/>
      </c>
      <c r="B36" s="163" t="str">
        <f>'01_indirect'!A35</f>
        <v/>
      </c>
      <c r="C36" s="180"/>
      <c r="D36" s="163"/>
      <c r="E36" s="163"/>
      <c r="F36" s="163"/>
      <c r="G36" s="163"/>
      <c r="H36" s="163"/>
      <c r="I36" s="179"/>
      <c r="J36" s="163"/>
      <c r="K36" s="163"/>
      <c r="L36" s="163"/>
      <c r="M36" s="163"/>
      <c r="N36" s="163"/>
      <c r="O36" s="163"/>
      <c r="P36" s="163"/>
      <c r="Q36" s="167">
        <f>Hlookup(Q$1,'04_need'!$B$1:$DP$104,39)</f>
        <v>1</v>
      </c>
      <c r="R36" s="168" t="str">
        <f>Hlookup(R$1,'04_need'!$B$1:$DP$104,39)</f>
        <v/>
      </c>
      <c r="S36" s="168" t="str">
        <f>Hlookup(S$1,'04_need'!$B$1:$DP$104,39)</f>
        <v/>
      </c>
      <c r="T36" s="168" t="str">
        <f>Hlookup(T$1,'04_need'!$B$1:$DP$104,39)</f>
        <v/>
      </c>
      <c r="U36" s="168" t="str">
        <f>Hlookup(U$1,'04_need'!$B$1:$DP$104,39)</f>
        <v/>
      </c>
      <c r="V36" s="168" t="str">
        <f>Hlookup(V$1,'04_need'!$B$1:$DP$104,39)</f>
        <v/>
      </c>
      <c r="W36" s="43" t="str">
        <f>Hlookup(W$1,'04_need'!$B$1:$DP$104,39)</f>
        <v/>
      </c>
      <c r="X36" s="161" t="str">
        <f>if('02_indirect'!F36=2,1,'02_indirect'!F36)</f>
        <v/>
      </c>
      <c r="Y36" s="161" t="str">
        <f>if('02_indirect'!G36=2,1,'02_indirect'!G36)</f>
        <v/>
      </c>
      <c r="Z36" s="161" t="str">
        <f>if('02_indirect'!H36=2,1,'02_indirect'!H36)</f>
        <v/>
      </c>
      <c r="AA36" s="161" t="str">
        <f>if('02_indirect'!I36=2,1,'02_indirect'!I36)</f>
        <v/>
      </c>
      <c r="AB36" s="161" t="str">
        <f>if('02_indirect'!J36=2,1,'02_indirect'!J36)</f>
        <v/>
      </c>
      <c r="AC36" s="161" t="str">
        <f>if('02_indirect'!K36=2,1,'02_indirect'!K36)</f>
        <v/>
      </c>
      <c r="AD36" s="161" t="str">
        <f>if('02_indirect'!L36=2,1,'02_indirect'!L36)</f>
        <v/>
      </c>
      <c r="AE36" s="161" t="str">
        <f>if('02_indirect'!M36=2,1,'02_indirect'!M36)</f>
        <v/>
      </c>
      <c r="AF36" s="161" t="str">
        <f>if('02_indirect'!N36=2,1,'02_indirect'!N36)</f>
        <v/>
      </c>
      <c r="AG36" s="161" t="str">
        <f>if('02_indirect'!O36=2,1,'02_indirect'!O36)</f>
        <v/>
      </c>
      <c r="AH36" s="161" t="str">
        <f>if('02_indirect'!P36=2,1,'02_indirect'!P36)</f>
        <v/>
      </c>
      <c r="AI36" s="161" t="str">
        <f>if('02_indirect'!Q36=2,1,'02_indirect'!Q36)</f>
        <v/>
      </c>
      <c r="AJ36" s="161" t="str">
        <f>if('02_indirect'!R36=2,1,'02_indirect'!R36)</f>
        <v/>
      </c>
      <c r="AK36" s="161" t="str">
        <f>if('02_indirect'!S36=2,1,'02_indirect'!S36)</f>
        <v/>
      </c>
      <c r="AL36" s="161" t="str">
        <f>if('02_indirect'!T36=2,1,'02_indirect'!T36)</f>
        <v/>
      </c>
      <c r="AM36" s="161" t="str">
        <f>if('02_indirect'!U36=2,1,'02_indirect'!U36)</f>
        <v/>
      </c>
      <c r="AN36" s="161" t="str">
        <f>if('02_indirect'!V36=2,1,'02_indirect'!V36)</f>
        <v/>
      </c>
      <c r="AO36" s="161" t="str">
        <f>if('02_indirect'!W36=2,1,'02_indirect'!W36)</f>
        <v/>
      </c>
      <c r="AP36" s="161" t="str">
        <f>if('02_indirect'!X36=2,1,'02_indirect'!X36)</f>
        <v/>
      </c>
      <c r="AQ36" s="161" t="str">
        <f>if('02_indirect'!Y36=2,1,'02_indirect'!Y36)</f>
        <v/>
      </c>
      <c r="AR36" s="161" t="str">
        <f>if('02_indirect'!Z36=2,1,'02_indirect'!Z36)</f>
        <v/>
      </c>
      <c r="AS36" s="161" t="str">
        <f>if('02_indirect'!AA36=2,1,'02_indirect'!AA36)</f>
        <v/>
      </c>
      <c r="AT36" s="161" t="str">
        <f>if('02_indirect'!AB36=2,1,'02_indirect'!AB36)</f>
        <v/>
      </c>
      <c r="AU36" s="161" t="str">
        <f>if('02_indirect'!AC36=2,1,'02_indirect'!AC36)</f>
        <v/>
      </c>
      <c r="AV36" s="161" t="str">
        <f>if('02_indirect'!AD36=2,1,'02_indirect'!AD36)</f>
        <v/>
      </c>
      <c r="AW36" s="161" t="str">
        <f>if('02_indirect'!AE36=2,1,'02_indirect'!AE36)</f>
        <v/>
      </c>
      <c r="AX36" s="161" t="str">
        <f>if('02_indirect'!AF36=2,1,'02_indirect'!AF36)</f>
        <v/>
      </c>
      <c r="AY36" s="161" t="str">
        <f>if('02_indirect'!AG36=2,1,'02_indirect'!AG36)</f>
        <v/>
      </c>
      <c r="AZ36" s="161" t="str">
        <f>if('02_indirect'!AH36=2,1,'02_indirect'!AH36)</f>
        <v/>
      </c>
      <c r="BA36" s="161" t="str">
        <f>if('02_indirect'!AI36=2,1,'02_indirect'!AI36)</f>
        <v/>
      </c>
      <c r="BB36" s="161" t="str">
        <f>if('02_indirect'!AJ36=2,1,'02_indirect'!AJ36)</f>
        <v/>
      </c>
      <c r="BC36" s="161" t="str">
        <f>if('02_indirect'!AK36=2,1,'02_indirect'!AK36)</f>
        <v/>
      </c>
      <c r="BD36" s="161" t="str">
        <f>if('02_indirect'!AL36=2,1,'02_indirect'!AL36)</f>
        <v/>
      </c>
      <c r="BE36" s="161" t="str">
        <f>if('02_indirect'!AM36=2,1,'02_indirect'!AM36)</f>
        <v/>
      </c>
      <c r="BF36" s="161" t="str">
        <f>if('02_indirect'!AN36=2,1,'02_indirect'!AN36)</f>
        <v/>
      </c>
      <c r="BG36" s="161" t="str">
        <f>if('02_indirect'!AO36=2,1,'02_indirect'!AO36)</f>
        <v/>
      </c>
      <c r="BH36" s="161" t="str">
        <f>if('02_indirect'!AP36=2,1,'02_indirect'!AP36)</f>
        <v/>
      </c>
      <c r="BI36" s="161" t="str">
        <f>if('02_indirect'!AQ36=2,1,'02_indirect'!AQ36)</f>
        <v/>
      </c>
      <c r="BJ36" s="161" t="str">
        <f>if('02_indirect'!AR36=2,1,'02_indirect'!AR36)</f>
        <v/>
      </c>
      <c r="BK36" s="161" t="str">
        <f>if('02_indirect'!AS36=2,1,'02_indirect'!AS36)</f>
        <v/>
      </c>
      <c r="BL36" s="161" t="str">
        <f>if('02_indirect'!AT36=2,1,'02_indirect'!AT36)</f>
        <v/>
      </c>
      <c r="BM36" s="161" t="str">
        <f>if('02_indirect'!AU36=2,1,'02_indirect'!AU36)</f>
        <v/>
      </c>
      <c r="BN36" s="161" t="str">
        <f>if('02_indirect'!AV36=2,1,'02_indirect'!AV36)</f>
        <v/>
      </c>
      <c r="BO36" s="161" t="str">
        <f>if('02_indirect'!AW36=2,1,'02_indirect'!AW36)</f>
        <v/>
      </c>
      <c r="BP36" s="161" t="str">
        <f>if('02_indirect'!AX36=2,1,'02_indirect'!AX36)</f>
        <v/>
      </c>
      <c r="BQ36" s="161" t="str">
        <f>if('02_indirect'!AY36=2,1,'02_indirect'!AY36)</f>
        <v/>
      </c>
      <c r="BR36" s="161" t="str">
        <f>if('02_indirect'!AZ36=2,1,'02_indirect'!AZ36)</f>
        <v/>
      </c>
      <c r="BS36" s="161" t="str">
        <f>if('02_indirect'!BA36=2,1,'02_indirect'!BA36)</f>
        <v/>
      </c>
      <c r="BT36" s="161" t="str">
        <f>if('02_indirect'!BB36=2,1,'02_indirect'!BB36)</f>
        <v/>
      </c>
      <c r="BU36" s="161" t="str">
        <f>if('02_indirect'!BC36=2,1,'02_indirect'!BC36)</f>
        <v/>
      </c>
      <c r="BV36" s="161" t="str">
        <f>if('02_indirect'!BD36=2,1,'02_indirect'!BD36)</f>
        <v/>
      </c>
    </row>
    <row r="37" ht="17.25" customHeight="1">
      <c r="A37" s="162" t="str">
        <f>IF('02_indirect'!B39="",,'02_indirect'!C39&amp;"("&amp;'02_indirect'!E39&amp;'02_indirect'!D39&amp;")")</f>
        <v/>
      </c>
      <c r="B37" s="163" t="str">
        <f>'01_indirect'!A36</f>
        <v/>
      </c>
      <c r="C37" s="180"/>
      <c r="D37" s="163"/>
      <c r="E37" s="163"/>
      <c r="F37" s="163"/>
      <c r="G37" s="163"/>
      <c r="H37" s="163"/>
      <c r="I37" s="179"/>
      <c r="J37" s="163"/>
      <c r="K37" s="163"/>
      <c r="L37" s="163"/>
      <c r="M37" s="163"/>
      <c r="N37" s="163"/>
      <c r="O37" s="163"/>
      <c r="P37" s="163"/>
      <c r="Q37" s="167" t="str">
        <f>Hlookup(Q$1,'04_need'!$B$1:$DP$104,40)</f>
        <v/>
      </c>
      <c r="R37" s="168" t="str">
        <f>Hlookup(R$1,'04_need'!$B$1:$DP$104,40)</f>
        <v/>
      </c>
      <c r="S37" s="168" t="str">
        <f>Hlookup(S$1,'04_need'!$B$1:$DP$104,40)</f>
        <v/>
      </c>
      <c r="T37" s="168" t="str">
        <f>Hlookup(T$1,'04_need'!$B$1:$DP$104,40)</f>
        <v/>
      </c>
      <c r="U37" s="168" t="str">
        <f>Hlookup(U$1,'04_need'!$B$1:$DP$104,40)</f>
        <v/>
      </c>
      <c r="V37" s="168" t="str">
        <f>Hlookup(V$1,'04_need'!$B$1:$DP$104,40)</f>
        <v/>
      </c>
      <c r="W37" s="43" t="str">
        <f>Hlookup(W$1,'04_need'!$B$1:$DP$104,40)</f>
        <v/>
      </c>
      <c r="X37" s="161" t="str">
        <f>if('02_indirect'!F37=2,1,'02_indirect'!F37)</f>
        <v/>
      </c>
      <c r="Y37" s="161" t="str">
        <f>if('02_indirect'!G37=2,1,'02_indirect'!G37)</f>
        <v/>
      </c>
      <c r="Z37" s="161" t="str">
        <f>if('02_indirect'!H37=2,1,'02_indirect'!H37)</f>
        <v/>
      </c>
      <c r="AA37" s="161" t="str">
        <f>if('02_indirect'!I37=2,1,'02_indirect'!I37)</f>
        <v/>
      </c>
      <c r="AB37" s="161" t="str">
        <f>if('02_indirect'!J37=2,1,'02_indirect'!J37)</f>
        <v/>
      </c>
      <c r="AC37" s="161" t="str">
        <f>if('02_indirect'!K37=2,1,'02_indirect'!K37)</f>
        <v/>
      </c>
      <c r="AD37" s="161" t="str">
        <f>if('02_indirect'!L37=2,1,'02_indirect'!L37)</f>
        <v/>
      </c>
      <c r="AE37" s="161" t="str">
        <f>if('02_indirect'!M37=2,1,'02_indirect'!M37)</f>
        <v/>
      </c>
      <c r="AF37" s="161" t="str">
        <f>if('02_indirect'!N37=2,1,'02_indirect'!N37)</f>
        <v/>
      </c>
      <c r="AG37" s="161" t="str">
        <f>if('02_indirect'!O37=2,1,'02_indirect'!O37)</f>
        <v/>
      </c>
      <c r="AH37" s="161" t="str">
        <f>if('02_indirect'!P37=2,1,'02_indirect'!P37)</f>
        <v/>
      </c>
      <c r="AI37" s="161" t="str">
        <f>if('02_indirect'!Q37=2,1,'02_indirect'!Q37)</f>
        <v/>
      </c>
      <c r="AJ37" s="161" t="str">
        <f>if('02_indirect'!R37=2,1,'02_indirect'!R37)</f>
        <v/>
      </c>
      <c r="AK37" s="161" t="str">
        <f>if('02_indirect'!S37=2,1,'02_indirect'!S37)</f>
        <v/>
      </c>
      <c r="AL37" s="161" t="str">
        <f>if('02_indirect'!T37=2,1,'02_indirect'!T37)</f>
        <v/>
      </c>
      <c r="AM37" s="161" t="str">
        <f>if('02_indirect'!U37=2,1,'02_indirect'!U37)</f>
        <v/>
      </c>
      <c r="AN37" s="161" t="str">
        <f>if('02_indirect'!V37=2,1,'02_indirect'!V37)</f>
        <v/>
      </c>
      <c r="AO37" s="161" t="str">
        <f>if('02_indirect'!W37=2,1,'02_indirect'!W37)</f>
        <v/>
      </c>
      <c r="AP37" s="161" t="str">
        <f>if('02_indirect'!X37=2,1,'02_indirect'!X37)</f>
        <v/>
      </c>
      <c r="AQ37" s="161" t="str">
        <f>if('02_indirect'!Y37=2,1,'02_indirect'!Y37)</f>
        <v/>
      </c>
      <c r="AR37" s="161" t="str">
        <f>if('02_indirect'!Z37=2,1,'02_indirect'!Z37)</f>
        <v/>
      </c>
      <c r="AS37" s="161" t="str">
        <f>if('02_indirect'!AA37=2,1,'02_indirect'!AA37)</f>
        <v/>
      </c>
      <c r="AT37" s="161" t="str">
        <f>if('02_indirect'!AB37=2,1,'02_indirect'!AB37)</f>
        <v/>
      </c>
      <c r="AU37" s="161" t="str">
        <f>if('02_indirect'!AC37=2,1,'02_indirect'!AC37)</f>
        <v/>
      </c>
      <c r="AV37" s="161" t="str">
        <f>if('02_indirect'!AD37=2,1,'02_indirect'!AD37)</f>
        <v/>
      </c>
      <c r="AW37" s="161" t="str">
        <f>if('02_indirect'!AE37=2,1,'02_indirect'!AE37)</f>
        <v/>
      </c>
      <c r="AX37" s="161" t="str">
        <f>if('02_indirect'!AF37=2,1,'02_indirect'!AF37)</f>
        <v/>
      </c>
      <c r="AY37" s="161" t="str">
        <f>if('02_indirect'!AG37=2,1,'02_indirect'!AG37)</f>
        <v/>
      </c>
      <c r="AZ37" s="161" t="str">
        <f>if('02_indirect'!AH37=2,1,'02_indirect'!AH37)</f>
        <v/>
      </c>
      <c r="BA37" s="161" t="str">
        <f>if('02_indirect'!AI37=2,1,'02_indirect'!AI37)</f>
        <v/>
      </c>
      <c r="BB37" s="161" t="str">
        <f>if('02_indirect'!AJ37=2,1,'02_indirect'!AJ37)</f>
        <v/>
      </c>
      <c r="BC37" s="161" t="str">
        <f>if('02_indirect'!AK37=2,1,'02_indirect'!AK37)</f>
        <v/>
      </c>
      <c r="BD37" s="161" t="str">
        <f>if('02_indirect'!AL37=2,1,'02_indirect'!AL37)</f>
        <v/>
      </c>
      <c r="BE37" s="161" t="str">
        <f>if('02_indirect'!AM37=2,1,'02_indirect'!AM37)</f>
        <v/>
      </c>
      <c r="BF37" s="161" t="str">
        <f>if('02_indirect'!AN37=2,1,'02_indirect'!AN37)</f>
        <v/>
      </c>
      <c r="BG37" s="161" t="str">
        <f>if('02_indirect'!AO37=2,1,'02_indirect'!AO37)</f>
        <v/>
      </c>
      <c r="BH37" s="161" t="str">
        <f>if('02_indirect'!AP37=2,1,'02_indirect'!AP37)</f>
        <v/>
      </c>
      <c r="BI37" s="161" t="str">
        <f>if('02_indirect'!AQ37=2,1,'02_indirect'!AQ37)</f>
        <v/>
      </c>
      <c r="BJ37" s="161" t="str">
        <f>if('02_indirect'!AR37=2,1,'02_indirect'!AR37)</f>
        <v/>
      </c>
      <c r="BK37" s="161" t="str">
        <f>if('02_indirect'!AS37=2,1,'02_indirect'!AS37)</f>
        <v/>
      </c>
      <c r="BL37" s="161" t="str">
        <f>if('02_indirect'!AT37=2,1,'02_indirect'!AT37)</f>
        <v/>
      </c>
      <c r="BM37" s="161" t="str">
        <f>if('02_indirect'!AU37=2,1,'02_indirect'!AU37)</f>
        <v/>
      </c>
      <c r="BN37" s="161" t="str">
        <f>if('02_indirect'!AV37=2,1,'02_indirect'!AV37)</f>
        <v/>
      </c>
      <c r="BO37" s="161" t="str">
        <f>if('02_indirect'!AW37=2,1,'02_indirect'!AW37)</f>
        <v/>
      </c>
      <c r="BP37" s="161" t="str">
        <f>if('02_indirect'!AX37=2,1,'02_indirect'!AX37)</f>
        <v/>
      </c>
      <c r="BQ37" s="161" t="str">
        <f>if('02_indirect'!AY37=2,1,'02_indirect'!AY37)</f>
        <v/>
      </c>
      <c r="BR37" s="161" t="str">
        <f>if('02_indirect'!AZ37=2,1,'02_indirect'!AZ37)</f>
        <v/>
      </c>
      <c r="BS37" s="161" t="str">
        <f>if('02_indirect'!BA37=2,1,'02_indirect'!BA37)</f>
        <v/>
      </c>
      <c r="BT37" s="161" t="str">
        <f>if('02_indirect'!BB37=2,1,'02_indirect'!BB37)</f>
        <v/>
      </c>
      <c r="BU37" s="161" t="str">
        <f>if('02_indirect'!BC37=2,1,'02_indirect'!BC37)</f>
        <v/>
      </c>
      <c r="BV37" s="161" t="str">
        <f>if('02_indirect'!BD37=2,1,'02_indirect'!BD37)</f>
        <v/>
      </c>
    </row>
    <row r="38" ht="17.25" customHeight="1">
      <c r="A38" s="162" t="str">
        <f>IF('02_indirect'!B40="",,'02_indirect'!C40&amp;"("&amp;'02_indirect'!E40&amp;'02_indirect'!D40&amp;")")</f>
        <v/>
      </c>
      <c r="B38" s="163" t="str">
        <f>'01_indirect'!A37</f>
        <v/>
      </c>
      <c r="C38" s="180"/>
      <c r="D38" s="163"/>
      <c r="E38" s="163"/>
      <c r="F38" s="163"/>
      <c r="G38" s="163"/>
      <c r="H38" s="163"/>
      <c r="I38" s="179"/>
      <c r="J38" s="163"/>
      <c r="K38" s="163"/>
      <c r="L38" s="163"/>
      <c r="M38" s="163"/>
      <c r="N38" s="163"/>
      <c r="O38" s="163"/>
      <c r="P38" s="163"/>
      <c r="Q38" s="167">
        <f>Hlookup(Q$1,'04_need'!$B$1:$DP$104,41)</f>
        <v>1</v>
      </c>
      <c r="R38" s="168" t="str">
        <f>Hlookup(R$1,'04_need'!$B$1:$DP$104,41)</f>
        <v/>
      </c>
      <c r="S38" s="168" t="str">
        <f>Hlookup(S$1,'04_need'!$B$1:$DP$104,41)</f>
        <v/>
      </c>
      <c r="T38" s="168" t="str">
        <f>Hlookup(T$1,'04_need'!$B$1:$DP$104,41)</f>
        <v/>
      </c>
      <c r="U38" s="168" t="str">
        <f>Hlookup(U$1,'04_need'!$B$1:$DP$104,41)</f>
        <v/>
      </c>
      <c r="V38" s="168" t="str">
        <f>Hlookup(V$1,'04_need'!$B$1:$DP$104,41)</f>
        <v/>
      </c>
      <c r="W38" s="43" t="str">
        <f>Hlookup(W$1,'04_need'!$B$1:$DP$104,41)</f>
        <v/>
      </c>
      <c r="X38" s="161" t="str">
        <f>if('02_indirect'!F38=2,1,'02_indirect'!F38)</f>
        <v/>
      </c>
      <c r="Y38" s="161" t="str">
        <f>if('02_indirect'!G38=2,1,'02_indirect'!G38)</f>
        <v/>
      </c>
      <c r="Z38" s="161" t="str">
        <f>if('02_indirect'!H38=2,1,'02_indirect'!H38)</f>
        <v/>
      </c>
      <c r="AA38" s="161" t="str">
        <f>if('02_indirect'!I38=2,1,'02_indirect'!I38)</f>
        <v/>
      </c>
      <c r="AB38" s="161" t="str">
        <f>if('02_indirect'!J38=2,1,'02_indirect'!J38)</f>
        <v/>
      </c>
      <c r="AC38" s="161" t="str">
        <f>if('02_indirect'!K38=2,1,'02_indirect'!K38)</f>
        <v/>
      </c>
      <c r="AD38" s="161" t="str">
        <f>if('02_indirect'!L38=2,1,'02_indirect'!L38)</f>
        <v/>
      </c>
      <c r="AE38" s="161" t="str">
        <f>if('02_indirect'!M38=2,1,'02_indirect'!M38)</f>
        <v/>
      </c>
      <c r="AF38" s="161" t="str">
        <f>if('02_indirect'!N38=2,1,'02_indirect'!N38)</f>
        <v/>
      </c>
      <c r="AG38" s="161" t="str">
        <f>if('02_indirect'!O38=2,1,'02_indirect'!O38)</f>
        <v/>
      </c>
      <c r="AH38" s="161" t="str">
        <f>if('02_indirect'!P38=2,1,'02_indirect'!P38)</f>
        <v/>
      </c>
      <c r="AI38" s="161" t="str">
        <f>if('02_indirect'!Q38=2,1,'02_indirect'!Q38)</f>
        <v/>
      </c>
      <c r="AJ38" s="161" t="str">
        <f>if('02_indirect'!R38=2,1,'02_indirect'!R38)</f>
        <v/>
      </c>
      <c r="AK38" s="161" t="str">
        <f>if('02_indirect'!S38=2,1,'02_indirect'!S38)</f>
        <v/>
      </c>
      <c r="AL38" s="161" t="str">
        <f>if('02_indirect'!T38=2,1,'02_indirect'!T38)</f>
        <v/>
      </c>
      <c r="AM38" s="161" t="str">
        <f>if('02_indirect'!U38=2,1,'02_indirect'!U38)</f>
        <v/>
      </c>
      <c r="AN38" s="161" t="str">
        <f>if('02_indirect'!V38=2,1,'02_indirect'!V38)</f>
        <v/>
      </c>
      <c r="AO38" s="161" t="str">
        <f>if('02_indirect'!W38=2,1,'02_indirect'!W38)</f>
        <v/>
      </c>
      <c r="AP38" s="161" t="str">
        <f>if('02_indirect'!X38=2,1,'02_indirect'!X38)</f>
        <v/>
      </c>
      <c r="AQ38" s="161" t="str">
        <f>if('02_indirect'!Y38=2,1,'02_indirect'!Y38)</f>
        <v/>
      </c>
      <c r="AR38" s="161" t="str">
        <f>if('02_indirect'!Z38=2,1,'02_indirect'!Z38)</f>
        <v/>
      </c>
      <c r="AS38" s="161" t="str">
        <f>if('02_indirect'!AA38=2,1,'02_indirect'!AA38)</f>
        <v/>
      </c>
      <c r="AT38" s="161" t="str">
        <f>if('02_indirect'!AB38=2,1,'02_indirect'!AB38)</f>
        <v/>
      </c>
      <c r="AU38" s="161" t="str">
        <f>if('02_indirect'!AC38=2,1,'02_indirect'!AC38)</f>
        <v/>
      </c>
      <c r="AV38" s="161" t="str">
        <f>if('02_indirect'!AD38=2,1,'02_indirect'!AD38)</f>
        <v/>
      </c>
      <c r="AW38" s="161" t="str">
        <f>if('02_indirect'!AE38=2,1,'02_indirect'!AE38)</f>
        <v/>
      </c>
      <c r="AX38" s="161" t="str">
        <f>if('02_indirect'!AF38=2,1,'02_indirect'!AF38)</f>
        <v/>
      </c>
      <c r="AY38" s="161" t="str">
        <f>if('02_indirect'!AG38=2,1,'02_indirect'!AG38)</f>
        <v/>
      </c>
      <c r="AZ38" s="161" t="str">
        <f>if('02_indirect'!AH38=2,1,'02_indirect'!AH38)</f>
        <v/>
      </c>
      <c r="BA38" s="161" t="str">
        <f>if('02_indirect'!AI38=2,1,'02_indirect'!AI38)</f>
        <v/>
      </c>
      <c r="BB38" s="161" t="str">
        <f>if('02_indirect'!AJ38=2,1,'02_indirect'!AJ38)</f>
        <v/>
      </c>
      <c r="BC38" s="161" t="str">
        <f>if('02_indirect'!AK38=2,1,'02_indirect'!AK38)</f>
        <v/>
      </c>
      <c r="BD38" s="161" t="str">
        <f>if('02_indirect'!AL38=2,1,'02_indirect'!AL38)</f>
        <v/>
      </c>
      <c r="BE38" s="161" t="str">
        <f>if('02_indirect'!AM38=2,1,'02_indirect'!AM38)</f>
        <v/>
      </c>
      <c r="BF38" s="161" t="str">
        <f>if('02_indirect'!AN38=2,1,'02_indirect'!AN38)</f>
        <v/>
      </c>
      <c r="BG38" s="161" t="str">
        <f>if('02_indirect'!AO38=2,1,'02_indirect'!AO38)</f>
        <v/>
      </c>
      <c r="BH38" s="161" t="str">
        <f>if('02_indirect'!AP38=2,1,'02_indirect'!AP38)</f>
        <v/>
      </c>
      <c r="BI38" s="161" t="str">
        <f>if('02_indirect'!AQ38=2,1,'02_indirect'!AQ38)</f>
        <v/>
      </c>
      <c r="BJ38" s="161" t="str">
        <f>if('02_indirect'!AR38=2,1,'02_indirect'!AR38)</f>
        <v/>
      </c>
      <c r="BK38" s="161" t="str">
        <f>if('02_indirect'!AS38=2,1,'02_indirect'!AS38)</f>
        <v/>
      </c>
      <c r="BL38" s="161" t="str">
        <f>if('02_indirect'!AT38=2,1,'02_indirect'!AT38)</f>
        <v/>
      </c>
      <c r="BM38" s="161" t="str">
        <f>if('02_indirect'!AU38=2,1,'02_indirect'!AU38)</f>
        <v/>
      </c>
      <c r="BN38" s="161" t="str">
        <f>if('02_indirect'!AV38=2,1,'02_indirect'!AV38)</f>
        <v/>
      </c>
      <c r="BO38" s="161" t="str">
        <f>if('02_indirect'!AW38=2,1,'02_indirect'!AW38)</f>
        <v/>
      </c>
      <c r="BP38" s="161" t="str">
        <f>if('02_indirect'!AX38=2,1,'02_indirect'!AX38)</f>
        <v/>
      </c>
      <c r="BQ38" s="161" t="str">
        <f>if('02_indirect'!AY38=2,1,'02_indirect'!AY38)</f>
        <v/>
      </c>
      <c r="BR38" s="161" t="str">
        <f>if('02_indirect'!AZ38=2,1,'02_indirect'!AZ38)</f>
        <v/>
      </c>
      <c r="BS38" s="161" t="str">
        <f>if('02_indirect'!BA38=2,1,'02_indirect'!BA38)</f>
        <v/>
      </c>
      <c r="BT38" s="161" t="str">
        <f>if('02_indirect'!BB38=2,1,'02_indirect'!BB38)</f>
        <v/>
      </c>
      <c r="BU38" s="161" t="str">
        <f>if('02_indirect'!BC38=2,1,'02_indirect'!BC38)</f>
        <v/>
      </c>
      <c r="BV38" s="161" t="str">
        <f>if('02_indirect'!BD38=2,1,'02_indirect'!BD38)</f>
        <v/>
      </c>
    </row>
    <row r="39" ht="17.25" customHeight="1">
      <c r="A39" s="162" t="str">
        <f>IF('02_indirect'!B41="",,'02_indirect'!C41&amp;"("&amp;'02_indirect'!E41&amp;'02_indirect'!D41&amp;")")</f>
        <v/>
      </c>
      <c r="B39" s="163" t="str">
        <f>'01_indirect'!A38</f>
        <v/>
      </c>
      <c r="C39" s="180"/>
      <c r="D39" s="163"/>
      <c r="E39" s="163"/>
      <c r="F39" s="163"/>
      <c r="G39" s="163"/>
      <c r="H39" s="163"/>
      <c r="I39" s="179"/>
      <c r="J39" s="163"/>
      <c r="K39" s="163"/>
      <c r="L39" s="163"/>
      <c r="M39" s="163"/>
      <c r="N39" s="163"/>
      <c r="O39" s="163"/>
      <c r="P39" s="163"/>
      <c r="Q39" s="167" t="str">
        <f>Hlookup(Q$1,'04_need'!$B$1:$DP$104,42)</f>
        <v/>
      </c>
      <c r="R39" s="168" t="str">
        <f>Hlookup(R$1,'04_need'!$B$1:$DP$104,42)</f>
        <v/>
      </c>
      <c r="S39" s="168" t="str">
        <f>Hlookup(S$1,'04_need'!$B$1:$DP$104,42)</f>
        <v/>
      </c>
      <c r="T39" s="168" t="str">
        <f>Hlookup(T$1,'04_need'!$B$1:$DP$104,42)</f>
        <v/>
      </c>
      <c r="U39" s="168" t="str">
        <f>Hlookup(U$1,'04_need'!$B$1:$DP$104,42)</f>
        <v/>
      </c>
      <c r="V39" s="168" t="str">
        <f>Hlookup(V$1,'04_need'!$B$1:$DP$104,42)</f>
        <v/>
      </c>
      <c r="W39" s="43" t="str">
        <f>Hlookup(W$1,'04_need'!$B$1:$DP$104,42)</f>
        <v/>
      </c>
      <c r="X39" s="161" t="str">
        <f>if('02_indirect'!F39=2,1,'02_indirect'!F39)</f>
        <v/>
      </c>
      <c r="Y39" s="161" t="str">
        <f>if('02_indirect'!G39=2,1,'02_indirect'!G39)</f>
        <v/>
      </c>
      <c r="Z39" s="161" t="str">
        <f>if('02_indirect'!H39=2,1,'02_indirect'!H39)</f>
        <v/>
      </c>
      <c r="AA39" s="161" t="str">
        <f>if('02_indirect'!I39=2,1,'02_indirect'!I39)</f>
        <v/>
      </c>
      <c r="AB39" s="161" t="str">
        <f>if('02_indirect'!J39=2,1,'02_indirect'!J39)</f>
        <v/>
      </c>
      <c r="AC39" s="161" t="str">
        <f>if('02_indirect'!K39=2,1,'02_indirect'!K39)</f>
        <v/>
      </c>
      <c r="AD39" s="161" t="str">
        <f>if('02_indirect'!L39=2,1,'02_indirect'!L39)</f>
        <v/>
      </c>
      <c r="AE39" s="161" t="str">
        <f>if('02_indirect'!M39=2,1,'02_indirect'!M39)</f>
        <v/>
      </c>
      <c r="AF39" s="161" t="str">
        <f>if('02_indirect'!N39=2,1,'02_indirect'!N39)</f>
        <v/>
      </c>
      <c r="AG39" s="161" t="str">
        <f>if('02_indirect'!O39=2,1,'02_indirect'!O39)</f>
        <v/>
      </c>
      <c r="AH39" s="161" t="str">
        <f>if('02_indirect'!P39=2,1,'02_indirect'!P39)</f>
        <v/>
      </c>
      <c r="AI39" s="161" t="str">
        <f>if('02_indirect'!Q39=2,1,'02_indirect'!Q39)</f>
        <v/>
      </c>
      <c r="AJ39" s="161" t="str">
        <f>if('02_indirect'!R39=2,1,'02_indirect'!R39)</f>
        <v/>
      </c>
      <c r="AK39" s="161" t="str">
        <f>if('02_indirect'!S39=2,1,'02_indirect'!S39)</f>
        <v/>
      </c>
      <c r="AL39" s="161" t="str">
        <f>if('02_indirect'!T39=2,1,'02_indirect'!T39)</f>
        <v/>
      </c>
      <c r="AM39" s="161" t="str">
        <f>if('02_indirect'!U39=2,1,'02_indirect'!U39)</f>
        <v/>
      </c>
      <c r="AN39" s="161" t="str">
        <f>if('02_indirect'!V39=2,1,'02_indirect'!V39)</f>
        <v/>
      </c>
      <c r="AO39" s="161" t="str">
        <f>if('02_indirect'!W39=2,1,'02_indirect'!W39)</f>
        <v/>
      </c>
      <c r="AP39" s="161" t="str">
        <f>if('02_indirect'!X39=2,1,'02_indirect'!X39)</f>
        <v/>
      </c>
      <c r="AQ39" s="161" t="str">
        <f>if('02_indirect'!Y39=2,1,'02_indirect'!Y39)</f>
        <v/>
      </c>
      <c r="AR39" s="161" t="str">
        <f>if('02_indirect'!Z39=2,1,'02_indirect'!Z39)</f>
        <v/>
      </c>
      <c r="AS39" s="161" t="str">
        <f>if('02_indirect'!AA39=2,1,'02_indirect'!AA39)</f>
        <v/>
      </c>
      <c r="AT39" s="161" t="str">
        <f>if('02_indirect'!AB39=2,1,'02_indirect'!AB39)</f>
        <v/>
      </c>
      <c r="AU39" s="161" t="str">
        <f>if('02_indirect'!AC39=2,1,'02_indirect'!AC39)</f>
        <v/>
      </c>
      <c r="AV39" s="161" t="str">
        <f>if('02_indirect'!AD39=2,1,'02_indirect'!AD39)</f>
        <v/>
      </c>
      <c r="AW39" s="161" t="str">
        <f>if('02_indirect'!AE39=2,1,'02_indirect'!AE39)</f>
        <v/>
      </c>
      <c r="AX39" s="161" t="str">
        <f>if('02_indirect'!AF39=2,1,'02_indirect'!AF39)</f>
        <v/>
      </c>
      <c r="AY39" s="161" t="str">
        <f>if('02_indirect'!AG39=2,1,'02_indirect'!AG39)</f>
        <v/>
      </c>
      <c r="AZ39" s="161" t="str">
        <f>if('02_indirect'!AH39=2,1,'02_indirect'!AH39)</f>
        <v/>
      </c>
      <c r="BA39" s="161" t="str">
        <f>if('02_indirect'!AI39=2,1,'02_indirect'!AI39)</f>
        <v/>
      </c>
      <c r="BB39" s="161" t="str">
        <f>if('02_indirect'!AJ39=2,1,'02_indirect'!AJ39)</f>
        <v/>
      </c>
      <c r="BC39" s="161" t="str">
        <f>if('02_indirect'!AK39=2,1,'02_indirect'!AK39)</f>
        <v/>
      </c>
      <c r="BD39" s="161" t="str">
        <f>if('02_indirect'!AL39=2,1,'02_indirect'!AL39)</f>
        <v/>
      </c>
      <c r="BE39" s="161" t="str">
        <f>if('02_indirect'!AM39=2,1,'02_indirect'!AM39)</f>
        <v/>
      </c>
      <c r="BF39" s="161" t="str">
        <f>if('02_indirect'!AN39=2,1,'02_indirect'!AN39)</f>
        <v/>
      </c>
      <c r="BG39" s="161" t="str">
        <f>if('02_indirect'!AO39=2,1,'02_indirect'!AO39)</f>
        <v/>
      </c>
      <c r="BH39" s="161" t="str">
        <f>if('02_indirect'!AP39=2,1,'02_indirect'!AP39)</f>
        <v/>
      </c>
      <c r="BI39" s="161" t="str">
        <f>if('02_indirect'!AQ39=2,1,'02_indirect'!AQ39)</f>
        <v/>
      </c>
      <c r="BJ39" s="161" t="str">
        <f>if('02_indirect'!AR39=2,1,'02_indirect'!AR39)</f>
        <v/>
      </c>
      <c r="BK39" s="161" t="str">
        <f>if('02_indirect'!AS39=2,1,'02_indirect'!AS39)</f>
        <v/>
      </c>
      <c r="BL39" s="161" t="str">
        <f>if('02_indirect'!AT39=2,1,'02_indirect'!AT39)</f>
        <v/>
      </c>
      <c r="BM39" s="161" t="str">
        <f>if('02_indirect'!AU39=2,1,'02_indirect'!AU39)</f>
        <v/>
      </c>
      <c r="BN39" s="161" t="str">
        <f>if('02_indirect'!AV39=2,1,'02_indirect'!AV39)</f>
        <v/>
      </c>
      <c r="BO39" s="161" t="str">
        <f>if('02_indirect'!AW39=2,1,'02_indirect'!AW39)</f>
        <v/>
      </c>
      <c r="BP39" s="161" t="str">
        <f>if('02_indirect'!AX39=2,1,'02_indirect'!AX39)</f>
        <v/>
      </c>
      <c r="BQ39" s="161" t="str">
        <f>if('02_indirect'!AY39=2,1,'02_indirect'!AY39)</f>
        <v/>
      </c>
      <c r="BR39" s="161" t="str">
        <f>if('02_indirect'!AZ39=2,1,'02_indirect'!AZ39)</f>
        <v/>
      </c>
      <c r="BS39" s="161" t="str">
        <f>if('02_indirect'!BA39=2,1,'02_indirect'!BA39)</f>
        <v/>
      </c>
      <c r="BT39" s="161" t="str">
        <f>if('02_indirect'!BB39=2,1,'02_indirect'!BB39)</f>
        <v/>
      </c>
      <c r="BU39" s="161" t="str">
        <f>if('02_indirect'!BC39=2,1,'02_indirect'!BC39)</f>
        <v/>
      </c>
      <c r="BV39" s="161" t="str">
        <f>if('02_indirect'!BD39=2,1,'02_indirect'!BD39)</f>
        <v/>
      </c>
    </row>
    <row r="40" ht="17.25" customHeight="1">
      <c r="A40" s="162" t="str">
        <f>IF('02_indirect'!B42="",,'02_indirect'!C42&amp;"("&amp;'02_indirect'!E42&amp;'02_indirect'!D42&amp;")")</f>
        <v/>
      </c>
      <c r="B40" s="163" t="str">
        <f>'01_indirect'!A39</f>
        <v/>
      </c>
      <c r="C40" s="180"/>
      <c r="D40" s="163"/>
      <c r="E40" s="163"/>
      <c r="F40" s="163"/>
      <c r="G40" s="163"/>
      <c r="H40" s="163"/>
      <c r="I40" s="179"/>
      <c r="J40" s="163"/>
      <c r="K40" s="163"/>
      <c r="L40" s="163"/>
      <c r="M40" s="163"/>
      <c r="N40" s="163"/>
      <c r="O40" s="163"/>
      <c r="P40" s="163"/>
      <c r="Q40" s="167" t="str">
        <f>Hlookup(Q$1,'04_need'!$B$1:$DP$104,43)</f>
        <v/>
      </c>
      <c r="R40" s="168" t="str">
        <f>Hlookup(R$1,'04_need'!$B$1:$DP$104,43)</f>
        <v/>
      </c>
      <c r="S40" s="168" t="str">
        <f>Hlookup(S$1,'04_need'!$B$1:$DP$104,43)</f>
        <v/>
      </c>
      <c r="T40" s="168" t="str">
        <f>Hlookup(T$1,'04_need'!$B$1:$DP$104,43)</f>
        <v/>
      </c>
      <c r="U40" s="168" t="str">
        <f>Hlookup(U$1,'04_need'!$B$1:$DP$104,43)</f>
        <v/>
      </c>
      <c r="V40" s="168" t="str">
        <f>Hlookup(V$1,'04_need'!$B$1:$DP$104,43)</f>
        <v/>
      </c>
      <c r="W40" s="43" t="str">
        <f>Hlookup(W$1,'04_need'!$B$1:$DP$104,43)</f>
        <v/>
      </c>
      <c r="X40" s="161" t="str">
        <f>if('02_indirect'!F40=2,1,'02_indirect'!F40)</f>
        <v/>
      </c>
      <c r="Y40" s="161" t="str">
        <f>if('02_indirect'!G40=2,1,'02_indirect'!G40)</f>
        <v/>
      </c>
      <c r="Z40" s="161" t="str">
        <f>if('02_indirect'!H40=2,1,'02_indirect'!H40)</f>
        <v/>
      </c>
      <c r="AA40" s="161" t="str">
        <f>if('02_indirect'!I40=2,1,'02_indirect'!I40)</f>
        <v/>
      </c>
      <c r="AB40" s="161" t="str">
        <f>if('02_indirect'!J40=2,1,'02_indirect'!J40)</f>
        <v/>
      </c>
      <c r="AC40" s="161" t="str">
        <f>if('02_indirect'!K40=2,1,'02_indirect'!K40)</f>
        <v/>
      </c>
      <c r="AD40" s="161" t="str">
        <f>if('02_indirect'!L40=2,1,'02_indirect'!L40)</f>
        <v/>
      </c>
      <c r="AE40" s="161" t="str">
        <f>if('02_indirect'!M40=2,1,'02_indirect'!M40)</f>
        <v/>
      </c>
      <c r="AF40" s="161" t="str">
        <f>if('02_indirect'!N40=2,1,'02_indirect'!N40)</f>
        <v/>
      </c>
      <c r="AG40" s="161" t="str">
        <f>if('02_indirect'!O40=2,1,'02_indirect'!O40)</f>
        <v/>
      </c>
      <c r="AH40" s="161" t="str">
        <f>if('02_indirect'!P40=2,1,'02_indirect'!P40)</f>
        <v/>
      </c>
      <c r="AI40" s="161" t="str">
        <f>if('02_indirect'!Q40=2,1,'02_indirect'!Q40)</f>
        <v/>
      </c>
      <c r="AJ40" s="161" t="str">
        <f>if('02_indirect'!R40=2,1,'02_indirect'!R40)</f>
        <v/>
      </c>
      <c r="AK40" s="161" t="str">
        <f>if('02_indirect'!S40=2,1,'02_indirect'!S40)</f>
        <v/>
      </c>
      <c r="AL40" s="161" t="str">
        <f>if('02_indirect'!T40=2,1,'02_indirect'!T40)</f>
        <v/>
      </c>
      <c r="AM40" s="161" t="str">
        <f>if('02_indirect'!U40=2,1,'02_indirect'!U40)</f>
        <v/>
      </c>
      <c r="AN40" s="161" t="str">
        <f>if('02_indirect'!V40=2,1,'02_indirect'!V40)</f>
        <v/>
      </c>
      <c r="AO40" s="161" t="str">
        <f>if('02_indirect'!W40=2,1,'02_indirect'!W40)</f>
        <v/>
      </c>
      <c r="AP40" s="161" t="str">
        <f>if('02_indirect'!X40=2,1,'02_indirect'!X40)</f>
        <v/>
      </c>
      <c r="AQ40" s="161" t="str">
        <f>if('02_indirect'!Y40=2,1,'02_indirect'!Y40)</f>
        <v/>
      </c>
      <c r="AR40" s="161" t="str">
        <f>if('02_indirect'!Z40=2,1,'02_indirect'!Z40)</f>
        <v/>
      </c>
      <c r="AS40" s="161" t="str">
        <f>if('02_indirect'!AA40=2,1,'02_indirect'!AA40)</f>
        <v/>
      </c>
      <c r="AT40" s="161" t="str">
        <f>if('02_indirect'!AB40=2,1,'02_indirect'!AB40)</f>
        <v/>
      </c>
      <c r="AU40" s="161" t="str">
        <f>if('02_indirect'!AC40=2,1,'02_indirect'!AC40)</f>
        <v/>
      </c>
      <c r="AV40" s="161" t="str">
        <f>if('02_indirect'!AD40=2,1,'02_indirect'!AD40)</f>
        <v/>
      </c>
      <c r="AW40" s="161" t="str">
        <f>if('02_indirect'!AE40=2,1,'02_indirect'!AE40)</f>
        <v/>
      </c>
      <c r="AX40" s="161" t="str">
        <f>if('02_indirect'!AF40=2,1,'02_indirect'!AF40)</f>
        <v/>
      </c>
      <c r="AY40" s="161" t="str">
        <f>if('02_indirect'!AG40=2,1,'02_indirect'!AG40)</f>
        <v/>
      </c>
      <c r="AZ40" s="161" t="str">
        <f>if('02_indirect'!AH40=2,1,'02_indirect'!AH40)</f>
        <v/>
      </c>
      <c r="BA40" s="161" t="str">
        <f>if('02_indirect'!AI40=2,1,'02_indirect'!AI40)</f>
        <v/>
      </c>
      <c r="BB40" s="161" t="str">
        <f>if('02_indirect'!AJ40=2,1,'02_indirect'!AJ40)</f>
        <v/>
      </c>
      <c r="BC40" s="161" t="str">
        <f>if('02_indirect'!AK40=2,1,'02_indirect'!AK40)</f>
        <v/>
      </c>
      <c r="BD40" s="161" t="str">
        <f>if('02_indirect'!AL40=2,1,'02_indirect'!AL40)</f>
        <v/>
      </c>
      <c r="BE40" s="161" t="str">
        <f>if('02_indirect'!AM40=2,1,'02_indirect'!AM40)</f>
        <v/>
      </c>
      <c r="BF40" s="161" t="str">
        <f>if('02_indirect'!AN40=2,1,'02_indirect'!AN40)</f>
        <v/>
      </c>
      <c r="BG40" s="161" t="str">
        <f>if('02_indirect'!AO40=2,1,'02_indirect'!AO40)</f>
        <v/>
      </c>
      <c r="BH40" s="161" t="str">
        <f>if('02_indirect'!AP40=2,1,'02_indirect'!AP40)</f>
        <v/>
      </c>
      <c r="BI40" s="161" t="str">
        <f>if('02_indirect'!AQ40=2,1,'02_indirect'!AQ40)</f>
        <v/>
      </c>
      <c r="BJ40" s="161" t="str">
        <f>if('02_indirect'!AR40=2,1,'02_indirect'!AR40)</f>
        <v/>
      </c>
      <c r="BK40" s="161" t="str">
        <f>if('02_indirect'!AS40=2,1,'02_indirect'!AS40)</f>
        <v/>
      </c>
      <c r="BL40" s="161" t="str">
        <f>if('02_indirect'!AT40=2,1,'02_indirect'!AT40)</f>
        <v/>
      </c>
      <c r="BM40" s="161" t="str">
        <f>if('02_indirect'!AU40=2,1,'02_indirect'!AU40)</f>
        <v/>
      </c>
      <c r="BN40" s="161" t="str">
        <f>if('02_indirect'!AV40=2,1,'02_indirect'!AV40)</f>
        <v/>
      </c>
      <c r="BO40" s="161" t="str">
        <f>if('02_indirect'!AW40=2,1,'02_indirect'!AW40)</f>
        <v/>
      </c>
      <c r="BP40" s="161" t="str">
        <f>if('02_indirect'!AX40=2,1,'02_indirect'!AX40)</f>
        <v/>
      </c>
      <c r="BQ40" s="161" t="str">
        <f>if('02_indirect'!AY40=2,1,'02_indirect'!AY40)</f>
        <v/>
      </c>
      <c r="BR40" s="161" t="str">
        <f>if('02_indirect'!AZ40=2,1,'02_indirect'!AZ40)</f>
        <v/>
      </c>
      <c r="BS40" s="161" t="str">
        <f>if('02_indirect'!BA40=2,1,'02_indirect'!BA40)</f>
        <v/>
      </c>
      <c r="BT40" s="161" t="str">
        <f>if('02_indirect'!BB40=2,1,'02_indirect'!BB40)</f>
        <v/>
      </c>
      <c r="BU40" s="161" t="str">
        <f>if('02_indirect'!BC40=2,1,'02_indirect'!BC40)</f>
        <v/>
      </c>
      <c r="BV40" s="161" t="str">
        <f>if('02_indirect'!BD40=2,1,'02_indirect'!BD40)</f>
        <v/>
      </c>
    </row>
    <row r="41" ht="17.25" customHeight="1">
      <c r="A41" s="162" t="str">
        <f>IF('02_indirect'!B43="",,'02_indirect'!C43&amp;"("&amp;'02_indirect'!E43&amp;'02_indirect'!D43&amp;")")</f>
        <v/>
      </c>
      <c r="B41" s="163" t="str">
        <f>'01_indirect'!A40</f>
        <v/>
      </c>
      <c r="C41" s="180"/>
      <c r="D41" s="163"/>
      <c r="E41" s="163"/>
      <c r="F41" s="163"/>
      <c r="G41" s="163"/>
      <c r="H41" s="163"/>
      <c r="I41" s="179"/>
      <c r="J41" s="163"/>
      <c r="K41" s="163"/>
      <c r="L41" s="163"/>
      <c r="M41" s="163"/>
      <c r="N41" s="163"/>
      <c r="O41" s="163"/>
      <c r="P41" s="163"/>
      <c r="Q41" s="167" t="str">
        <f>Hlookup(Q$1,'04_need'!$B$1:$DP$104,44)</f>
        <v/>
      </c>
      <c r="R41" s="168" t="str">
        <f>Hlookup(R$1,'04_need'!$B$1:$DP$104,44)</f>
        <v/>
      </c>
      <c r="S41" s="168" t="str">
        <f>Hlookup(S$1,'04_need'!$B$1:$DP$104,44)</f>
        <v/>
      </c>
      <c r="T41" s="168" t="str">
        <f>Hlookup(T$1,'04_need'!$B$1:$DP$104,44)</f>
        <v/>
      </c>
      <c r="U41" s="168" t="str">
        <f>Hlookup(U$1,'04_need'!$B$1:$DP$104,44)</f>
        <v/>
      </c>
      <c r="V41" s="168" t="str">
        <f>Hlookup(V$1,'04_need'!$B$1:$DP$104,44)</f>
        <v/>
      </c>
      <c r="W41" s="43" t="str">
        <f>Hlookup(W$1,'04_need'!$B$1:$DP$104,44)</f>
        <v/>
      </c>
      <c r="X41" s="161" t="str">
        <f>if('02_indirect'!F41=2,1,'02_indirect'!F41)</f>
        <v/>
      </c>
      <c r="Y41" s="161" t="str">
        <f>if('02_indirect'!G41=2,1,'02_indirect'!G41)</f>
        <v/>
      </c>
      <c r="Z41" s="161" t="str">
        <f>if('02_indirect'!H41=2,1,'02_indirect'!H41)</f>
        <v/>
      </c>
      <c r="AA41" s="161" t="str">
        <f>if('02_indirect'!I41=2,1,'02_indirect'!I41)</f>
        <v/>
      </c>
      <c r="AB41" s="161" t="str">
        <f>if('02_indirect'!J41=2,1,'02_indirect'!J41)</f>
        <v/>
      </c>
      <c r="AC41" s="161" t="str">
        <f>if('02_indirect'!K41=2,1,'02_indirect'!K41)</f>
        <v/>
      </c>
      <c r="AD41" s="161" t="str">
        <f>if('02_indirect'!L41=2,1,'02_indirect'!L41)</f>
        <v/>
      </c>
      <c r="AE41" s="161" t="str">
        <f>if('02_indirect'!M41=2,1,'02_indirect'!M41)</f>
        <v/>
      </c>
      <c r="AF41" s="161" t="str">
        <f>if('02_indirect'!N41=2,1,'02_indirect'!N41)</f>
        <v/>
      </c>
      <c r="AG41" s="161" t="str">
        <f>if('02_indirect'!O41=2,1,'02_indirect'!O41)</f>
        <v/>
      </c>
      <c r="AH41" s="161" t="str">
        <f>if('02_indirect'!P41=2,1,'02_indirect'!P41)</f>
        <v/>
      </c>
      <c r="AI41" s="161" t="str">
        <f>if('02_indirect'!Q41=2,1,'02_indirect'!Q41)</f>
        <v/>
      </c>
      <c r="AJ41" s="161" t="str">
        <f>if('02_indirect'!R41=2,1,'02_indirect'!R41)</f>
        <v/>
      </c>
      <c r="AK41" s="161" t="str">
        <f>if('02_indirect'!S41=2,1,'02_indirect'!S41)</f>
        <v/>
      </c>
      <c r="AL41" s="161" t="str">
        <f>if('02_indirect'!T41=2,1,'02_indirect'!T41)</f>
        <v/>
      </c>
      <c r="AM41" s="161" t="str">
        <f>if('02_indirect'!U41=2,1,'02_indirect'!U41)</f>
        <v/>
      </c>
      <c r="AN41" s="161" t="str">
        <f>if('02_indirect'!V41=2,1,'02_indirect'!V41)</f>
        <v/>
      </c>
      <c r="AO41" s="161" t="str">
        <f>if('02_indirect'!W41=2,1,'02_indirect'!W41)</f>
        <v/>
      </c>
      <c r="AP41" s="161" t="str">
        <f>if('02_indirect'!X41=2,1,'02_indirect'!X41)</f>
        <v/>
      </c>
      <c r="AQ41" s="161" t="str">
        <f>if('02_indirect'!Y41=2,1,'02_indirect'!Y41)</f>
        <v/>
      </c>
      <c r="AR41" s="161" t="str">
        <f>if('02_indirect'!Z41=2,1,'02_indirect'!Z41)</f>
        <v/>
      </c>
      <c r="AS41" s="161" t="str">
        <f>if('02_indirect'!AA41=2,1,'02_indirect'!AA41)</f>
        <v/>
      </c>
      <c r="AT41" s="161" t="str">
        <f>if('02_indirect'!AB41=2,1,'02_indirect'!AB41)</f>
        <v/>
      </c>
      <c r="AU41" s="161" t="str">
        <f>if('02_indirect'!AC41=2,1,'02_indirect'!AC41)</f>
        <v/>
      </c>
      <c r="AV41" s="161" t="str">
        <f>if('02_indirect'!AD41=2,1,'02_indirect'!AD41)</f>
        <v/>
      </c>
      <c r="AW41" s="161" t="str">
        <f>if('02_indirect'!AE41=2,1,'02_indirect'!AE41)</f>
        <v/>
      </c>
      <c r="AX41" s="161" t="str">
        <f>if('02_indirect'!AF41=2,1,'02_indirect'!AF41)</f>
        <v/>
      </c>
      <c r="AY41" s="161" t="str">
        <f>if('02_indirect'!AG41=2,1,'02_indirect'!AG41)</f>
        <v/>
      </c>
      <c r="AZ41" s="161" t="str">
        <f>if('02_indirect'!AH41=2,1,'02_indirect'!AH41)</f>
        <v/>
      </c>
      <c r="BA41" s="161" t="str">
        <f>if('02_indirect'!AI41=2,1,'02_indirect'!AI41)</f>
        <v/>
      </c>
      <c r="BB41" s="161" t="str">
        <f>if('02_indirect'!AJ41=2,1,'02_indirect'!AJ41)</f>
        <v/>
      </c>
      <c r="BC41" s="161" t="str">
        <f>if('02_indirect'!AK41=2,1,'02_indirect'!AK41)</f>
        <v/>
      </c>
      <c r="BD41" s="161" t="str">
        <f>if('02_indirect'!AL41=2,1,'02_indirect'!AL41)</f>
        <v/>
      </c>
      <c r="BE41" s="161" t="str">
        <f>if('02_indirect'!AM41=2,1,'02_indirect'!AM41)</f>
        <v/>
      </c>
      <c r="BF41" s="161" t="str">
        <f>if('02_indirect'!AN41=2,1,'02_indirect'!AN41)</f>
        <v/>
      </c>
      <c r="BG41" s="161" t="str">
        <f>if('02_indirect'!AO41=2,1,'02_indirect'!AO41)</f>
        <v/>
      </c>
      <c r="BH41" s="161" t="str">
        <f>if('02_indirect'!AP41=2,1,'02_indirect'!AP41)</f>
        <v/>
      </c>
      <c r="BI41" s="161" t="str">
        <f>if('02_indirect'!AQ41=2,1,'02_indirect'!AQ41)</f>
        <v/>
      </c>
      <c r="BJ41" s="161" t="str">
        <f>if('02_indirect'!AR41=2,1,'02_indirect'!AR41)</f>
        <v/>
      </c>
      <c r="BK41" s="161" t="str">
        <f>if('02_indirect'!AS41=2,1,'02_indirect'!AS41)</f>
        <v/>
      </c>
      <c r="BL41" s="161" t="str">
        <f>if('02_indirect'!AT41=2,1,'02_indirect'!AT41)</f>
        <v/>
      </c>
      <c r="BM41" s="161" t="str">
        <f>if('02_indirect'!AU41=2,1,'02_indirect'!AU41)</f>
        <v/>
      </c>
      <c r="BN41" s="161" t="str">
        <f>if('02_indirect'!AV41=2,1,'02_indirect'!AV41)</f>
        <v/>
      </c>
      <c r="BO41" s="161" t="str">
        <f>if('02_indirect'!AW41=2,1,'02_indirect'!AW41)</f>
        <v/>
      </c>
      <c r="BP41" s="161" t="str">
        <f>if('02_indirect'!AX41=2,1,'02_indirect'!AX41)</f>
        <v/>
      </c>
      <c r="BQ41" s="161" t="str">
        <f>if('02_indirect'!AY41=2,1,'02_indirect'!AY41)</f>
        <v/>
      </c>
      <c r="BR41" s="161" t="str">
        <f>if('02_indirect'!AZ41=2,1,'02_indirect'!AZ41)</f>
        <v/>
      </c>
      <c r="BS41" s="161" t="str">
        <f>if('02_indirect'!BA41=2,1,'02_indirect'!BA41)</f>
        <v/>
      </c>
      <c r="BT41" s="161" t="str">
        <f>if('02_indirect'!BB41=2,1,'02_indirect'!BB41)</f>
        <v/>
      </c>
      <c r="BU41" s="161" t="str">
        <f>if('02_indirect'!BC41=2,1,'02_indirect'!BC41)</f>
        <v/>
      </c>
      <c r="BV41" s="161" t="str">
        <f>if('02_indirect'!BD41=2,1,'02_indirect'!BD41)</f>
        <v/>
      </c>
    </row>
    <row r="42" ht="17.25" customHeight="1">
      <c r="A42" s="162" t="str">
        <f>IF('02_indirect'!B44="",,'02_indirect'!C44&amp;"("&amp;'02_indirect'!E44&amp;'02_indirect'!D44&amp;")")</f>
        <v/>
      </c>
      <c r="B42" s="163" t="str">
        <f>'01_indirect'!A41</f>
        <v/>
      </c>
      <c r="C42" s="180"/>
      <c r="D42" s="163"/>
      <c r="E42" s="163"/>
      <c r="F42" s="163"/>
      <c r="G42" s="163"/>
      <c r="H42" s="163"/>
      <c r="I42" s="179"/>
      <c r="J42" s="163"/>
      <c r="K42" s="163"/>
      <c r="L42" s="163"/>
      <c r="M42" s="163"/>
      <c r="N42" s="163"/>
      <c r="O42" s="163"/>
      <c r="P42" s="163"/>
      <c r="Q42" s="167" t="str">
        <f>Hlookup(Q$1,'04_need'!$B$1:$DP$104,45)</f>
        <v/>
      </c>
      <c r="R42" s="168" t="str">
        <f>Hlookup(R$1,'04_need'!$B$1:$DP$104,45)</f>
        <v/>
      </c>
      <c r="S42" s="168" t="str">
        <f>Hlookup(S$1,'04_need'!$B$1:$DP$104,45)</f>
        <v/>
      </c>
      <c r="T42" s="168" t="str">
        <f>Hlookup(T$1,'04_need'!$B$1:$DP$104,45)</f>
        <v/>
      </c>
      <c r="U42" s="168" t="str">
        <f>Hlookup(U$1,'04_need'!$B$1:$DP$104,45)</f>
        <v/>
      </c>
      <c r="V42" s="168" t="str">
        <f>Hlookup(V$1,'04_need'!$B$1:$DP$104,45)</f>
        <v/>
      </c>
      <c r="W42" s="43" t="str">
        <f>Hlookup(W$1,'04_need'!$B$1:$DP$104,45)</f>
        <v/>
      </c>
      <c r="X42" s="161" t="str">
        <f>if('02_indirect'!F42=2,1,'02_indirect'!F42)</f>
        <v/>
      </c>
      <c r="Y42" s="161" t="str">
        <f>if('02_indirect'!G42=2,1,'02_indirect'!G42)</f>
        <v/>
      </c>
      <c r="Z42" s="161" t="str">
        <f>if('02_indirect'!H42=2,1,'02_indirect'!H42)</f>
        <v/>
      </c>
      <c r="AA42" s="161" t="str">
        <f>if('02_indirect'!I42=2,1,'02_indirect'!I42)</f>
        <v/>
      </c>
      <c r="AB42" s="161" t="str">
        <f>if('02_indirect'!J42=2,1,'02_indirect'!J42)</f>
        <v/>
      </c>
      <c r="AC42" s="161" t="str">
        <f>if('02_indirect'!K42=2,1,'02_indirect'!K42)</f>
        <v/>
      </c>
      <c r="AD42" s="161" t="str">
        <f>if('02_indirect'!L42=2,1,'02_indirect'!L42)</f>
        <v/>
      </c>
      <c r="AE42" s="161" t="str">
        <f>if('02_indirect'!M42=2,1,'02_indirect'!M42)</f>
        <v/>
      </c>
      <c r="AF42" s="161" t="str">
        <f>if('02_indirect'!N42=2,1,'02_indirect'!N42)</f>
        <v/>
      </c>
      <c r="AG42" s="161" t="str">
        <f>if('02_indirect'!O42=2,1,'02_indirect'!O42)</f>
        <v/>
      </c>
      <c r="AH42" s="161" t="str">
        <f>if('02_indirect'!P42=2,1,'02_indirect'!P42)</f>
        <v/>
      </c>
      <c r="AI42" s="161" t="str">
        <f>if('02_indirect'!Q42=2,1,'02_indirect'!Q42)</f>
        <v/>
      </c>
      <c r="AJ42" s="161" t="str">
        <f>if('02_indirect'!R42=2,1,'02_indirect'!R42)</f>
        <v/>
      </c>
      <c r="AK42" s="161" t="str">
        <f>if('02_indirect'!S42=2,1,'02_indirect'!S42)</f>
        <v/>
      </c>
      <c r="AL42" s="161" t="str">
        <f>if('02_indirect'!T42=2,1,'02_indirect'!T42)</f>
        <v/>
      </c>
      <c r="AM42" s="161" t="str">
        <f>if('02_indirect'!U42=2,1,'02_indirect'!U42)</f>
        <v/>
      </c>
      <c r="AN42" s="161" t="str">
        <f>if('02_indirect'!V42=2,1,'02_indirect'!V42)</f>
        <v/>
      </c>
      <c r="AO42" s="161" t="str">
        <f>if('02_indirect'!W42=2,1,'02_indirect'!W42)</f>
        <v/>
      </c>
      <c r="AP42" s="161" t="str">
        <f>if('02_indirect'!X42=2,1,'02_indirect'!X42)</f>
        <v/>
      </c>
      <c r="AQ42" s="161" t="str">
        <f>if('02_indirect'!Y42=2,1,'02_indirect'!Y42)</f>
        <v/>
      </c>
      <c r="AR42" s="161" t="str">
        <f>if('02_indirect'!Z42=2,1,'02_indirect'!Z42)</f>
        <v/>
      </c>
      <c r="AS42" s="161" t="str">
        <f>if('02_indirect'!AA42=2,1,'02_indirect'!AA42)</f>
        <v/>
      </c>
      <c r="AT42" s="161" t="str">
        <f>if('02_indirect'!AB42=2,1,'02_indirect'!AB42)</f>
        <v/>
      </c>
      <c r="AU42" s="161" t="str">
        <f>if('02_indirect'!AC42=2,1,'02_indirect'!AC42)</f>
        <v/>
      </c>
      <c r="AV42" s="161" t="str">
        <f>if('02_indirect'!AD42=2,1,'02_indirect'!AD42)</f>
        <v/>
      </c>
      <c r="AW42" s="161" t="str">
        <f>if('02_indirect'!AE42=2,1,'02_indirect'!AE42)</f>
        <v/>
      </c>
      <c r="AX42" s="161" t="str">
        <f>if('02_indirect'!AF42=2,1,'02_indirect'!AF42)</f>
        <v/>
      </c>
      <c r="AY42" s="161" t="str">
        <f>if('02_indirect'!AG42=2,1,'02_indirect'!AG42)</f>
        <v/>
      </c>
      <c r="AZ42" s="161" t="str">
        <f>if('02_indirect'!AH42=2,1,'02_indirect'!AH42)</f>
        <v/>
      </c>
      <c r="BA42" s="161" t="str">
        <f>if('02_indirect'!AI42=2,1,'02_indirect'!AI42)</f>
        <v/>
      </c>
      <c r="BB42" s="161" t="str">
        <f>if('02_indirect'!AJ42=2,1,'02_indirect'!AJ42)</f>
        <v/>
      </c>
      <c r="BC42" s="161" t="str">
        <f>if('02_indirect'!AK42=2,1,'02_indirect'!AK42)</f>
        <v/>
      </c>
      <c r="BD42" s="161" t="str">
        <f>if('02_indirect'!AL42=2,1,'02_indirect'!AL42)</f>
        <v/>
      </c>
      <c r="BE42" s="161" t="str">
        <f>if('02_indirect'!AM42=2,1,'02_indirect'!AM42)</f>
        <v/>
      </c>
      <c r="BF42" s="161" t="str">
        <f>if('02_indirect'!AN42=2,1,'02_indirect'!AN42)</f>
        <v/>
      </c>
      <c r="BG42" s="161" t="str">
        <f>if('02_indirect'!AO42=2,1,'02_indirect'!AO42)</f>
        <v/>
      </c>
      <c r="BH42" s="161" t="str">
        <f>if('02_indirect'!AP42=2,1,'02_indirect'!AP42)</f>
        <v/>
      </c>
      <c r="BI42" s="161" t="str">
        <f>if('02_indirect'!AQ42=2,1,'02_indirect'!AQ42)</f>
        <v/>
      </c>
      <c r="BJ42" s="161" t="str">
        <f>if('02_indirect'!AR42=2,1,'02_indirect'!AR42)</f>
        <v/>
      </c>
      <c r="BK42" s="161" t="str">
        <f>if('02_indirect'!AS42=2,1,'02_indirect'!AS42)</f>
        <v/>
      </c>
      <c r="BL42" s="161" t="str">
        <f>if('02_indirect'!AT42=2,1,'02_indirect'!AT42)</f>
        <v/>
      </c>
      <c r="BM42" s="161" t="str">
        <f>if('02_indirect'!AU42=2,1,'02_indirect'!AU42)</f>
        <v/>
      </c>
      <c r="BN42" s="161" t="str">
        <f>if('02_indirect'!AV42=2,1,'02_indirect'!AV42)</f>
        <v/>
      </c>
      <c r="BO42" s="161" t="str">
        <f>if('02_indirect'!AW42=2,1,'02_indirect'!AW42)</f>
        <v/>
      </c>
      <c r="BP42" s="161" t="str">
        <f>if('02_indirect'!AX42=2,1,'02_indirect'!AX42)</f>
        <v/>
      </c>
      <c r="BQ42" s="161" t="str">
        <f>if('02_indirect'!AY42=2,1,'02_indirect'!AY42)</f>
        <v/>
      </c>
      <c r="BR42" s="161" t="str">
        <f>if('02_indirect'!AZ42=2,1,'02_indirect'!AZ42)</f>
        <v/>
      </c>
      <c r="BS42" s="161" t="str">
        <f>if('02_indirect'!BA42=2,1,'02_indirect'!BA42)</f>
        <v/>
      </c>
      <c r="BT42" s="161" t="str">
        <f>if('02_indirect'!BB42=2,1,'02_indirect'!BB42)</f>
        <v/>
      </c>
      <c r="BU42" s="161" t="str">
        <f>if('02_indirect'!BC42=2,1,'02_indirect'!BC42)</f>
        <v/>
      </c>
      <c r="BV42" s="161" t="str">
        <f>if('02_indirect'!BD42=2,1,'02_indirect'!BD42)</f>
        <v/>
      </c>
    </row>
    <row r="43" ht="17.25" customHeight="1">
      <c r="A43" s="162" t="str">
        <f>IF('02_indirect'!B45="",,'02_indirect'!C45&amp;"("&amp;'02_indirect'!E45&amp;'02_indirect'!D45&amp;")")</f>
        <v/>
      </c>
      <c r="B43" s="163" t="str">
        <f>'01_indirect'!A42</f>
        <v/>
      </c>
      <c r="C43" s="180"/>
      <c r="D43" s="163"/>
      <c r="E43" s="163"/>
      <c r="F43" s="163"/>
      <c r="G43" s="163"/>
      <c r="H43" s="163"/>
      <c r="I43" s="179"/>
      <c r="J43" s="163"/>
      <c r="K43" s="163"/>
      <c r="L43" s="163"/>
      <c r="M43" s="163"/>
      <c r="N43" s="163"/>
      <c r="O43" s="163"/>
      <c r="P43" s="163"/>
      <c r="Q43" s="167" t="str">
        <f>Hlookup(Q$1,'04_need'!$B$1:$DP$104,46)</f>
        <v/>
      </c>
      <c r="R43" s="168" t="str">
        <f>Hlookup(R$1,'04_need'!$B$1:$DP$104,46)</f>
        <v/>
      </c>
      <c r="S43" s="168" t="str">
        <f>Hlookup(S$1,'04_need'!$B$1:$DP$104,46)</f>
        <v/>
      </c>
      <c r="T43" s="168" t="str">
        <f>Hlookup(T$1,'04_need'!$B$1:$DP$104,46)</f>
        <v/>
      </c>
      <c r="U43" s="168" t="str">
        <f>Hlookup(U$1,'04_need'!$B$1:$DP$104,46)</f>
        <v/>
      </c>
      <c r="V43" s="168" t="str">
        <f>Hlookup(V$1,'04_need'!$B$1:$DP$104,46)</f>
        <v/>
      </c>
      <c r="W43" s="43" t="str">
        <f>Hlookup(W$1,'04_need'!$B$1:$DP$104,46)</f>
        <v/>
      </c>
      <c r="X43" s="161" t="str">
        <f>if('02_indirect'!F43=2,1,'02_indirect'!F43)</f>
        <v/>
      </c>
      <c r="Y43" s="161" t="str">
        <f>if('02_indirect'!G43=2,1,'02_indirect'!G43)</f>
        <v/>
      </c>
      <c r="Z43" s="161" t="str">
        <f>if('02_indirect'!H43=2,1,'02_indirect'!H43)</f>
        <v/>
      </c>
      <c r="AA43" s="161" t="str">
        <f>if('02_indirect'!I43=2,1,'02_indirect'!I43)</f>
        <v/>
      </c>
      <c r="AB43" s="161" t="str">
        <f>if('02_indirect'!J43=2,1,'02_indirect'!J43)</f>
        <v/>
      </c>
      <c r="AC43" s="161" t="str">
        <f>if('02_indirect'!K43=2,1,'02_indirect'!K43)</f>
        <v/>
      </c>
      <c r="AD43" s="161" t="str">
        <f>if('02_indirect'!L43=2,1,'02_indirect'!L43)</f>
        <v/>
      </c>
      <c r="AE43" s="161" t="str">
        <f>if('02_indirect'!M43=2,1,'02_indirect'!M43)</f>
        <v/>
      </c>
      <c r="AF43" s="161" t="str">
        <f>if('02_indirect'!N43=2,1,'02_indirect'!N43)</f>
        <v/>
      </c>
      <c r="AG43" s="161" t="str">
        <f>if('02_indirect'!O43=2,1,'02_indirect'!O43)</f>
        <v/>
      </c>
      <c r="AH43" s="161" t="str">
        <f>if('02_indirect'!P43=2,1,'02_indirect'!P43)</f>
        <v/>
      </c>
      <c r="AI43" s="161" t="str">
        <f>if('02_indirect'!Q43=2,1,'02_indirect'!Q43)</f>
        <v/>
      </c>
      <c r="AJ43" s="161" t="str">
        <f>if('02_indirect'!R43=2,1,'02_indirect'!R43)</f>
        <v/>
      </c>
      <c r="AK43" s="161" t="str">
        <f>if('02_indirect'!S43=2,1,'02_indirect'!S43)</f>
        <v/>
      </c>
      <c r="AL43" s="161" t="str">
        <f>if('02_indirect'!T43=2,1,'02_indirect'!T43)</f>
        <v/>
      </c>
      <c r="AM43" s="161" t="str">
        <f>if('02_indirect'!U43=2,1,'02_indirect'!U43)</f>
        <v/>
      </c>
      <c r="AN43" s="161" t="str">
        <f>if('02_indirect'!V43=2,1,'02_indirect'!V43)</f>
        <v/>
      </c>
      <c r="AO43" s="161" t="str">
        <f>if('02_indirect'!W43=2,1,'02_indirect'!W43)</f>
        <v/>
      </c>
      <c r="AP43" s="161" t="str">
        <f>if('02_indirect'!X43=2,1,'02_indirect'!X43)</f>
        <v/>
      </c>
      <c r="AQ43" s="161" t="str">
        <f>if('02_indirect'!Y43=2,1,'02_indirect'!Y43)</f>
        <v/>
      </c>
      <c r="AR43" s="161" t="str">
        <f>if('02_indirect'!Z43=2,1,'02_indirect'!Z43)</f>
        <v/>
      </c>
      <c r="AS43" s="161" t="str">
        <f>if('02_indirect'!AA43=2,1,'02_indirect'!AA43)</f>
        <v/>
      </c>
      <c r="AT43" s="161" t="str">
        <f>if('02_indirect'!AB43=2,1,'02_indirect'!AB43)</f>
        <v/>
      </c>
      <c r="AU43" s="161" t="str">
        <f>if('02_indirect'!AC43=2,1,'02_indirect'!AC43)</f>
        <v/>
      </c>
      <c r="AV43" s="161" t="str">
        <f>if('02_indirect'!AD43=2,1,'02_indirect'!AD43)</f>
        <v/>
      </c>
      <c r="AW43" s="161" t="str">
        <f>if('02_indirect'!AE43=2,1,'02_indirect'!AE43)</f>
        <v/>
      </c>
      <c r="AX43" s="161" t="str">
        <f>if('02_indirect'!AF43=2,1,'02_indirect'!AF43)</f>
        <v/>
      </c>
      <c r="AY43" s="161" t="str">
        <f>if('02_indirect'!AG43=2,1,'02_indirect'!AG43)</f>
        <v/>
      </c>
      <c r="AZ43" s="161" t="str">
        <f>if('02_indirect'!AH43=2,1,'02_indirect'!AH43)</f>
        <v/>
      </c>
      <c r="BA43" s="161" t="str">
        <f>if('02_indirect'!AI43=2,1,'02_indirect'!AI43)</f>
        <v/>
      </c>
      <c r="BB43" s="161" t="str">
        <f>if('02_indirect'!AJ43=2,1,'02_indirect'!AJ43)</f>
        <v/>
      </c>
      <c r="BC43" s="161" t="str">
        <f>if('02_indirect'!AK43=2,1,'02_indirect'!AK43)</f>
        <v/>
      </c>
      <c r="BD43" s="161" t="str">
        <f>if('02_indirect'!AL43=2,1,'02_indirect'!AL43)</f>
        <v/>
      </c>
      <c r="BE43" s="161" t="str">
        <f>if('02_indirect'!AM43=2,1,'02_indirect'!AM43)</f>
        <v/>
      </c>
      <c r="BF43" s="161" t="str">
        <f>if('02_indirect'!AN43=2,1,'02_indirect'!AN43)</f>
        <v/>
      </c>
      <c r="BG43" s="161" t="str">
        <f>if('02_indirect'!AO43=2,1,'02_indirect'!AO43)</f>
        <v/>
      </c>
      <c r="BH43" s="161" t="str">
        <f>if('02_indirect'!AP43=2,1,'02_indirect'!AP43)</f>
        <v/>
      </c>
      <c r="BI43" s="161" t="str">
        <f>if('02_indirect'!AQ43=2,1,'02_indirect'!AQ43)</f>
        <v/>
      </c>
      <c r="BJ43" s="161" t="str">
        <f>if('02_indirect'!AR43=2,1,'02_indirect'!AR43)</f>
        <v/>
      </c>
      <c r="BK43" s="161" t="str">
        <f>if('02_indirect'!AS43=2,1,'02_indirect'!AS43)</f>
        <v/>
      </c>
      <c r="BL43" s="161" t="str">
        <f>if('02_indirect'!AT43=2,1,'02_indirect'!AT43)</f>
        <v/>
      </c>
      <c r="BM43" s="161" t="str">
        <f>if('02_indirect'!AU43=2,1,'02_indirect'!AU43)</f>
        <v/>
      </c>
      <c r="BN43" s="161" t="str">
        <f>if('02_indirect'!AV43=2,1,'02_indirect'!AV43)</f>
        <v/>
      </c>
      <c r="BO43" s="161" t="str">
        <f>if('02_indirect'!AW43=2,1,'02_indirect'!AW43)</f>
        <v/>
      </c>
      <c r="BP43" s="161" t="str">
        <f>if('02_indirect'!AX43=2,1,'02_indirect'!AX43)</f>
        <v/>
      </c>
      <c r="BQ43" s="161" t="str">
        <f>if('02_indirect'!AY43=2,1,'02_indirect'!AY43)</f>
        <v/>
      </c>
      <c r="BR43" s="161" t="str">
        <f>if('02_indirect'!AZ43=2,1,'02_indirect'!AZ43)</f>
        <v/>
      </c>
      <c r="BS43" s="161" t="str">
        <f>if('02_indirect'!BA43=2,1,'02_indirect'!BA43)</f>
        <v/>
      </c>
      <c r="BT43" s="161" t="str">
        <f>if('02_indirect'!BB43=2,1,'02_indirect'!BB43)</f>
        <v/>
      </c>
      <c r="BU43" s="161" t="str">
        <f>if('02_indirect'!BC43=2,1,'02_indirect'!BC43)</f>
        <v/>
      </c>
      <c r="BV43" s="161" t="str">
        <f>if('02_indirect'!BD43=2,1,'02_indirect'!BD43)</f>
        <v/>
      </c>
    </row>
    <row r="44" ht="17.25" customHeight="1">
      <c r="A44" s="162" t="str">
        <f>IF('02_indirect'!B46="",,'02_indirect'!C46&amp;"("&amp;'02_indirect'!E46&amp;'02_indirect'!D46&amp;")")</f>
        <v/>
      </c>
      <c r="B44" s="163" t="str">
        <f>'01_indirect'!A43</f>
        <v/>
      </c>
      <c r="C44" s="180"/>
      <c r="D44" s="163"/>
      <c r="E44" s="163"/>
      <c r="F44" s="163"/>
      <c r="G44" s="163"/>
      <c r="H44" s="163"/>
      <c r="I44" s="179"/>
      <c r="J44" s="163"/>
      <c r="K44" s="163"/>
      <c r="L44" s="163"/>
      <c r="M44" s="163"/>
      <c r="N44" s="163"/>
      <c r="O44" s="163"/>
      <c r="P44" s="163"/>
      <c r="Q44" s="167" t="str">
        <f>Hlookup(Q$1,'04_need'!$B$1:$DP$104,47)</f>
        <v/>
      </c>
      <c r="R44" s="168" t="str">
        <f>Hlookup(R$1,'04_need'!$B$1:$DP$104,47)</f>
        <v/>
      </c>
      <c r="S44" s="168" t="str">
        <f>Hlookup(S$1,'04_need'!$B$1:$DP$104,47)</f>
        <v/>
      </c>
      <c r="T44" s="168" t="str">
        <f>Hlookup(T$1,'04_need'!$B$1:$DP$104,47)</f>
        <v/>
      </c>
      <c r="U44" s="168" t="str">
        <f>Hlookup(U$1,'04_need'!$B$1:$DP$104,47)</f>
        <v/>
      </c>
      <c r="V44" s="168" t="str">
        <f>Hlookup(V$1,'04_need'!$B$1:$DP$104,47)</f>
        <v/>
      </c>
      <c r="W44" s="43" t="str">
        <f>Hlookup(W$1,'04_need'!$B$1:$DP$104,47)</f>
        <v/>
      </c>
      <c r="X44" s="161" t="str">
        <f>if('02_indirect'!F44=2,1,'02_indirect'!F44)</f>
        <v/>
      </c>
      <c r="Y44" s="161" t="str">
        <f>if('02_indirect'!G44=2,1,'02_indirect'!G44)</f>
        <v/>
      </c>
      <c r="Z44" s="161" t="str">
        <f>if('02_indirect'!H44=2,1,'02_indirect'!H44)</f>
        <v/>
      </c>
      <c r="AA44" s="161" t="str">
        <f>if('02_indirect'!I44=2,1,'02_indirect'!I44)</f>
        <v/>
      </c>
      <c r="AB44" s="161" t="str">
        <f>if('02_indirect'!J44=2,1,'02_indirect'!J44)</f>
        <v/>
      </c>
      <c r="AC44" s="161" t="str">
        <f>if('02_indirect'!K44=2,1,'02_indirect'!K44)</f>
        <v/>
      </c>
      <c r="AD44" s="161" t="str">
        <f>if('02_indirect'!L44=2,1,'02_indirect'!L44)</f>
        <v/>
      </c>
      <c r="AE44" s="161" t="str">
        <f>if('02_indirect'!M44=2,1,'02_indirect'!M44)</f>
        <v/>
      </c>
      <c r="AF44" s="161" t="str">
        <f>if('02_indirect'!N44=2,1,'02_indirect'!N44)</f>
        <v/>
      </c>
      <c r="AG44" s="161" t="str">
        <f>if('02_indirect'!O44=2,1,'02_indirect'!O44)</f>
        <v/>
      </c>
      <c r="AH44" s="161" t="str">
        <f>if('02_indirect'!P44=2,1,'02_indirect'!P44)</f>
        <v/>
      </c>
      <c r="AI44" s="161" t="str">
        <f>if('02_indirect'!Q44=2,1,'02_indirect'!Q44)</f>
        <v/>
      </c>
      <c r="AJ44" s="161" t="str">
        <f>if('02_indirect'!R44=2,1,'02_indirect'!R44)</f>
        <v/>
      </c>
      <c r="AK44" s="161" t="str">
        <f>if('02_indirect'!S44=2,1,'02_indirect'!S44)</f>
        <v/>
      </c>
      <c r="AL44" s="161" t="str">
        <f>if('02_indirect'!T44=2,1,'02_indirect'!T44)</f>
        <v/>
      </c>
      <c r="AM44" s="161" t="str">
        <f>if('02_indirect'!U44=2,1,'02_indirect'!U44)</f>
        <v/>
      </c>
      <c r="AN44" s="161" t="str">
        <f>if('02_indirect'!V44=2,1,'02_indirect'!V44)</f>
        <v/>
      </c>
      <c r="AO44" s="161" t="str">
        <f>if('02_indirect'!W44=2,1,'02_indirect'!W44)</f>
        <v/>
      </c>
      <c r="AP44" s="161" t="str">
        <f>if('02_indirect'!X44=2,1,'02_indirect'!X44)</f>
        <v/>
      </c>
      <c r="AQ44" s="161" t="str">
        <f>if('02_indirect'!Y44=2,1,'02_indirect'!Y44)</f>
        <v/>
      </c>
      <c r="AR44" s="161" t="str">
        <f>if('02_indirect'!Z44=2,1,'02_indirect'!Z44)</f>
        <v/>
      </c>
      <c r="AS44" s="161" t="str">
        <f>if('02_indirect'!AA44=2,1,'02_indirect'!AA44)</f>
        <v/>
      </c>
      <c r="AT44" s="161" t="str">
        <f>if('02_indirect'!AB44=2,1,'02_indirect'!AB44)</f>
        <v/>
      </c>
      <c r="AU44" s="161" t="str">
        <f>if('02_indirect'!AC44=2,1,'02_indirect'!AC44)</f>
        <v/>
      </c>
      <c r="AV44" s="161" t="str">
        <f>if('02_indirect'!AD44=2,1,'02_indirect'!AD44)</f>
        <v/>
      </c>
      <c r="AW44" s="161" t="str">
        <f>if('02_indirect'!AE44=2,1,'02_indirect'!AE44)</f>
        <v/>
      </c>
      <c r="AX44" s="161" t="str">
        <f>if('02_indirect'!AF44=2,1,'02_indirect'!AF44)</f>
        <v/>
      </c>
      <c r="AY44" s="161" t="str">
        <f>if('02_indirect'!AG44=2,1,'02_indirect'!AG44)</f>
        <v/>
      </c>
      <c r="AZ44" s="161" t="str">
        <f>if('02_indirect'!AH44=2,1,'02_indirect'!AH44)</f>
        <v/>
      </c>
      <c r="BA44" s="161" t="str">
        <f>if('02_indirect'!AI44=2,1,'02_indirect'!AI44)</f>
        <v/>
      </c>
      <c r="BB44" s="161" t="str">
        <f>if('02_indirect'!AJ44=2,1,'02_indirect'!AJ44)</f>
        <v/>
      </c>
      <c r="BC44" s="161" t="str">
        <f>if('02_indirect'!AK44=2,1,'02_indirect'!AK44)</f>
        <v/>
      </c>
      <c r="BD44" s="161" t="str">
        <f>if('02_indirect'!AL44=2,1,'02_indirect'!AL44)</f>
        <v/>
      </c>
      <c r="BE44" s="161" t="str">
        <f>if('02_indirect'!AM44=2,1,'02_indirect'!AM44)</f>
        <v/>
      </c>
      <c r="BF44" s="161" t="str">
        <f>if('02_indirect'!AN44=2,1,'02_indirect'!AN44)</f>
        <v/>
      </c>
      <c r="BG44" s="161" t="str">
        <f>if('02_indirect'!AO44=2,1,'02_indirect'!AO44)</f>
        <v/>
      </c>
      <c r="BH44" s="161" t="str">
        <f>if('02_indirect'!AP44=2,1,'02_indirect'!AP44)</f>
        <v/>
      </c>
      <c r="BI44" s="161" t="str">
        <f>if('02_indirect'!AQ44=2,1,'02_indirect'!AQ44)</f>
        <v/>
      </c>
      <c r="BJ44" s="161" t="str">
        <f>if('02_indirect'!AR44=2,1,'02_indirect'!AR44)</f>
        <v/>
      </c>
      <c r="BK44" s="161" t="str">
        <f>if('02_indirect'!AS44=2,1,'02_indirect'!AS44)</f>
        <v/>
      </c>
      <c r="BL44" s="161" t="str">
        <f>if('02_indirect'!AT44=2,1,'02_indirect'!AT44)</f>
        <v/>
      </c>
      <c r="BM44" s="161" t="str">
        <f>if('02_indirect'!AU44=2,1,'02_indirect'!AU44)</f>
        <v/>
      </c>
      <c r="BN44" s="161" t="str">
        <f>if('02_indirect'!AV44=2,1,'02_indirect'!AV44)</f>
        <v/>
      </c>
      <c r="BO44" s="161" t="str">
        <f>if('02_indirect'!AW44=2,1,'02_indirect'!AW44)</f>
        <v/>
      </c>
      <c r="BP44" s="161" t="str">
        <f>if('02_indirect'!AX44=2,1,'02_indirect'!AX44)</f>
        <v/>
      </c>
      <c r="BQ44" s="161" t="str">
        <f>if('02_indirect'!AY44=2,1,'02_indirect'!AY44)</f>
        <v/>
      </c>
      <c r="BR44" s="161" t="str">
        <f>if('02_indirect'!AZ44=2,1,'02_indirect'!AZ44)</f>
        <v/>
      </c>
      <c r="BS44" s="161" t="str">
        <f>if('02_indirect'!BA44=2,1,'02_indirect'!BA44)</f>
        <v/>
      </c>
      <c r="BT44" s="161" t="str">
        <f>if('02_indirect'!BB44=2,1,'02_indirect'!BB44)</f>
        <v/>
      </c>
      <c r="BU44" s="161" t="str">
        <f>if('02_indirect'!BC44=2,1,'02_indirect'!BC44)</f>
        <v/>
      </c>
      <c r="BV44" s="161" t="str">
        <f>if('02_indirect'!BD44=2,1,'02_indirect'!BD44)</f>
        <v/>
      </c>
    </row>
    <row r="45" ht="17.25" customHeight="1">
      <c r="A45" s="162" t="str">
        <f>IF('02_indirect'!B47="",,'02_indirect'!C47&amp;"("&amp;'02_indirect'!E47&amp;'02_indirect'!D47&amp;")")</f>
        <v/>
      </c>
      <c r="B45" s="163" t="str">
        <f>'01_indirect'!A44</f>
        <v/>
      </c>
      <c r="C45" s="180"/>
      <c r="D45" s="163"/>
      <c r="E45" s="163"/>
      <c r="F45" s="163"/>
      <c r="G45" s="163"/>
      <c r="H45" s="163"/>
      <c r="I45" s="179"/>
      <c r="J45" s="163"/>
      <c r="K45" s="163"/>
      <c r="L45" s="163"/>
      <c r="M45" s="163"/>
      <c r="N45" s="163"/>
      <c r="O45" s="163"/>
      <c r="P45" s="163"/>
      <c r="Q45" s="167" t="str">
        <f>Hlookup(Q$1,'04_need'!$B$1:$DP$104,48)</f>
        <v/>
      </c>
      <c r="R45" s="168" t="str">
        <f>Hlookup(R$1,'04_need'!$B$1:$DP$104,48)</f>
        <v/>
      </c>
      <c r="S45" s="168" t="str">
        <f>Hlookup(S$1,'04_need'!$B$1:$DP$104,48)</f>
        <v/>
      </c>
      <c r="T45" s="168" t="str">
        <f>Hlookup(T$1,'04_need'!$B$1:$DP$104,48)</f>
        <v/>
      </c>
      <c r="U45" s="168" t="str">
        <f>Hlookup(U$1,'04_need'!$B$1:$DP$104,48)</f>
        <v/>
      </c>
      <c r="V45" s="168" t="str">
        <f>Hlookup(V$1,'04_need'!$B$1:$DP$104,48)</f>
        <v/>
      </c>
      <c r="W45" s="43" t="str">
        <f>Hlookup(W$1,'04_need'!$B$1:$DP$104,48)</f>
        <v/>
      </c>
      <c r="X45" s="161" t="str">
        <f>if('02_indirect'!F45=2,1,'02_indirect'!F45)</f>
        <v/>
      </c>
      <c r="Y45" s="161" t="str">
        <f>if('02_indirect'!G45=2,1,'02_indirect'!G45)</f>
        <v/>
      </c>
      <c r="Z45" s="161" t="str">
        <f>if('02_indirect'!H45=2,1,'02_indirect'!H45)</f>
        <v/>
      </c>
      <c r="AA45" s="161" t="str">
        <f>if('02_indirect'!I45=2,1,'02_indirect'!I45)</f>
        <v/>
      </c>
      <c r="AB45" s="161" t="str">
        <f>if('02_indirect'!J45=2,1,'02_indirect'!J45)</f>
        <v/>
      </c>
      <c r="AC45" s="161" t="str">
        <f>if('02_indirect'!K45=2,1,'02_indirect'!K45)</f>
        <v/>
      </c>
      <c r="AD45" s="161" t="str">
        <f>if('02_indirect'!L45=2,1,'02_indirect'!L45)</f>
        <v/>
      </c>
      <c r="AE45" s="161" t="str">
        <f>if('02_indirect'!M45=2,1,'02_indirect'!M45)</f>
        <v/>
      </c>
      <c r="AF45" s="161" t="str">
        <f>if('02_indirect'!N45=2,1,'02_indirect'!N45)</f>
        <v/>
      </c>
      <c r="AG45" s="161" t="str">
        <f>if('02_indirect'!O45=2,1,'02_indirect'!O45)</f>
        <v/>
      </c>
      <c r="AH45" s="161" t="str">
        <f>if('02_indirect'!P45=2,1,'02_indirect'!P45)</f>
        <v/>
      </c>
      <c r="AI45" s="161" t="str">
        <f>if('02_indirect'!Q45=2,1,'02_indirect'!Q45)</f>
        <v/>
      </c>
      <c r="AJ45" s="161" t="str">
        <f>if('02_indirect'!R45=2,1,'02_indirect'!R45)</f>
        <v/>
      </c>
      <c r="AK45" s="161" t="str">
        <f>if('02_indirect'!S45=2,1,'02_indirect'!S45)</f>
        <v/>
      </c>
      <c r="AL45" s="161" t="str">
        <f>if('02_indirect'!T45=2,1,'02_indirect'!T45)</f>
        <v/>
      </c>
      <c r="AM45" s="161" t="str">
        <f>if('02_indirect'!U45=2,1,'02_indirect'!U45)</f>
        <v/>
      </c>
      <c r="AN45" s="161" t="str">
        <f>if('02_indirect'!V45=2,1,'02_indirect'!V45)</f>
        <v/>
      </c>
      <c r="AO45" s="161" t="str">
        <f>if('02_indirect'!W45=2,1,'02_indirect'!W45)</f>
        <v/>
      </c>
      <c r="AP45" s="161" t="str">
        <f>if('02_indirect'!X45=2,1,'02_indirect'!X45)</f>
        <v/>
      </c>
      <c r="AQ45" s="161" t="str">
        <f>if('02_indirect'!Y45=2,1,'02_indirect'!Y45)</f>
        <v/>
      </c>
      <c r="AR45" s="161" t="str">
        <f>if('02_indirect'!Z45=2,1,'02_indirect'!Z45)</f>
        <v/>
      </c>
      <c r="AS45" s="161" t="str">
        <f>if('02_indirect'!AA45=2,1,'02_indirect'!AA45)</f>
        <v/>
      </c>
      <c r="AT45" s="161" t="str">
        <f>if('02_indirect'!AB45=2,1,'02_indirect'!AB45)</f>
        <v/>
      </c>
      <c r="AU45" s="161" t="str">
        <f>if('02_indirect'!AC45=2,1,'02_indirect'!AC45)</f>
        <v/>
      </c>
      <c r="AV45" s="161" t="str">
        <f>if('02_indirect'!AD45=2,1,'02_indirect'!AD45)</f>
        <v/>
      </c>
      <c r="AW45" s="161" t="str">
        <f>if('02_indirect'!AE45=2,1,'02_indirect'!AE45)</f>
        <v/>
      </c>
      <c r="AX45" s="161" t="str">
        <f>if('02_indirect'!AF45=2,1,'02_indirect'!AF45)</f>
        <v/>
      </c>
      <c r="AY45" s="161" t="str">
        <f>if('02_indirect'!AG45=2,1,'02_indirect'!AG45)</f>
        <v/>
      </c>
      <c r="AZ45" s="161" t="str">
        <f>if('02_indirect'!AH45=2,1,'02_indirect'!AH45)</f>
        <v/>
      </c>
      <c r="BA45" s="161" t="str">
        <f>if('02_indirect'!AI45=2,1,'02_indirect'!AI45)</f>
        <v/>
      </c>
      <c r="BB45" s="161" t="str">
        <f>if('02_indirect'!AJ45=2,1,'02_indirect'!AJ45)</f>
        <v/>
      </c>
      <c r="BC45" s="161" t="str">
        <f>if('02_indirect'!AK45=2,1,'02_indirect'!AK45)</f>
        <v/>
      </c>
      <c r="BD45" s="161" t="str">
        <f>if('02_indirect'!AL45=2,1,'02_indirect'!AL45)</f>
        <v/>
      </c>
      <c r="BE45" s="161" t="str">
        <f>if('02_indirect'!AM45=2,1,'02_indirect'!AM45)</f>
        <v/>
      </c>
      <c r="BF45" s="161" t="str">
        <f>if('02_indirect'!AN45=2,1,'02_indirect'!AN45)</f>
        <v/>
      </c>
      <c r="BG45" s="161" t="str">
        <f>if('02_indirect'!AO45=2,1,'02_indirect'!AO45)</f>
        <v/>
      </c>
      <c r="BH45" s="161" t="str">
        <f>if('02_indirect'!AP45=2,1,'02_indirect'!AP45)</f>
        <v/>
      </c>
      <c r="BI45" s="161" t="str">
        <f>if('02_indirect'!AQ45=2,1,'02_indirect'!AQ45)</f>
        <v/>
      </c>
      <c r="BJ45" s="161" t="str">
        <f>if('02_indirect'!AR45=2,1,'02_indirect'!AR45)</f>
        <v/>
      </c>
      <c r="BK45" s="161" t="str">
        <f>if('02_indirect'!AS45=2,1,'02_indirect'!AS45)</f>
        <v/>
      </c>
      <c r="BL45" s="161" t="str">
        <f>if('02_indirect'!AT45=2,1,'02_indirect'!AT45)</f>
        <v/>
      </c>
      <c r="BM45" s="161" t="str">
        <f>if('02_indirect'!AU45=2,1,'02_indirect'!AU45)</f>
        <v/>
      </c>
      <c r="BN45" s="161" t="str">
        <f>if('02_indirect'!AV45=2,1,'02_indirect'!AV45)</f>
        <v/>
      </c>
      <c r="BO45" s="161" t="str">
        <f>if('02_indirect'!AW45=2,1,'02_indirect'!AW45)</f>
        <v/>
      </c>
      <c r="BP45" s="161" t="str">
        <f>if('02_indirect'!AX45=2,1,'02_indirect'!AX45)</f>
        <v/>
      </c>
      <c r="BQ45" s="161" t="str">
        <f>if('02_indirect'!AY45=2,1,'02_indirect'!AY45)</f>
        <v/>
      </c>
      <c r="BR45" s="161" t="str">
        <f>if('02_indirect'!AZ45=2,1,'02_indirect'!AZ45)</f>
        <v/>
      </c>
      <c r="BS45" s="161" t="str">
        <f>if('02_indirect'!BA45=2,1,'02_indirect'!BA45)</f>
        <v/>
      </c>
      <c r="BT45" s="161" t="str">
        <f>if('02_indirect'!BB45=2,1,'02_indirect'!BB45)</f>
        <v/>
      </c>
      <c r="BU45" s="161" t="str">
        <f>if('02_indirect'!BC45=2,1,'02_indirect'!BC45)</f>
        <v/>
      </c>
      <c r="BV45" s="161" t="str">
        <f>if('02_indirect'!BD45=2,1,'02_indirect'!BD45)</f>
        <v/>
      </c>
    </row>
    <row r="46" ht="17.25" customHeight="1">
      <c r="A46" s="162" t="str">
        <f>IF('02_indirect'!B48="",,'02_indirect'!C48&amp;"("&amp;'02_indirect'!E48&amp;'02_indirect'!D48&amp;")")</f>
        <v/>
      </c>
      <c r="B46" s="163" t="str">
        <f>'01_indirect'!A45</f>
        <v/>
      </c>
      <c r="C46" s="180"/>
      <c r="D46" s="163"/>
      <c r="E46" s="163"/>
      <c r="F46" s="163"/>
      <c r="G46" s="163"/>
      <c r="H46" s="163"/>
      <c r="I46" s="179"/>
      <c r="J46" s="163"/>
      <c r="K46" s="163"/>
      <c r="L46" s="163"/>
      <c r="M46" s="163"/>
      <c r="N46" s="163"/>
      <c r="O46" s="163"/>
      <c r="P46" s="163"/>
      <c r="Q46" s="167" t="str">
        <f>Hlookup(Q$1,'04_need'!$B$1:$DP$104,49)</f>
        <v/>
      </c>
      <c r="R46" s="168" t="str">
        <f>Hlookup(R$1,'04_need'!$B$1:$DP$104,49)</f>
        <v/>
      </c>
      <c r="S46" s="168" t="str">
        <f>Hlookup(S$1,'04_need'!$B$1:$DP$104,49)</f>
        <v/>
      </c>
      <c r="T46" s="168" t="str">
        <f>Hlookup(T$1,'04_need'!$B$1:$DP$104,49)</f>
        <v/>
      </c>
      <c r="U46" s="168" t="str">
        <f>Hlookup(U$1,'04_need'!$B$1:$DP$104,49)</f>
        <v/>
      </c>
      <c r="V46" s="168" t="str">
        <f>Hlookup(V$1,'04_need'!$B$1:$DP$104,49)</f>
        <v/>
      </c>
      <c r="W46" s="43" t="str">
        <f>Hlookup(W$1,'04_need'!$B$1:$DP$104,49)</f>
        <v/>
      </c>
      <c r="X46" s="161" t="str">
        <f>if('02_indirect'!F46=2,1,'02_indirect'!F46)</f>
        <v/>
      </c>
      <c r="Y46" s="161" t="str">
        <f>if('02_indirect'!G46=2,1,'02_indirect'!G46)</f>
        <v/>
      </c>
      <c r="Z46" s="161" t="str">
        <f>if('02_indirect'!H46=2,1,'02_indirect'!H46)</f>
        <v/>
      </c>
      <c r="AA46" s="161" t="str">
        <f>if('02_indirect'!I46=2,1,'02_indirect'!I46)</f>
        <v/>
      </c>
      <c r="AB46" s="161" t="str">
        <f>if('02_indirect'!J46=2,1,'02_indirect'!J46)</f>
        <v/>
      </c>
      <c r="AC46" s="161" t="str">
        <f>if('02_indirect'!K46=2,1,'02_indirect'!K46)</f>
        <v/>
      </c>
      <c r="AD46" s="161" t="str">
        <f>if('02_indirect'!L46=2,1,'02_indirect'!L46)</f>
        <v/>
      </c>
      <c r="AE46" s="161" t="str">
        <f>if('02_indirect'!M46=2,1,'02_indirect'!M46)</f>
        <v/>
      </c>
      <c r="AF46" s="161" t="str">
        <f>if('02_indirect'!N46=2,1,'02_indirect'!N46)</f>
        <v/>
      </c>
      <c r="AG46" s="161" t="str">
        <f>if('02_indirect'!O46=2,1,'02_indirect'!O46)</f>
        <v/>
      </c>
      <c r="AH46" s="161" t="str">
        <f>if('02_indirect'!P46=2,1,'02_indirect'!P46)</f>
        <v/>
      </c>
      <c r="AI46" s="161" t="str">
        <f>if('02_indirect'!Q46=2,1,'02_indirect'!Q46)</f>
        <v/>
      </c>
      <c r="AJ46" s="161" t="str">
        <f>if('02_indirect'!R46=2,1,'02_indirect'!R46)</f>
        <v/>
      </c>
      <c r="AK46" s="161" t="str">
        <f>if('02_indirect'!S46=2,1,'02_indirect'!S46)</f>
        <v/>
      </c>
      <c r="AL46" s="161" t="str">
        <f>if('02_indirect'!T46=2,1,'02_indirect'!T46)</f>
        <v/>
      </c>
      <c r="AM46" s="161" t="str">
        <f>if('02_indirect'!U46=2,1,'02_indirect'!U46)</f>
        <v/>
      </c>
      <c r="AN46" s="161" t="str">
        <f>if('02_indirect'!V46=2,1,'02_indirect'!V46)</f>
        <v/>
      </c>
      <c r="AO46" s="161" t="str">
        <f>if('02_indirect'!W46=2,1,'02_indirect'!W46)</f>
        <v/>
      </c>
      <c r="AP46" s="161" t="str">
        <f>if('02_indirect'!X46=2,1,'02_indirect'!X46)</f>
        <v/>
      </c>
      <c r="AQ46" s="161" t="str">
        <f>if('02_indirect'!Y46=2,1,'02_indirect'!Y46)</f>
        <v/>
      </c>
      <c r="AR46" s="161" t="str">
        <f>if('02_indirect'!Z46=2,1,'02_indirect'!Z46)</f>
        <v/>
      </c>
      <c r="AS46" s="161" t="str">
        <f>if('02_indirect'!AA46=2,1,'02_indirect'!AA46)</f>
        <v/>
      </c>
      <c r="AT46" s="161" t="str">
        <f>if('02_indirect'!AB46=2,1,'02_indirect'!AB46)</f>
        <v/>
      </c>
      <c r="AU46" s="161" t="str">
        <f>if('02_indirect'!AC46=2,1,'02_indirect'!AC46)</f>
        <v/>
      </c>
      <c r="AV46" s="161" t="str">
        <f>if('02_indirect'!AD46=2,1,'02_indirect'!AD46)</f>
        <v/>
      </c>
      <c r="AW46" s="161" t="str">
        <f>if('02_indirect'!AE46=2,1,'02_indirect'!AE46)</f>
        <v/>
      </c>
      <c r="AX46" s="161" t="str">
        <f>if('02_indirect'!AF46=2,1,'02_indirect'!AF46)</f>
        <v/>
      </c>
      <c r="AY46" s="161" t="str">
        <f>if('02_indirect'!AG46=2,1,'02_indirect'!AG46)</f>
        <v/>
      </c>
      <c r="AZ46" s="161" t="str">
        <f>if('02_indirect'!AH46=2,1,'02_indirect'!AH46)</f>
        <v/>
      </c>
      <c r="BA46" s="161" t="str">
        <f>if('02_indirect'!AI46=2,1,'02_indirect'!AI46)</f>
        <v/>
      </c>
      <c r="BB46" s="161" t="str">
        <f>if('02_indirect'!AJ46=2,1,'02_indirect'!AJ46)</f>
        <v/>
      </c>
      <c r="BC46" s="161" t="str">
        <f>if('02_indirect'!AK46=2,1,'02_indirect'!AK46)</f>
        <v/>
      </c>
      <c r="BD46" s="161" t="str">
        <f>if('02_indirect'!AL46=2,1,'02_indirect'!AL46)</f>
        <v/>
      </c>
      <c r="BE46" s="161" t="str">
        <f>if('02_indirect'!AM46=2,1,'02_indirect'!AM46)</f>
        <v/>
      </c>
      <c r="BF46" s="161" t="str">
        <f>if('02_indirect'!AN46=2,1,'02_indirect'!AN46)</f>
        <v/>
      </c>
      <c r="BG46" s="161" t="str">
        <f>if('02_indirect'!AO46=2,1,'02_indirect'!AO46)</f>
        <v/>
      </c>
      <c r="BH46" s="161" t="str">
        <f>if('02_indirect'!AP46=2,1,'02_indirect'!AP46)</f>
        <v/>
      </c>
      <c r="BI46" s="161" t="str">
        <f>if('02_indirect'!AQ46=2,1,'02_indirect'!AQ46)</f>
        <v/>
      </c>
      <c r="BJ46" s="161" t="str">
        <f>if('02_indirect'!AR46=2,1,'02_indirect'!AR46)</f>
        <v/>
      </c>
      <c r="BK46" s="161" t="str">
        <f>if('02_indirect'!AS46=2,1,'02_indirect'!AS46)</f>
        <v/>
      </c>
      <c r="BL46" s="161" t="str">
        <f>if('02_indirect'!AT46=2,1,'02_indirect'!AT46)</f>
        <v/>
      </c>
      <c r="BM46" s="161" t="str">
        <f>if('02_indirect'!AU46=2,1,'02_indirect'!AU46)</f>
        <v/>
      </c>
      <c r="BN46" s="161" t="str">
        <f>if('02_indirect'!AV46=2,1,'02_indirect'!AV46)</f>
        <v/>
      </c>
      <c r="BO46" s="161" t="str">
        <f>if('02_indirect'!AW46=2,1,'02_indirect'!AW46)</f>
        <v/>
      </c>
      <c r="BP46" s="161" t="str">
        <f>if('02_indirect'!AX46=2,1,'02_indirect'!AX46)</f>
        <v/>
      </c>
      <c r="BQ46" s="161" t="str">
        <f>if('02_indirect'!AY46=2,1,'02_indirect'!AY46)</f>
        <v/>
      </c>
      <c r="BR46" s="161" t="str">
        <f>if('02_indirect'!AZ46=2,1,'02_indirect'!AZ46)</f>
        <v/>
      </c>
      <c r="BS46" s="161" t="str">
        <f>if('02_indirect'!BA46=2,1,'02_indirect'!BA46)</f>
        <v/>
      </c>
      <c r="BT46" s="161" t="str">
        <f>if('02_indirect'!BB46=2,1,'02_indirect'!BB46)</f>
        <v/>
      </c>
      <c r="BU46" s="161" t="str">
        <f>if('02_indirect'!BC46=2,1,'02_indirect'!BC46)</f>
        <v/>
      </c>
      <c r="BV46" s="161" t="str">
        <f>if('02_indirect'!BD46=2,1,'02_indirect'!BD46)</f>
        <v/>
      </c>
    </row>
    <row r="47" ht="17.25" customHeight="1">
      <c r="A47" s="162" t="str">
        <f>IF('02_indirect'!B49="",,'02_indirect'!C49&amp;"("&amp;'02_indirect'!E49&amp;'02_indirect'!D49&amp;")")</f>
        <v/>
      </c>
      <c r="B47" s="163" t="str">
        <f>'01_indirect'!A46</f>
        <v/>
      </c>
      <c r="C47" s="180"/>
      <c r="D47" s="163"/>
      <c r="E47" s="163"/>
      <c r="F47" s="163"/>
      <c r="G47" s="163"/>
      <c r="H47" s="163"/>
      <c r="I47" s="179"/>
      <c r="J47" s="163"/>
      <c r="K47" s="163"/>
      <c r="L47" s="163"/>
      <c r="M47" s="163"/>
      <c r="N47" s="163"/>
      <c r="O47" s="163"/>
      <c r="P47" s="163"/>
      <c r="Q47" s="167" t="str">
        <f>Hlookup(Q$1,'04_need'!$B$1:$DP$104,50)</f>
        <v/>
      </c>
      <c r="R47" s="168" t="str">
        <f>Hlookup(R$1,'04_need'!$B$1:$DP$104,50)</f>
        <v/>
      </c>
      <c r="S47" s="168" t="str">
        <f>Hlookup(S$1,'04_need'!$B$1:$DP$104,50)</f>
        <v/>
      </c>
      <c r="T47" s="168" t="str">
        <f>Hlookup(T$1,'04_need'!$B$1:$DP$104,50)</f>
        <v/>
      </c>
      <c r="U47" s="168" t="str">
        <f>Hlookup(U$1,'04_need'!$B$1:$DP$104,50)</f>
        <v/>
      </c>
      <c r="V47" s="168" t="str">
        <f>Hlookup(V$1,'04_need'!$B$1:$DP$104,50)</f>
        <v/>
      </c>
      <c r="W47" s="43" t="str">
        <f>Hlookup(W$1,'04_need'!$B$1:$DP$104,50)</f>
        <v/>
      </c>
      <c r="X47" s="161" t="str">
        <f>if('02_indirect'!F47=2,1,'02_indirect'!F47)</f>
        <v/>
      </c>
      <c r="Y47" s="161" t="str">
        <f>if('02_indirect'!G47=2,1,'02_indirect'!G47)</f>
        <v/>
      </c>
      <c r="Z47" s="161" t="str">
        <f>if('02_indirect'!H47=2,1,'02_indirect'!H47)</f>
        <v/>
      </c>
      <c r="AA47" s="161" t="str">
        <f>if('02_indirect'!I47=2,1,'02_indirect'!I47)</f>
        <v/>
      </c>
      <c r="AB47" s="161" t="str">
        <f>if('02_indirect'!J47=2,1,'02_indirect'!J47)</f>
        <v/>
      </c>
      <c r="AC47" s="161" t="str">
        <f>if('02_indirect'!K47=2,1,'02_indirect'!K47)</f>
        <v/>
      </c>
      <c r="AD47" s="161" t="str">
        <f>if('02_indirect'!L47=2,1,'02_indirect'!L47)</f>
        <v/>
      </c>
      <c r="AE47" s="161" t="str">
        <f>if('02_indirect'!M47=2,1,'02_indirect'!M47)</f>
        <v/>
      </c>
      <c r="AF47" s="161" t="str">
        <f>if('02_indirect'!N47=2,1,'02_indirect'!N47)</f>
        <v/>
      </c>
      <c r="AG47" s="161" t="str">
        <f>if('02_indirect'!O47=2,1,'02_indirect'!O47)</f>
        <v/>
      </c>
      <c r="AH47" s="161" t="str">
        <f>if('02_indirect'!P47=2,1,'02_indirect'!P47)</f>
        <v/>
      </c>
      <c r="AI47" s="161" t="str">
        <f>if('02_indirect'!Q47=2,1,'02_indirect'!Q47)</f>
        <v/>
      </c>
      <c r="AJ47" s="161" t="str">
        <f>if('02_indirect'!R47=2,1,'02_indirect'!R47)</f>
        <v/>
      </c>
      <c r="AK47" s="161" t="str">
        <f>if('02_indirect'!S47=2,1,'02_indirect'!S47)</f>
        <v/>
      </c>
      <c r="AL47" s="161" t="str">
        <f>if('02_indirect'!T47=2,1,'02_indirect'!T47)</f>
        <v/>
      </c>
      <c r="AM47" s="161" t="str">
        <f>if('02_indirect'!U47=2,1,'02_indirect'!U47)</f>
        <v/>
      </c>
      <c r="AN47" s="161" t="str">
        <f>if('02_indirect'!V47=2,1,'02_indirect'!V47)</f>
        <v/>
      </c>
      <c r="AO47" s="161" t="str">
        <f>if('02_indirect'!W47=2,1,'02_indirect'!W47)</f>
        <v/>
      </c>
      <c r="AP47" s="161" t="str">
        <f>if('02_indirect'!X47=2,1,'02_indirect'!X47)</f>
        <v/>
      </c>
      <c r="AQ47" s="161" t="str">
        <f>if('02_indirect'!Y47=2,1,'02_indirect'!Y47)</f>
        <v/>
      </c>
      <c r="AR47" s="161" t="str">
        <f>if('02_indirect'!Z47=2,1,'02_indirect'!Z47)</f>
        <v/>
      </c>
      <c r="AS47" s="161" t="str">
        <f>if('02_indirect'!AA47=2,1,'02_indirect'!AA47)</f>
        <v/>
      </c>
      <c r="AT47" s="161" t="str">
        <f>if('02_indirect'!AB47=2,1,'02_indirect'!AB47)</f>
        <v/>
      </c>
      <c r="AU47" s="161" t="str">
        <f>if('02_indirect'!AC47=2,1,'02_indirect'!AC47)</f>
        <v/>
      </c>
      <c r="AV47" s="161" t="str">
        <f>if('02_indirect'!AD47=2,1,'02_indirect'!AD47)</f>
        <v/>
      </c>
      <c r="AW47" s="161" t="str">
        <f>if('02_indirect'!AE47=2,1,'02_indirect'!AE47)</f>
        <v/>
      </c>
      <c r="AX47" s="161" t="str">
        <f>if('02_indirect'!AF47=2,1,'02_indirect'!AF47)</f>
        <v/>
      </c>
      <c r="AY47" s="161" t="str">
        <f>if('02_indirect'!AG47=2,1,'02_indirect'!AG47)</f>
        <v/>
      </c>
      <c r="AZ47" s="161" t="str">
        <f>if('02_indirect'!AH47=2,1,'02_indirect'!AH47)</f>
        <v/>
      </c>
      <c r="BA47" s="161" t="str">
        <f>if('02_indirect'!AI47=2,1,'02_indirect'!AI47)</f>
        <v/>
      </c>
      <c r="BB47" s="161" t="str">
        <f>if('02_indirect'!AJ47=2,1,'02_indirect'!AJ47)</f>
        <v/>
      </c>
      <c r="BC47" s="161" t="str">
        <f>if('02_indirect'!AK47=2,1,'02_indirect'!AK47)</f>
        <v/>
      </c>
      <c r="BD47" s="161" t="str">
        <f>if('02_indirect'!AL47=2,1,'02_indirect'!AL47)</f>
        <v/>
      </c>
      <c r="BE47" s="161" t="str">
        <f>if('02_indirect'!AM47=2,1,'02_indirect'!AM47)</f>
        <v/>
      </c>
      <c r="BF47" s="161" t="str">
        <f>if('02_indirect'!AN47=2,1,'02_indirect'!AN47)</f>
        <v/>
      </c>
      <c r="BG47" s="161" t="str">
        <f>if('02_indirect'!AO47=2,1,'02_indirect'!AO47)</f>
        <v/>
      </c>
      <c r="BH47" s="161" t="str">
        <f>if('02_indirect'!AP47=2,1,'02_indirect'!AP47)</f>
        <v/>
      </c>
      <c r="BI47" s="161" t="str">
        <f>if('02_indirect'!AQ47=2,1,'02_indirect'!AQ47)</f>
        <v/>
      </c>
      <c r="BJ47" s="161" t="str">
        <f>if('02_indirect'!AR47=2,1,'02_indirect'!AR47)</f>
        <v/>
      </c>
      <c r="BK47" s="161" t="str">
        <f>if('02_indirect'!AS47=2,1,'02_indirect'!AS47)</f>
        <v/>
      </c>
      <c r="BL47" s="161" t="str">
        <f>if('02_indirect'!AT47=2,1,'02_indirect'!AT47)</f>
        <v/>
      </c>
      <c r="BM47" s="161" t="str">
        <f>if('02_indirect'!AU47=2,1,'02_indirect'!AU47)</f>
        <v/>
      </c>
      <c r="BN47" s="161" t="str">
        <f>if('02_indirect'!AV47=2,1,'02_indirect'!AV47)</f>
        <v/>
      </c>
      <c r="BO47" s="161" t="str">
        <f>if('02_indirect'!AW47=2,1,'02_indirect'!AW47)</f>
        <v/>
      </c>
      <c r="BP47" s="161" t="str">
        <f>if('02_indirect'!AX47=2,1,'02_indirect'!AX47)</f>
        <v/>
      </c>
      <c r="BQ47" s="161" t="str">
        <f>if('02_indirect'!AY47=2,1,'02_indirect'!AY47)</f>
        <v/>
      </c>
      <c r="BR47" s="161" t="str">
        <f>if('02_indirect'!AZ47=2,1,'02_indirect'!AZ47)</f>
        <v/>
      </c>
      <c r="BS47" s="161" t="str">
        <f>if('02_indirect'!BA47=2,1,'02_indirect'!BA47)</f>
        <v/>
      </c>
      <c r="BT47" s="161" t="str">
        <f>if('02_indirect'!BB47=2,1,'02_indirect'!BB47)</f>
        <v/>
      </c>
      <c r="BU47" s="161" t="str">
        <f>if('02_indirect'!BC47=2,1,'02_indirect'!BC47)</f>
        <v/>
      </c>
      <c r="BV47" s="161" t="str">
        <f>if('02_indirect'!BD47=2,1,'02_indirect'!BD47)</f>
        <v/>
      </c>
    </row>
    <row r="48" ht="17.25" customHeight="1">
      <c r="A48" s="162" t="str">
        <f>IF('02_indirect'!B50="",,'02_indirect'!C50&amp;"("&amp;'02_indirect'!E50&amp;'02_indirect'!D50&amp;")")</f>
        <v/>
      </c>
      <c r="B48" s="163" t="str">
        <f>'01_indirect'!A47</f>
        <v/>
      </c>
      <c r="C48" s="180"/>
      <c r="D48" s="163"/>
      <c r="E48" s="163"/>
      <c r="F48" s="163"/>
      <c r="G48" s="163"/>
      <c r="H48" s="163"/>
      <c r="I48" s="179"/>
      <c r="J48" s="163"/>
      <c r="K48" s="163"/>
      <c r="L48" s="163"/>
      <c r="M48" s="163"/>
      <c r="N48" s="163"/>
      <c r="O48" s="163"/>
      <c r="P48" s="163"/>
      <c r="Q48" s="167" t="str">
        <f>Hlookup(Q$1,'04_need'!$B$1:$DP$104,51)</f>
        <v/>
      </c>
      <c r="R48" s="168" t="str">
        <f>Hlookup(R$1,'04_need'!$B$1:$DP$104,51)</f>
        <v/>
      </c>
      <c r="S48" s="168" t="str">
        <f>Hlookup(S$1,'04_need'!$B$1:$DP$104,51)</f>
        <v/>
      </c>
      <c r="T48" s="168" t="str">
        <f>Hlookup(T$1,'04_need'!$B$1:$DP$104,51)</f>
        <v/>
      </c>
      <c r="U48" s="168" t="str">
        <f>Hlookup(U$1,'04_need'!$B$1:$DP$104,51)</f>
        <v/>
      </c>
      <c r="V48" s="168" t="str">
        <f>Hlookup(V$1,'04_need'!$B$1:$DP$104,51)</f>
        <v/>
      </c>
      <c r="W48" s="43" t="str">
        <f>Hlookup(W$1,'04_need'!$B$1:$DP$104,51)</f>
        <v/>
      </c>
      <c r="X48" s="161" t="str">
        <f>if('02_indirect'!F48=2,1,'02_indirect'!F48)</f>
        <v/>
      </c>
      <c r="Y48" s="161" t="str">
        <f>if('02_indirect'!G48=2,1,'02_indirect'!G48)</f>
        <v/>
      </c>
      <c r="Z48" s="161" t="str">
        <f>if('02_indirect'!H48=2,1,'02_indirect'!H48)</f>
        <v/>
      </c>
      <c r="AA48" s="161" t="str">
        <f>if('02_indirect'!I48=2,1,'02_indirect'!I48)</f>
        <v/>
      </c>
      <c r="AB48" s="161" t="str">
        <f>if('02_indirect'!J48=2,1,'02_indirect'!J48)</f>
        <v/>
      </c>
      <c r="AC48" s="161" t="str">
        <f>if('02_indirect'!K48=2,1,'02_indirect'!K48)</f>
        <v/>
      </c>
      <c r="AD48" s="161" t="str">
        <f>if('02_indirect'!L48=2,1,'02_indirect'!L48)</f>
        <v/>
      </c>
      <c r="AE48" s="161" t="str">
        <f>if('02_indirect'!M48=2,1,'02_indirect'!M48)</f>
        <v/>
      </c>
      <c r="AF48" s="161" t="str">
        <f>if('02_indirect'!N48=2,1,'02_indirect'!N48)</f>
        <v/>
      </c>
      <c r="AG48" s="161" t="str">
        <f>if('02_indirect'!O48=2,1,'02_indirect'!O48)</f>
        <v/>
      </c>
      <c r="AH48" s="161" t="str">
        <f>if('02_indirect'!P48=2,1,'02_indirect'!P48)</f>
        <v/>
      </c>
      <c r="AI48" s="161" t="str">
        <f>if('02_indirect'!Q48=2,1,'02_indirect'!Q48)</f>
        <v/>
      </c>
      <c r="AJ48" s="161" t="str">
        <f>if('02_indirect'!R48=2,1,'02_indirect'!R48)</f>
        <v/>
      </c>
      <c r="AK48" s="161" t="str">
        <f>if('02_indirect'!S48=2,1,'02_indirect'!S48)</f>
        <v/>
      </c>
      <c r="AL48" s="161" t="str">
        <f>if('02_indirect'!T48=2,1,'02_indirect'!T48)</f>
        <v/>
      </c>
      <c r="AM48" s="161" t="str">
        <f>if('02_indirect'!U48=2,1,'02_indirect'!U48)</f>
        <v/>
      </c>
      <c r="AN48" s="161" t="str">
        <f>if('02_indirect'!V48=2,1,'02_indirect'!V48)</f>
        <v/>
      </c>
      <c r="AO48" s="161" t="str">
        <f>if('02_indirect'!W48=2,1,'02_indirect'!W48)</f>
        <v/>
      </c>
      <c r="AP48" s="161" t="str">
        <f>if('02_indirect'!X48=2,1,'02_indirect'!X48)</f>
        <v/>
      </c>
      <c r="AQ48" s="161" t="str">
        <f>if('02_indirect'!Y48=2,1,'02_indirect'!Y48)</f>
        <v/>
      </c>
      <c r="AR48" s="161" t="str">
        <f>if('02_indirect'!Z48=2,1,'02_indirect'!Z48)</f>
        <v/>
      </c>
      <c r="AS48" s="161" t="str">
        <f>if('02_indirect'!AA48=2,1,'02_indirect'!AA48)</f>
        <v/>
      </c>
      <c r="AT48" s="161" t="str">
        <f>if('02_indirect'!AB48=2,1,'02_indirect'!AB48)</f>
        <v/>
      </c>
      <c r="AU48" s="161" t="str">
        <f>if('02_indirect'!AC48=2,1,'02_indirect'!AC48)</f>
        <v/>
      </c>
      <c r="AV48" s="161" t="str">
        <f>if('02_indirect'!AD48=2,1,'02_indirect'!AD48)</f>
        <v/>
      </c>
      <c r="AW48" s="161" t="str">
        <f>if('02_indirect'!AE48=2,1,'02_indirect'!AE48)</f>
        <v/>
      </c>
      <c r="AX48" s="161" t="str">
        <f>if('02_indirect'!AF48=2,1,'02_indirect'!AF48)</f>
        <v/>
      </c>
      <c r="AY48" s="161" t="str">
        <f>if('02_indirect'!AG48=2,1,'02_indirect'!AG48)</f>
        <v/>
      </c>
      <c r="AZ48" s="161" t="str">
        <f>if('02_indirect'!AH48=2,1,'02_indirect'!AH48)</f>
        <v/>
      </c>
      <c r="BA48" s="161" t="str">
        <f>if('02_indirect'!AI48=2,1,'02_indirect'!AI48)</f>
        <v/>
      </c>
      <c r="BB48" s="161" t="str">
        <f>if('02_indirect'!AJ48=2,1,'02_indirect'!AJ48)</f>
        <v/>
      </c>
      <c r="BC48" s="161" t="str">
        <f>if('02_indirect'!AK48=2,1,'02_indirect'!AK48)</f>
        <v/>
      </c>
      <c r="BD48" s="161" t="str">
        <f>if('02_indirect'!AL48=2,1,'02_indirect'!AL48)</f>
        <v/>
      </c>
      <c r="BE48" s="161" t="str">
        <f>if('02_indirect'!AM48=2,1,'02_indirect'!AM48)</f>
        <v/>
      </c>
      <c r="BF48" s="161" t="str">
        <f>if('02_indirect'!AN48=2,1,'02_indirect'!AN48)</f>
        <v/>
      </c>
      <c r="BG48" s="161" t="str">
        <f>if('02_indirect'!AO48=2,1,'02_indirect'!AO48)</f>
        <v/>
      </c>
      <c r="BH48" s="161" t="str">
        <f>if('02_indirect'!AP48=2,1,'02_indirect'!AP48)</f>
        <v/>
      </c>
      <c r="BI48" s="161" t="str">
        <f>if('02_indirect'!AQ48=2,1,'02_indirect'!AQ48)</f>
        <v/>
      </c>
      <c r="BJ48" s="161" t="str">
        <f>if('02_indirect'!AR48=2,1,'02_indirect'!AR48)</f>
        <v/>
      </c>
      <c r="BK48" s="161" t="str">
        <f>if('02_indirect'!AS48=2,1,'02_indirect'!AS48)</f>
        <v/>
      </c>
      <c r="BL48" s="161" t="str">
        <f>if('02_indirect'!AT48=2,1,'02_indirect'!AT48)</f>
        <v/>
      </c>
      <c r="BM48" s="161" t="str">
        <f>if('02_indirect'!AU48=2,1,'02_indirect'!AU48)</f>
        <v/>
      </c>
      <c r="BN48" s="161" t="str">
        <f>if('02_indirect'!AV48=2,1,'02_indirect'!AV48)</f>
        <v/>
      </c>
      <c r="BO48" s="161" t="str">
        <f>if('02_indirect'!AW48=2,1,'02_indirect'!AW48)</f>
        <v/>
      </c>
      <c r="BP48" s="161" t="str">
        <f>if('02_indirect'!AX48=2,1,'02_indirect'!AX48)</f>
        <v/>
      </c>
      <c r="BQ48" s="161" t="str">
        <f>if('02_indirect'!AY48=2,1,'02_indirect'!AY48)</f>
        <v/>
      </c>
      <c r="BR48" s="161" t="str">
        <f>if('02_indirect'!AZ48=2,1,'02_indirect'!AZ48)</f>
        <v/>
      </c>
      <c r="BS48" s="161" t="str">
        <f>if('02_indirect'!BA48=2,1,'02_indirect'!BA48)</f>
        <v/>
      </c>
      <c r="BT48" s="161" t="str">
        <f>if('02_indirect'!BB48=2,1,'02_indirect'!BB48)</f>
        <v/>
      </c>
      <c r="BU48" s="161" t="str">
        <f>if('02_indirect'!BC48=2,1,'02_indirect'!BC48)</f>
        <v/>
      </c>
      <c r="BV48" s="161" t="str">
        <f>if('02_indirect'!BD48=2,1,'02_indirect'!BD48)</f>
        <v/>
      </c>
    </row>
    <row r="49" ht="17.25" customHeight="1">
      <c r="A49" s="162" t="str">
        <f>IF('02_indirect'!B51="",,'02_indirect'!C51&amp;"("&amp;'02_indirect'!E51&amp;'02_indirect'!D51&amp;")")</f>
        <v/>
      </c>
      <c r="B49" s="163" t="str">
        <f>'01_indirect'!A48</f>
        <v/>
      </c>
      <c r="C49" s="180"/>
      <c r="D49" s="163"/>
      <c r="E49" s="163"/>
      <c r="F49" s="163"/>
      <c r="G49" s="163"/>
      <c r="H49" s="163"/>
      <c r="I49" s="179"/>
      <c r="J49" s="163"/>
      <c r="K49" s="163"/>
      <c r="L49" s="163"/>
      <c r="M49" s="163"/>
      <c r="N49" s="163"/>
      <c r="O49" s="163"/>
      <c r="P49" s="163"/>
      <c r="Q49" s="167" t="str">
        <f>Hlookup(Q$1,'04_need'!$B$1:$DP$104,52)</f>
        <v/>
      </c>
      <c r="R49" s="168" t="str">
        <f>Hlookup(R$1,'04_need'!$B$1:$DP$104,52)</f>
        <v/>
      </c>
      <c r="S49" s="168" t="str">
        <f>Hlookup(S$1,'04_need'!$B$1:$DP$104,52)</f>
        <v/>
      </c>
      <c r="T49" s="168" t="str">
        <f>Hlookup(T$1,'04_need'!$B$1:$DP$104,52)</f>
        <v/>
      </c>
      <c r="U49" s="168" t="str">
        <f>Hlookup(U$1,'04_need'!$B$1:$DP$104,52)</f>
        <v/>
      </c>
      <c r="V49" s="168" t="str">
        <f>Hlookup(V$1,'04_need'!$B$1:$DP$104,52)</f>
        <v/>
      </c>
      <c r="W49" s="43" t="str">
        <f>Hlookup(W$1,'04_need'!$B$1:$DP$104,52)</f>
        <v/>
      </c>
      <c r="X49" s="161" t="str">
        <f>if('02_indirect'!F49=2,1,'02_indirect'!F49)</f>
        <v/>
      </c>
      <c r="Y49" s="161" t="str">
        <f>if('02_indirect'!G49=2,1,'02_indirect'!G49)</f>
        <v/>
      </c>
      <c r="Z49" s="161" t="str">
        <f>if('02_indirect'!H49=2,1,'02_indirect'!H49)</f>
        <v/>
      </c>
      <c r="AA49" s="161" t="str">
        <f>if('02_indirect'!I49=2,1,'02_indirect'!I49)</f>
        <v/>
      </c>
      <c r="AB49" s="161" t="str">
        <f>if('02_indirect'!J49=2,1,'02_indirect'!J49)</f>
        <v/>
      </c>
      <c r="AC49" s="161" t="str">
        <f>if('02_indirect'!K49=2,1,'02_indirect'!K49)</f>
        <v/>
      </c>
      <c r="AD49" s="161" t="str">
        <f>if('02_indirect'!L49=2,1,'02_indirect'!L49)</f>
        <v/>
      </c>
      <c r="AE49" s="161" t="str">
        <f>if('02_indirect'!M49=2,1,'02_indirect'!M49)</f>
        <v/>
      </c>
      <c r="AF49" s="161" t="str">
        <f>if('02_indirect'!N49=2,1,'02_indirect'!N49)</f>
        <v/>
      </c>
      <c r="AG49" s="161" t="str">
        <f>if('02_indirect'!O49=2,1,'02_indirect'!O49)</f>
        <v/>
      </c>
      <c r="AH49" s="161" t="str">
        <f>if('02_indirect'!P49=2,1,'02_indirect'!P49)</f>
        <v/>
      </c>
      <c r="AI49" s="161" t="str">
        <f>if('02_indirect'!Q49=2,1,'02_indirect'!Q49)</f>
        <v/>
      </c>
      <c r="AJ49" s="161" t="str">
        <f>if('02_indirect'!R49=2,1,'02_indirect'!R49)</f>
        <v/>
      </c>
      <c r="AK49" s="161" t="str">
        <f>if('02_indirect'!S49=2,1,'02_indirect'!S49)</f>
        <v/>
      </c>
      <c r="AL49" s="161" t="str">
        <f>if('02_indirect'!T49=2,1,'02_indirect'!T49)</f>
        <v/>
      </c>
      <c r="AM49" s="161" t="str">
        <f>if('02_indirect'!U49=2,1,'02_indirect'!U49)</f>
        <v/>
      </c>
      <c r="AN49" s="161" t="str">
        <f>if('02_indirect'!V49=2,1,'02_indirect'!V49)</f>
        <v/>
      </c>
      <c r="AO49" s="161" t="str">
        <f>if('02_indirect'!W49=2,1,'02_indirect'!W49)</f>
        <v/>
      </c>
      <c r="AP49" s="161" t="str">
        <f>if('02_indirect'!X49=2,1,'02_indirect'!X49)</f>
        <v/>
      </c>
      <c r="AQ49" s="161" t="str">
        <f>if('02_indirect'!Y49=2,1,'02_indirect'!Y49)</f>
        <v/>
      </c>
      <c r="AR49" s="161" t="str">
        <f>if('02_indirect'!Z49=2,1,'02_indirect'!Z49)</f>
        <v/>
      </c>
      <c r="AS49" s="161" t="str">
        <f>if('02_indirect'!AA49=2,1,'02_indirect'!AA49)</f>
        <v/>
      </c>
      <c r="AT49" s="161" t="str">
        <f>if('02_indirect'!AB49=2,1,'02_indirect'!AB49)</f>
        <v/>
      </c>
      <c r="AU49" s="161" t="str">
        <f>if('02_indirect'!AC49=2,1,'02_indirect'!AC49)</f>
        <v/>
      </c>
      <c r="AV49" s="161" t="str">
        <f>if('02_indirect'!AD49=2,1,'02_indirect'!AD49)</f>
        <v/>
      </c>
      <c r="AW49" s="161" t="str">
        <f>if('02_indirect'!AE49=2,1,'02_indirect'!AE49)</f>
        <v/>
      </c>
      <c r="AX49" s="161" t="str">
        <f>if('02_indirect'!AF49=2,1,'02_indirect'!AF49)</f>
        <v/>
      </c>
      <c r="AY49" s="161" t="str">
        <f>if('02_indirect'!AG49=2,1,'02_indirect'!AG49)</f>
        <v/>
      </c>
      <c r="AZ49" s="161" t="str">
        <f>if('02_indirect'!AH49=2,1,'02_indirect'!AH49)</f>
        <v/>
      </c>
      <c r="BA49" s="161" t="str">
        <f>if('02_indirect'!AI49=2,1,'02_indirect'!AI49)</f>
        <v/>
      </c>
      <c r="BB49" s="161" t="str">
        <f>if('02_indirect'!AJ49=2,1,'02_indirect'!AJ49)</f>
        <v/>
      </c>
      <c r="BC49" s="161" t="str">
        <f>if('02_indirect'!AK49=2,1,'02_indirect'!AK49)</f>
        <v/>
      </c>
      <c r="BD49" s="161" t="str">
        <f>if('02_indirect'!AL49=2,1,'02_indirect'!AL49)</f>
        <v/>
      </c>
      <c r="BE49" s="161" t="str">
        <f>if('02_indirect'!AM49=2,1,'02_indirect'!AM49)</f>
        <v/>
      </c>
      <c r="BF49" s="161" t="str">
        <f>if('02_indirect'!AN49=2,1,'02_indirect'!AN49)</f>
        <v/>
      </c>
      <c r="BG49" s="161" t="str">
        <f>if('02_indirect'!AO49=2,1,'02_indirect'!AO49)</f>
        <v/>
      </c>
      <c r="BH49" s="161" t="str">
        <f>if('02_indirect'!AP49=2,1,'02_indirect'!AP49)</f>
        <v/>
      </c>
      <c r="BI49" s="161" t="str">
        <f>if('02_indirect'!AQ49=2,1,'02_indirect'!AQ49)</f>
        <v/>
      </c>
      <c r="BJ49" s="161" t="str">
        <f>if('02_indirect'!AR49=2,1,'02_indirect'!AR49)</f>
        <v/>
      </c>
      <c r="BK49" s="161" t="str">
        <f>if('02_indirect'!AS49=2,1,'02_indirect'!AS49)</f>
        <v/>
      </c>
      <c r="BL49" s="161" t="str">
        <f>if('02_indirect'!AT49=2,1,'02_indirect'!AT49)</f>
        <v/>
      </c>
      <c r="BM49" s="161" t="str">
        <f>if('02_indirect'!AU49=2,1,'02_indirect'!AU49)</f>
        <v/>
      </c>
      <c r="BN49" s="161" t="str">
        <f>if('02_indirect'!AV49=2,1,'02_indirect'!AV49)</f>
        <v/>
      </c>
      <c r="BO49" s="161" t="str">
        <f>if('02_indirect'!AW49=2,1,'02_indirect'!AW49)</f>
        <v/>
      </c>
      <c r="BP49" s="161" t="str">
        <f>if('02_indirect'!AX49=2,1,'02_indirect'!AX49)</f>
        <v/>
      </c>
      <c r="BQ49" s="161" t="str">
        <f>if('02_indirect'!AY49=2,1,'02_indirect'!AY49)</f>
        <v/>
      </c>
      <c r="BR49" s="161" t="str">
        <f>if('02_indirect'!AZ49=2,1,'02_indirect'!AZ49)</f>
        <v/>
      </c>
      <c r="BS49" s="161" t="str">
        <f>if('02_indirect'!BA49=2,1,'02_indirect'!BA49)</f>
        <v/>
      </c>
      <c r="BT49" s="161" t="str">
        <f>if('02_indirect'!BB49=2,1,'02_indirect'!BB49)</f>
        <v/>
      </c>
      <c r="BU49" s="161" t="str">
        <f>if('02_indirect'!BC49=2,1,'02_indirect'!BC49)</f>
        <v/>
      </c>
      <c r="BV49" s="161" t="str">
        <f>if('02_indirect'!BD49=2,1,'02_indirect'!BD49)</f>
        <v/>
      </c>
    </row>
    <row r="50" ht="17.25" customHeight="1">
      <c r="A50" s="162" t="str">
        <f>IF('02_indirect'!B52="",,'02_indirect'!C52&amp;"("&amp;'02_indirect'!E52&amp;'02_indirect'!D52&amp;")")</f>
        <v/>
      </c>
      <c r="B50" s="163" t="str">
        <f>'01_indirect'!A49</f>
        <v/>
      </c>
      <c r="C50" s="180"/>
      <c r="D50" s="163"/>
      <c r="E50" s="163"/>
      <c r="F50" s="163"/>
      <c r="G50" s="163"/>
      <c r="H50" s="163"/>
      <c r="I50" s="179"/>
      <c r="J50" s="163"/>
      <c r="K50" s="163"/>
      <c r="L50" s="163"/>
      <c r="M50" s="163"/>
      <c r="N50" s="163"/>
      <c r="O50" s="163"/>
      <c r="P50" s="163"/>
      <c r="Q50" s="167">
        <f>Hlookup(Q$1,'04_need'!$B$1:$DP$104,53)</f>
        <v>1</v>
      </c>
      <c r="R50" s="168" t="str">
        <f>Hlookup(R$1,'04_need'!$B$1:$DP$104,53)</f>
        <v/>
      </c>
      <c r="S50" s="168" t="str">
        <f>Hlookup(S$1,'04_need'!$B$1:$DP$104,53)</f>
        <v/>
      </c>
      <c r="T50" s="168" t="str">
        <f>Hlookup(T$1,'04_need'!$B$1:$DP$104,53)</f>
        <v/>
      </c>
      <c r="U50" s="168" t="str">
        <f>Hlookup(U$1,'04_need'!$B$1:$DP$104,53)</f>
        <v/>
      </c>
      <c r="V50" s="168" t="str">
        <f>Hlookup(V$1,'04_need'!$B$1:$DP$104,53)</f>
        <v/>
      </c>
      <c r="W50" s="43" t="str">
        <f>Hlookup(W$1,'04_need'!$B$1:$DP$104,53)</f>
        <v/>
      </c>
      <c r="X50" s="161" t="str">
        <f>if('02_indirect'!F50=2,1,'02_indirect'!F50)</f>
        <v/>
      </c>
      <c r="Y50" s="161" t="str">
        <f>if('02_indirect'!G50=2,1,'02_indirect'!G50)</f>
        <v/>
      </c>
      <c r="Z50" s="161" t="str">
        <f>if('02_indirect'!H50=2,1,'02_indirect'!H50)</f>
        <v/>
      </c>
      <c r="AA50" s="161" t="str">
        <f>if('02_indirect'!I50=2,1,'02_indirect'!I50)</f>
        <v/>
      </c>
      <c r="AB50" s="161" t="str">
        <f>if('02_indirect'!J50=2,1,'02_indirect'!J50)</f>
        <v/>
      </c>
      <c r="AC50" s="161" t="str">
        <f>if('02_indirect'!K50=2,1,'02_indirect'!K50)</f>
        <v/>
      </c>
      <c r="AD50" s="161" t="str">
        <f>if('02_indirect'!L50=2,1,'02_indirect'!L50)</f>
        <v/>
      </c>
      <c r="AE50" s="161" t="str">
        <f>if('02_indirect'!M50=2,1,'02_indirect'!M50)</f>
        <v/>
      </c>
      <c r="AF50" s="161" t="str">
        <f>if('02_indirect'!N50=2,1,'02_indirect'!N50)</f>
        <v/>
      </c>
      <c r="AG50" s="161" t="str">
        <f>if('02_indirect'!O50=2,1,'02_indirect'!O50)</f>
        <v/>
      </c>
      <c r="AH50" s="161" t="str">
        <f>if('02_indirect'!P50=2,1,'02_indirect'!P50)</f>
        <v/>
      </c>
      <c r="AI50" s="161" t="str">
        <f>if('02_indirect'!Q50=2,1,'02_indirect'!Q50)</f>
        <v/>
      </c>
      <c r="AJ50" s="161" t="str">
        <f>if('02_indirect'!R50=2,1,'02_indirect'!R50)</f>
        <v/>
      </c>
      <c r="AK50" s="161" t="str">
        <f>if('02_indirect'!S50=2,1,'02_indirect'!S50)</f>
        <v/>
      </c>
      <c r="AL50" s="161" t="str">
        <f>if('02_indirect'!T50=2,1,'02_indirect'!T50)</f>
        <v/>
      </c>
      <c r="AM50" s="161" t="str">
        <f>if('02_indirect'!U50=2,1,'02_indirect'!U50)</f>
        <v/>
      </c>
      <c r="AN50" s="161" t="str">
        <f>if('02_indirect'!V50=2,1,'02_indirect'!V50)</f>
        <v/>
      </c>
      <c r="AO50" s="161" t="str">
        <f>if('02_indirect'!W50=2,1,'02_indirect'!W50)</f>
        <v/>
      </c>
      <c r="AP50" s="161" t="str">
        <f>if('02_indirect'!X50=2,1,'02_indirect'!X50)</f>
        <v/>
      </c>
      <c r="AQ50" s="161" t="str">
        <f>if('02_indirect'!Y50=2,1,'02_indirect'!Y50)</f>
        <v/>
      </c>
      <c r="AR50" s="161" t="str">
        <f>if('02_indirect'!Z50=2,1,'02_indirect'!Z50)</f>
        <v/>
      </c>
      <c r="AS50" s="161" t="str">
        <f>if('02_indirect'!AA50=2,1,'02_indirect'!AA50)</f>
        <v/>
      </c>
      <c r="AT50" s="161" t="str">
        <f>if('02_indirect'!AB50=2,1,'02_indirect'!AB50)</f>
        <v/>
      </c>
      <c r="AU50" s="161" t="str">
        <f>if('02_indirect'!AC50=2,1,'02_indirect'!AC50)</f>
        <v/>
      </c>
      <c r="AV50" s="161" t="str">
        <f>if('02_indirect'!AD50=2,1,'02_indirect'!AD50)</f>
        <v/>
      </c>
      <c r="AW50" s="161" t="str">
        <f>if('02_indirect'!AE50=2,1,'02_indirect'!AE50)</f>
        <v/>
      </c>
      <c r="AX50" s="161" t="str">
        <f>if('02_indirect'!AF50=2,1,'02_indirect'!AF50)</f>
        <v/>
      </c>
      <c r="AY50" s="161" t="str">
        <f>if('02_indirect'!AG50=2,1,'02_indirect'!AG50)</f>
        <v/>
      </c>
      <c r="AZ50" s="161" t="str">
        <f>if('02_indirect'!AH50=2,1,'02_indirect'!AH50)</f>
        <v/>
      </c>
      <c r="BA50" s="161" t="str">
        <f>if('02_indirect'!AI50=2,1,'02_indirect'!AI50)</f>
        <v/>
      </c>
      <c r="BB50" s="161" t="str">
        <f>if('02_indirect'!AJ50=2,1,'02_indirect'!AJ50)</f>
        <v/>
      </c>
      <c r="BC50" s="161" t="str">
        <f>if('02_indirect'!AK50=2,1,'02_indirect'!AK50)</f>
        <v/>
      </c>
      <c r="BD50" s="161" t="str">
        <f>if('02_indirect'!AL50=2,1,'02_indirect'!AL50)</f>
        <v/>
      </c>
      <c r="BE50" s="161" t="str">
        <f>if('02_indirect'!AM50=2,1,'02_indirect'!AM50)</f>
        <v/>
      </c>
      <c r="BF50" s="161" t="str">
        <f>if('02_indirect'!AN50=2,1,'02_indirect'!AN50)</f>
        <v/>
      </c>
      <c r="BG50" s="161" t="str">
        <f>if('02_indirect'!AO50=2,1,'02_indirect'!AO50)</f>
        <v/>
      </c>
      <c r="BH50" s="161" t="str">
        <f>if('02_indirect'!AP50=2,1,'02_indirect'!AP50)</f>
        <v/>
      </c>
      <c r="BI50" s="161" t="str">
        <f>if('02_indirect'!AQ50=2,1,'02_indirect'!AQ50)</f>
        <v/>
      </c>
      <c r="BJ50" s="161" t="str">
        <f>if('02_indirect'!AR50=2,1,'02_indirect'!AR50)</f>
        <v/>
      </c>
      <c r="BK50" s="161" t="str">
        <f>if('02_indirect'!AS50=2,1,'02_indirect'!AS50)</f>
        <v/>
      </c>
      <c r="BL50" s="161" t="str">
        <f>if('02_indirect'!AT50=2,1,'02_indirect'!AT50)</f>
        <v/>
      </c>
      <c r="BM50" s="161" t="str">
        <f>if('02_indirect'!AU50=2,1,'02_indirect'!AU50)</f>
        <v/>
      </c>
      <c r="BN50" s="161" t="str">
        <f>if('02_indirect'!AV50=2,1,'02_indirect'!AV50)</f>
        <v/>
      </c>
      <c r="BO50" s="161" t="str">
        <f>if('02_indirect'!AW50=2,1,'02_indirect'!AW50)</f>
        <v/>
      </c>
      <c r="BP50" s="161" t="str">
        <f>if('02_indirect'!AX50=2,1,'02_indirect'!AX50)</f>
        <v/>
      </c>
      <c r="BQ50" s="161" t="str">
        <f>if('02_indirect'!AY50=2,1,'02_indirect'!AY50)</f>
        <v/>
      </c>
      <c r="BR50" s="161" t="str">
        <f>if('02_indirect'!AZ50=2,1,'02_indirect'!AZ50)</f>
        <v/>
      </c>
      <c r="BS50" s="161" t="str">
        <f>if('02_indirect'!BA50=2,1,'02_indirect'!BA50)</f>
        <v/>
      </c>
      <c r="BT50" s="161" t="str">
        <f>if('02_indirect'!BB50=2,1,'02_indirect'!BB50)</f>
        <v/>
      </c>
      <c r="BU50" s="161" t="str">
        <f>if('02_indirect'!BC50=2,1,'02_indirect'!BC50)</f>
        <v/>
      </c>
      <c r="BV50" s="161" t="str">
        <f>if('02_indirect'!BD50=2,1,'02_indirect'!BD50)</f>
        <v/>
      </c>
    </row>
    <row r="51" ht="17.25" customHeight="1">
      <c r="A51" s="162" t="str">
        <f>IF('02_indirect'!B53="",,'02_indirect'!C53&amp;"("&amp;'02_indirect'!E53&amp;'02_indirect'!D53&amp;")")</f>
        <v/>
      </c>
      <c r="B51" s="163" t="str">
        <f>'01_indirect'!A50</f>
        <v/>
      </c>
      <c r="C51" s="180"/>
      <c r="D51" s="163"/>
      <c r="E51" s="163"/>
      <c r="F51" s="163"/>
      <c r="G51" s="163"/>
      <c r="H51" s="163"/>
      <c r="I51" s="179"/>
      <c r="J51" s="163"/>
      <c r="K51" s="163"/>
      <c r="L51" s="163"/>
      <c r="M51" s="163"/>
      <c r="N51" s="163"/>
      <c r="O51" s="163"/>
      <c r="P51" s="163"/>
      <c r="Q51" s="167" t="str">
        <f>Hlookup(Q$1,'04_need'!$B$1:$DP$104,54)</f>
        <v/>
      </c>
      <c r="R51" s="168" t="str">
        <f>Hlookup(R$1,'04_need'!$B$1:$DP$104,54)</f>
        <v/>
      </c>
      <c r="S51" s="168" t="str">
        <f>Hlookup(S$1,'04_need'!$B$1:$DP$104,54)</f>
        <v/>
      </c>
      <c r="T51" s="168" t="str">
        <f>Hlookup(T$1,'04_need'!$B$1:$DP$104,54)</f>
        <v/>
      </c>
      <c r="U51" s="168" t="str">
        <f>Hlookup(U$1,'04_need'!$B$1:$DP$104,54)</f>
        <v/>
      </c>
      <c r="V51" s="168" t="str">
        <f>Hlookup(V$1,'04_need'!$B$1:$DP$104,54)</f>
        <v/>
      </c>
      <c r="W51" s="43" t="str">
        <f>Hlookup(W$1,'04_need'!$B$1:$DP$104,54)</f>
        <v/>
      </c>
      <c r="X51" s="161" t="str">
        <f>if('02_indirect'!F51=2,1,'02_indirect'!F51)</f>
        <v/>
      </c>
      <c r="Y51" s="161" t="str">
        <f>if('02_indirect'!G51=2,1,'02_indirect'!G51)</f>
        <v/>
      </c>
      <c r="Z51" s="161" t="str">
        <f>if('02_indirect'!H51=2,1,'02_indirect'!H51)</f>
        <v/>
      </c>
      <c r="AA51" s="161" t="str">
        <f>if('02_indirect'!I51=2,1,'02_indirect'!I51)</f>
        <v/>
      </c>
      <c r="AB51" s="161" t="str">
        <f>if('02_indirect'!J51=2,1,'02_indirect'!J51)</f>
        <v/>
      </c>
      <c r="AC51" s="161" t="str">
        <f>if('02_indirect'!K51=2,1,'02_indirect'!K51)</f>
        <v/>
      </c>
      <c r="AD51" s="161" t="str">
        <f>if('02_indirect'!L51=2,1,'02_indirect'!L51)</f>
        <v/>
      </c>
      <c r="AE51" s="161" t="str">
        <f>if('02_indirect'!M51=2,1,'02_indirect'!M51)</f>
        <v/>
      </c>
      <c r="AF51" s="161" t="str">
        <f>if('02_indirect'!N51=2,1,'02_indirect'!N51)</f>
        <v/>
      </c>
      <c r="AG51" s="161" t="str">
        <f>if('02_indirect'!O51=2,1,'02_indirect'!O51)</f>
        <v/>
      </c>
      <c r="AH51" s="161" t="str">
        <f>if('02_indirect'!P51=2,1,'02_indirect'!P51)</f>
        <v/>
      </c>
      <c r="AI51" s="161" t="str">
        <f>if('02_indirect'!Q51=2,1,'02_indirect'!Q51)</f>
        <v/>
      </c>
      <c r="AJ51" s="161" t="str">
        <f>if('02_indirect'!R51=2,1,'02_indirect'!R51)</f>
        <v/>
      </c>
      <c r="AK51" s="161" t="str">
        <f>if('02_indirect'!S51=2,1,'02_indirect'!S51)</f>
        <v/>
      </c>
      <c r="AL51" s="161" t="str">
        <f>if('02_indirect'!T51=2,1,'02_indirect'!T51)</f>
        <v/>
      </c>
      <c r="AM51" s="161" t="str">
        <f>if('02_indirect'!U51=2,1,'02_indirect'!U51)</f>
        <v/>
      </c>
      <c r="AN51" s="161" t="str">
        <f>if('02_indirect'!V51=2,1,'02_indirect'!V51)</f>
        <v/>
      </c>
      <c r="AO51" s="161" t="str">
        <f>if('02_indirect'!W51=2,1,'02_indirect'!W51)</f>
        <v/>
      </c>
      <c r="AP51" s="161" t="str">
        <f>if('02_indirect'!X51=2,1,'02_indirect'!X51)</f>
        <v/>
      </c>
      <c r="AQ51" s="161" t="str">
        <f>if('02_indirect'!Y51=2,1,'02_indirect'!Y51)</f>
        <v/>
      </c>
      <c r="AR51" s="161" t="str">
        <f>if('02_indirect'!Z51=2,1,'02_indirect'!Z51)</f>
        <v/>
      </c>
      <c r="AS51" s="161" t="str">
        <f>if('02_indirect'!AA51=2,1,'02_indirect'!AA51)</f>
        <v/>
      </c>
      <c r="AT51" s="161" t="str">
        <f>if('02_indirect'!AB51=2,1,'02_indirect'!AB51)</f>
        <v/>
      </c>
      <c r="AU51" s="161" t="str">
        <f>if('02_indirect'!AC51=2,1,'02_indirect'!AC51)</f>
        <v/>
      </c>
      <c r="AV51" s="161" t="str">
        <f>if('02_indirect'!AD51=2,1,'02_indirect'!AD51)</f>
        <v/>
      </c>
      <c r="AW51" s="161" t="str">
        <f>if('02_indirect'!AE51=2,1,'02_indirect'!AE51)</f>
        <v/>
      </c>
      <c r="AX51" s="161" t="str">
        <f>if('02_indirect'!AF51=2,1,'02_indirect'!AF51)</f>
        <v/>
      </c>
      <c r="AY51" s="161" t="str">
        <f>if('02_indirect'!AG51=2,1,'02_indirect'!AG51)</f>
        <v/>
      </c>
      <c r="AZ51" s="161" t="str">
        <f>if('02_indirect'!AH51=2,1,'02_indirect'!AH51)</f>
        <v/>
      </c>
      <c r="BA51" s="161" t="str">
        <f>if('02_indirect'!AI51=2,1,'02_indirect'!AI51)</f>
        <v/>
      </c>
      <c r="BB51" s="161" t="str">
        <f>if('02_indirect'!AJ51=2,1,'02_indirect'!AJ51)</f>
        <v/>
      </c>
      <c r="BC51" s="161" t="str">
        <f>if('02_indirect'!AK51=2,1,'02_indirect'!AK51)</f>
        <v/>
      </c>
      <c r="BD51" s="161" t="str">
        <f>if('02_indirect'!AL51=2,1,'02_indirect'!AL51)</f>
        <v/>
      </c>
      <c r="BE51" s="161" t="str">
        <f>if('02_indirect'!AM51=2,1,'02_indirect'!AM51)</f>
        <v/>
      </c>
      <c r="BF51" s="161" t="str">
        <f>if('02_indirect'!AN51=2,1,'02_indirect'!AN51)</f>
        <v/>
      </c>
      <c r="BG51" s="161" t="str">
        <f>if('02_indirect'!AO51=2,1,'02_indirect'!AO51)</f>
        <v/>
      </c>
      <c r="BH51" s="161" t="str">
        <f>if('02_indirect'!AP51=2,1,'02_indirect'!AP51)</f>
        <v/>
      </c>
      <c r="BI51" s="161" t="str">
        <f>if('02_indirect'!AQ51=2,1,'02_indirect'!AQ51)</f>
        <v/>
      </c>
      <c r="BJ51" s="161" t="str">
        <f>if('02_indirect'!AR51=2,1,'02_indirect'!AR51)</f>
        <v/>
      </c>
      <c r="BK51" s="161" t="str">
        <f>if('02_indirect'!AS51=2,1,'02_indirect'!AS51)</f>
        <v/>
      </c>
      <c r="BL51" s="161" t="str">
        <f>if('02_indirect'!AT51=2,1,'02_indirect'!AT51)</f>
        <v/>
      </c>
      <c r="BM51" s="161" t="str">
        <f>if('02_indirect'!AU51=2,1,'02_indirect'!AU51)</f>
        <v/>
      </c>
      <c r="BN51" s="161" t="str">
        <f>if('02_indirect'!AV51=2,1,'02_indirect'!AV51)</f>
        <v/>
      </c>
      <c r="BO51" s="161" t="str">
        <f>if('02_indirect'!AW51=2,1,'02_indirect'!AW51)</f>
        <v/>
      </c>
      <c r="BP51" s="161" t="str">
        <f>if('02_indirect'!AX51=2,1,'02_indirect'!AX51)</f>
        <v/>
      </c>
      <c r="BQ51" s="161" t="str">
        <f>if('02_indirect'!AY51=2,1,'02_indirect'!AY51)</f>
        <v/>
      </c>
      <c r="BR51" s="161" t="str">
        <f>if('02_indirect'!AZ51=2,1,'02_indirect'!AZ51)</f>
        <v/>
      </c>
      <c r="BS51" s="161" t="str">
        <f>if('02_indirect'!BA51=2,1,'02_indirect'!BA51)</f>
        <v/>
      </c>
      <c r="BT51" s="161" t="str">
        <f>if('02_indirect'!BB51=2,1,'02_indirect'!BB51)</f>
        <v/>
      </c>
      <c r="BU51" s="161" t="str">
        <f>if('02_indirect'!BC51=2,1,'02_indirect'!BC51)</f>
        <v/>
      </c>
      <c r="BV51" s="161" t="str">
        <f>if('02_indirect'!BD51=2,1,'02_indirect'!BD51)</f>
        <v/>
      </c>
    </row>
    <row r="52" ht="17.25" customHeight="1">
      <c r="A52" s="162" t="str">
        <f>IF('02_indirect'!B54="",,'02_indirect'!C54&amp;"("&amp;'02_indirect'!E54&amp;'02_indirect'!D54&amp;")")</f>
        <v/>
      </c>
      <c r="B52" s="163"/>
      <c r="C52" s="180"/>
      <c r="D52" s="163"/>
      <c r="E52" s="163"/>
      <c r="F52" s="163"/>
      <c r="G52" s="163"/>
      <c r="H52" s="163"/>
      <c r="I52" s="179"/>
      <c r="J52" s="163"/>
      <c r="K52" s="163"/>
      <c r="L52" s="163"/>
      <c r="M52" s="163"/>
      <c r="N52" s="163"/>
      <c r="O52" s="163"/>
      <c r="P52" s="163"/>
      <c r="Q52" s="167" t="str">
        <f>Hlookup(Q$1,'04_need'!$B$1:$DP$104,55)</f>
        <v/>
      </c>
      <c r="R52" s="168" t="str">
        <f>Hlookup(R$1,'04_need'!$B$1:$DP$104,55)</f>
        <v/>
      </c>
      <c r="S52" s="168" t="str">
        <f>Hlookup(S$1,'04_need'!$B$1:$DP$104,55)</f>
        <v/>
      </c>
      <c r="T52" s="168" t="str">
        <f>Hlookup(T$1,'04_need'!$B$1:$DP$104,55)</f>
        <v/>
      </c>
      <c r="U52" s="168" t="str">
        <f>Hlookup(U$1,'04_need'!$B$1:$DP$104,55)</f>
        <v/>
      </c>
      <c r="V52" s="168" t="str">
        <f>Hlookup(V$1,'04_need'!$B$1:$DP$104,55)</f>
        <v/>
      </c>
      <c r="W52" s="43" t="str">
        <f>Hlookup(W$1,'04_need'!$B$1:$DP$104,55)</f>
        <v/>
      </c>
      <c r="X52" s="161" t="str">
        <f>if('02_indirect'!F52=2,1,'02_indirect'!F52)</f>
        <v/>
      </c>
      <c r="Y52" s="161" t="str">
        <f>if('02_indirect'!G52=2,1,'02_indirect'!G52)</f>
        <v/>
      </c>
      <c r="Z52" s="161" t="str">
        <f>if('02_indirect'!H52=2,1,'02_indirect'!H52)</f>
        <v/>
      </c>
      <c r="AA52" s="161" t="str">
        <f>if('02_indirect'!I52=2,1,'02_indirect'!I52)</f>
        <v/>
      </c>
      <c r="AB52" s="161" t="str">
        <f>if('02_indirect'!J52=2,1,'02_indirect'!J52)</f>
        <v/>
      </c>
      <c r="AC52" s="161" t="str">
        <f>if('02_indirect'!K52=2,1,'02_indirect'!K52)</f>
        <v/>
      </c>
      <c r="AD52" s="161" t="str">
        <f>if('02_indirect'!L52=2,1,'02_indirect'!L52)</f>
        <v/>
      </c>
      <c r="AE52" s="161" t="str">
        <f>if('02_indirect'!M52=2,1,'02_indirect'!M52)</f>
        <v/>
      </c>
      <c r="AF52" s="161" t="str">
        <f>if('02_indirect'!N52=2,1,'02_indirect'!N52)</f>
        <v/>
      </c>
      <c r="AG52" s="161" t="str">
        <f>if('02_indirect'!O52=2,1,'02_indirect'!O52)</f>
        <v/>
      </c>
      <c r="AH52" s="161" t="str">
        <f>if('02_indirect'!P52=2,1,'02_indirect'!P52)</f>
        <v/>
      </c>
      <c r="AI52" s="161" t="str">
        <f>if('02_indirect'!Q52=2,1,'02_indirect'!Q52)</f>
        <v/>
      </c>
      <c r="AJ52" s="161" t="str">
        <f>if('02_indirect'!R52=2,1,'02_indirect'!R52)</f>
        <v/>
      </c>
      <c r="AK52" s="161" t="str">
        <f>if('02_indirect'!S52=2,1,'02_indirect'!S52)</f>
        <v/>
      </c>
      <c r="AL52" s="161" t="str">
        <f>if('02_indirect'!T52=2,1,'02_indirect'!T52)</f>
        <v/>
      </c>
      <c r="AM52" s="161" t="str">
        <f>if('02_indirect'!U52=2,1,'02_indirect'!U52)</f>
        <v/>
      </c>
      <c r="AN52" s="161" t="str">
        <f>if('02_indirect'!V52=2,1,'02_indirect'!V52)</f>
        <v/>
      </c>
      <c r="AO52" s="161" t="str">
        <f>if('02_indirect'!W52=2,1,'02_indirect'!W52)</f>
        <v/>
      </c>
      <c r="AP52" s="161" t="str">
        <f>if('02_indirect'!X52=2,1,'02_indirect'!X52)</f>
        <v/>
      </c>
      <c r="AQ52" s="161" t="str">
        <f>if('02_indirect'!Y52=2,1,'02_indirect'!Y52)</f>
        <v/>
      </c>
      <c r="AR52" s="161" t="str">
        <f>if('02_indirect'!Z52=2,1,'02_indirect'!Z52)</f>
        <v/>
      </c>
      <c r="AS52" s="161" t="str">
        <f>if('02_indirect'!AA52=2,1,'02_indirect'!AA52)</f>
        <v/>
      </c>
      <c r="AT52" s="161" t="str">
        <f>if('02_indirect'!AB52=2,1,'02_indirect'!AB52)</f>
        <v/>
      </c>
      <c r="AU52" s="161" t="str">
        <f>if('02_indirect'!AC52=2,1,'02_indirect'!AC52)</f>
        <v/>
      </c>
      <c r="AV52" s="161" t="str">
        <f>if('02_indirect'!AD52=2,1,'02_indirect'!AD52)</f>
        <v/>
      </c>
      <c r="AW52" s="161" t="str">
        <f>if('02_indirect'!AE52=2,1,'02_indirect'!AE52)</f>
        <v/>
      </c>
      <c r="AX52" s="161" t="str">
        <f>if('02_indirect'!AF52=2,1,'02_indirect'!AF52)</f>
        <v/>
      </c>
      <c r="AY52" s="161" t="str">
        <f>if('02_indirect'!AG52=2,1,'02_indirect'!AG52)</f>
        <v/>
      </c>
      <c r="AZ52" s="161" t="str">
        <f>if('02_indirect'!AH52=2,1,'02_indirect'!AH52)</f>
        <v/>
      </c>
      <c r="BA52" s="161" t="str">
        <f>if('02_indirect'!AI52=2,1,'02_indirect'!AI52)</f>
        <v/>
      </c>
      <c r="BB52" s="161" t="str">
        <f>if('02_indirect'!AJ52=2,1,'02_indirect'!AJ52)</f>
        <v/>
      </c>
      <c r="BC52" s="161" t="str">
        <f>if('02_indirect'!AK52=2,1,'02_indirect'!AK52)</f>
        <v/>
      </c>
      <c r="BD52" s="161" t="str">
        <f>if('02_indirect'!AL52=2,1,'02_indirect'!AL52)</f>
        <v/>
      </c>
      <c r="BE52" s="161" t="str">
        <f>if('02_indirect'!AM52=2,1,'02_indirect'!AM52)</f>
        <v/>
      </c>
      <c r="BF52" s="161" t="str">
        <f>if('02_indirect'!AN52=2,1,'02_indirect'!AN52)</f>
        <v/>
      </c>
      <c r="BG52" s="161" t="str">
        <f>if('02_indirect'!AO52=2,1,'02_indirect'!AO52)</f>
        <v/>
      </c>
      <c r="BH52" s="161" t="str">
        <f>if('02_indirect'!AP52=2,1,'02_indirect'!AP52)</f>
        <v/>
      </c>
      <c r="BI52" s="161" t="str">
        <f>if('02_indirect'!AQ52=2,1,'02_indirect'!AQ52)</f>
        <v/>
      </c>
      <c r="BJ52" s="161" t="str">
        <f>if('02_indirect'!AR52=2,1,'02_indirect'!AR52)</f>
        <v/>
      </c>
      <c r="BK52" s="161" t="str">
        <f>if('02_indirect'!AS52=2,1,'02_indirect'!AS52)</f>
        <v/>
      </c>
      <c r="BL52" s="161" t="str">
        <f>if('02_indirect'!AT52=2,1,'02_indirect'!AT52)</f>
        <v/>
      </c>
      <c r="BM52" s="161" t="str">
        <f>if('02_indirect'!AU52=2,1,'02_indirect'!AU52)</f>
        <v/>
      </c>
      <c r="BN52" s="161" t="str">
        <f>if('02_indirect'!AV52=2,1,'02_indirect'!AV52)</f>
        <v/>
      </c>
      <c r="BO52" s="161" t="str">
        <f>if('02_indirect'!AW52=2,1,'02_indirect'!AW52)</f>
        <v/>
      </c>
      <c r="BP52" s="161" t="str">
        <f>if('02_indirect'!AX52=2,1,'02_indirect'!AX52)</f>
        <v/>
      </c>
      <c r="BQ52" s="161" t="str">
        <f>if('02_indirect'!AY52=2,1,'02_indirect'!AY52)</f>
        <v/>
      </c>
      <c r="BR52" s="161" t="str">
        <f>if('02_indirect'!AZ52=2,1,'02_indirect'!AZ52)</f>
        <v/>
      </c>
      <c r="BS52" s="161" t="str">
        <f>if('02_indirect'!BA52=2,1,'02_indirect'!BA52)</f>
        <v/>
      </c>
      <c r="BT52" s="161" t="str">
        <f>if('02_indirect'!BB52=2,1,'02_indirect'!BB52)</f>
        <v/>
      </c>
      <c r="BU52" s="161" t="str">
        <f>if('02_indirect'!BC52=2,1,'02_indirect'!BC52)</f>
        <v/>
      </c>
      <c r="BV52" s="161" t="str">
        <f>if('02_indirect'!BD52=2,1,'02_indirect'!BD52)</f>
        <v/>
      </c>
    </row>
    <row r="53" ht="17.25" customHeight="1">
      <c r="A53" s="162" t="str">
        <f>IF('02_indirect'!B55="",,'02_indirect'!C55&amp;"("&amp;'02_indirect'!E55&amp;'02_indirect'!D55&amp;")")</f>
        <v/>
      </c>
      <c r="B53" s="163"/>
      <c r="C53" s="180"/>
      <c r="D53" s="163"/>
      <c r="E53" s="163"/>
      <c r="F53" s="163"/>
      <c r="G53" s="163"/>
      <c r="H53" s="163"/>
      <c r="I53" s="179"/>
      <c r="J53" s="163"/>
      <c r="K53" s="163"/>
      <c r="L53" s="163"/>
      <c r="M53" s="163"/>
      <c r="N53" s="163"/>
      <c r="O53" s="163"/>
      <c r="P53" s="163"/>
      <c r="Q53" s="167" t="str">
        <f>Hlookup(Q$1,'04_need'!$B$1:$DP$104,56)</f>
        <v/>
      </c>
      <c r="R53" s="168" t="str">
        <f>Hlookup(R$1,'04_need'!$B$1:$DP$104,56)</f>
        <v/>
      </c>
      <c r="S53" s="168" t="str">
        <f>Hlookup(S$1,'04_need'!$B$1:$DP$104,56)</f>
        <v/>
      </c>
      <c r="T53" s="168" t="str">
        <f>Hlookup(T$1,'04_need'!$B$1:$DP$104,56)</f>
        <v/>
      </c>
      <c r="U53" s="168" t="str">
        <f>Hlookup(U$1,'04_need'!$B$1:$DP$104,56)</f>
        <v/>
      </c>
      <c r="V53" s="168" t="str">
        <f>Hlookup(V$1,'04_need'!$B$1:$DP$104,56)</f>
        <v/>
      </c>
      <c r="W53" s="43" t="str">
        <f>Hlookup(W$1,'04_need'!$B$1:$DP$104,56)</f>
        <v/>
      </c>
      <c r="X53" s="161" t="str">
        <f>if('02_indirect'!F53=2,1,'02_indirect'!F53)</f>
        <v/>
      </c>
      <c r="Y53" s="161" t="str">
        <f>if('02_indirect'!G53=2,1,'02_indirect'!G53)</f>
        <v/>
      </c>
      <c r="Z53" s="161" t="str">
        <f>if('02_indirect'!H53=2,1,'02_indirect'!H53)</f>
        <v/>
      </c>
      <c r="AA53" s="161" t="str">
        <f>if('02_indirect'!I53=2,1,'02_indirect'!I53)</f>
        <v/>
      </c>
      <c r="AB53" s="161" t="str">
        <f>if('02_indirect'!J53=2,1,'02_indirect'!J53)</f>
        <v/>
      </c>
      <c r="AC53" s="161" t="str">
        <f>if('02_indirect'!K53=2,1,'02_indirect'!K53)</f>
        <v/>
      </c>
      <c r="AD53" s="161" t="str">
        <f>if('02_indirect'!L53=2,1,'02_indirect'!L53)</f>
        <v/>
      </c>
      <c r="AE53" s="161" t="str">
        <f>if('02_indirect'!M53=2,1,'02_indirect'!M53)</f>
        <v/>
      </c>
      <c r="AF53" s="161" t="str">
        <f>if('02_indirect'!N53=2,1,'02_indirect'!N53)</f>
        <v/>
      </c>
      <c r="AG53" s="161" t="str">
        <f>if('02_indirect'!O53=2,1,'02_indirect'!O53)</f>
        <v/>
      </c>
      <c r="AH53" s="161" t="str">
        <f>if('02_indirect'!P53=2,1,'02_indirect'!P53)</f>
        <v/>
      </c>
      <c r="AI53" s="161" t="str">
        <f>if('02_indirect'!Q53=2,1,'02_indirect'!Q53)</f>
        <v/>
      </c>
      <c r="AJ53" s="161" t="str">
        <f>if('02_indirect'!R53=2,1,'02_indirect'!R53)</f>
        <v/>
      </c>
      <c r="AK53" s="161" t="str">
        <f>if('02_indirect'!S53=2,1,'02_indirect'!S53)</f>
        <v/>
      </c>
      <c r="AL53" s="161" t="str">
        <f>if('02_indirect'!T53=2,1,'02_indirect'!T53)</f>
        <v/>
      </c>
      <c r="AM53" s="161" t="str">
        <f>if('02_indirect'!U53=2,1,'02_indirect'!U53)</f>
        <v/>
      </c>
      <c r="AN53" s="161" t="str">
        <f>if('02_indirect'!V53=2,1,'02_indirect'!V53)</f>
        <v/>
      </c>
      <c r="AO53" s="161" t="str">
        <f>if('02_indirect'!W53=2,1,'02_indirect'!W53)</f>
        <v/>
      </c>
      <c r="AP53" s="161" t="str">
        <f>if('02_indirect'!X53=2,1,'02_indirect'!X53)</f>
        <v/>
      </c>
      <c r="AQ53" s="161" t="str">
        <f>if('02_indirect'!Y53=2,1,'02_indirect'!Y53)</f>
        <v/>
      </c>
      <c r="AR53" s="161" t="str">
        <f>if('02_indirect'!Z53=2,1,'02_indirect'!Z53)</f>
        <v/>
      </c>
      <c r="AS53" s="161" t="str">
        <f>if('02_indirect'!AA53=2,1,'02_indirect'!AA53)</f>
        <v/>
      </c>
      <c r="AT53" s="161" t="str">
        <f>if('02_indirect'!AB53=2,1,'02_indirect'!AB53)</f>
        <v/>
      </c>
      <c r="AU53" s="161" t="str">
        <f>if('02_indirect'!AC53=2,1,'02_indirect'!AC53)</f>
        <v/>
      </c>
      <c r="AV53" s="161" t="str">
        <f>if('02_indirect'!AD53=2,1,'02_indirect'!AD53)</f>
        <v/>
      </c>
      <c r="AW53" s="161" t="str">
        <f>if('02_indirect'!AE53=2,1,'02_indirect'!AE53)</f>
        <v/>
      </c>
      <c r="AX53" s="161" t="str">
        <f>if('02_indirect'!AF53=2,1,'02_indirect'!AF53)</f>
        <v/>
      </c>
      <c r="AY53" s="161" t="str">
        <f>if('02_indirect'!AG53=2,1,'02_indirect'!AG53)</f>
        <v/>
      </c>
      <c r="AZ53" s="161" t="str">
        <f>if('02_indirect'!AH53=2,1,'02_indirect'!AH53)</f>
        <v/>
      </c>
      <c r="BA53" s="161" t="str">
        <f>if('02_indirect'!AI53=2,1,'02_indirect'!AI53)</f>
        <v/>
      </c>
      <c r="BB53" s="161" t="str">
        <f>if('02_indirect'!AJ53=2,1,'02_indirect'!AJ53)</f>
        <v/>
      </c>
      <c r="BC53" s="161" t="str">
        <f>if('02_indirect'!AK53=2,1,'02_indirect'!AK53)</f>
        <v/>
      </c>
      <c r="BD53" s="161" t="str">
        <f>if('02_indirect'!AL53=2,1,'02_indirect'!AL53)</f>
        <v/>
      </c>
      <c r="BE53" s="161" t="str">
        <f>if('02_indirect'!AM53=2,1,'02_indirect'!AM53)</f>
        <v/>
      </c>
      <c r="BF53" s="161" t="str">
        <f>if('02_indirect'!AN53=2,1,'02_indirect'!AN53)</f>
        <v/>
      </c>
      <c r="BG53" s="161" t="str">
        <f>if('02_indirect'!AO53=2,1,'02_indirect'!AO53)</f>
        <v/>
      </c>
      <c r="BH53" s="161" t="str">
        <f>if('02_indirect'!AP53=2,1,'02_indirect'!AP53)</f>
        <v/>
      </c>
      <c r="BI53" s="161" t="str">
        <f>if('02_indirect'!AQ53=2,1,'02_indirect'!AQ53)</f>
        <v/>
      </c>
      <c r="BJ53" s="161" t="str">
        <f>if('02_indirect'!AR53=2,1,'02_indirect'!AR53)</f>
        <v/>
      </c>
      <c r="BK53" s="161" t="str">
        <f>if('02_indirect'!AS53=2,1,'02_indirect'!AS53)</f>
        <v/>
      </c>
      <c r="BL53" s="161" t="str">
        <f>if('02_indirect'!AT53=2,1,'02_indirect'!AT53)</f>
        <v/>
      </c>
      <c r="BM53" s="161" t="str">
        <f>if('02_indirect'!AU53=2,1,'02_indirect'!AU53)</f>
        <v/>
      </c>
      <c r="BN53" s="161" t="str">
        <f>if('02_indirect'!AV53=2,1,'02_indirect'!AV53)</f>
        <v/>
      </c>
      <c r="BO53" s="161" t="str">
        <f>if('02_indirect'!AW53=2,1,'02_indirect'!AW53)</f>
        <v/>
      </c>
      <c r="BP53" s="161" t="str">
        <f>if('02_indirect'!AX53=2,1,'02_indirect'!AX53)</f>
        <v/>
      </c>
      <c r="BQ53" s="161" t="str">
        <f>if('02_indirect'!AY53=2,1,'02_indirect'!AY53)</f>
        <v/>
      </c>
      <c r="BR53" s="161" t="str">
        <f>if('02_indirect'!AZ53=2,1,'02_indirect'!AZ53)</f>
        <v/>
      </c>
      <c r="BS53" s="161" t="str">
        <f>if('02_indirect'!BA53=2,1,'02_indirect'!BA53)</f>
        <v/>
      </c>
      <c r="BT53" s="161" t="str">
        <f>if('02_indirect'!BB53=2,1,'02_indirect'!BB53)</f>
        <v/>
      </c>
      <c r="BU53" s="161" t="str">
        <f>if('02_indirect'!BC53=2,1,'02_indirect'!BC53)</f>
        <v/>
      </c>
      <c r="BV53" s="161" t="str">
        <f>if('02_indirect'!BD53=2,1,'02_indirect'!BD53)</f>
        <v/>
      </c>
    </row>
    <row r="54" ht="17.25" customHeight="1">
      <c r="A54" s="162" t="str">
        <f>IF('02_indirect'!B56="",,'02_indirect'!C56&amp;"("&amp;'02_indirect'!E56&amp;'02_indirect'!D56&amp;")")</f>
        <v/>
      </c>
      <c r="B54" s="163"/>
      <c r="C54" s="180"/>
      <c r="D54" s="163"/>
      <c r="E54" s="163"/>
      <c r="F54" s="163"/>
      <c r="G54" s="163"/>
      <c r="H54" s="163"/>
      <c r="I54" s="179"/>
      <c r="J54" s="163"/>
      <c r="K54" s="163"/>
      <c r="L54" s="163"/>
      <c r="M54" s="163"/>
      <c r="N54" s="163"/>
      <c r="O54" s="163"/>
      <c r="P54" s="163"/>
      <c r="Q54" s="167" t="str">
        <f>Hlookup(Q$1,'04_need'!$B$1:$DP$104,57)</f>
        <v/>
      </c>
      <c r="R54" s="168" t="str">
        <f>Hlookup(R$1,'04_need'!$B$1:$DP$104,57)</f>
        <v/>
      </c>
      <c r="S54" s="168" t="str">
        <f>Hlookup(S$1,'04_need'!$B$1:$DP$104,57)</f>
        <v/>
      </c>
      <c r="T54" s="168" t="str">
        <f>Hlookup(T$1,'04_need'!$B$1:$DP$104,57)</f>
        <v/>
      </c>
      <c r="U54" s="168" t="str">
        <f>Hlookup(U$1,'04_need'!$B$1:$DP$104,57)</f>
        <v/>
      </c>
      <c r="V54" s="168" t="str">
        <f>Hlookup(V$1,'04_need'!$B$1:$DP$104,57)</f>
        <v/>
      </c>
      <c r="W54" s="43" t="str">
        <f>Hlookup(W$1,'04_need'!$B$1:$DP$104,57)</f>
        <v/>
      </c>
      <c r="X54" s="161" t="str">
        <f>if('02_indirect'!F54=2,1,'02_indirect'!F54)</f>
        <v/>
      </c>
      <c r="Y54" s="161" t="str">
        <f>if('02_indirect'!G54=2,1,'02_indirect'!G54)</f>
        <v/>
      </c>
      <c r="Z54" s="161" t="str">
        <f>if('02_indirect'!H54=2,1,'02_indirect'!H54)</f>
        <v/>
      </c>
      <c r="AA54" s="161" t="str">
        <f>if('02_indirect'!I54=2,1,'02_indirect'!I54)</f>
        <v/>
      </c>
      <c r="AB54" s="161" t="str">
        <f>if('02_indirect'!J54=2,1,'02_indirect'!J54)</f>
        <v/>
      </c>
      <c r="AC54" s="161" t="str">
        <f>if('02_indirect'!K54=2,1,'02_indirect'!K54)</f>
        <v/>
      </c>
      <c r="AD54" s="161" t="str">
        <f>if('02_indirect'!L54=2,1,'02_indirect'!L54)</f>
        <v/>
      </c>
      <c r="AE54" s="161" t="str">
        <f>if('02_indirect'!M54=2,1,'02_indirect'!M54)</f>
        <v/>
      </c>
      <c r="AF54" s="161" t="str">
        <f>if('02_indirect'!N54=2,1,'02_indirect'!N54)</f>
        <v/>
      </c>
      <c r="AG54" s="161" t="str">
        <f>if('02_indirect'!O54=2,1,'02_indirect'!O54)</f>
        <v/>
      </c>
      <c r="AH54" s="161" t="str">
        <f>if('02_indirect'!P54=2,1,'02_indirect'!P54)</f>
        <v/>
      </c>
      <c r="AI54" s="161" t="str">
        <f>if('02_indirect'!Q54=2,1,'02_indirect'!Q54)</f>
        <v/>
      </c>
      <c r="AJ54" s="161" t="str">
        <f>if('02_indirect'!R54=2,1,'02_indirect'!R54)</f>
        <v/>
      </c>
      <c r="AK54" s="161" t="str">
        <f>if('02_indirect'!S54=2,1,'02_indirect'!S54)</f>
        <v/>
      </c>
      <c r="AL54" s="161" t="str">
        <f>if('02_indirect'!T54=2,1,'02_indirect'!T54)</f>
        <v/>
      </c>
      <c r="AM54" s="161" t="str">
        <f>if('02_indirect'!U54=2,1,'02_indirect'!U54)</f>
        <v/>
      </c>
      <c r="AN54" s="161" t="str">
        <f>if('02_indirect'!V54=2,1,'02_indirect'!V54)</f>
        <v/>
      </c>
      <c r="AO54" s="161" t="str">
        <f>if('02_indirect'!W54=2,1,'02_indirect'!W54)</f>
        <v/>
      </c>
      <c r="AP54" s="161" t="str">
        <f>if('02_indirect'!X54=2,1,'02_indirect'!X54)</f>
        <v/>
      </c>
      <c r="AQ54" s="161" t="str">
        <f>if('02_indirect'!Y54=2,1,'02_indirect'!Y54)</f>
        <v/>
      </c>
      <c r="AR54" s="161" t="str">
        <f>if('02_indirect'!Z54=2,1,'02_indirect'!Z54)</f>
        <v/>
      </c>
      <c r="AS54" s="161" t="str">
        <f>if('02_indirect'!AA54=2,1,'02_indirect'!AA54)</f>
        <v/>
      </c>
      <c r="AT54" s="161" t="str">
        <f>if('02_indirect'!AB54=2,1,'02_indirect'!AB54)</f>
        <v/>
      </c>
      <c r="AU54" s="161" t="str">
        <f>if('02_indirect'!AC54=2,1,'02_indirect'!AC54)</f>
        <v/>
      </c>
      <c r="AV54" s="161" t="str">
        <f>if('02_indirect'!AD54=2,1,'02_indirect'!AD54)</f>
        <v/>
      </c>
      <c r="AW54" s="161" t="str">
        <f>if('02_indirect'!AE54=2,1,'02_indirect'!AE54)</f>
        <v/>
      </c>
      <c r="AX54" s="161" t="str">
        <f>if('02_indirect'!AF54=2,1,'02_indirect'!AF54)</f>
        <v/>
      </c>
      <c r="AY54" s="161" t="str">
        <f>if('02_indirect'!AG54=2,1,'02_indirect'!AG54)</f>
        <v/>
      </c>
      <c r="AZ54" s="161" t="str">
        <f>if('02_indirect'!AH54=2,1,'02_indirect'!AH54)</f>
        <v/>
      </c>
      <c r="BA54" s="161" t="str">
        <f>if('02_indirect'!AI54=2,1,'02_indirect'!AI54)</f>
        <v/>
      </c>
      <c r="BB54" s="161" t="str">
        <f>if('02_indirect'!AJ54=2,1,'02_indirect'!AJ54)</f>
        <v/>
      </c>
      <c r="BC54" s="161" t="str">
        <f>if('02_indirect'!AK54=2,1,'02_indirect'!AK54)</f>
        <v/>
      </c>
      <c r="BD54" s="161" t="str">
        <f>if('02_indirect'!AL54=2,1,'02_indirect'!AL54)</f>
        <v/>
      </c>
      <c r="BE54" s="161" t="str">
        <f>if('02_indirect'!AM54=2,1,'02_indirect'!AM54)</f>
        <v/>
      </c>
      <c r="BF54" s="161" t="str">
        <f>if('02_indirect'!AN54=2,1,'02_indirect'!AN54)</f>
        <v/>
      </c>
      <c r="BG54" s="161" t="str">
        <f>if('02_indirect'!AO54=2,1,'02_indirect'!AO54)</f>
        <v/>
      </c>
      <c r="BH54" s="161" t="str">
        <f>if('02_indirect'!AP54=2,1,'02_indirect'!AP54)</f>
        <v/>
      </c>
      <c r="BI54" s="161" t="str">
        <f>if('02_indirect'!AQ54=2,1,'02_indirect'!AQ54)</f>
        <v/>
      </c>
      <c r="BJ54" s="161" t="str">
        <f>if('02_indirect'!AR54=2,1,'02_indirect'!AR54)</f>
        <v/>
      </c>
      <c r="BK54" s="161" t="str">
        <f>if('02_indirect'!AS54=2,1,'02_indirect'!AS54)</f>
        <v/>
      </c>
      <c r="BL54" s="161" t="str">
        <f>if('02_indirect'!AT54=2,1,'02_indirect'!AT54)</f>
        <v/>
      </c>
      <c r="BM54" s="161" t="str">
        <f>if('02_indirect'!AU54=2,1,'02_indirect'!AU54)</f>
        <v/>
      </c>
      <c r="BN54" s="161" t="str">
        <f>if('02_indirect'!AV54=2,1,'02_indirect'!AV54)</f>
        <v/>
      </c>
      <c r="BO54" s="161" t="str">
        <f>if('02_indirect'!AW54=2,1,'02_indirect'!AW54)</f>
        <v/>
      </c>
      <c r="BP54" s="161" t="str">
        <f>if('02_indirect'!AX54=2,1,'02_indirect'!AX54)</f>
        <v/>
      </c>
      <c r="BQ54" s="161" t="str">
        <f>if('02_indirect'!AY54=2,1,'02_indirect'!AY54)</f>
        <v/>
      </c>
      <c r="BR54" s="161" t="str">
        <f>if('02_indirect'!AZ54=2,1,'02_indirect'!AZ54)</f>
        <v/>
      </c>
      <c r="BS54" s="161" t="str">
        <f>if('02_indirect'!BA54=2,1,'02_indirect'!BA54)</f>
        <v/>
      </c>
      <c r="BT54" s="161" t="str">
        <f>if('02_indirect'!BB54=2,1,'02_indirect'!BB54)</f>
        <v/>
      </c>
      <c r="BU54" s="161" t="str">
        <f>if('02_indirect'!BC54=2,1,'02_indirect'!BC54)</f>
        <v/>
      </c>
      <c r="BV54" s="161" t="str">
        <f>if('02_indirect'!BD54=2,1,'02_indirect'!BD54)</f>
        <v/>
      </c>
    </row>
    <row r="55" ht="17.25" customHeight="1">
      <c r="A55" s="162" t="str">
        <f>IF('02_indirect'!B57="",,'02_indirect'!C57&amp;"("&amp;'02_indirect'!E57&amp;'02_indirect'!D57&amp;")")</f>
        <v/>
      </c>
      <c r="B55" s="163"/>
      <c r="C55" s="180"/>
      <c r="D55" s="163"/>
      <c r="E55" s="163"/>
      <c r="F55" s="163"/>
      <c r="G55" s="163"/>
      <c r="H55" s="163"/>
      <c r="I55" s="179"/>
      <c r="J55" s="163"/>
      <c r="K55" s="163"/>
      <c r="L55" s="163"/>
      <c r="M55" s="163"/>
      <c r="N55" s="163"/>
      <c r="O55" s="163"/>
      <c r="P55" s="163"/>
      <c r="Q55" s="167" t="str">
        <f>Hlookup(Q$1,'04_need'!$B$1:$DP$104,58)</f>
        <v/>
      </c>
      <c r="R55" s="168" t="str">
        <f>Hlookup(R$1,'04_need'!$B$1:$DP$104,58)</f>
        <v/>
      </c>
      <c r="S55" s="168" t="str">
        <f>Hlookup(S$1,'04_need'!$B$1:$DP$104,58)</f>
        <v/>
      </c>
      <c r="T55" s="168" t="str">
        <f>Hlookup(T$1,'04_need'!$B$1:$DP$104,58)</f>
        <v/>
      </c>
      <c r="U55" s="168" t="str">
        <f>Hlookup(U$1,'04_need'!$B$1:$DP$104,58)</f>
        <v/>
      </c>
      <c r="V55" s="168" t="str">
        <f>Hlookup(V$1,'04_need'!$B$1:$DP$104,58)</f>
        <v/>
      </c>
      <c r="W55" s="43" t="str">
        <f>Hlookup(W$1,'04_need'!$B$1:$DP$104,58)</f>
        <v/>
      </c>
      <c r="X55" s="161" t="str">
        <f>if('02_indirect'!F55=2,1,'02_indirect'!F55)</f>
        <v/>
      </c>
      <c r="Y55" s="161" t="str">
        <f>if('02_indirect'!G55=2,1,'02_indirect'!G55)</f>
        <v/>
      </c>
      <c r="Z55" s="161" t="str">
        <f>if('02_indirect'!H55=2,1,'02_indirect'!H55)</f>
        <v/>
      </c>
      <c r="AA55" s="161" t="str">
        <f>if('02_indirect'!I55=2,1,'02_indirect'!I55)</f>
        <v/>
      </c>
      <c r="AB55" s="161" t="str">
        <f>if('02_indirect'!J55=2,1,'02_indirect'!J55)</f>
        <v/>
      </c>
      <c r="AC55" s="161" t="str">
        <f>if('02_indirect'!K55=2,1,'02_indirect'!K55)</f>
        <v/>
      </c>
      <c r="AD55" s="161" t="str">
        <f>if('02_indirect'!L55=2,1,'02_indirect'!L55)</f>
        <v/>
      </c>
      <c r="AE55" s="161" t="str">
        <f>if('02_indirect'!M55=2,1,'02_indirect'!M55)</f>
        <v/>
      </c>
      <c r="AF55" s="161" t="str">
        <f>if('02_indirect'!N55=2,1,'02_indirect'!N55)</f>
        <v/>
      </c>
      <c r="AG55" s="161" t="str">
        <f>if('02_indirect'!O55=2,1,'02_indirect'!O55)</f>
        <v/>
      </c>
      <c r="AH55" s="161" t="str">
        <f>if('02_indirect'!P55=2,1,'02_indirect'!P55)</f>
        <v/>
      </c>
      <c r="AI55" s="161" t="str">
        <f>if('02_indirect'!Q55=2,1,'02_indirect'!Q55)</f>
        <v/>
      </c>
      <c r="AJ55" s="161" t="str">
        <f>if('02_indirect'!R55=2,1,'02_indirect'!R55)</f>
        <v/>
      </c>
      <c r="AK55" s="161" t="str">
        <f>if('02_indirect'!S55=2,1,'02_indirect'!S55)</f>
        <v/>
      </c>
      <c r="AL55" s="161" t="str">
        <f>if('02_indirect'!T55=2,1,'02_indirect'!T55)</f>
        <v/>
      </c>
      <c r="AM55" s="161" t="str">
        <f>if('02_indirect'!U55=2,1,'02_indirect'!U55)</f>
        <v/>
      </c>
      <c r="AN55" s="161" t="str">
        <f>if('02_indirect'!V55=2,1,'02_indirect'!V55)</f>
        <v/>
      </c>
      <c r="AO55" s="161" t="str">
        <f>if('02_indirect'!W55=2,1,'02_indirect'!W55)</f>
        <v/>
      </c>
      <c r="AP55" s="161" t="str">
        <f>if('02_indirect'!X55=2,1,'02_indirect'!X55)</f>
        <v/>
      </c>
      <c r="AQ55" s="161" t="str">
        <f>if('02_indirect'!Y55=2,1,'02_indirect'!Y55)</f>
        <v/>
      </c>
      <c r="AR55" s="161" t="str">
        <f>if('02_indirect'!Z55=2,1,'02_indirect'!Z55)</f>
        <v/>
      </c>
      <c r="AS55" s="161" t="str">
        <f>if('02_indirect'!AA55=2,1,'02_indirect'!AA55)</f>
        <v/>
      </c>
      <c r="AT55" s="161" t="str">
        <f>if('02_indirect'!AB55=2,1,'02_indirect'!AB55)</f>
        <v/>
      </c>
      <c r="AU55" s="161" t="str">
        <f>if('02_indirect'!AC55=2,1,'02_indirect'!AC55)</f>
        <v/>
      </c>
      <c r="AV55" s="161" t="str">
        <f>if('02_indirect'!AD55=2,1,'02_indirect'!AD55)</f>
        <v/>
      </c>
      <c r="AW55" s="161" t="str">
        <f>if('02_indirect'!AE55=2,1,'02_indirect'!AE55)</f>
        <v/>
      </c>
      <c r="AX55" s="161" t="str">
        <f>if('02_indirect'!AF55=2,1,'02_indirect'!AF55)</f>
        <v/>
      </c>
      <c r="AY55" s="161" t="str">
        <f>if('02_indirect'!AG55=2,1,'02_indirect'!AG55)</f>
        <v/>
      </c>
      <c r="AZ55" s="161" t="str">
        <f>if('02_indirect'!AH55=2,1,'02_indirect'!AH55)</f>
        <v/>
      </c>
      <c r="BA55" s="161" t="str">
        <f>if('02_indirect'!AI55=2,1,'02_indirect'!AI55)</f>
        <v/>
      </c>
      <c r="BB55" s="161" t="str">
        <f>if('02_indirect'!AJ55=2,1,'02_indirect'!AJ55)</f>
        <v/>
      </c>
      <c r="BC55" s="161" t="str">
        <f>if('02_indirect'!AK55=2,1,'02_indirect'!AK55)</f>
        <v/>
      </c>
      <c r="BD55" s="161" t="str">
        <f>if('02_indirect'!AL55=2,1,'02_indirect'!AL55)</f>
        <v/>
      </c>
      <c r="BE55" s="161" t="str">
        <f>if('02_indirect'!AM55=2,1,'02_indirect'!AM55)</f>
        <v/>
      </c>
      <c r="BF55" s="161" t="str">
        <f>if('02_indirect'!AN55=2,1,'02_indirect'!AN55)</f>
        <v/>
      </c>
      <c r="BG55" s="161" t="str">
        <f>if('02_indirect'!AO55=2,1,'02_indirect'!AO55)</f>
        <v/>
      </c>
      <c r="BH55" s="161" t="str">
        <f>if('02_indirect'!AP55=2,1,'02_indirect'!AP55)</f>
        <v/>
      </c>
      <c r="BI55" s="161" t="str">
        <f>if('02_indirect'!AQ55=2,1,'02_indirect'!AQ55)</f>
        <v/>
      </c>
      <c r="BJ55" s="161" t="str">
        <f>if('02_indirect'!AR55=2,1,'02_indirect'!AR55)</f>
        <v/>
      </c>
      <c r="BK55" s="161" t="str">
        <f>if('02_indirect'!AS55=2,1,'02_indirect'!AS55)</f>
        <v/>
      </c>
      <c r="BL55" s="161" t="str">
        <f>if('02_indirect'!AT55=2,1,'02_indirect'!AT55)</f>
        <v/>
      </c>
      <c r="BM55" s="161" t="str">
        <f>if('02_indirect'!AU55=2,1,'02_indirect'!AU55)</f>
        <v/>
      </c>
      <c r="BN55" s="161" t="str">
        <f>if('02_indirect'!AV55=2,1,'02_indirect'!AV55)</f>
        <v/>
      </c>
      <c r="BO55" s="161" t="str">
        <f>if('02_indirect'!AW55=2,1,'02_indirect'!AW55)</f>
        <v/>
      </c>
      <c r="BP55" s="161" t="str">
        <f>if('02_indirect'!AX55=2,1,'02_indirect'!AX55)</f>
        <v/>
      </c>
      <c r="BQ55" s="161" t="str">
        <f>if('02_indirect'!AY55=2,1,'02_indirect'!AY55)</f>
        <v/>
      </c>
      <c r="BR55" s="161" t="str">
        <f>if('02_indirect'!AZ55=2,1,'02_indirect'!AZ55)</f>
        <v/>
      </c>
      <c r="BS55" s="161" t="str">
        <f>if('02_indirect'!BA55=2,1,'02_indirect'!BA55)</f>
        <v/>
      </c>
      <c r="BT55" s="161" t="str">
        <f>if('02_indirect'!BB55=2,1,'02_indirect'!BB55)</f>
        <v/>
      </c>
      <c r="BU55" s="161" t="str">
        <f>if('02_indirect'!BC55=2,1,'02_indirect'!BC55)</f>
        <v/>
      </c>
      <c r="BV55" s="161" t="str">
        <f>if('02_indirect'!BD55=2,1,'02_indirect'!BD55)</f>
        <v/>
      </c>
    </row>
    <row r="56" ht="17.25" customHeight="1">
      <c r="A56" s="162" t="str">
        <f>IF('02_indirect'!B58="",,'02_indirect'!C58&amp;"("&amp;'02_indirect'!E58&amp;'02_indirect'!D58&amp;")")</f>
        <v/>
      </c>
      <c r="B56" s="163"/>
      <c r="C56" s="180"/>
      <c r="D56" s="163"/>
      <c r="E56" s="163"/>
      <c r="F56" s="163"/>
      <c r="G56" s="163"/>
      <c r="H56" s="163"/>
      <c r="I56" s="179"/>
      <c r="J56" s="163"/>
      <c r="K56" s="163"/>
      <c r="L56" s="163"/>
      <c r="M56" s="163"/>
      <c r="N56" s="163"/>
      <c r="O56" s="163"/>
      <c r="P56" s="163"/>
      <c r="Q56" s="167" t="str">
        <f>Hlookup(Q$1,'04_need'!$B$1:$DP$104,59)</f>
        <v/>
      </c>
      <c r="R56" s="168" t="str">
        <f>Hlookup(R$1,'04_need'!$B$1:$DP$104,59)</f>
        <v/>
      </c>
      <c r="S56" s="168" t="str">
        <f>Hlookup(S$1,'04_need'!$B$1:$DP$104,59)</f>
        <v/>
      </c>
      <c r="T56" s="168" t="str">
        <f>Hlookup(T$1,'04_need'!$B$1:$DP$104,59)</f>
        <v/>
      </c>
      <c r="U56" s="168" t="str">
        <f>Hlookup(U$1,'04_need'!$B$1:$DP$104,59)</f>
        <v/>
      </c>
      <c r="V56" s="168" t="str">
        <f>Hlookup(V$1,'04_need'!$B$1:$DP$104,59)</f>
        <v/>
      </c>
      <c r="W56" s="43" t="str">
        <f>Hlookup(W$1,'04_need'!$B$1:$DP$104,59)</f>
        <v/>
      </c>
      <c r="X56" s="161" t="str">
        <f>if('02_indirect'!F56=2,1,'02_indirect'!F56)</f>
        <v/>
      </c>
      <c r="Y56" s="161" t="str">
        <f>if('02_indirect'!G56=2,1,'02_indirect'!G56)</f>
        <v/>
      </c>
      <c r="Z56" s="161" t="str">
        <f>if('02_indirect'!H56=2,1,'02_indirect'!H56)</f>
        <v/>
      </c>
      <c r="AA56" s="161" t="str">
        <f>if('02_indirect'!I56=2,1,'02_indirect'!I56)</f>
        <v/>
      </c>
      <c r="AB56" s="161" t="str">
        <f>if('02_indirect'!J56=2,1,'02_indirect'!J56)</f>
        <v/>
      </c>
      <c r="AC56" s="161" t="str">
        <f>if('02_indirect'!K56=2,1,'02_indirect'!K56)</f>
        <v/>
      </c>
      <c r="AD56" s="161" t="str">
        <f>if('02_indirect'!L56=2,1,'02_indirect'!L56)</f>
        <v/>
      </c>
      <c r="AE56" s="161" t="str">
        <f>if('02_indirect'!M56=2,1,'02_indirect'!M56)</f>
        <v/>
      </c>
      <c r="AF56" s="161" t="str">
        <f>if('02_indirect'!N56=2,1,'02_indirect'!N56)</f>
        <v/>
      </c>
      <c r="AG56" s="161" t="str">
        <f>if('02_indirect'!O56=2,1,'02_indirect'!O56)</f>
        <v/>
      </c>
      <c r="AH56" s="161" t="str">
        <f>if('02_indirect'!P56=2,1,'02_indirect'!P56)</f>
        <v/>
      </c>
      <c r="AI56" s="161" t="str">
        <f>if('02_indirect'!Q56=2,1,'02_indirect'!Q56)</f>
        <v/>
      </c>
      <c r="AJ56" s="161" t="str">
        <f>if('02_indirect'!R56=2,1,'02_indirect'!R56)</f>
        <v/>
      </c>
      <c r="AK56" s="161" t="str">
        <f>if('02_indirect'!S56=2,1,'02_indirect'!S56)</f>
        <v/>
      </c>
      <c r="AL56" s="161" t="str">
        <f>if('02_indirect'!T56=2,1,'02_indirect'!T56)</f>
        <v/>
      </c>
      <c r="AM56" s="161" t="str">
        <f>if('02_indirect'!U56=2,1,'02_indirect'!U56)</f>
        <v/>
      </c>
      <c r="AN56" s="161" t="str">
        <f>if('02_indirect'!V56=2,1,'02_indirect'!V56)</f>
        <v/>
      </c>
      <c r="AO56" s="161" t="str">
        <f>if('02_indirect'!W56=2,1,'02_indirect'!W56)</f>
        <v/>
      </c>
      <c r="AP56" s="161" t="str">
        <f>if('02_indirect'!X56=2,1,'02_indirect'!X56)</f>
        <v/>
      </c>
      <c r="AQ56" s="161" t="str">
        <f>if('02_indirect'!Y56=2,1,'02_indirect'!Y56)</f>
        <v/>
      </c>
      <c r="AR56" s="161" t="str">
        <f>if('02_indirect'!Z56=2,1,'02_indirect'!Z56)</f>
        <v/>
      </c>
      <c r="AS56" s="161" t="str">
        <f>if('02_indirect'!AA56=2,1,'02_indirect'!AA56)</f>
        <v/>
      </c>
      <c r="AT56" s="161" t="str">
        <f>if('02_indirect'!AB56=2,1,'02_indirect'!AB56)</f>
        <v/>
      </c>
      <c r="AU56" s="161" t="str">
        <f>if('02_indirect'!AC56=2,1,'02_indirect'!AC56)</f>
        <v/>
      </c>
      <c r="AV56" s="161" t="str">
        <f>if('02_indirect'!AD56=2,1,'02_indirect'!AD56)</f>
        <v/>
      </c>
      <c r="AW56" s="161" t="str">
        <f>if('02_indirect'!AE56=2,1,'02_indirect'!AE56)</f>
        <v/>
      </c>
      <c r="AX56" s="161" t="str">
        <f>if('02_indirect'!AF56=2,1,'02_indirect'!AF56)</f>
        <v/>
      </c>
      <c r="AY56" s="161" t="str">
        <f>if('02_indirect'!AG56=2,1,'02_indirect'!AG56)</f>
        <v/>
      </c>
      <c r="AZ56" s="161" t="str">
        <f>if('02_indirect'!AH56=2,1,'02_indirect'!AH56)</f>
        <v/>
      </c>
      <c r="BA56" s="161" t="str">
        <f>if('02_indirect'!AI56=2,1,'02_indirect'!AI56)</f>
        <v/>
      </c>
      <c r="BB56" s="161" t="str">
        <f>if('02_indirect'!AJ56=2,1,'02_indirect'!AJ56)</f>
        <v/>
      </c>
      <c r="BC56" s="161" t="str">
        <f>if('02_indirect'!AK56=2,1,'02_indirect'!AK56)</f>
        <v/>
      </c>
      <c r="BD56" s="161" t="str">
        <f>if('02_indirect'!AL56=2,1,'02_indirect'!AL56)</f>
        <v/>
      </c>
      <c r="BE56" s="161" t="str">
        <f>if('02_indirect'!AM56=2,1,'02_indirect'!AM56)</f>
        <v/>
      </c>
      <c r="BF56" s="161" t="str">
        <f>if('02_indirect'!AN56=2,1,'02_indirect'!AN56)</f>
        <v/>
      </c>
      <c r="BG56" s="161" t="str">
        <f>if('02_indirect'!AO56=2,1,'02_indirect'!AO56)</f>
        <v/>
      </c>
      <c r="BH56" s="161" t="str">
        <f>if('02_indirect'!AP56=2,1,'02_indirect'!AP56)</f>
        <v/>
      </c>
      <c r="BI56" s="161" t="str">
        <f>if('02_indirect'!AQ56=2,1,'02_indirect'!AQ56)</f>
        <v/>
      </c>
      <c r="BJ56" s="161" t="str">
        <f>if('02_indirect'!AR56=2,1,'02_indirect'!AR56)</f>
        <v/>
      </c>
      <c r="BK56" s="161" t="str">
        <f>if('02_indirect'!AS56=2,1,'02_indirect'!AS56)</f>
        <v/>
      </c>
      <c r="BL56" s="161" t="str">
        <f>if('02_indirect'!AT56=2,1,'02_indirect'!AT56)</f>
        <v/>
      </c>
      <c r="BM56" s="161" t="str">
        <f>if('02_indirect'!AU56=2,1,'02_indirect'!AU56)</f>
        <v/>
      </c>
      <c r="BN56" s="161" t="str">
        <f>if('02_indirect'!AV56=2,1,'02_indirect'!AV56)</f>
        <v/>
      </c>
      <c r="BO56" s="161" t="str">
        <f>if('02_indirect'!AW56=2,1,'02_indirect'!AW56)</f>
        <v/>
      </c>
      <c r="BP56" s="161" t="str">
        <f>if('02_indirect'!AX56=2,1,'02_indirect'!AX56)</f>
        <v/>
      </c>
      <c r="BQ56" s="161" t="str">
        <f>if('02_indirect'!AY56=2,1,'02_indirect'!AY56)</f>
        <v/>
      </c>
      <c r="BR56" s="161" t="str">
        <f>if('02_indirect'!AZ56=2,1,'02_indirect'!AZ56)</f>
        <v/>
      </c>
      <c r="BS56" s="161" t="str">
        <f>if('02_indirect'!BA56=2,1,'02_indirect'!BA56)</f>
        <v/>
      </c>
      <c r="BT56" s="161" t="str">
        <f>if('02_indirect'!BB56=2,1,'02_indirect'!BB56)</f>
        <v/>
      </c>
      <c r="BU56" s="161" t="str">
        <f>if('02_indirect'!BC56=2,1,'02_indirect'!BC56)</f>
        <v/>
      </c>
      <c r="BV56" s="161" t="str">
        <f>if('02_indirect'!BD56=2,1,'02_indirect'!BD56)</f>
        <v/>
      </c>
    </row>
    <row r="57" ht="17.25" customHeight="1">
      <c r="A57" s="162" t="str">
        <f>IF('02_indirect'!B59="",,'02_indirect'!C59&amp;"("&amp;'02_indirect'!E59&amp;'02_indirect'!D59&amp;")")</f>
        <v/>
      </c>
      <c r="B57" s="163"/>
      <c r="C57" s="180"/>
      <c r="D57" s="163"/>
      <c r="E57" s="163"/>
      <c r="F57" s="163"/>
      <c r="G57" s="163"/>
      <c r="H57" s="163"/>
      <c r="I57" s="179"/>
      <c r="J57" s="163"/>
      <c r="K57" s="163"/>
      <c r="L57" s="163"/>
      <c r="M57" s="163"/>
      <c r="N57" s="163"/>
      <c r="O57" s="163"/>
      <c r="P57" s="163"/>
      <c r="Q57" s="167" t="str">
        <f>Hlookup(Q$1,'04_need'!$B$1:$DP$104,60)</f>
        <v/>
      </c>
      <c r="R57" s="168" t="str">
        <f>Hlookup(R$1,'04_need'!$B$1:$DP$104,60)</f>
        <v/>
      </c>
      <c r="S57" s="168" t="str">
        <f>Hlookup(S$1,'04_need'!$B$1:$DP$104,60)</f>
        <v/>
      </c>
      <c r="T57" s="168" t="str">
        <f>Hlookup(T$1,'04_need'!$B$1:$DP$104,60)</f>
        <v/>
      </c>
      <c r="U57" s="168" t="str">
        <f>Hlookup(U$1,'04_need'!$B$1:$DP$104,60)</f>
        <v/>
      </c>
      <c r="V57" s="168" t="str">
        <f>Hlookup(V$1,'04_need'!$B$1:$DP$104,60)</f>
        <v/>
      </c>
      <c r="W57" s="43" t="str">
        <f>Hlookup(W$1,'04_need'!$B$1:$DP$104,60)</f>
        <v/>
      </c>
      <c r="X57" s="161" t="str">
        <f>if('02_indirect'!F57=2,1,'02_indirect'!F57)</f>
        <v/>
      </c>
      <c r="Y57" s="161" t="str">
        <f>if('02_indirect'!G57=2,1,'02_indirect'!G57)</f>
        <v/>
      </c>
      <c r="Z57" s="161" t="str">
        <f>if('02_indirect'!H57=2,1,'02_indirect'!H57)</f>
        <v/>
      </c>
      <c r="AA57" s="161" t="str">
        <f>if('02_indirect'!I57=2,1,'02_indirect'!I57)</f>
        <v/>
      </c>
      <c r="AB57" s="161" t="str">
        <f>if('02_indirect'!J57=2,1,'02_indirect'!J57)</f>
        <v/>
      </c>
      <c r="AC57" s="161" t="str">
        <f>if('02_indirect'!K57=2,1,'02_indirect'!K57)</f>
        <v/>
      </c>
      <c r="AD57" s="161" t="str">
        <f>if('02_indirect'!L57=2,1,'02_indirect'!L57)</f>
        <v/>
      </c>
      <c r="AE57" s="161" t="str">
        <f>if('02_indirect'!M57=2,1,'02_indirect'!M57)</f>
        <v/>
      </c>
      <c r="AF57" s="161" t="str">
        <f>if('02_indirect'!N57=2,1,'02_indirect'!N57)</f>
        <v/>
      </c>
      <c r="AG57" s="161" t="str">
        <f>if('02_indirect'!O57=2,1,'02_indirect'!O57)</f>
        <v/>
      </c>
      <c r="AH57" s="161" t="str">
        <f>if('02_indirect'!P57=2,1,'02_indirect'!P57)</f>
        <v/>
      </c>
      <c r="AI57" s="161" t="str">
        <f>if('02_indirect'!Q57=2,1,'02_indirect'!Q57)</f>
        <v/>
      </c>
      <c r="AJ57" s="161" t="str">
        <f>if('02_indirect'!R57=2,1,'02_indirect'!R57)</f>
        <v/>
      </c>
      <c r="AK57" s="161" t="str">
        <f>if('02_indirect'!S57=2,1,'02_indirect'!S57)</f>
        <v/>
      </c>
      <c r="AL57" s="161" t="str">
        <f>if('02_indirect'!T57=2,1,'02_indirect'!T57)</f>
        <v/>
      </c>
      <c r="AM57" s="161" t="str">
        <f>if('02_indirect'!U57=2,1,'02_indirect'!U57)</f>
        <v/>
      </c>
      <c r="AN57" s="161" t="str">
        <f>if('02_indirect'!V57=2,1,'02_indirect'!V57)</f>
        <v/>
      </c>
      <c r="AO57" s="161" t="str">
        <f>if('02_indirect'!W57=2,1,'02_indirect'!W57)</f>
        <v/>
      </c>
      <c r="AP57" s="161" t="str">
        <f>if('02_indirect'!X57=2,1,'02_indirect'!X57)</f>
        <v/>
      </c>
      <c r="AQ57" s="161" t="str">
        <f>if('02_indirect'!Y57=2,1,'02_indirect'!Y57)</f>
        <v/>
      </c>
      <c r="AR57" s="161" t="str">
        <f>if('02_indirect'!Z57=2,1,'02_indirect'!Z57)</f>
        <v/>
      </c>
      <c r="AS57" s="161" t="str">
        <f>if('02_indirect'!AA57=2,1,'02_indirect'!AA57)</f>
        <v/>
      </c>
      <c r="AT57" s="161" t="str">
        <f>if('02_indirect'!AB57=2,1,'02_indirect'!AB57)</f>
        <v/>
      </c>
      <c r="AU57" s="161" t="str">
        <f>if('02_indirect'!AC57=2,1,'02_indirect'!AC57)</f>
        <v/>
      </c>
      <c r="AV57" s="161" t="str">
        <f>if('02_indirect'!AD57=2,1,'02_indirect'!AD57)</f>
        <v/>
      </c>
      <c r="AW57" s="161" t="str">
        <f>if('02_indirect'!AE57=2,1,'02_indirect'!AE57)</f>
        <v/>
      </c>
      <c r="AX57" s="161" t="str">
        <f>if('02_indirect'!AF57=2,1,'02_indirect'!AF57)</f>
        <v/>
      </c>
      <c r="AY57" s="161" t="str">
        <f>if('02_indirect'!AG57=2,1,'02_indirect'!AG57)</f>
        <v/>
      </c>
      <c r="AZ57" s="161" t="str">
        <f>if('02_indirect'!AH57=2,1,'02_indirect'!AH57)</f>
        <v/>
      </c>
      <c r="BA57" s="161" t="str">
        <f>if('02_indirect'!AI57=2,1,'02_indirect'!AI57)</f>
        <v/>
      </c>
      <c r="BB57" s="161" t="str">
        <f>if('02_indirect'!AJ57=2,1,'02_indirect'!AJ57)</f>
        <v/>
      </c>
      <c r="BC57" s="161" t="str">
        <f>if('02_indirect'!AK57=2,1,'02_indirect'!AK57)</f>
        <v/>
      </c>
      <c r="BD57" s="161" t="str">
        <f>if('02_indirect'!AL57=2,1,'02_indirect'!AL57)</f>
        <v/>
      </c>
      <c r="BE57" s="161" t="str">
        <f>if('02_indirect'!AM57=2,1,'02_indirect'!AM57)</f>
        <v/>
      </c>
      <c r="BF57" s="161" t="str">
        <f>if('02_indirect'!AN57=2,1,'02_indirect'!AN57)</f>
        <v/>
      </c>
      <c r="BG57" s="161" t="str">
        <f>if('02_indirect'!AO57=2,1,'02_indirect'!AO57)</f>
        <v/>
      </c>
      <c r="BH57" s="161" t="str">
        <f>if('02_indirect'!AP57=2,1,'02_indirect'!AP57)</f>
        <v/>
      </c>
      <c r="BI57" s="161" t="str">
        <f>if('02_indirect'!AQ57=2,1,'02_indirect'!AQ57)</f>
        <v/>
      </c>
      <c r="BJ57" s="161" t="str">
        <f>if('02_indirect'!AR57=2,1,'02_indirect'!AR57)</f>
        <v/>
      </c>
      <c r="BK57" s="161" t="str">
        <f>if('02_indirect'!AS57=2,1,'02_indirect'!AS57)</f>
        <v/>
      </c>
      <c r="BL57" s="161" t="str">
        <f>if('02_indirect'!AT57=2,1,'02_indirect'!AT57)</f>
        <v/>
      </c>
      <c r="BM57" s="161" t="str">
        <f>if('02_indirect'!AU57=2,1,'02_indirect'!AU57)</f>
        <v/>
      </c>
      <c r="BN57" s="161" t="str">
        <f>if('02_indirect'!AV57=2,1,'02_indirect'!AV57)</f>
        <v/>
      </c>
      <c r="BO57" s="161" t="str">
        <f>if('02_indirect'!AW57=2,1,'02_indirect'!AW57)</f>
        <v/>
      </c>
      <c r="BP57" s="161" t="str">
        <f>if('02_indirect'!AX57=2,1,'02_indirect'!AX57)</f>
        <v/>
      </c>
      <c r="BQ57" s="161" t="str">
        <f>if('02_indirect'!AY57=2,1,'02_indirect'!AY57)</f>
        <v/>
      </c>
      <c r="BR57" s="161" t="str">
        <f>if('02_indirect'!AZ57=2,1,'02_indirect'!AZ57)</f>
        <v/>
      </c>
      <c r="BS57" s="161" t="str">
        <f>if('02_indirect'!BA57=2,1,'02_indirect'!BA57)</f>
        <v/>
      </c>
      <c r="BT57" s="161" t="str">
        <f>if('02_indirect'!BB57=2,1,'02_indirect'!BB57)</f>
        <v/>
      </c>
      <c r="BU57" s="161" t="str">
        <f>if('02_indirect'!BC57=2,1,'02_indirect'!BC57)</f>
        <v/>
      </c>
      <c r="BV57" s="161" t="str">
        <f>if('02_indirect'!BD57=2,1,'02_indirect'!BD57)</f>
        <v/>
      </c>
    </row>
    <row r="58" ht="17.25" customHeight="1">
      <c r="A58" s="162" t="str">
        <f>IF('02_indirect'!B60="",,'02_indirect'!C60&amp;"("&amp;'02_indirect'!E60&amp;'02_indirect'!D60&amp;")")</f>
        <v/>
      </c>
      <c r="B58" s="163"/>
      <c r="C58" s="180"/>
      <c r="D58" s="163"/>
      <c r="E58" s="163"/>
      <c r="F58" s="163"/>
      <c r="G58" s="163"/>
      <c r="H58" s="163"/>
      <c r="I58" s="179"/>
      <c r="J58" s="163"/>
      <c r="K58" s="163"/>
      <c r="L58" s="163"/>
      <c r="M58" s="163"/>
      <c r="N58" s="163"/>
      <c r="O58" s="163"/>
      <c r="P58" s="163"/>
      <c r="Q58" s="167" t="str">
        <f>Hlookup(Q$1,'04_need'!$B$1:$DP$104,61)</f>
        <v/>
      </c>
      <c r="R58" s="168" t="str">
        <f>Hlookup(R$1,'04_need'!$B$1:$DP$104,61)</f>
        <v/>
      </c>
      <c r="S58" s="168" t="str">
        <f>Hlookup(S$1,'04_need'!$B$1:$DP$104,61)</f>
        <v/>
      </c>
      <c r="T58" s="168" t="str">
        <f>Hlookup(T$1,'04_need'!$B$1:$DP$104,61)</f>
        <v/>
      </c>
      <c r="U58" s="168" t="str">
        <f>Hlookup(U$1,'04_need'!$B$1:$DP$104,61)</f>
        <v/>
      </c>
      <c r="V58" s="168" t="str">
        <f>Hlookup(V$1,'04_need'!$B$1:$DP$104,61)</f>
        <v/>
      </c>
      <c r="W58" s="43" t="str">
        <f>Hlookup(W$1,'04_need'!$B$1:$DP$104,61)</f>
        <v/>
      </c>
      <c r="X58" s="161" t="str">
        <f>if('02_indirect'!F58=2,1,'02_indirect'!F58)</f>
        <v/>
      </c>
      <c r="Y58" s="161" t="str">
        <f>if('02_indirect'!G58=2,1,'02_indirect'!G58)</f>
        <v/>
      </c>
      <c r="Z58" s="161" t="str">
        <f>if('02_indirect'!H58=2,1,'02_indirect'!H58)</f>
        <v/>
      </c>
      <c r="AA58" s="161" t="str">
        <f>if('02_indirect'!I58=2,1,'02_indirect'!I58)</f>
        <v/>
      </c>
      <c r="AB58" s="161" t="str">
        <f>if('02_indirect'!J58=2,1,'02_indirect'!J58)</f>
        <v/>
      </c>
      <c r="AC58" s="161" t="str">
        <f>if('02_indirect'!K58=2,1,'02_indirect'!K58)</f>
        <v/>
      </c>
      <c r="AD58" s="161" t="str">
        <f>if('02_indirect'!L58=2,1,'02_indirect'!L58)</f>
        <v/>
      </c>
      <c r="AE58" s="161" t="str">
        <f>if('02_indirect'!M58=2,1,'02_indirect'!M58)</f>
        <v/>
      </c>
      <c r="AF58" s="161" t="str">
        <f>if('02_indirect'!N58=2,1,'02_indirect'!N58)</f>
        <v/>
      </c>
      <c r="AG58" s="161" t="str">
        <f>if('02_indirect'!O58=2,1,'02_indirect'!O58)</f>
        <v/>
      </c>
      <c r="AH58" s="161" t="str">
        <f>if('02_indirect'!P58=2,1,'02_indirect'!P58)</f>
        <v/>
      </c>
      <c r="AI58" s="161" t="str">
        <f>if('02_indirect'!Q58=2,1,'02_indirect'!Q58)</f>
        <v/>
      </c>
      <c r="AJ58" s="161" t="str">
        <f>if('02_indirect'!R58=2,1,'02_indirect'!R58)</f>
        <v/>
      </c>
      <c r="AK58" s="161" t="str">
        <f>if('02_indirect'!S58=2,1,'02_indirect'!S58)</f>
        <v/>
      </c>
      <c r="AL58" s="161" t="str">
        <f>if('02_indirect'!T58=2,1,'02_indirect'!T58)</f>
        <v/>
      </c>
      <c r="AM58" s="161" t="str">
        <f>if('02_indirect'!U58=2,1,'02_indirect'!U58)</f>
        <v/>
      </c>
      <c r="AN58" s="161" t="str">
        <f>if('02_indirect'!V58=2,1,'02_indirect'!V58)</f>
        <v/>
      </c>
      <c r="AO58" s="161" t="str">
        <f>if('02_indirect'!W58=2,1,'02_indirect'!W58)</f>
        <v/>
      </c>
      <c r="AP58" s="161" t="str">
        <f>if('02_indirect'!X58=2,1,'02_indirect'!X58)</f>
        <v/>
      </c>
      <c r="AQ58" s="161" t="str">
        <f>if('02_indirect'!Y58=2,1,'02_indirect'!Y58)</f>
        <v/>
      </c>
      <c r="AR58" s="161" t="str">
        <f>if('02_indirect'!Z58=2,1,'02_indirect'!Z58)</f>
        <v/>
      </c>
      <c r="AS58" s="161" t="str">
        <f>if('02_indirect'!AA58=2,1,'02_indirect'!AA58)</f>
        <v/>
      </c>
      <c r="AT58" s="161" t="str">
        <f>if('02_indirect'!AB58=2,1,'02_indirect'!AB58)</f>
        <v/>
      </c>
      <c r="AU58" s="161" t="str">
        <f>if('02_indirect'!AC58=2,1,'02_indirect'!AC58)</f>
        <v/>
      </c>
      <c r="AV58" s="161" t="str">
        <f>if('02_indirect'!AD58=2,1,'02_indirect'!AD58)</f>
        <v/>
      </c>
      <c r="AW58" s="161" t="str">
        <f>if('02_indirect'!AE58=2,1,'02_indirect'!AE58)</f>
        <v/>
      </c>
      <c r="AX58" s="161" t="str">
        <f>if('02_indirect'!AF58=2,1,'02_indirect'!AF58)</f>
        <v/>
      </c>
      <c r="AY58" s="161" t="str">
        <f>if('02_indirect'!AG58=2,1,'02_indirect'!AG58)</f>
        <v/>
      </c>
      <c r="AZ58" s="161" t="str">
        <f>if('02_indirect'!AH58=2,1,'02_indirect'!AH58)</f>
        <v/>
      </c>
      <c r="BA58" s="161" t="str">
        <f>if('02_indirect'!AI58=2,1,'02_indirect'!AI58)</f>
        <v/>
      </c>
      <c r="BB58" s="161" t="str">
        <f>if('02_indirect'!AJ58=2,1,'02_indirect'!AJ58)</f>
        <v/>
      </c>
      <c r="BC58" s="161" t="str">
        <f>if('02_indirect'!AK58=2,1,'02_indirect'!AK58)</f>
        <v/>
      </c>
      <c r="BD58" s="161" t="str">
        <f>if('02_indirect'!AL58=2,1,'02_indirect'!AL58)</f>
        <v/>
      </c>
      <c r="BE58" s="161" t="str">
        <f>if('02_indirect'!AM58=2,1,'02_indirect'!AM58)</f>
        <v/>
      </c>
      <c r="BF58" s="161" t="str">
        <f>if('02_indirect'!AN58=2,1,'02_indirect'!AN58)</f>
        <v/>
      </c>
      <c r="BG58" s="161" t="str">
        <f>if('02_indirect'!AO58=2,1,'02_indirect'!AO58)</f>
        <v/>
      </c>
      <c r="BH58" s="161" t="str">
        <f>if('02_indirect'!AP58=2,1,'02_indirect'!AP58)</f>
        <v/>
      </c>
      <c r="BI58" s="161" t="str">
        <f>if('02_indirect'!AQ58=2,1,'02_indirect'!AQ58)</f>
        <v/>
      </c>
      <c r="BJ58" s="161" t="str">
        <f>if('02_indirect'!AR58=2,1,'02_indirect'!AR58)</f>
        <v/>
      </c>
      <c r="BK58" s="161" t="str">
        <f>if('02_indirect'!AS58=2,1,'02_indirect'!AS58)</f>
        <v/>
      </c>
      <c r="BL58" s="161" t="str">
        <f>if('02_indirect'!AT58=2,1,'02_indirect'!AT58)</f>
        <v/>
      </c>
      <c r="BM58" s="161" t="str">
        <f>if('02_indirect'!AU58=2,1,'02_indirect'!AU58)</f>
        <v/>
      </c>
      <c r="BN58" s="161" t="str">
        <f>if('02_indirect'!AV58=2,1,'02_indirect'!AV58)</f>
        <v/>
      </c>
      <c r="BO58" s="161" t="str">
        <f>if('02_indirect'!AW58=2,1,'02_indirect'!AW58)</f>
        <v/>
      </c>
      <c r="BP58" s="161" t="str">
        <f>if('02_indirect'!AX58=2,1,'02_indirect'!AX58)</f>
        <v/>
      </c>
      <c r="BQ58" s="161" t="str">
        <f>if('02_indirect'!AY58=2,1,'02_indirect'!AY58)</f>
        <v/>
      </c>
      <c r="BR58" s="161" t="str">
        <f>if('02_indirect'!AZ58=2,1,'02_indirect'!AZ58)</f>
        <v/>
      </c>
      <c r="BS58" s="161" t="str">
        <f>if('02_indirect'!BA58=2,1,'02_indirect'!BA58)</f>
        <v/>
      </c>
      <c r="BT58" s="161" t="str">
        <f>if('02_indirect'!BB58=2,1,'02_indirect'!BB58)</f>
        <v/>
      </c>
      <c r="BU58" s="161" t="str">
        <f>if('02_indirect'!BC58=2,1,'02_indirect'!BC58)</f>
        <v/>
      </c>
      <c r="BV58" s="161" t="str">
        <f>if('02_indirect'!BD58=2,1,'02_indirect'!BD58)</f>
        <v/>
      </c>
    </row>
    <row r="59" ht="17.25" customHeight="1">
      <c r="A59" s="162" t="str">
        <f>IF('02_indirect'!B61="",,'02_indirect'!C61&amp;"("&amp;'02_indirect'!E61&amp;'02_indirect'!D61&amp;")")</f>
        <v/>
      </c>
      <c r="B59" s="163"/>
      <c r="C59" s="180"/>
      <c r="D59" s="163"/>
      <c r="E59" s="163"/>
      <c r="F59" s="163"/>
      <c r="G59" s="163"/>
      <c r="H59" s="163"/>
      <c r="I59" s="179"/>
      <c r="J59" s="163"/>
      <c r="K59" s="163"/>
      <c r="L59" s="163"/>
      <c r="M59" s="163"/>
      <c r="N59" s="163"/>
      <c r="O59" s="163"/>
      <c r="P59" s="163"/>
      <c r="Q59" s="167" t="str">
        <f>Hlookup(Q$1,'04_need'!$B$1:$DP$104,62)</f>
        <v/>
      </c>
      <c r="R59" s="168" t="str">
        <f>Hlookup(R$1,'04_need'!$B$1:$DP$104,62)</f>
        <v/>
      </c>
      <c r="S59" s="168" t="str">
        <f>Hlookup(S$1,'04_need'!$B$1:$DP$104,62)</f>
        <v/>
      </c>
      <c r="T59" s="168" t="str">
        <f>Hlookup(T$1,'04_need'!$B$1:$DP$104,62)</f>
        <v/>
      </c>
      <c r="U59" s="168" t="str">
        <f>Hlookup(U$1,'04_need'!$B$1:$DP$104,62)</f>
        <v/>
      </c>
      <c r="V59" s="168" t="str">
        <f>Hlookup(V$1,'04_need'!$B$1:$DP$104,62)</f>
        <v/>
      </c>
      <c r="W59" s="43" t="str">
        <f>Hlookup(W$1,'04_need'!$B$1:$DP$104,62)</f>
        <v/>
      </c>
      <c r="X59" s="161" t="str">
        <f>if('02_indirect'!F59=2,1,'02_indirect'!F59)</f>
        <v/>
      </c>
      <c r="Y59" s="161" t="str">
        <f>if('02_indirect'!G59=2,1,'02_indirect'!G59)</f>
        <v/>
      </c>
      <c r="Z59" s="161" t="str">
        <f>if('02_indirect'!H59=2,1,'02_indirect'!H59)</f>
        <v/>
      </c>
      <c r="AA59" s="161" t="str">
        <f>if('02_indirect'!I59=2,1,'02_indirect'!I59)</f>
        <v/>
      </c>
      <c r="AB59" s="161" t="str">
        <f>if('02_indirect'!J59=2,1,'02_indirect'!J59)</f>
        <v/>
      </c>
      <c r="AC59" s="161" t="str">
        <f>if('02_indirect'!K59=2,1,'02_indirect'!K59)</f>
        <v/>
      </c>
      <c r="AD59" s="161" t="str">
        <f>if('02_indirect'!L59=2,1,'02_indirect'!L59)</f>
        <v/>
      </c>
      <c r="AE59" s="161" t="str">
        <f>if('02_indirect'!M59=2,1,'02_indirect'!M59)</f>
        <v/>
      </c>
      <c r="AF59" s="161" t="str">
        <f>if('02_indirect'!N59=2,1,'02_indirect'!N59)</f>
        <v/>
      </c>
      <c r="AG59" s="161" t="str">
        <f>if('02_indirect'!O59=2,1,'02_indirect'!O59)</f>
        <v/>
      </c>
      <c r="AH59" s="161" t="str">
        <f>if('02_indirect'!P59=2,1,'02_indirect'!P59)</f>
        <v/>
      </c>
      <c r="AI59" s="161" t="str">
        <f>if('02_indirect'!Q59=2,1,'02_indirect'!Q59)</f>
        <v/>
      </c>
      <c r="AJ59" s="161" t="str">
        <f>if('02_indirect'!R59=2,1,'02_indirect'!R59)</f>
        <v/>
      </c>
      <c r="AK59" s="161" t="str">
        <f>if('02_indirect'!S59=2,1,'02_indirect'!S59)</f>
        <v/>
      </c>
      <c r="AL59" s="161" t="str">
        <f>if('02_indirect'!T59=2,1,'02_indirect'!T59)</f>
        <v/>
      </c>
      <c r="AM59" s="161" t="str">
        <f>if('02_indirect'!U59=2,1,'02_indirect'!U59)</f>
        <v/>
      </c>
      <c r="AN59" s="161" t="str">
        <f>if('02_indirect'!V59=2,1,'02_indirect'!V59)</f>
        <v/>
      </c>
      <c r="AO59" s="161" t="str">
        <f>if('02_indirect'!W59=2,1,'02_indirect'!W59)</f>
        <v/>
      </c>
      <c r="AP59" s="161" t="str">
        <f>if('02_indirect'!X59=2,1,'02_indirect'!X59)</f>
        <v/>
      </c>
      <c r="AQ59" s="161" t="str">
        <f>if('02_indirect'!Y59=2,1,'02_indirect'!Y59)</f>
        <v/>
      </c>
      <c r="AR59" s="161" t="str">
        <f>if('02_indirect'!Z59=2,1,'02_indirect'!Z59)</f>
        <v/>
      </c>
      <c r="AS59" s="161" t="str">
        <f>if('02_indirect'!AA59=2,1,'02_indirect'!AA59)</f>
        <v/>
      </c>
      <c r="AT59" s="161" t="str">
        <f>if('02_indirect'!AB59=2,1,'02_indirect'!AB59)</f>
        <v/>
      </c>
      <c r="AU59" s="161" t="str">
        <f>if('02_indirect'!AC59=2,1,'02_indirect'!AC59)</f>
        <v/>
      </c>
      <c r="AV59" s="161" t="str">
        <f>if('02_indirect'!AD59=2,1,'02_indirect'!AD59)</f>
        <v/>
      </c>
      <c r="AW59" s="161" t="str">
        <f>if('02_indirect'!AE59=2,1,'02_indirect'!AE59)</f>
        <v/>
      </c>
      <c r="AX59" s="161" t="str">
        <f>if('02_indirect'!AF59=2,1,'02_indirect'!AF59)</f>
        <v/>
      </c>
      <c r="AY59" s="161" t="str">
        <f>if('02_indirect'!AG59=2,1,'02_indirect'!AG59)</f>
        <v/>
      </c>
      <c r="AZ59" s="161" t="str">
        <f>if('02_indirect'!AH59=2,1,'02_indirect'!AH59)</f>
        <v/>
      </c>
      <c r="BA59" s="161" t="str">
        <f>if('02_indirect'!AI59=2,1,'02_indirect'!AI59)</f>
        <v/>
      </c>
      <c r="BB59" s="161" t="str">
        <f>if('02_indirect'!AJ59=2,1,'02_indirect'!AJ59)</f>
        <v/>
      </c>
      <c r="BC59" s="161" t="str">
        <f>if('02_indirect'!AK59=2,1,'02_indirect'!AK59)</f>
        <v/>
      </c>
      <c r="BD59" s="161" t="str">
        <f>if('02_indirect'!AL59=2,1,'02_indirect'!AL59)</f>
        <v/>
      </c>
      <c r="BE59" s="161" t="str">
        <f>if('02_indirect'!AM59=2,1,'02_indirect'!AM59)</f>
        <v/>
      </c>
      <c r="BF59" s="161" t="str">
        <f>if('02_indirect'!AN59=2,1,'02_indirect'!AN59)</f>
        <v/>
      </c>
      <c r="BG59" s="161" t="str">
        <f>if('02_indirect'!AO59=2,1,'02_indirect'!AO59)</f>
        <v/>
      </c>
      <c r="BH59" s="161" t="str">
        <f>if('02_indirect'!AP59=2,1,'02_indirect'!AP59)</f>
        <v/>
      </c>
      <c r="BI59" s="161" t="str">
        <f>if('02_indirect'!AQ59=2,1,'02_indirect'!AQ59)</f>
        <v/>
      </c>
      <c r="BJ59" s="161" t="str">
        <f>if('02_indirect'!AR59=2,1,'02_indirect'!AR59)</f>
        <v/>
      </c>
      <c r="BK59" s="161" t="str">
        <f>if('02_indirect'!AS59=2,1,'02_indirect'!AS59)</f>
        <v/>
      </c>
      <c r="BL59" s="161" t="str">
        <f>if('02_indirect'!AT59=2,1,'02_indirect'!AT59)</f>
        <v/>
      </c>
      <c r="BM59" s="161" t="str">
        <f>if('02_indirect'!AU59=2,1,'02_indirect'!AU59)</f>
        <v/>
      </c>
      <c r="BN59" s="161" t="str">
        <f>if('02_indirect'!AV59=2,1,'02_indirect'!AV59)</f>
        <v/>
      </c>
      <c r="BO59" s="161" t="str">
        <f>if('02_indirect'!AW59=2,1,'02_indirect'!AW59)</f>
        <v/>
      </c>
      <c r="BP59" s="161" t="str">
        <f>if('02_indirect'!AX59=2,1,'02_indirect'!AX59)</f>
        <v/>
      </c>
      <c r="BQ59" s="161" t="str">
        <f>if('02_indirect'!AY59=2,1,'02_indirect'!AY59)</f>
        <v/>
      </c>
      <c r="BR59" s="161" t="str">
        <f>if('02_indirect'!AZ59=2,1,'02_indirect'!AZ59)</f>
        <v/>
      </c>
      <c r="BS59" s="161" t="str">
        <f>if('02_indirect'!BA59=2,1,'02_indirect'!BA59)</f>
        <v/>
      </c>
      <c r="BT59" s="161" t="str">
        <f>if('02_indirect'!BB59=2,1,'02_indirect'!BB59)</f>
        <v/>
      </c>
      <c r="BU59" s="161" t="str">
        <f>if('02_indirect'!BC59=2,1,'02_indirect'!BC59)</f>
        <v/>
      </c>
      <c r="BV59" s="161" t="str">
        <f>if('02_indirect'!BD59=2,1,'02_indirect'!BD59)</f>
        <v/>
      </c>
    </row>
    <row r="60" ht="17.25" customHeight="1">
      <c r="A60" s="162" t="str">
        <f>IF('02_indirect'!B62="",,'02_indirect'!C62&amp;"("&amp;'02_indirect'!E62&amp;'02_indirect'!D62&amp;")")</f>
        <v/>
      </c>
      <c r="B60" s="163"/>
      <c r="C60" s="180"/>
      <c r="D60" s="163"/>
      <c r="E60" s="163"/>
      <c r="F60" s="163"/>
      <c r="G60" s="163"/>
      <c r="H60" s="163"/>
      <c r="I60" s="179"/>
      <c r="J60" s="163"/>
      <c r="K60" s="163"/>
      <c r="L60" s="163"/>
      <c r="M60" s="163"/>
      <c r="N60" s="163"/>
      <c r="O60" s="163"/>
      <c r="P60" s="163"/>
      <c r="Q60" s="167" t="str">
        <f>Hlookup(Q$1,'04_need'!$B$1:$DP$104,63)</f>
        <v/>
      </c>
      <c r="R60" s="168" t="str">
        <f>Hlookup(R$1,'04_need'!$B$1:$DP$104,63)</f>
        <v/>
      </c>
      <c r="S60" s="168" t="str">
        <f>Hlookup(S$1,'04_need'!$B$1:$DP$104,63)</f>
        <v/>
      </c>
      <c r="T60" s="168" t="str">
        <f>Hlookup(T$1,'04_need'!$B$1:$DP$104,63)</f>
        <v/>
      </c>
      <c r="U60" s="168" t="str">
        <f>Hlookup(U$1,'04_need'!$B$1:$DP$104,63)</f>
        <v/>
      </c>
      <c r="V60" s="168" t="str">
        <f>Hlookup(V$1,'04_need'!$B$1:$DP$104,63)</f>
        <v/>
      </c>
      <c r="W60" s="43" t="str">
        <f>Hlookup(W$1,'04_need'!$B$1:$DP$104,63)</f>
        <v/>
      </c>
      <c r="X60" s="161" t="str">
        <f>if('02_indirect'!F60=2,1,'02_indirect'!F60)</f>
        <v/>
      </c>
      <c r="Y60" s="161" t="str">
        <f>if('02_indirect'!G60=2,1,'02_indirect'!G60)</f>
        <v/>
      </c>
      <c r="Z60" s="161" t="str">
        <f>if('02_indirect'!H60=2,1,'02_indirect'!H60)</f>
        <v/>
      </c>
      <c r="AA60" s="161" t="str">
        <f>if('02_indirect'!I60=2,1,'02_indirect'!I60)</f>
        <v/>
      </c>
      <c r="AB60" s="161" t="str">
        <f>if('02_indirect'!J60=2,1,'02_indirect'!J60)</f>
        <v/>
      </c>
      <c r="AC60" s="161" t="str">
        <f>if('02_indirect'!K60=2,1,'02_indirect'!K60)</f>
        <v/>
      </c>
      <c r="AD60" s="161" t="str">
        <f>if('02_indirect'!L60=2,1,'02_indirect'!L60)</f>
        <v/>
      </c>
      <c r="AE60" s="161" t="str">
        <f>if('02_indirect'!M60=2,1,'02_indirect'!M60)</f>
        <v/>
      </c>
      <c r="AF60" s="161" t="str">
        <f>if('02_indirect'!N60=2,1,'02_indirect'!N60)</f>
        <v/>
      </c>
      <c r="AG60" s="161" t="str">
        <f>if('02_indirect'!O60=2,1,'02_indirect'!O60)</f>
        <v/>
      </c>
      <c r="AH60" s="161" t="str">
        <f>if('02_indirect'!P60=2,1,'02_indirect'!P60)</f>
        <v/>
      </c>
      <c r="AI60" s="161" t="str">
        <f>if('02_indirect'!Q60=2,1,'02_indirect'!Q60)</f>
        <v/>
      </c>
      <c r="AJ60" s="161" t="str">
        <f>if('02_indirect'!R60=2,1,'02_indirect'!R60)</f>
        <v/>
      </c>
      <c r="AK60" s="161" t="str">
        <f>if('02_indirect'!S60=2,1,'02_indirect'!S60)</f>
        <v/>
      </c>
      <c r="AL60" s="161" t="str">
        <f>if('02_indirect'!T60=2,1,'02_indirect'!T60)</f>
        <v/>
      </c>
      <c r="AM60" s="161" t="str">
        <f>if('02_indirect'!U60=2,1,'02_indirect'!U60)</f>
        <v/>
      </c>
      <c r="AN60" s="161" t="str">
        <f>if('02_indirect'!V60=2,1,'02_indirect'!V60)</f>
        <v/>
      </c>
      <c r="AO60" s="161" t="str">
        <f>if('02_indirect'!W60=2,1,'02_indirect'!W60)</f>
        <v/>
      </c>
      <c r="AP60" s="161" t="str">
        <f>if('02_indirect'!X60=2,1,'02_indirect'!X60)</f>
        <v/>
      </c>
      <c r="AQ60" s="161" t="str">
        <f>if('02_indirect'!Y60=2,1,'02_indirect'!Y60)</f>
        <v/>
      </c>
      <c r="AR60" s="161" t="str">
        <f>if('02_indirect'!Z60=2,1,'02_indirect'!Z60)</f>
        <v/>
      </c>
      <c r="AS60" s="161" t="str">
        <f>if('02_indirect'!AA60=2,1,'02_indirect'!AA60)</f>
        <v/>
      </c>
      <c r="AT60" s="161" t="str">
        <f>if('02_indirect'!AB60=2,1,'02_indirect'!AB60)</f>
        <v/>
      </c>
      <c r="AU60" s="161" t="str">
        <f>if('02_indirect'!AC60=2,1,'02_indirect'!AC60)</f>
        <v/>
      </c>
      <c r="AV60" s="161" t="str">
        <f>if('02_indirect'!AD60=2,1,'02_indirect'!AD60)</f>
        <v/>
      </c>
      <c r="AW60" s="161" t="str">
        <f>if('02_indirect'!AE60=2,1,'02_indirect'!AE60)</f>
        <v/>
      </c>
      <c r="AX60" s="161" t="str">
        <f>if('02_indirect'!AF60=2,1,'02_indirect'!AF60)</f>
        <v/>
      </c>
      <c r="AY60" s="161" t="str">
        <f>if('02_indirect'!AG60=2,1,'02_indirect'!AG60)</f>
        <v/>
      </c>
      <c r="AZ60" s="161" t="str">
        <f>if('02_indirect'!AH60=2,1,'02_indirect'!AH60)</f>
        <v/>
      </c>
      <c r="BA60" s="161" t="str">
        <f>if('02_indirect'!AI60=2,1,'02_indirect'!AI60)</f>
        <v/>
      </c>
      <c r="BB60" s="161" t="str">
        <f>if('02_indirect'!AJ60=2,1,'02_indirect'!AJ60)</f>
        <v/>
      </c>
      <c r="BC60" s="161" t="str">
        <f>if('02_indirect'!AK60=2,1,'02_indirect'!AK60)</f>
        <v/>
      </c>
      <c r="BD60" s="161" t="str">
        <f>if('02_indirect'!AL60=2,1,'02_indirect'!AL60)</f>
        <v/>
      </c>
      <c r="BE60" s="161" t="str">
        <f>if('02_indirect'!AM60=2,1,'02_indirect'!AM60)</f>
        <v/>
      </c>
      <c r="BF60" s="161" t="str">
        <f>if('02_indirect'!AN60=2,1,'02_indirect'!AN60)</f>
        <v/>
      </c>
      <c r="BG60" s="161" t="str">
        <f>if('02_indirect'!AO60=2,1,'02_indirect'!AO60)</f>
        <v/>
      </c>
      <c r="BH60" s="161" t="str">
        <f>if('02_indirect'!AP60=2,1,'02_indirect'!AP60)</f>
        <v/>
      </c>
      <c r="BI60" s="161" t="str">
        <f>if('02_indirect'!AQ60=2,1,'02_indirect'!AQ60)</f>
        <v/>
      </c>
      <c r="BJ60" s="161" t="str">
        <f>if('02_indirect'!AR60=2,1,'02_indirect'!AR60)</f>
        <v/>
      </c>
      <c r="BK60" s="161" t="str">
        <f>if('02_indirect'!AS60=2,1,'02_indirect'!AS60)</f>
        <v/>
      </c>
      <c r="BL60" s="161" t="str">
        <f>if('02_indirect'!AT60=2,1,'02_indirect'!AT60)</f>
        <v/>
      </c>
      <c r="BM60" s="161" t="str">
        <f>if('02_indirect'!AU60=2,1,'02_indirect'!AU60)</f>
        <v/>
      </c>
      <c r="BN60" s="161" t="str">
        <f>if('02_indirect'!AV60=2,1,'02_indirect'!AV60)</f>
        <v/>
      </c>
      <c r="BO60" s="161" t="str">
        <f>if('02_indirect'!AW60=2,1,'02_indirect'!AW60)</f>
        <v/>
      </c>
      <c r="BP60" s="161" t="str">
        <f>if('02_indirect'!AX60=2,1,'02_indirect'!AX60)</f>
        <v/>
      </c>
      <c r="BQ60" s="161" t="str">
        <f>if('02_indirect'!AY60=2,1,'02_indirect'!AY60)</f>
        <v/>
      </c>
      <c r="BR60" s="161" t="str">
        <f>if('02_indirect'!AZ60=2,1,'02_indirect'!AZ60)</f>
        <v/>
      </c>
      <c r="BS60" s="161" t="str">
        <f>if('02_indirect'!BA60=2,1,'02_indirect'!BA60)</f>
        <v/>
      </c>
      <c r="BT60" s="161" t="str">
        <f>if('02_indirect'!BB60=2,1,'02_indirect'!BB60)</f>
        <v/>
      </c>
      <c r="BU60" s="161" t="str">
        <f>if('02_indirect'!BC60=2,1,'02_indirect'!BC60)</f>
        <v/>
      </c>
      <c r="BV60" s="161" t="str">
        <f>if('02_indirect'!BD60=2,1,'02_indirect'!BD60)</f>
        <v/>
      </c>
    </row>
    <row r="61" ht="17.25" customHeight="1">
      <c r="A61" s="162" t="str">
        <f>IF('02_indirect'!B63="",,'02_indirect'!C63&amp;"("&amp;'02_indirect'!E63&amp;'02_indirect'!D63&amp;")")</f>
        <v/>
      </c>
      <c r="B61" s="163"/>
      <c r="C61" s="180"/>
      <c r="D61" s="163"/>
      <c r="E61" s="163"/>
      <c r="F61" s="163"/>
      <c r="G61" s="163"/>
      <c r="H61" s="163"/>
      <c r="I61" s="179"/>
      <c r="J61" s="163"/>
      <c r="K61" s="163"/>
      <c r="L61" s="163"/>
      <c r="M61" s="163"/>
      <c r="N61" s="163"/>
      <c r="O61" s="163"/>
      <c r="P61" s="163"/>
      <c r="Q61" s="167" t="str">
        <f>Hlookup(Q$1,'04_need'!$B$1:$DP$104,64)</f>
        <v/>
      </c>
      <c r="R61" s="168" t="str">
        <f>Hlookup(R$1,'04_need'!$B$1:$DP$104,64)</f>
        <v/>
      </c>
      <c r="S61" s="168" t="str">
        <f>Hlookup(S$1,'04_need'!$B$1:$DP$104,64)</f>
        <v/>
      </c>
      <c r="T61" s="168" t="str">
        <f>Hlookup(T$1,'04_need'!$B$1:$DP$104,64)</f>
        <v/>
      </c>
      <c r="U61" s="168" t="str">
        <f>Hlookup(U$1,'04_need'!$B$1:$DP$104,64)</f>
        <v/>
      </c>
      <c r="V61" s="168" t="str">
        <f>Hlookup(V$1,'04_need'!$B$1:$DP$104,64)</f>
        <v/>
      </c>
      <c r="W61" s="43" t="str">
        <f>Hlookup(W$1,'04_need'!$B$1:$DP$104,64)</f>
        <v/>
      </c>
      <c r="X61" s="161" t="str">
        <f>if('02_indirect'!F61=2,1,'02_indirect'!F61)</f>
        <v/>
      </c>
      <c r="Y61" s="161" t="str">
        <f>if('02_indirect'!G61=2,1,'02_indirect'!G61)</f>
        <v/>
      </c>
      <c r="Z61" s="161" t="str">
        <f>if('02_indirect'!H61=2,1,'02_indirect'!H61)</f>
        <v/>
      </c>
      <c r="AA61" s="161" t="str">
        <f>if('02_indirect'!I61=2,1,'02_indirect'!I61)</f>
        <v/>
      </c>
      <c r="AB61" s="161" t="str">
        <f>if('02_indirect'!J61=2,1,'02_indirect'!J61)</f>
        <v/>
      </c>
      <c r="AC61" s="161" t="str">
        <f>if('02_indirect'!K61=2,1,'02_indirect'!K61)</f>
        <v/>
      </c>
      <c r="AD61" s="161" t="str">
        <f>if('02_indirect'!L61=2,1,'02_indirect'!L61)</f>
        <v/>
      </c>
      <c r="AE61" s="161" t="str">
        <f>if('02_indirect'!M61=2,1,'02_indirect'!M61)</f>
        <v/>
      </c>
      <c r="AF61" s="161" t="str">
        <f>if('02_indirect'!N61=2,1,'02_indirect'!N61)</f>
        <v/>
      </c>
      <c r="AG61" s="161" t="str">
        <f>if('02_indirect'!O61=2,1,'02_indirect'!O61)</f>
        <v/>
      </c>
      <c r="AH61" s="161" t="str">
        <f>if('02_indirect'!P61=2,1,'02_indirect'!P61)</f>
        <v/>
      </c>
      <c r="AI61" s="161" t="str">
        <f>if('02_indirect'!Q61=2,1,'02_indirect'!Q61)</f>
        <v/>
      </c>
      <c r="AJ61" s="161" t="str">
        <f>if('02_indirect'!R61=2,1,'02_indirect'!R61)</f>
        <v/>
      </c>
      <c r="AK61" s="161" t="str">
        <f>if('02_indirect'!S61=2,1,'02_indirect'!S61)</f>
        <v/>
      </c>
      <c r="AL61" s="161" t="str">
        <f>if('02_indirect'!T61=2,1,'02_indirect'!T61)</f>
        <v/>
      </c>
      <c r="AM61" s="161" t="str">
        <f>if('02_indirect'!U61=2,1,'02_indirect'!U61)</f>
        <v/>
      </c>
      <c r="AN61" s="161" t="str">
        <f>if('02_indirect'!V61=2,1,'02_indirect'!V61)</f>
        <v/>
      </c>
      <c r="AO61" s="161" t="str">
        <f>if('02_indirect'!W61=2,1,'02_indirect'!W61)</f>
        <v/>
      </c>
      <c r="AP61" s="161" t="str">
        <f>if('02_indirect'!X61=2,1,'02_indirect'!X61)</f>
        <v/>
      </c>
      <c r="AQ61" s="161" t="str">
        <f>if('02_indirect'!Y61=2,1,'02_indirect'!Y61)</f>
        <v/>
      </c>
      <c r="AR61" s="161" t="str">
        <f>if('02_indirect'!Z61=2,1,'02_indirect'!Z61)</f>
        <v/>
      </c>
      <c r="AS61" s="161" t="str">
        <f>if('02_indirect'!AA61=2,1,'02_indirect'!AA61)</f>
        <v/>
      </c>
      <c r="AT61" s="161" t="str">
        <f>if('02_indirect'!AB61=2,1,'02_indirect'!AB61)</f>
        <v/>
      </c>
      <c r="AU61" s="161" t="str">
        <f>if('02_indirect'!AC61=2,1,'02_indirect'!AC61)</f>
        <v/>
      </c>
      <c r="AV61" s="161" t="str">
        <f>if('02_indirect'!AD61=2,1,'02_indirect'!AD61)</f>
        <v/>
      </c>
      <c r="AW61" s="161" t="str">
        <f>if('02_indirect'!AE61=2,1,'02_indirect'!AE61)</f>
        <v/>
      </c>
      <c r="AX61" s="161" t="str">
        <f>if('02_indirect'!AF61=2,1,'02_indirect'!AF61)</f>
        <v/>
      </c>
      <c r="AY61" s="161" t="str">
        <f>if('02_indirect'!AG61=2,1,'02_indirect'!AG61)</f>
        <v/>
      </c>
      <c r="AZ61" s="161" t="str">
        <f>if('02_indirect'!AH61=2,1,'02_indirect'!AH61)</f>
        <v/>
      </c>
      <c r="BA61" s="161" t="str">
        <f>if('02_indirect'!AI61=2,1,'02_indirect'!AI61)</f>
        <v/>
      </c>
      <c r="BB61" s="161" t="str">
        <f>if('02_indirect'!AJ61=2,1,'02_indirect'!AJ61)</f>
        <v/>
      </c>
      <c r="BC61" s="161" t="str">
        <f>if('02_indirect'!AK61=2,1,'02_indirect'!AK61)</f>
        <v/>
      </c>
      <c r="BD61" s="161" t="str">
        <f>if('02_indirect'!AL61=2,1,'02_indirect'!AL61)</f>
        <v/>
      </c>
      <c r="BE61" s="161" t="str">
        <f>if('02_indirect'!AM61=2,1,'02_indirect'!AM61)</f>
        <v/>
      </c>
      <c r="BF61" s="161" t="str">
        <f>if('02_indirect'!AN61=2,1,'02_indirect'!AN61)</f>
        <v/>
      </c>
      <c r="BG61" s="161" t="str">
        <f>if('02_indirect'!AO61=2,1,'02_indirect'!AO61)</f>
        <v/>
      </c>
      <c r="BH61" s="161" t="str">
        <f>if('02_indirect'!AP61=2,1,'02_indirect'!AP61)</f>
        <v/>
      </c>
      <c r="BI61" s="161" t="str">
        <f>if('02_indirect'!AQ61=2,1,'02_indirect'!AQ61)</f>
        <v/>
      </c>
      <c r="BJ61" s="161" t="str">
        <f>if('02_indirect'!AR61=2,1,'02_indirect'!AR61)</f>
        <v/>
      </c>
      <c r="BK61" s="161" t="str">
        <f>if('02_indirect'!AS61=2,1,'02_indirect'!AS61)</f>
        <v/>
      </c>
      <c r="BL61" s="161" t="str">
        <f>if('02_indirect'!AT61=2,1,'02_indirect'!AT61)</f>
        <v/>
      </c>
      <c r="BM61" s="161" t="str">
        <f>if('02_indirect'!AU61=2,1,'02_indirect'!AU61)</f>
        <v/>
      </c>
      <c r="BN61" s="161" t="str">
        <f>if('02_indirect'!AV61=2,1,'02_indirect'!AV61)</f>
        <v/>
      </c>
      <c r="BO61" s="161" t="str">
        <f>if('02_indirect'!AW61=2,1,'02_indirect'!AW61)</f>
        <v/>
      </c>
      <c r="BP61" s="161" t="str">
        <f>if('02_indirect'!AX61=2,1,'02_indirect'!AX61)</f>
        <v/>
      </c>
      <c r="BQ61" s="161" t="str">
        <f>if('02_indirect'!AY61=2,1,'02_indirect'!AY61)</f>
        <v/>
      </c>
      <c r="BR61" s="161" t="str">
        <f>if('02_indirect'!AZ61=2,1,'02_indirect'!AZ61)</f>
        <v/>
      </c>
      <c r="BS61" s="161" t="str">
        <f>if('02_indirect'!BA61=2,1,'02_indirect'!BA61)</f>
        <v/>
      </c>
      <c r="BT61" s="161" t="str">
        <f>if('02_indirect'!BB61=2,1,'02_indirect'!BB61)</f>
        <v/>
      </c>
      <c r="BU61" s="161" t="str">
        <f>if('02_indirect'!BC61=2,1,'02_indirect'!BC61)</f>
        <v/>
      </c>
      <c r="BV61" s="161" t="str">
        <f>if('02_indirect'!BD61=2,1,'02_indirect'!BD61)</f>
        <v/>
      </c>
    </row>
    <row r="62" ht="17.25" customHeight="1">
      <c r="A62" s="162" t="str">
        <f>IF('02_indirect'!B64="",,'02_indirect'!C64&amp;"("&amp;'02_indirect'!E64&amp;'02_indirect'!D64&amp;")")</f>
        <v/>
      </c>
      <c r="B62" s="163"/>
      <c r="C62" s="180"/>
      <c r="D62" s="163"/>
      <c r="E62" s="163"/>
      <c r="F62" s="163"/>
      <c r="G62" s="163"/>
      <c r="H62" s="163"/>
      <c r="I62" s="179"/>
      <c r="J62" s="163"/>
      <c r="K62" s="163"/>
      <c r="L62" s="163"/>
      <c r="M62" s="163"/>
      <c r="N62" s="163"/>
      <c r="O62" s="163"/>
      <c r="P62" s="163"/>
      <c r="Q62" s="167" t="str">
        <f>Hlookup(Q$1,'04_need'!$B$1:$DP$104,65)</f>
        <v/>
      </c>
      <c r="R62" s="168" t="str">
        <f>Hlookup(R$1,'04_need'!$B$1:$DP$104,65)</f>
        <v/>
      </c>
      <c r="S62" s="168" t="str">
        <f>Hlookup(S$1,'04_need'!$B$1:$DP$104,65)</f>
        <v/>
      </c>
      <c r="T62" s="168" t="str">
        <f>Hlookup(T$1,'04_need'!$B$1:$DP$104,65)</f>
        <v/>
      </c>
      <c r="U62" s="168" t="str">
        <f>Hlookup(U$1,'04_need'!$B$1:$DP$104,65)</f>
        <v/>
      </c>
      <c r="V62" s="168" t="str">
        <f>Hlookup(V$1,'04_need'!$B$1:$DP$104,65)</f>
        <v/>
      </c>
      <c r="W62" s="43" t="str">
        <f>Hlookup(W$1,'04_need'!$B$1:$DP$104,65)</f>
        <v/>
      </c>
      <c r="X62" s="161" t="str">
        <f>if('02_indirect'!F62=2,1,'02_indirect'!F62)</f>
        <v/>
      </c>
      <c r="Y62" s="161" t="str">
        <f>if('02_indirect'!G62=2,1,'02_indirect'!G62)</f>
        <v/>
      </c>
      <c r="Z62" s="161" t="str">
        <f>if('02_indirect'!H62=2,1,'02_indirect'!H62)</f>
        <v/>
      </c>
      <c r="AA62" s="161" t="str">
        <f>if('02_indirect'!I62=2,1,'02_indirect'!I62)</f>
        <v/>
      </c>
      <c r="AB62" s="161" t="str">
        <f>if('02_indirect'!J62=2,1,'02_indirect'!J62)</f>
        <v/>
      </c>
      <c r="AC62" s="161" t="str">
        <f>if('02_indirect'!K62=2,1,'02_indirect'!K62)</f>
        <v/>
      </c>
      <c r="AD62" s="161" t="str">
        <f>if('02_indirect'!L62=2,1,'02_indirect'!L62)</f>
        <v/>
      </c>
      <c r="AE62" s="161" t="str">
        <f>if('02_indirect'!M62=2,1,'02_indirect'!M62)</f>
        <v/>
      </c>
      <c r="AF62" s="161" t="str">
        <f>if('02_indirect'!N62=2,1,'02_indirect'!N62)</f>
        <v/>
      </c>
      <c r="AG62" s="161" t="str">
        <f>if('02_indirect'!O62=2,1,'02_indirect'!O62)</f>
        <v/>
      </c>
      <c r="AH62" s="161" t="str">
        <f>if('02_indirect'!P62=2,1,'02_indirect'!P62)</f>
        <v/>
      </c>
      <c r="AI62" s="161" t="str">
        <f>if('02_indirect'!Q62=2,1,'02_indirect'!Q62)</f>
        <v/>
      </c>
      <c r="AJ62" s="161" t="str">
        <f>if('02_indirect'!R62=2,1,'02_indirect'!R62)</f>
        <v/>
      </c>
      <c r="AK62" s="161" t="str">
        <f>if('02_indirect'!S62=2,1,'02_indirect'!S62)</f>
        <v/>
      </c>
      <c r="AL62" s="161" t="str">
        <f>if('02_indirect'!T62=2,1,'02_indirect'!T62)</f>
        <v/>
      </c>
      <c r="AM62" s="161" t="str">
        <f>if('02_indirect'!U62=2,1,'02_indirect'!U62)</f>
        <v/>
      </c>
      <c r="AN62" s="161" t="str">
        <f>if('02_indirect'!V62=2,1,'02_indirect'!V62)</f>
        <v/>
      </c>
      <c r="AO62" s="161" t="str">
        <f>if('02_indirect'!W62=2,1,'02_indirect'!W62)</f>
        <v/>
      </c>
      <c r="AP62" s="161" t="str">
        <f>if('02_indirect'!X62=2,1,'02_indirect'!X62)</f>
        <v/>
      </c>
      <c r="AQ62" s="161" t="str">
        <f>if('02_indirect'!Y62=2,1,'02_indirect'!Y62)</f>
        <v/>
      </c>
      <c r="AR62" s="161" t="str">
        <f>if('02_indirect'!Z62=2,1,'02_indirect'!Z62)</f>
        <v/>
      </c>
      <c r="AS62" s="161" t="str">
        <f>if('02_indirect'!AA62=2,1,'02_indirect'!AA62)</f>
        <v/>
      </c>
      <c r="AT62" s="161" t="str">
        <f>if('02_indirect'!AB62=2,1,'02_indirect'!AB62)</f>
        <v/>
      </c>
      <c r="AU62" s="161" t="str">
        <f>if('02_indirect'!AC62=2,1,'02_indirect'!AC62)</f>
        <v/>
      </c>
      <c r="AV62" s="161" t="str">
        <f>if('02_indirect'!AD62=2,1,'02_indirect'!AD62)</f>
        <v/>
      </c>
      <c r="AW62" s="161" t="str">
        <f>if('02_indirect'!AE62=2,1,'02_indirect'!AE62)</f>
        <v/>
      </c>
      <c r="AX62" s="161" t="str">
        <f>if('02_indirect'!AF62=2,1,'02_indirect'!AF62)</f>
        <v/>
      </c>
      <c r="AY62" s="161" t="str">
        <f>if('02_indirect'!AG62=2,1,'02_indirect'!AG62)</f>
        <v/>
      </c>
      <c r="AZ62" s="161" t="str">
        <f>if('02_indirect'!AH62=2,1,'02_indirect'!AH62)</f>
        <v/>
      </c>
      <c r="BA62" s="161" t="str">
        <f>if('02_indirect'!AI62=2,1,'02_indirect'!AI62)</f>
        <v/>
      </c>
      <c r="BB62" s="161" t="str">
        <f>if('02_indirect'!AJ62=2,1,'02_indirect'!AJ62)</f>
        <v/>
      </c>
      <c r="BC62" s="161" t="str">
        <f>if('02_indirect'!AK62=2,1,'02_indirect'!AK62)</f>
        <v/>
      </c>
      <c r="BD62" s="161" t="str">
        <f>if('02_indirect'!AL62=2,1,'02_indirect'!AL62)</f>
        <v/>
      </c>
      <c r="BE62" s="161" t="str">
        <f>if('02_indirect'!AM62=2,1,'02_indirect'!AM62)</f>
        <v/>
      </c>
      <c r="BF62" s="161" t="str">
        <f>if('02_indirect'!AN62=2,1,'02_indirect'!AN62)</f>
        <v/>
      </c>
      <c r="BG62" s="161" t="str">
        <f>if('02_indirect'!AO62=2,1,'02_indirect'!AO62)</f>
        <v/>
      </c>
      <c r="BH62" s="161" t="str">
        <f>if('02_indirect'!AP62=2,1,'02_indirect'!AP62)</f>
        <v/>
      </c>
      <c r="BI62" s="161" t="str">
        <f>if('02_indirect'!AQ62=2,1,'02_indirect'!AQ62)</f>
        <v/>
      </c>
      <c r="BJ62" s="161" t="str">
        <f>if('02_indirect'!AR62=2,1,'02_indirect'!AR62)</f>
        <v/>
      </c>
      <c r="BK62" s="161" t="str">
        <f>if('02_indirect'!AS62=2,1,'02_indirect'!AS62)</f>
        <v/>
      </c>
      <c r="BL62" s="161" t="str">
        <f>if('02_indirect'!AT62=2,1,'02_indirect'!AT62)</f>
        <v/>
      </c>
      <c r="BM62" s="161" t="str">
        <f>if('02_indirect'!AU62=2,1,'02_indirect'!AU62)</f>
        <v/>
      </c>
      <c r="BN62" s="161" t="str">
        <f>if('02_indirect'!AV62=2,1,'02_indirect'!AV62)</f>
        <v/>
      </c>
      <c r="BO62" s="161" t="str">
        <f>if('02_indirect'!AW62=2,1,'02_indirect'!AW62)</f>
        <v/>
      </c>
      <c r="BP62" s="161" t="str">
        <f>if('02_indirect'!AX62=2,1,'02_indirect'!AX62)</f>
        <v/>
      </c>
      <c r="BQ62" s="161" t="str">
        <f>if('02_indirect'!AY62=2,1,'02_indirect'!AY62)</f>
        <v/>
      </c>
      <c r="BR62" s="161" t="str">
        <f>if('02_indirect'!AZ62=2,1,'02_indirect'!AZ62)</f>
        <v/>
      </c>
      <c r="BS62" s="161" t="str">
        <f>if('02_indirect'!BA62=2,1,'02_indirect'!BA62)</f>
        <v/>
      </c>
      <c r="BT62" s="161" t="str">
        <f>if('02_indirect'!BB62=2,1,'02_indirect'!BB62)</f>
        <v/>
      </c>
      <c r="BU62" s="161" t="str">
        <f>if('02_indirect'!BC62=2,1,'02_indirect'!BC62)</f>
        <v/>
      </c>
      <c r="BV62" s="161" t="str">
        <f>if('02_indirect'!BD62=2,1,'02_indirect'!BD62)</f>
        <v/>
      </c>
    </row>
    <row r="63" ht="17.25" customHeight="1">
      <c r="A63" s="162" t="str">
        <f>IF('02_indirect'!B65="",,'02_indirect'!C65&amp;"("&amp;'02_indirect'!E65&amp;'02_indirect'!D65&amp;")")</f>
        <v/>
      </c>
      <c r="B63" s="163"/>
      <c r="C63" s="180"/>
      <c r="D63" s="163"/>
      <c r="E63" s="163"/>
      <c r="F63" s="163"/>
      <c r="G63" s="163"/>
      <c r="H63" s="163"/>
      <c r="I63" s="179"/>
      <c r="J63" s="163"/>
      <c r="K63" s="163"/>
      <c r="L63" s="163"/>
      <c r="M63" s="163"/>
      <c r="N63" s="163"/>
      <c r="O63" s="163"/>
      <c r="P63" s="163"/>
      <c r="Q63" s="167" t="str">
        <f>Hlookup(Q$1,'04_need'!$B$1:$DP$104,66)</f>
        <v/>
      </c>
      <c r="R63" s="168" t="str">
        <f>Hlookup(R$1,'04_need'!$B$1:$DP$104,66)</f>
        <v/>
      </c>
      <c r="S63" s="168" t="str">
        <f>Hlookup(S$1,'04_need'!$B$1:$DP$104,66)</f>
        <v/>
      </c>
      <c r="T63" s="168" t="str">
        <f>Hlookup(T$1,'04_need'!$B$1:$DP$104,66)</f>
        <v/>
      </c>
      <c r="U63" s="168" t="str">
        <f>Hlookup(U$1,'04_need'!$B$1:$DP$104,66)</f>
        <v/>
      </c>
      <c r="V63" s="168" t="str">
        <f>Hlookup(V$1,'04_need'!$B$1:$DP$104,66)</f>
        <v/>
      </c>
      <c r="W63" s="43" t="str">
        <f>Hlookup(W$1,'04_need'!$B$1:$DP$104,66)</f>
        <v/>
      </c>
      <c r="X63" s="161" t="str">
        <f>if('02_indirect'!F63=2,1,'02_indirect'!F63)</f>
        <v/>
      </c>
      <c r="Y63" s="161" t="str">
        <f>if('02_indirect'!G63=2,1,'02_indirect'!G63)</f>
        <v/>
      </c>
      <c r="Z63" s="161" t="str">
        <f>if('02_indirect'!H63=2,1,'02_indirect'!H63)</f>
        <v/>
      </c>
      <c r="AA63" s="161" t="str">
        <f>if('02_indirect'!I63=2,1,'02_indirect'!I63)</f>
        <v/>
      </c>
      <c r="AB63" s="161" t="str">
        <f>if('02_indirect'!J63=2,1,'02_indirect'!J63)</f>
        <v/>
      </c>
      <c r="AC63" s="161" t="str">
        <f>if('02_indirect'!K63=2,1,'02_indirect'!K63)</f>
        <v/>
      </c>
      <c r="AD63" s="161" t="str">
        <f>if('02_indirect'!L63=2,1,'02_indirect'!L63)</f>
        <v/>
      </c>
      <c r="AE63" s="161" t="str">
        <f>if('02_indirect'!M63=2,1,'02_indirect'!M63)</f>
        <v/>
      </c>
      <c r="AF63" s="161" t="str">
        <f>if('02_indirect'!N63=2,1,'02_indirect'!N63)</f>
        <v/>
      </c>
      <c r="AG63" s="161" t="str">
        <f>if('02_indirect'!O63=2,1,'02_indirect'!O63)</f>
        <v/>
      </c>
      <c r="AH63" s="161" t="str">
        <f>if('02_indirect'!P63=2,1,'02_indirect'!P63)</f>
        <v/>
      </c>
      <c r="AI63" s="161" t="str">
        <f>if('02_indirect'!Q63=2,1,'02_indirect'!Q63)</f>
        <v/>
      </c>
      <c r="AJ63" s="161" t="str">
        <f>if('02_indirect'!R63=2,1,'02_indirect'!R63)</f>
        <v/>
      </c>
      <c r="AK63" s="161" t="str">
        <f>if('02_indirect'!S63=2,1,'02_indirect'!S63)</f>
        <v/>
      </c>
      <c r="AL63" s="161" t="str">
        <f>if('02_indirect'!T63=2,1,'02_indirect'!T63)</f>
        <v/>
      </c>
      <c r="AM63" s="161" t="str">
        <f>if('02_indirect'!U63=2,1,'02_indirect'!U63)</f>
        <v/>
      </c>
      <c r="AN63" s="161" t="str">
        <f>if('02_indirect'!V63=2,1,'02_indirect'!V63)</f>
        <v/>
      </c>
      <c r="AO63" s="161" t="str">
        <f>if('02_indirect'!W63=2,1,'02_indirect'!W63)</f>
        <v/>
      </c>
      <c r="AP63" s="161" t="str">
        <f>if('02_indirect'!X63=2,1,'02_indirect'!X63)</f>
        <v/>
      </c>
      <c r="AQ63" s="161" t="str">
        <f>if('02_indirect'!Y63=2,1,'02_indirect'!Y63)</f>
        <v/>
      </c>
      <c r="AR63" s="161" t="str">
        <f>if('02_indirect'!Z63=2,1,'02_indirect'!Z63)</f>
        <v/>
      </c>
      <c r="AS63" s="161" t="str">
        <f>if('02_indirect'!AA63=2,1,'02_indirect'!AA63)</f>
        <v/>
      </c>
      <c r="AT63" s="161" t="str">
        <f>if('02_indirect'!AB63=2,1,'02_indirect'!AB63)</f>
        <v/>
      </c>
      <c r="AU63" s="161" t="str">
        <f>if('02_indirect'!AC63=2,1,'02_indirect'!AC63)</f>
        <v/>
      </c>
      <c r="AV63" s="161" t="str">
        <f>if('02_indirect'!AD63=2,1,'02_indirect'!AD63)</f>
        <v/>
      </c>
      <c r="AW63" s="161" t="str">
        <f>if('02_indirect'!AE63=2,1,'02_indirect'!AE63)</f>
        <v/>
      </c>
      <c r="AX63" s="161" t="str">
        <f>if('02_indirect'!AF63=2,1,'02_indirect'!AF63)</f>
        <v/>
      </c>
      <c r="AY63" s="161" t="str">
        <f>if('02_indirect'!AG63=2,1,'02_indirect'!AG63)</f>
        <v/>
      </c>
      <c r="AZ63" s="161" t="str">
        <f>if('02_indirect'!AH63=2,1,'02_indirect'!AH63)</f>
        <v/>
      </c>
      <c r="BA63" s="161" t="str">
        <f>if('02_indirect'!AI63=2,1,'02_indirect'!AI63)</f>
        <v/>
      </c>
      <c r="BB63" s="161" t="str">
        <f>if('02_indirect'!AJ63=2,1,'02_indirect'!AJ63)</f>
        <v/>
      </c>
      <c r="BC63" s="161" t="str">
        <f>if('02_indirect'!AK63=2,1,'02_indirect'!AK63)</f>
        <v/>
      </c>
      <c r="BD63" s="161" t="str">
        <f>if('02_indirect'!AL63=2,1,'02_indirect'!AL63)</f>
        <v/>
      </c>
      <c r="BE63" s="161" t="str">
        <f>if('02_indirect'!AM63=2,1,'02_indirect'!AM63)</f>
        <v/>
      </c>
      <c r="BF63" s="161" t="str">
        <f>if('02_indirect'!AN63=2,1,'02_indirect'!AN63)</f>
        <v/>
      </c>
      <c r="BG63" s="161" t="str">
        <f>if('02_indirect'!AO63=2,1,'02_indirect'!AO63)</f>
        <v/>
      </c>
      <c r="BH63" s="161" t="str">
        <f>if('02_indirect'!AP63=2,1,'02_indirect'!AP63)</f>
        <v/>
      </c>
      <c r="BI63" s="161" t="str">
        <f>if('02_indirect'!AQ63=2,1,'02_indirect'!AQ63)</f>
        <v/>
      </c>
      <c r="BJ63" s="161" t="str">
        <f>if('02_indirect'!AR63=2,1,'02_indirect'!AR63)</f>
        <v/>
      </c>
      <c r="BK63" s="161" t="str">
        <f>if('02_indirect'!AS63=2,1,'02_indirect'!AS63)</f>
        <v/>
      </c>
      <c r="BL63" s="161" t="str">
        <f>if('02_indirect'!AT63=2,1,'02_indirect'!AT63)</f>
        <v/>
      </c>
      <c r="BM63" s="161" t="str">
        <f>if('02_indirect'!AU63=2,1,'02_indirect'!AU63)</f>
        <v/>
      </c>
      <c r="BN63" s="161" t="str">
        <f>if('02_indirect'!AV63=2,1,'02_indirect'!AV63)</f>
        <v/>
      </c>
      <c r="BO63" s="161" t="str">
        <f>if('02_indirect'!AW63=2,1,'02_indirect'!AW63)</f>
        <v/>
      </c>
      <c r="BP63" s="161" t="str">
        <f>if('02_indirect'!AX63=2,1,'02_indirect'!AX63)</f>
        <v/>
      </c>
      <c r="BQ63" s="161" t="str">
        <f>if('02_indirect'!AY63=2,1,'02_indirect'!AY63)</f>
        <v/>
      </c>
      <c r="BR63" s="161" t="str">
        <f>if('02_indirect'!AZ63=2,1,'02_indirect'!AZ63)</f>
        <v/>
      </c>
      <c r="BS63" s="161" t="str">
        <f>if('02_indirect'!BA63=2,1,'02_indirect'!BA63)</f>
        <v/>
      </c>
      <c r="BT63" s="161" t="str">
        <f>if('02_indirect'!BB63=2,1,'02_indirect'!BB63)</f>
        <v/>
      </c>
      <c r="BU63" s="161" t="str">
        <f>if('02_indirect'!BC63=2,1,'02_indirect'!BC63)</f>
        <v/>
      </c>
      <c r="BV63" s="161" t="str">
        <f>if('02_indirect'!BD63=2,1,'02_indirect'!BD63)</f>
        <v/>
      </c>
    </row>
    <row r="64" ht="17.25" customHeight="1">
      <c r="A64" s="162" t="str">
        <f>IF('02_indirect'!B66="",,'02_indirect'!C66&amp;"("&amp;'02_indirect'!E66&amp;'02_indirect'!D66&amp;")")</f>
        <v/>
      </c>
      <c r="B64" s="163"/>
      <c r="C64" s="180"/>
      <c r="D64" s="163"/>
      <c r="E64" s="163"/>
      <c r="F64" s="163"/>
      <c r="G64" s="163"/>
      <c r="H64" s="163"/>
      <c r="I64" s="179"/>
      <c r="J64" s="163"/>
      <c r="K64" s="163"/>
      <c r="L64" s="163"/>
      <c r="M64" s="163"/>
      <c r="N64" s="163"/>
      <c r="O64" s="163"/>
      <c r="P64" s="163"/>
      <c r="Q64" s="167" t="str">
        <f>Hlookup(Q$1,'04_need'!$B$1:$DP$104,67)</f>
        <v/>
      </c>
      <c r="R64" s="168" t="str">
        <f>Hlookup(R$1,'04_need'!$B$1:$DP$104,67)</f>
        <v/>
      </c>
      <c r="S64" s="168" t="str">
        <f>Hlookup(S$1,'04_need'!$B$1:$DP$104,67)</f>
        <v/>
      </c>
      <c r="T64" s="168" t="str">
        <f>Hlookup(T$1,'04_need'!$B$1:$DP$104,67)</f>
        <v/>
      </c>
      <c r="U64" s="168" t="str">
        <f>Hlookup(U$1,'04_need'!$B$1:$DP$104,67)</f>
        <v/>
      </c>
      <c r="V64" s="168" t="str">
        <f>Hlookup(V$1,'04_need'!$B$1:$DP$104,67)</f>
        <v/>
      </c>
      <c r="W64" s="43" t="str">
        <f>Hlookup(W$1,'04_need'!$B$1:$DP$104,67)</f>
        <v/>
      </c>
      <c r="X64" s="161" t="str">
        <f>if('02_indirect'!F64=2,1,'02_indirect'!F64)</f>
        <v/>
      </c>
      <c r="Y64" s="161" t="str">
        <f>if('02_indirect'!G64=2,1,'02_indirect'!G64)</f>
        <v/>
      </c>
      <c r="Z64" s="161" t="str">
        <f>if('02_indirect'!H64=2,1,'02_indirect'!H64)</f>
        <v/>
      </c>
      <c r="AA64" s="161" t="str">
        <f>if('02_indirect'!I64=2,1,'02_indirect'!I64)</f>
        <v/>
      </c>
      <c r="AB64" s="161" t="str">
        <f>if('02_indirect'!J64=2,1,'02_indirect'!J64)</f>
        <v/>
      </c>
      <c r="AC64" s="161" t="str">
        <f>if('02_indirect'!K64=2,1,'02_indirect'!K64)</f>
        <v/>
      </c>
      <c r="AD64" s="161" t="str">
        <f>if('02_indirect'!L64=2,1,'02_indirect'!L64)</f>
        <v/>
      </c>
      <c r="AE64" s="161" t="str">
        <f>if('02_indirect'!M64=2,1,'02_indirect'!M64)</f>
        <v/>
      </c>
      <c r="AF64" s="161" t="str">
        <f>if('02_indirect'!N64=2,1,'02_indirect'!N64)</f>
        <v/>
      </c>
      <c r="AG64" s="161" t="str">
        <f>if('02_indirect'!O64=2,1,'02_indirect'!O64)</f>
        <v/>
      </c>
      <c r="AH64" s="161" t="str">
        <f>if('02_indirect'!P64=2,1,'02_indirect'!P64)</f>
        <v/>
      </c>
      <c r="AI64" s="161" t="str">
        <f>if('02_indirect'!Q64=2,1,'02_indirect'!Q64)</f>
        <v/>
      </c>
      <c r="AJ64" s="161" t="str">
        <f>if('02_indirect'!R64=2,1,'02_indirect'!R64)</f>
        <v/>
      </c>
      <c r="AK64" s="161" t="str">
        <f>if('02_indirect'!S64=2,1,'02_indirect'!S64)</f>
        <v/>
      </c>
      <c r="AL64" s="161" t="str">
        <f>if('02_indirect'!T64=2,1,'02_indirect'!T64)</f>
        <v/>
      </c>
      <c r="AM64" s="161" t="str">
        <f>if('02_indirect'!U64=2,1,'02_indirect'!U64)</f>
        <v/>
      </c>
      <c r="AN64" s="161" t="str">
        <f>if('02_indirect'!V64=2,1,'02_indirect'!V64)</f>
        <v/>
      </c>
      <c r="AO64" s="161" t="str">
        <f>if('02_indirect'!W64=2,1,'02_indirect'!W64)</f>
        <v/>
      </c>
      <c r="AP64" s="161" t="str">
        <f>if('02_indirect'!X64=2,1,'02_indirect'!X64)</f>
        <v/>
      </c>
      <c r="AQ64" s="161" t="str">
        <f>if('02_indirect'!Y64=2,1,'02_indirect'!Y64)</f>
        <v/>
      </c>
      <c r="AR64" s="161" t="str">
        <f>if('02_indirect'!Z64=2,1,'02_indirect'!Z64)</f>
        <v/>
      </c>
      <c r="AS64" s="161" t="str">
        <f>if('02_indirect'!AA64=2,1,'02_indirect'!AA64)</f>
        <v/>
      </c>
      <c r="AT64" s="161" t="str">
        <f>if('02_indirect'!AB64=2,1,'02_indirect'!AB64)</f>
        <v/>
      </c>
      <c r="AU64" s="161" t="str">
        <f>if('02_indirect'!AC64=2,1,'02_indirect'!AC64)</f>
        <v/>
      </c>
      <c r="AV64" s="161" t="str">
        <f>if('02_indirect'!AD64=2,1,'02_indirect'!AD64)</f>
        <v/>
      </c>
      <c r="AW64" s="161" t="str">
        <f>if('02_indirect'!AE64=2,1,'02_indirect'!AE64)</f>
        <v/>
      </c>
      <c r="AX64" s="161" t="str">
        <f>if('02_indirect'!AF64=2,1,'02_indirect'!AF64)</f>
        <v/>
      </c>
      <c r="AY64" s="161" t="str">
        <f>if('02_indirect'!AG64=2,1,'02_indirect'!AG64)</f>
        <v/>
      </c>
      <c r="AZ64" s="161" t="str">
        <f>if('02_indirect'!AH64=2,1,'02_indirect'!AH64)</f>
        <v/>
      </c>
      <c r="BA64" s="161" t="str">
        <f>if('02_indirect'!AI64=2,1,'02_indirect'!AI64)</f>
        <v/>
      </c>
      <c r="BB64" s="161" t="str">
        <f>if('02_indirect'!AJ64=2,1,'02_indirect'!AJ64)</f>
        <v/>
      </c>
      <c r="BC64" s="161" t="str">
        <f>if('02_indirect'!AK64=2,1,'02_indirect'!AK64)</f>
        <v/>
      </c>
      <c r="BD64" s="161" t="str">
        <f>if('02_indirect'!AL64=2,1,'02_indirect'!AL64)</f>
        <v/>
      </c>
      <c r="BE64" s="161" t="str">
        <f>if('02_indirect'!AM64=2,1,'02_indirect'!AM64)</f>
        <v/>
      </c>
      <c r="BF64" s="161" t="str">
        <f>if('02_indirect'!AN64=2,1,'02_indirect'!AN64)</f>
        <v/>
      </c>
      <c r="BG64" s="161" t="str">
        <f>if('02_indirect'!AO64=2,1,'02_indirect'!AO64)</f>
        <v/>
      </c>
      <c r="BH64" s="161" t="str">
        <f>if('02_indirect'!AP64=2,1,'02_indirect'!AP64)</f>
        <v/>
      </c>
      <c r="BI64" s="161" t="str">
        <f>if('02_indirect'!AQ64=2,1,'02_indirect'!AQ64)</f>
        <v/>
      </c>
      <c r="BJ64" s="161" t="str">
        <f>if('02_indirect'!AR64=2,1,'02_indirect'!AR64)</f>
        <v/>
      </c>
      <c r="BK64" s="161" t="str">
        <f>if('02_indirect'!AS64=2,1,'02_indirect'!AS64)</f>
        <v/>
      </c>
      <c r="BL64" s="161" t="str">
        <f>if('02_indirect'!AT64=2,1,'02_indirect'!AT64)</f>
        <v/>
      </c>
      <c r="BM64" s="161" t="str">
        <f>if('02_indirect'!AU64=2,1,'02_indirect'!AU64)</f>
        <v/>
      </c>
      <c r="BN64" s="161" t="str">
        <f>if('02_indirect'!AV64=2,1,'02_indirect'!AV64)</f>
        <v/>
      </c>
      <c r="BO64" s="161" t="str">
        <f>if('02_indirect'!AW64=2,1,'02_indirect'!AW64)</f>
        <v/>
      </c>
      <c r="BP64" s="161" t="str">
        <f>if('02_indirect'!AX64=2,1,'02_indirect'!AX64)</f>
        <v/>
      </c>
      <c r="BQ64" s="161" t="str">
        <f>if('02_indirect'!AY64=2,1,'02_indirect'!AY64)</f>
        <v/>
      </c>
      <c r="BR64" s="161" t="str">
        <f>if('02_indirect'!AZ64=2,1,'02_indirect'!AZ64)</f>
        <v/>
      </c>
      <c r="BS64" s="161" t="str">
        <f>if('02_indirect'!BA64=2,1,'02_indirect'!BA64)</f>
        <v/>
      </c>
      <c r="BT64" s="161" t="str">
        <f>if('02_indirect'!BB64=2,1,'02_indirect'!BB64)</f>
        <v/>
      </c>
      <c r="BU64" s="161" t="str">
        <f>if('02_indirect'!BC64=2,1,'02_indirect'!BC64)</f>
        <v/>
      </c>
      <c r="BV64" s="161" t="str">
        <f>if('02_indirect'!BD64=2,1,'02_indirect'!BD64)</f>
        <v/>
      </c>
    </row>
    <row r="65" ht="17.25" customHeight="1">
      <c r="A65" s="162" t="str">
        <f>IF('02_indirect'!B67="",,'02_indirect'!C67&amp;"("&amp;'02_indirect'!E67&amp;'02_indirect'!D67&amp;")")</f>
        <v/>
      </c>
      <c r="B65" s="163"/>
      <c r="C65" s="180"/>
      <c r="D65" s="163"/>
      <c r="E65" s="163"/>
      <c r="F65" s="163"/>
      <c r="G65" s="163"/>
      <c r="H65" s="163"/>
      <c r="I65" s="179"/>
      <c r="J65" s="163"/>
      <c r="K65" s="163"/>
      <c r="L65" s="163"/>
      <c r="M65" s="163"/>
      <c r="N65" s="163"/>
      <c r="O65" s="163"/>
      <c r="P65" s="163"/>
      <c r="Q65" s="167" t="str">
        <f>Hlookup(Q$1,'04_need'!$B$1:$DP$104,68)</f>
        <v/>
      </c>
      <c r="R65" s="168" t="str">
        <f>Hlookup(R$1,'04_need'!$B$1:$DP$104,68)</f>
        <v/>
      </c>
      <c r="S65" s="168" t="str">
        <f>Hlookup(S$1,'04_need'!$B$1:$DP$104,68)</f>
        <v/>
      </c>
      <c r="T65" s="168" t="str">
        <f>Hlookup(T$1,'04_need'!$B$1:$DP$104,68)</f>
        <v/>
      </c>
      <c r="U65" s="168" t="str">
        <f>Hlookup(U$1,'04_need'!$B$1:$DP$104,68)</f>
        <v/>
      </c>
      <c r="V65" s="168" t="str">
        <f>Hlookup(V$1,'04_need'!$B$1:$DP$104,68)</f>
        <v/>
      </c>
      <c r="W65" s="43" t="str">
        <f>Hlookup(W$1,'04_need'!$B$1:$DP$104,68)</f>
        <v/>
      </c>
      <c r="X65" s="161" t="str">
        <f>if('02_indirect'!F65=2,1,'02_indirect'!F65)</f>
        <v/>
      </c>
      <c r="Y65" s="161" t="str">
        <f>if('02_indirect'!G65=2,1,'02_indirect'!G65)</f>
        <v/>
      </c>
      <c r="Z65" s="161" t="str">
        <f>if('02_indirect'!H65=2,1,'02_indirect'!H65)</f>
        <v/>
      </c>
      <c r="AA65" s="161" t="str">
        <f>if('02_indirect'!I65=2,1,'02_indirect'!I65)</f>
        <v/>
      </c>
      <c r="AB65" s="161" t="str">
        <f>if('02_indirect'!J65=2,1,'02_indirect'!J65)</f>
        <v/>
      </c>
      <c r="AC65" s="161" t="str">
        <f>if('02_indirect'!K65=2,1,'02_indirect'!K65)</f>
        <v/>
      </c>
      <c r="AD65" s="161" t="str">
        <f>if('02_indirect'!L65=2,1,'02_indirect'!L65)</f>
        <v/>
      </c>
      <c r="AE65" s="161" t="str">
        <f>if('02_indirect'!M65=2,1,'02_indirect'!M65)</f>
        <v/>
      </c>
      <c r="AF65" s="161" t="str">
        <f>if('02_indirect'!N65=2,1,'02_indirect'!N65)</f>
        <v/>
      </c>
      <c r="AG65" s="161" t="str">
        <f>if('02_indirect'!O65=2,1,'02_indirect'!O65)</f>
        <v/>
      </c>
      <c r="AH65" s="161" t="str">
        <f>if('02_indirect'!P65=2,1,'02_indirect'!P65)</f>
        <v/>
      </c>
      <c r="AI65" s="161" t="str">
        <f>if('02_indirect'!Q65=2,1,'02_indirect'!Q65)</f>
        <v/>
      </c>
      <c r="AJ65" s="161" t="str">
        <f>if('02_indirect'!R65=2,1,'02_indirect'!R65)</f>
        <v/>
      </c>
      <c r="AK65" s="161" t="str">
        <f>if('02_indirect'!S65=2,1,'02_indirect'!S65)</f>
        <v/>
      </c>
      <c r="AL65" s="161" t="str">
        <f>if('02_indirect'!T65=2,1,'02_indirect'!T65)</f>
        <v/>
      </c>
      <c r="AM65" s="161" t="str">
        <f>if('02_indirect'!U65=2,1,'02_indirect'!U65)</f>
        <v/>
      </c>
      <c r="AN65" s="161" t="str">
        <f>if('02_indirect'!V65=2,1,'02_indirect'!V65)</f>
        <v/>
      </c>
      <c r="AO65" s="161" t="str">
        <f>if('02_indirect'!W65=2,1,'02_indirect'!W65)</f>
        <v/>
      </c>
      <c r="AP65" s="161" t="str">
        <f>if('02_indirect'!X65=2,1,'02_indirect'!X65)</f>
        <v/>
      </c>
      <c r="AQ65" s="161" t="str">
        <f>if('02_indirect'!Y65=2,1,'02_indirect'!Y65)</f>
        <v/>
      </c>
      <c r="AR65" s="161" t="str">
        <f>if('02_indirect'!Z65=2,1,'02_indirect'!Z65)</f>
        <v/>
      </c>
      <c r="AS65" s="161" t="str">
        <f>if('02_indirect'!AA65=2,1,'02_indirect'!AA65)</f>
        <v/>
      </c>
      <c r="AT65" s="161" t="str">
        <f>if('02_indirect'!AB65=2,1,'02_indirect'!AB65)</f>
        <v/>
      </c>
      <c r="AU65" s="161" t="str">
        <f>if('02_indirect'!AC65=2,1,'02_indirect'!AC65)</f>
        <v/>
      </c>
      <c r="AV65" s="161" t="str">
        <f>if('02_indirect'!AD65=2,1,'02_indirect'!AD65)</f>
        <v/>
      </c>
      <c r="AW65" s="161" t="str">
        <f>if('02_indirect'!AE65=2,1,'02_indirect'!AE65)</f>
        <v/>
      </c>
      <c r="AX65" s="161" t="str">
        <f>if('02_indirect'!AF65=2,1,'02_indirect'!AF65)</f>
        <v/>
      </c>
      <c r="AY65" s="161" t="str">
        <f>if('02_indirect'!AG65=2,1,'02_indirect'!AG65)</f>
        <v/>
      </c>
      <c r="AZ65" s="161" t="str">
        <f>if('02_indirect'!AH65=2,1,'02_indirect'!AH65)</f>
        <v/>
      </c>
      <c r="BA65" s="161" t="str">
        <f>if('02_indirect'!AI65=2,1,'02_indirect'!AI65)</f>
        <v/>
      </c>
      <c r="BB65" s="161" t="str">
        <f>if('02_indirect'!AJ65=2,1,'02_indirect'!AJ65)</f>
        <v/>
      </c>
      <c r="BC65" s="161" t="str">
        <f>if('02_indirect'!AK65=2,1,'02_indirect'!AK65)</f>
        <v/>
      </c>
      <c r="BD65" s="161" t="str">
        <f>if('02_indirect'!AL65=2,1,'02_indirect'!AL65)</f>
        <v/>
      </c>
      <c r="BE65" s="161" t="str">
        <f>if('02_indirect'!AM65=2,1,'02_indirect'!AM65)</f>
        <v/>
      </c>
      <c r="BF65" s="161" t="str">
        <f>if('02_indirect'!AN65=2,1,'02_indirect'!AN65)</f>
        <v/>
      </c>
      <c r="BG65" s="161" t="str">
        <f>if('02_indirect'!AO65=2,1,'02_indirect'!AO65)</f>
        <v/>
      </c>
      <c r="BH65" s="161" t="str">
        <f>if('02_indirect'!AP65=2,1,'02_indirect'!AP65)</f>
        <v/>
      </c>
      <c r="BI65" s="161" t="str">
        <f>if('02_indirect'!AQ65=2,1,'02_indirect'!AQ65)</f>
        <v/>
      </c>
      <c r="BJ65" s="161" t="str">
        <f>if('02_indirect'!AR65=2,1,'02_indirect'!AR65)</f>
        <v/>
      </c>
      <c r="BK65" s="161" t="str">
        <f>if('02_indirect'!AS65=2,1,'02_indirect'!AS65)</f>
        <v/>
      </c>
      <c r="BL65" s="161" t="str">
        <f>if('02_indirect'!AT65=2,1,'02_indirect'!AT65)</f>
        <v/>
      </c>
      <c r="BM65" s="161" t="str">
        <f>if('02_indirect'!AU65=2,1,'02_indirect'!AU65)</f>
        <v/>
      </c>
      <c r="BN65" s="161" t="str">
        <f>if('02_indirect'!AV65=2,1,'02_indirect'!AV65)</f>
        <v/>
      </c>
      <c r="BO65" s="161" t="str">
        <f>if('02_indirect'!AW65=2,1,'02_indirect'!AW65)</f>
        <v/>
      </c>
      <c r="BP65" s="161" t="str">
        <f>if('02_indirect'!AX65=2,1,'02_indirect'!AX65)</f>
        <v/>
      </c>
      <c r="BQ65" s="161" t="str">
        <f>if('02_indirect'!AY65=2,1,'02_indirect'!AY65)</f>
        <v/>
      </c>
      <c r="BR65" s="161" t="str">
        <f>if('02_indirect'!AZ65=2,1,'02_indirect'!AZ65)</f>
        <v/>
      </c>
      <c r="BS65" s="161" t="str">
        <f>if('02_indirect'!BA65=2,1,'02_indirect'!BA65)</f>
        <v/>
      </c>
      <c r="BT65" s="161" t="str">
        <f>if('02_indirect'!BB65=2,1,'02_indirect'!BB65)</f>
        <v/>
      </c>
      <c r="BU65" s="161" t="str">
        <f>if('02_indirect'!BC65=2,1,'02_indirect'!BC65)</f>
        <v/>
      </c>
      <c r="BV65" s="161" t="str">
        <f>if('02_indirect'!BD65=2,1,'02_indirect'!BD65)</f>
        <v/>
      </c>
    </row>
    <row r="66" ht="17.25" customHeight="1">
      <c r="A66" s="162" t="str">
        <f>IF('02_indirect'!B68="",,'02_indirect'!C68&amp;"("&amp;'02_indirect'!E68&amp;'02_indirect'!D68&amp;")")</f>
        <v/>
      </c>
      <c r="B66" s="163"/>
      <c r="C66" s="180"/>
      <c r="D66" s="163"/>
      <c r="E66" s="163"/>
      <c r="F66" s="163"/>
      <c r="G66" s="163"/>
      <c r="H66" s="163"/>
      <c r="I66" s="179"/>
      <c r="J66" s="163"/>
      <c r="K66" s="163"/>
      <c r="L66" s="163"/>
      <c r="M66" s="163"/>
      <c r="N66" s="163"/>
      <c r="O66" s="163"/>
      <c r="P66" s="163"/>
      <c r="Q66" s="167" t="str">
        <f>Hlookup(Q$1,'04_need'!$B$1:$DP$104,69)</f>
        <v/>
      </c>
      <c r="R66" s="168" t="str">
        <f>Hlookup(R$1,'04_need'!$B$1:$DP$104,69)</f>
        <v/>
      </c>
      <c r="S66" s="168" t="str">
        <f>Hlookup(S$1,'04_need'!$B$1:$DP$104,69)</f>
        <v/>
      </c>
      <c r="T66" s="168" t="str">
        <f>Hlookup(T$1,'04_need'!$B$1:$DP$104,69)</f>
        <v/>
      </c>
      <c r="U66" s="168" t="str">
        <f>Hlookup(U$1,'04_need'!$B$1:$DP$104,69)</f>
        <v/>
      </c>
      <c r="V66" s="168" t="str">
        <f>Hlookup(V$1,'04_need'!$B$1:$DP$104,69)</f>
        <v/>
      </c>
      <c r="W66" s="43" t="str">
        <f>Hlookup(W$1,'04_need'!$B$1:$DP$104,69)</f>
        <v/>
      </c>
      <c r="X66" s="161" t="str">
        <f>if('02_indirect'!F66=2,1,'02_indirect'!F66)</f>
        <v/>
      </c>
      <c r="Y66" s="161" t="str">
        <f>if('02_indirect'!G66=2,1,'02_indirect'!G66)</f>
        <v/>
      </c>
      <c r="Z66" s="161" t="str">
        <f>if('02_indirect'!H66=2,1,'02_indirect'!H66)</f>
        <v/>
      </c>
      <c r="AA66" s="161" t="str">
        <f>if('02_indirect'!I66=2,1,'02_indirect'!I66)</f>
        <v/>
      </c>
      <c r="AB66" s="161" t="str">
        <f>if('02_indirect'!J66=2,1,'02_indirect'!J66)</f>
        <v/>
      </c>
      <c r="AC66" s="161" t="str">
        <f>if('02_indirect'!K66=2,1,'02_indirect'!K66)</f>
        <v/>
      </c>
      <c r="AD66" s="161" t="str">
        <f>if('02_indirect'!L66=2,1,'02_indirect'!L66)</f>
        <v/>
      </c>
      <c r="AE66" s="161" t="str">
        <f>if('02_indirect'!M66=2,1,'02_indirect'!M66)</f>
        <v/>
      </c>
      <c r="AF66" s="161" t="str">
        <f>if('02_indirect'!N66=2,1,'02_indirect'!N66)</f>
        <v/>
      </c>
      <c r="AG66" s="161" t="str">
        <f>if('02_indirect'!O66=2,1,'02_indirect'!O66)</f>
        <v/>
      </c>
      <c r="AH66" s="161" t="str">
        <f>if('02_indirect'!P66=2,1,'02_indirect'!P66)</f>
        <v/>
      </c>
      <c r="AI66" s="161" t="str">
        <f>if('02_indirect'!Q66=2,1,'02_indirect'!Q66)</f>
        <v/>
      </c>
      <c r="AJ66" s="161" t="str">
        <f>if('02_indirect'!R66=2,1,'02_indirect'!R66)</f>
        <v/>
      </c>
      <c r="AK66" s="161" t="str">
        <f>if('02_indirect'!S66=2,1,'02_indirect'!S66)</f>
        <v/>
      </c>
      <c r="AL66" s="161" t="str">
        <f>if('02_indirect'!T66=2,1,'02_indirect'!T66)</f>
        <v/>
      </c>
      <c r="AM66" s="161" t="str">
        <f>if('02_indirect'!U66=2,1,'02_indirect'!U66)</f>
        <v/>
      </c>
      <c r="AN66" s="161" t="str">
        <f>if('02_indirect'!V66=2,1,'02_indirect'!V66)</f>
        <v/>
      </c>
      <c r="AO66" s="161" t="str">
        <f>if('02_indirect'!W66=2,1,'02_indirect'!W66)</f>
        <v/>
      </c>
      <c r="AP66" s="161" t="str">
        <f>if('02_indirect'!X66=2,1,'02_indirect'!X66)</f>
        <v/>
      </c>
      <c r="AQ66" s="161" t="str">
        <f>if('02_indirect'!Y66=2,1,'02_indirect'!Y66)</f>
        <v/>
      </c>
      <c r="AR66" s="161" t="str">
        <f>if('02_indirect'!Z66=2,1,'02_indirect'!Z66)</f>
        <v/>
      </c>
      <c r="AS66" s="161" t="str">
        <f>if('02_indirect'!AA66=2,1,'02_indirect'!AA66)</f>
        <v/>
      </c>
      <c r="AT66" s="161" t="str">
        <f>if('02_indirect'!AB66=2,1,'02_indirect'!AB66)</f>
        <v/>
      </c>
      <c r="AU66" s="161" t="str">
        <f>if('02_indirect'!AC66=2,1,'02_indirect'!AC66)</f>
        <v/>
      </c>
      <c r="AV66" s="161" t="str">
        <f>if('02_indirect'!AD66=2,1,'02_indirect'!AD66)</f>
        <v/>
      </c>
      <c r="AW66" s="161" t="str">
        <f>if('02_indirect'!AE66=2,1,'02_indirect'!AE66)</f>
        <v/>
      </c>
      <c r="AX66" s="161" t="str">
        <f>if('02_indirect'!AF66=2,1,'02_indirect'!AF66)</f>
        <v/>
      </c>
      <c r="AY66" s="161" t="str">
        <f>if('02_indirect'!AG66=2,1,'02_indirect'!AG66)</f>
        <v/>
      </c>
      <c r="AZ66" s="161" t="str">
        <f>if('02_indirect'!AH66=2,1,'02_indirect'!AH66)</f>
        <v/>
      </c>
      <c r="BA66" s="161" t="str">
        <f>if('02_indirect'!AI66=2,1,'02_indirect'!AI66)</f>
        <v/>
      </c>
      <c r="BB66" s="161" t="str">
        <f>if('02_indirect'!AJ66=2,1,'02_indirect'!AJ66)</f>
        <v/>
      </c>
      <c r="BC66" s="161" t="str">
        <f>if('02_indirect'!AK66=2,1,'02_indirect'!AK66)</f>
        <v/>
      </c>
      <c r="BD66" s="161" t="str">
        <f>if('02_indirect'!AL66=2,1,'02_indirect'!AL66)</f>
        <v/>
      </c>
      <c r="BE66" s="161" t="str">
        <f>if('02_indirect'!AM66=2,1,'02_indirect'!AM66)</f>
        <v/>
      </c>
      <c r="BF66" s="161" t="str">
        <f>if('02_indirect'!AN66=2,1,'02_indirect'!AN66)</f>
        <v/>
      </c>
      <c r="BG66" s="161" t="str">
        <f>if('02_indirect'!AO66=2,1,'02_indirect'!AO66)</f>
        <v/>
      </c>
      <c r="BH66" s="161" t="str">
        <f>if('02_indirect'!AP66=2,1,'02_indirect'!AP66)</f>
        <v/>
      </c>
      <c r="BI66" s="161" t="str">
        <f>if('02_indirect'!AQ66=2,1,'02_indirect'!AQ66)</f>
        <v/>
      </c>
      <c r="BJ66" s="161" t="str">
        <f>if('02_indirect'!AR66=2,1,'02_indirect'!AR66)</f>
        <v/>
      </c>
      <c r="BK66" s="161" t="str">
        <f>if('02_indirect'!AS66=2,1,'02_indirect'!AS66)</f>
        <v/>
      </c>
      <c r="BL66" s="161" t="str">
        <f>if('02_indirect'!AT66=2,1,'02_indirect'!AT66)</f>
        <v/>
      </c>
      <c r="BM66" s="161" t="str">
        <f>if('02_indirect'!AU66=2,1,'02_indirect'!AU66)</f>
        <v/>
      </c>
      <c r="BN66" s="161" t="str">
        <f>if('02_indirect'!AV66=2,1,'02_indirect'!AV66)</f>
        <v/>
      </c>
      <c r="BO66" s="161" t="str">
        <f>if('02_indirect'!AW66=2,1,'02_indirect'!AW66)</f>
        <v/>
      </c>
      <c r="BP66" s="161" t="str">
        <f>if('02_indirect'!AX66=2,1,'02_indirect'!AX66)</f>
        <v/>
      </c>
      <c r="BQ66" s="161" t="str">
        <f>if('02_indirect'!AY66=2,1,'02_indirect'!AY66)</f>
        <v/>
      </c>
      <c r="BR66" s="161" t="str">
        <f>if('02_indirect'!AZ66=2,1,'02_indirect'!AZ66)</f>
        <v/>
      </c>
      <c r="BS66" s="161" t="str">
        <f>if('02_indirect'!BA66=2,1,'02_indirect'!BA66)</f>
        <v/>
      </c>
      <c r="BT66" s="161" t="str">
        <f>if('02_indirect'!BB66=2,1,'02_indirect'!BB66)</f>
        <v/>
      </c>
      <c r="BU66" s="161" t="str">
        <f>if('02_indirect'!BC66=2,1,'02_indirect'!BC66)</f>
        <v/>
      </c>
      <c r="BV66" s="161" t="str">
        <f>if('02_indirect'!BD66=2,1,'02_indirect'!BD66)</f>
        <v/>
      </c>
    </row>
    <row r="67" ht="17.25" customHeight="1">
      <c r="A67" s="162" t="str">
        <f>IF('02_indirect'!B69="",,'02_indirect'!C69&amp;"("&amp;'02_indirect'!E69&amp;'02_indirect'!D69&amp;")")</f>
        <v/>
      </c>
      <c r="B67" s="163"/>
      <c r="C67" s="180"/>
      <c r="D67" s="163"/>
      <c r="E67" s="163"/>
      <c r="F67" s="163"/>
      <c r="G67" s="163"/>
      <c r="H67" s="163"/>
      <c r="I67" s="179"/>
      <c r="J67" s="163"/>
      <c r="K67" s="163"/>
      <c r="L67" s="163"/>
      <c r="M67" s="163"/>
      <c r="N67" s="163"/>
      <c r="O67" s="163"/>
      <c r="P67" s="163"/>
      <c r="Q67" s="167" t="str">
        <f>Hlookup(Q$1,'04_need'!$B$1:$DP$104,70)</f>
        <v/>
      </c>
      <c r="R67" s="168" t="str">
        <f>Hlookup(R$1,'04_need'!$B$1:$DP$104,70)</f>
        <v/>
      </c>
      <c r="S67" s="168" t="str">
        <f>Hlookup(S$1,'04_need'!$B$1:$DP$104,70)</f>
        <v/>
      </c>
      <c r="T67" s="168" t="str">
        <f>Hlookup(T$1,'04_need'!$B$1:$DP$104,70)</f>
        <v/>
      </c>
      <c r="U67" s="168" t="str">
        <f>Hlookup(U$1,'04_need'!$B$1:$DP$104,70)</f>
        <v/>
      </c>
      <c r="V67" s="168" t="str">
        <f>Hlookup(V$1,'04_need'!$B$1:$DP$104,70)</f>
        <v/>
      </c>
      <c r="W67" s="43" t="str">
        <f>Hlookup(W$1,'04_need'!$B$1:$DP$104,70)</f>
        <v/>
      </c>
      <c r="X67" s="161" t="str">
        <f>if('02_indirect'!F67=2,1,'02_indirect'!F67)</f>
        <v/>
      </c>
      <c r="Y67" s="161" t="str">
        <f>if('02_indirect'!G67=2,1,'02_indirect'!G67)</f>
        <v/>
      </c>
      <c r="Z67" s="161" t="str">
        <f>if('02_indirect'!H67=2,1,'02_indirect'!H67)</f>
        <v/>
      </c>
      <c r="AA67" s="161" t="str">
        <f>if('02_indirect'!I67=2,1,'02_indirect'!I67)</f>
        <v/>
      </c>
      <c r="AB67" s="161" t="str">
        <f>if('02_indirect'!J67=2,1,'02_indirect'!J67)</f>
        <v/>
      </c>
      <c r="AC67" s="161" t="str">
        <f>if('02_indirect'!K67=2,1,'02_indirect'!K67)</f>
        <v/>
      </c>
      <c r="AD67" s="161" t="str">
        <f>if('02_indirect'!L67=2,1,'02_indirect'!L67)</f>
        <v/>
      </c>
      <c r="AE67" s="161" t="str">
        <f>if('02_indirect'!M67=2,1,'02_indirect'!M67)</f>
        <v/>
      </c>
      <c r="AF67" s="161" t="str">
        <f>if('02_indirect'!N67=2,1,'02_indirect'!N67)</f>
        <v/>
      </c>
      <c r="AG67" s="161" t="str">
        <f>if('02_indirect'!O67=2,1,'02_indirect'!O67)</f>
        <v/>
      </c>
      <c r="AH67" s="161" t="str">
        <f>if('02_indirect'!P67=2,1,'02_indirect'!P67)</f>
        <v/>
      </c>
      <c r="AI67" s="161" t="str">
        <f>if('02_indirect'!Q67=2,1,'02_indirect'!Q67)</f>
        <v/>
      </c>
      <c r="AJ67" s="161" t="str">
        <f>if('02_indirect'!R67=2,1,'02_indirect'!R67)</f>
        <v/>
      </c>
      <c r="AK67" s="161" t="str">
        <f>if('02_indirect'!S67=2,1,'02_indirect'!S67)</f>
        <v/>
      </c>
      <c r="AL67" s="161" t="str">
        <f>if('02_indirect'!T67=2,1,'02_indirect'!T67)</f>
        <v/>
      </c>
      <c r="AM67" s="161" t="str">
        <f>if('02_indirect'!U67=2,1,'02_indirect'!U67)</f>
        <v/>
      </c>
      <c r="AN67" s="161" t="str">
        <f>if('02_indirect'!V67=2,1,'02_indirect'!V67)</f>
        <v/>
      </c>
      <c r="AO67" s="161" t="str">
        <f>if('02_indirect'!W67=2,1,'02_indirect'!W67)</f>
        <v/>
      </c>
      <c r="AP67" s="161" t="str">
        <f>if('02_indirect'!X67=2,1,'02_indirect'!X67)</f>
        <v/>
      </c>
      <c r="AQ67" s="161" t="str">
        <f>if('02_indirect'!Y67=2,1,'02_indirect'!Y67)</f>
        <v/>
      </c>
      <c r="AR67" s="161" t="str">
        <f>if('02_indirect'!Z67=2,1,'02_indirect'!Z67)</f>
        <v/>
      </c>
      <c r="AS67" s="161" t="str">
        <f>if('02_indirect'!AA67=2,1,'02_indirect'!AA67)</f>
        <v/>
      </c>
      <c r="AT67" s="161" t="str">
        <f>if('02_indirect'!AB67=2,1,'02_indirect'!AB67)</f>
        <v/>
      </c>
      <c r="AU67" s="161" t="str">
        <f>if('02_indirect'!AC67=2,1,'02_indirect'!AC67)</f>
        <v/>
      </c>
      <c r="AV67" s="161" t="str">
        <f>if('02_indirect'!AD67=2,1,'02_indirect'!AD67)</f>
        <v/>
      </c>
      <c r="AW67" s="161" t="str">
        <f>if('02_indirect'!AE67=2,1,'02_indirect'!AE67)</f>
        <v/>
      </c>
      <c r="AX67" s="161" t="str">
        <f>if('02_indirect'!AF67=2,1,'02_indirect'!AF67)</f>
        <v/>
      </c>
      <c r="AY67" s="161" t="str">
        <f>if('02_indirect'!AG67=2,1,'02_indirect'!AG67)</f>
        <v/>
      </c>
      <c r="AZ67" s="161" t="str">
        <f>if('02_indirect'!AH67=2,1,'02_indirect'!AH67)</f>
        <v/>
      </c>
      <c r="BA67" s="161" t="str">
        <f>if('02_indirect'!AI67=2,1,'02_indirect'!AI67)</f>
        <v/>
      </c>
      <c r="BB67" s="161" t="str">
        <f>if('02_indirect'!AJ67=2,1,'02_indirect'!AJ67)</f>
        <v/>
      </c>
      <c r="BC67" s="161" t="str">
        <f>if('02_indirect'!AK67=2,1,'02_indirect'!AK67)</f>
        <v/>
      </c>
      <c r="BD67" s="161" t="str">
        <f>if('02_indirect'!AL67=2,1,'02_indirect'!AL67)</f>
        <v/>
      </c>
      <c r="BE67" s="161" t="str">
        <f>if('02_indirect'!AM67=2,1,'02_indirect'!AM67)</f>
        <v/>
      </c>
      <c r="BF67" s="161" t="str">
        <f>if('02_indirect'!AN67=2,1,'02_indirect'!AN67)</f>
        <v/>
      </c>
      <c r="BG67" s="161" t="str">
        <f>if('02_indirect'!AO67=2,1,'02_indirect'!AO67)</f>
        <v/>
      </c>
      <c r="BH67" s="161" t="str">
        <f>if('02_indirect'!AP67=2,1,'02_indirect'!AP67)</f>
        <v/>
      </c>
      <c r="BI67" s="161" t="str">
        <f>if('02_indirect'!AQ67=2,1,'02_indirect'!AQ67)</f>
        <v/>
      </c>
      <c r="BJ67" s="161" t="str">
        <f>if('02_indirect'!AR67=2,1,'02_indirect'!AR67)</f>
        <v/>
      </c>
      <c r="BK67" s="161" t="str">
        <f>if('02_indirect'!AS67=2,1,'02_indirect'!AS67)</f>
        <v/>
      </c>
      <c r="BL67" s="161" t="str">
        <f>if('02_indirect'!AT67=2,1,'02_indirect'!AT67)</f>
        <v/>
      </c>
      <c r="BM67" s="161" t="str">
        <f>if('02_indirect'!AU67=2,1,'02_indirect'!AU67)</f>
        <v/>
      </c>
      <c r="BN67" s="161" t="str">
        <f>if('02_indirect'!AV67=2,1,'02_indirect'!AV67)</f>
        <v/>
      </c>
      <c r="BO67" s="161" t="str">
        <f>if('02_indirect'!AW67=2,1,'02_indirect'!AW67)</f>
        <v/>
      </c>
      <c r="BP67" s="161" t="str">
        <f>if('02_indirect'!AX67=2,1,'02_indirect'!AX67)</f>
        <v/>
      </c>
      <c r="BQ67" s="161" t="str">
        <f>if('02_indirect'!AY67=2,1,'02_indirect'!AY67)</f>
        <v/>
      </c>
      <c r="BR67" s="161" t="str">
        <f>if('02_indirect'!AZ67=2,1,'02_indirect'!AZ67)</f>
        <v/>
      </c>
      <c r="BS67" s="161" t="str">
        <f>if('02_indirect'!BA67=2,1,'02_indirect'!BA67)</f>
        <v/>
      </c>
      <c r="BT67" s="161" t="str">
        <f>if('02_indirect'!BB67=2,1,'02_indirect'!BB67)</f>
        <v/>
      </c>
      <c r="BU67" s="161" t="str">
        <f>if('02_indirect'!BC67=2,1,'02_indirect'!BC67)</f>
        <v/>
      </c>
      <c r="BV67" s="161" t="str">
        <f>if('02_indirect'!BD67=2,1,'02_indirect'!BD67)</f>
        <v/>
      </c>
    </row>
    <row r="68" ht="17.25" customHeight="1">
      <c r="A68" s="162" t="str">
        <f>IF('02_indirect'!B70="",,'02_indirect'!C70&amp;"("&amp;'02_indirect'!E70&amp;'02_indirect'!D70&amp;")")</f>
        <v/>
      </c>
      <c r="B68" s="163"/>
      <c r="C68" s="180"/>
      <c r="D68" s="163"/>
      <c r="E68" s="163"/>
      <c r="F68" s="163"/>
      <c r="G68" s="163"/>
      <c r="H68" s="163"/>
      <c r="I68" s="179"/>
      <c r="J68" s="163"/>
      <c r="K68" s="163"/>
      <c r="L68" s="163"/>
      <c r="M68" s="163"/>
      <c r="N68" s="163"/>
      <c r="O68" s="163"/>
      <c r="P68" s="163"/>
      <c r="Q68" s="167" t="str">
        <f>Hlookup(Q$1,'04_need'!$B$1:$DP$104,71)</f>
        <v/>
      </c>
      <c r="R68" s="168" t="str">
        <f>Hlookup(R$1,'04_need'!$B$1:$DP$104,71)</f>
        <v/>
      </c>
      <c r="S68" s="168" t="str">
        <f>Hlookup(S$1,'04_need'!$B$1:$DP$104,71)</f>
        <v/>
      </c>
      <c r="T68" s="168" t="str">
        <f>Hlookup(T$1,'04_need'!$B$1:$DP$104,71)</f>
        <v/>
      </c>
      <c r="U68" s="168" t="str">
        <f>Hlookup(U$1,'04_need'!$B$1:$DP$104,71)</f>
        <v/>
      </c>
      <c r="V68" s="168" t="str">
        <f>Hlookup(V$1,'04_need'!$B$1:$DP$104,71)</f>
        <v/>
      </c>
      <c r="W68" s="43" t="str">
        <f>Hlookup(W$1,'04_need'!$B$1:$DP$104,71)</f>
        <v/>
      </c>
      <c r="X68" s="161" t="str">
        <f>if('02_indirect'!F68=2,1,'02_indirect'!F68)</f>
        <v/>
      </c>
      <c r="Y68" s="161" t="str">
        <f>if('02_indirect'!G68=2,1,'02_indirect'!G68)</f>
        <v/>
      </c>
      <c r="Z68" s="161" t="str">
        <f>if('02_indirect'!H68=2,1,'02_indirect'!H68)</f>
        <v/>
      </c>
      <c r="AA68" s="161" t="str">
        <f>if('02_indirect'!I68=2,1,'02_indirect'!I68)</f>
        <v/>
      </c>
      <c r="AB68" s="161" t="str">
        <f>if('02_indirect'!J68=2,1,'02_indirect'!J68)</f>
        <v/>
      </c>
      <c r="AC68" s="161" t="str">
        <f>if('02_indirect'!K68=2,1,'02_indirect'!K68)</f>
        <v/>
      </c>
      <c r="AD68" s="161" t="str">
        <f>if('02_indirect'!L68=2,1,'02_indirect'!L68)</f>
        <v/>
      </c>
      <c r="AE68" s="161" t="str">
        <f>if('02_indirect'!M68=2,1,'02_indirect'!M68)</f>
        <v/>
      </c>
      <c r="AF68" s="161" t="str">
        <f>if('02_indirect'!N68=2,1,'02_indirect'!N68)</f>
        <v/>
      </c>
      <c r="AG68" s="161" t="str">
        <f>if('02_indirect'!O68=2,1,'02_indirect'!O68)</f>
        <v/>
      </c>
      <c r="AH68" s="161" t="str">
        <f>if('02_indirect'!P68=2,1,'02_indirect'!P68)</f>
        <v/>
      </c>
      <c r="AI68" s="161" t="str">
        <f>if('02_indirect'!Q68=2,1,'02_indirect'!Q68)</f>
        <v/>
      </c>
      <c r="AJ68" s="161" t="str">
        <f>if('02_indirect'!R68=2,1,'02_indirect'!R68)</f>
        <v/>
      </c>
      <c r="AK68" s="161" t="str">
        <f>if('02_indirect'!S68=2,1,'02_indirect'!S68)</f>
        <v/>
      </c>
      <c r="AL68" s="161" t="str">
        <f>if('02_indirect'!T68=2,1,'02_indirect'!T68)</f>
        <v/>
      </c>
      <c r="AM68" s="161" t="str">
        <f>if('02_indirect'!U68=2,1,'02_indirect'!U68)</f>
        <v/>
      </c>
      <c r="AN68" s="161" t="str">
        <f>if('02_indirect'!V68=2,1,'02_indirect'!V68)</f>
        <v/>
      </c>
      <c r="AO68" s="161" t="str">
        <f>if('02_indirect'!W68=2,1,'02_indirect'!W68)</f>
        <v/>
      </c>
      <c r="AP68" s="161" t="str">
        <f>if('02_indirect'!X68=2,1,'02_indirect'!X68)</f>
        <v/>
      </c>
      <c r="AQ68" s="161" t="str">
        <f>if('02_indirect'!Y68=2,1,'02_indirect'!Y68)</f>
        <v/>
      </c>
      <c r="AR68" s="161" t="str">
        <f>if('02_indirect'!Z68=2,1,'02_indirect'!Z68)</f>
        <v/>
      </c>
      <c r="AS68" s="161" t="str">
        <f>if('02_indirect'!AA68=2,1,'02_indirect'!AA68)</f>
        <v/>
      </c>
      <c r="AT68" s="161" t="str">
        <f>if('02_indirect'!AB68=2,1,'02_indirect'!AB68)</f>
        <v/>
      </c>
      <c r="AU68" s="161" t="str">
        <f>if('02_indirect'!AC68=2,1,'02_indirect'!AC68)</f>
        <v/>
      </c>
      <c r="AV68" s="161" t="str">
        <f>if('02_indirect'!AD68=2,1,'02_indirect'!AD68)</f>
        <v/>
      </c>
      <c r="AW68" s="161" t="str">
        <f>if('02_indirect'!AE68=2,1,'02_indirect'!AE68)</f>
        <v/>
      </c>
      <c r="AX68" s="161" t="str">
        <f>if('02_indirect'!AF68=2,1,'02_indirect'!AF68)</f>
        <v/>
      </c>
      <c r="AY68" s="161" t="str">
        <f>if('02_indirect'!AG68=2,1,'02_indirect'!AG68)</f>
        <v/>
      </c>
      <c r="AZ68" s="161" t="str">
        <f>if('02_indirect'!AH68=2,1,'02_indirect'!AH68)</f>
        <v/>
      </c>
      <c r="BA68" s="161" t="str">
        <f>if('02_indirect'!AI68=2,1,'02_indirect'!AI68)</f>
        <v/>
      </c>
      <c r="BB68" s="161" t="str">
        <f>if('02_indirect'!AJ68=2,1,'02_indirect'!AJ68)</f>
        <v/>
      </c>
      <c r="BC68" s="161" t="str">
        <f>if('02_indirect'!AK68=2,1,'02_indirect'!AK68)</f>
        <v/>
      </c>
      <c r="BD68" s="161" t="str">
        <f>if('02_indirect'!AL68=2,1,'02_indirect'!AL68)</f>
        <v/>
      </c>
      <c r="BE68" s="161" t="str">
        <f>if('02_indirect'!AM68=2,1,'02_indirect'!AM68)</f>
        <v/>
      </c>
      <c r="BF68" s="161" t="str">
        <f>if('02_indirect'!AN68=2,1,'02_indirect'!AN68)</f>
        <v/>
      </c>
      <c r="BG68" s="161" t="str">
        <f>if('02_indirect'!AO68=2,1,'02_indirect'!AO68)</f>
        <v/>
      </c>
      <c r="BH68" s="161" t="str">
        <f>if('02_indirect'!AP68=2,1,'02_indirect'!AP68)</f>
        <v/>
      </c>
      <c r="BI68" s="161" t="str">
        <f>if('02_indirect'!AQ68=2,1,'02_indirect'!AQ68)</f>
        <v/>
      </c>
      <c r="BJ68" s="161" t="str">
        <f>if('02_indirect'!AR68=2,1,'02_indirect'!AR68)</f>
        <v/>
      </c>
      <c r="BK68" s="161" t="str">
        <f>if('02_indirect'!AS68=2,1,'02_indirect'!AS68)</f>
        <v/>
      </c>
      <c r="BL68" s="161" t="str">
        <f>if('02_indirect'!AT68=2,1,'02_indirect'!AT68)</f>
        <v/>
      </c>
      <c r="BM68" s="161" t="str">
        <f>if('02_indirect'!AU68=2,1,'02_indirect'!AU68)</f>
        <v/>
      </c>
      <c r="BN68" s="161" t="str">
        <f>if('02_indirect'!AV68=2,1,'02_indirect'!AV68)</f>
        <v/>
      </c>
      <c r="BO68" s="161" t="str">
        <f>if('02_indirect'!AW68=2,1,'02_indirect'!AW68)</f>
        <v/>
      </c>
      <c r="BP68" s="161" t="str">
        <f>if('02_indirect'!AX68=2,1,'02_indirect'!AX68)</f>
        <v/>
      </c>
      <c r="BQ68" s="161" t="str">
        <f>if('02_indirect'!AY68=2,1,'02_indirect'!AY68)</f>
        <v/>
      </c>
      <c r="BR68" s="161" t="str">
        <f>if('02_indirect'!AZ68=2,1,'02_indirect'!AZ68)</f>
        <v/>
      </c>
      <c r="BS68" s="161" t="str">
        <f>if('02_indirect'!BA68=2,1,'02_indirect'!BA68)</f>
        <v/>
      </c>
      <c r="BT68" s="161" t="str">
        <f>if('02_indirect'!BB68=2,1,'02_indirect'!BB68)</f>
        <v/>
      </c>
      <c r="BU68" s="161" t="str">
        <f>if('02_indirect'!BC68=2,1,'02_indirect'!BC68)</f>
        <v/>
      </c>
      <c r="BV68" s="161" t="str">
        <f>if('02_indirect'!BD68=2,1,'02_indirect'!BD68)</f>
        <v/>
      </c>
    </row>
    <row r="69" ht="17.25" customHeight="1">
      <c r="A69" s="162" t="str">
        <f>IF('02_indirect'!B71="",,'02_indirect'!C71&amp;"("&amp;'02_indirect'!E71&amp;'02_indirect'!D71&amp;")")</f>
        <v/>
      </c>
      <c r="B69" s="163"/>
      <c r="C69" s="180"/>
      <c r="D69" s="163"/>
      <c r="E69" s="163"/>
      <c r="F69" s="163"/>
      <c r="G69" s="163"/>
      <c r="H69" s="163"/>
      <c r="I69" s="179"/>
      <c r="J69" s="163"/>
      <c r="K69" s="163"/>
      <c r="L69" s="163"/>
      <c r="M69" s="163"/>
      <c r="N69" s="163"/>
      <c r="O69" s="163"/>
      <c r="P69" s="163"/>
      <c r="Q69" s="167" t="str">
        <f>Hlookup(Q$1,'04_need'!$B$1:$DP$104,72)</f>
        <v/>
      </c>
      <c r="R69" s="168" t="str">
        <f>Hlookup(R$1,'04_need'!$B$1:$DP$104,72)</f>
        <v/>
      </c>
      <c r="S69" s="168" t="str">
        <f>Hlookup(S$1,'04_need'!$B$1:$DP$104,72)</f>
        <v/>
      </c>
      <c r="T69" s="168" t="str">
        <f>Hlookup(T$1,'04_need'!$B$1:$DP$104,72)</f>
        <v/>
      </c>
      <c r="U69" s="168" t="str">
        <f>Hlookup(U$1,'04_need'!$B$1:$DP$104,72)</f>
        <v/>
      </c>
      <c r="V69" s="168" t="str">
        <f>Hlookup(V$1,'04_need'!$B$1:$DP$104,72)</f>
        <v/>
      </c>
      <c r="W69" s="43" t="str">
        <f>Hlookup(W$1,'04_need'!$B$1:$DP$104,72)</f>
        <v/>
      </c>
      <c r="X69" s="161" t="str">
        <f>if('02_indirect'!F69=2,1,'02_indirect'!F69)</f>
        <v/>
      </c>
      <c r="Y69" s="161" t="str">
        <f>if('02_indirect'!G69=2,1,'02_indirect'!G69)</f>
        <v/>
      </c>
      <c r="Z69" s="161" t="str">
        <f>if('02_indirect'!H69=2,1,'02_indirect'!H69)</f>
        <v/>
      </c>
      <c r="AA69" s="161" t="str">
        <f>if('02_indirect'!I69=2,1,'02_indirect'!I69)</f>
        <v/>
      </c>
      <c r="AB69" s="161" t="str">
        <f>if('02_indirect'!J69=2,1,'02_indirect'!J69)</f>
        <v/>
      </c>
      <c r="AC69" s="161" t="str">
        <f>if('02_indirect'!K69=2,1,'02_indirect'!K69)</f>
        <v/>
      </c>
      <c r="AD69" s="161" t="str">
        <f>if('02_indirect'!L69=2,1,'02_indirect'!L69)</f>
        <v/>
      </c>
      <c r="AE69" s="161" t="str">
        <f>if('02_indirect'!M69=2,1,'02_indirect'!M69)</f>
        <v/>
      </c>
      <c r="AF69" s="161" t="str">
        <f>if('02_indirect'!N69=2,1,'02_indirect'!N69)</f>
        <v/>
      </c>
      <c r="AG69" s="161" t="str">
        <f>if('02_indirect'!O69=2,1,'02_indirect'!O69)</f>
        <v/>
      </c>
      <c r="AH69" s="161" t="str">
        <f>if('02_indirect'!P69=2,1,'02_indirect'!P69)</f>
        <v/>
      </c>
      <c r="AI69" s="161" t="str">
        <f>if('02_indirect'!Q69=2,1,'02_indirect'!Q69)</f>
        <v/>
      </c>
      <c r="AJ69" s="161" t="str">
        <f>if('02_indirect'!R69=2,1,'02_indirect'!R69)</f>
        <v/>
      </c>
      <c r="AK69" s="161" t="str">
        <f>if('02_indirect'!S69=2,1,'02_indirect'!S69)</f>
        <v/>
      </c>
      <c r="AL69" s="161" t="str">
        <f>if('02_indirect'!T69=2,1,'02_indirect'!T69)</f>
        <v/>
      </c>
      <c r="AM69" s="161" t="str">
        <f>if('02_indirect'!U69=2,1,'02_indirect'!U69)</f>
        <v/>
      </c>
      <c r="AN69" s="161" t="str">
        <f>if('02_indirect'!V69=2,1,'02_indirect'!V69)</f>
        <v/>
      </c>
      <c r="AO69" s="161" t="str">
        <f>if('02_indirect'!W69=2,1,'02_indirect'!W69)</f>
        <v/>
      </c>
      <c r="AP69" s="161" t="str">
        <f>if('02_indirect'!X69=2,1,'02_indirect'!X69)</f>
        <v/>
      </c>
      <c r="AQ69" s="161" t="str">
        <f>if('02_indirect'!Y69=2,1,'02_indirect'!Y69)</f>
        <v/>
      </c>
      <c r="AR69" s="161" t="str">
        <f>if('02_indirect'!Z69=2,1,'02_indirect'!Z69)</f>
        <v/>
      </c>
      <c r="AS69" s="161" t="str">
        <f>if('02_indirect'!AA69=2,1,'02_indirect'!AA69)</f>
        <v/>
      </c>
      <c r="AT69" s="161" t="str">
        <f>if('02_indirect'!AB69=2,1,'02_indirect'!AB69)</f>
        <v/>
      </c>
      <c r="AU69" s="161" t="str">
        <f>if('02_indirect'!AC69=2,1,'02_indirect'!AC69)</f>
        <v/>
      </c>
      <c r="AV69" s="161" t="str">
        <f>if('02_indirect'!AD69=2,1,'02_indirect'!AD69)</f>
        <v/>
      </c>
      <c r="AW69" s="161" t="str">
        <f>if('02_indirect'!AE69=2,1,'02_indirect'!AE69)</f>
        <v/>
      </c>
      <c r="AX69" s="161" t="str">
        <f>if('02_indirect'!AF69=2,1,'02_indirect'!AF69)</f>
        <v/>
      </c>
      <c r="AY69" s="161" t="str">
        <f>if('02_indirect'!AG69=2,1,'02_indirect'!AG69)</f>
        <v/>
      </c>
      <c r="AZ69" s="161" t="str">
        <f>if('02_indirect'!AH69=2,1,'02_indirect'!AH69)</f>
        <v/>
      </c>
      <c r="BA69" s="161" t="str">
        <f>if('02_indirect'!AI69=2,1,'02_indirect'!AI69)</f>
        <v/>
      </c>
      <c r="BB69" s="161" t="str">
        <f>if('02_indirect'!AJ69=2,1,'02_indirect'!AJ69)</f>
        <v/>
      </c>
      <c r="BC69" s="161" t="str">
        <f>if('02_indirect'!AK69=2,1,'02_indirect'!AK69)</f>
        <v/>
      </c>
      <c r="BD69" s="161" t="str">
        <f>if('02_indirect'!AL69=2,1,'02_indirect'!AL69)</f>
        <v/>
      </c>
      <c r="BE69" s="161" t="str">
        <f>if('02_indirect'!AM69=2,1,'02_indirect'!AM69)</f>
        <v/>
      </c>
      <c r="BF69" s="161" t="str">
        <f>if('02_indirect'!AN69=2,1,'02_indirect'!AN69)</f>
        <v/>
      </c>
      <c r="BG69" s="161" t="str">
        <f>if('02_indirect'!AO69=2,1,'02_indirect'!AO69)</f>
        <v/>
      </c>
      <c r="BH69" s="161" t="str">
        <f>if('02_indirect'!AP69=2,1,'02_indirect'!AP69)</f>
        <v/>
      </c>
      <c r="BI69" s="161" t="str">
        <f>if('02_indirect'!AQ69=2,1,'02_indirect'!AQ69)</f>
        <v/>
      </c>
      <c r="BJ69" s="161" t="str">
        <f>if('02_indirect'!AR69=2,1,'02_indirect'!AR69)</f>
        <v/>
      </c>
      <c r="BK69" s="161" t="str">
        <f>if('02_indirect'!AS69=2,1,'02_indirect'!AS69)</f>
        <v/>
      </c>
      <c r="BL69" s="161" t="str">
        <f>if('02_indirect'!AT69=2,1,'02_indirect'!AT69)</f>
        <v/>
      </c>
      <c r="BM69" s="161" t="str">
        <f>if('02_indirect'!AU69=2,1,'02_indirect'!AU69)</f>
        <v/>
      </c>
      <c r="BN69" s="161" t="str">
        <f>if('02_indirect'!AV69=2,1,'02_indirect'!AV69)</f>
        <v/>
      </c>
      <c r="BO69" s="161" t="str">
        <f>if('02_indirect'!AW69=2,1,'02_indirect'!AW69)</f>
        <v/>
      </c>
      <c r="BP69" s="161" t="str">
        <f>if('02_indirect'!AX69=2,1,'02_indirect'!AX69)</f>
        <v/>
      </c>
      <c r="BQ69" s="161" t="str">
        <f>if('02_indirect'!AY69=2,1,'02_indirect'!AY69)</f>
        <v/>
      </c>
      <c r="BR69" s="161" t="str">
        <f>if('02_indirect'!AZ69=2,1,'02_indirect'!AZ69)</f>
        <v/>
      </c>
      <c r="BS69" s="161" t="str">
        <f>if('02_indirect'!BA69=2,1,'02_indirect'!BA69)</f>
        <v/>
      </c>
      <c r="BT69" s="161" t="str">
        <f>if('02_indirect'!BB69=2,1,'02_indirect'!BB69)</f>
        <v/>
      </c>
      <c r="BU69" s="161" t="str">
        <f>if('02_indirect'!BC69=2,1,'02_indirect'!BC69)</f>
        <v/>
      </c>
      <c r="BV69" s="161" t="str">
        <f>if('02_indirect'!BD69=2,1,'02_indirect'!BD69)</f>
        <v/>
      </c>
    </row>
    <row r="70" ht="17.25" customHeight="1">
      <c r="A70" s="162" t="str">
        <f>IF('02_indirect'!B72="",,'02_indirect'!C72&amp;"("&amp;'02_indirect'!E72&amp;'02_indirect'!D72&amp;")")</f>
        <v/>
      </c>
      <c r="B70" s="163"/>
      <c r="C70" s="180"/>
      <c r="D70" s="163"/>
      <c r="E70" s="163"/>
      <c r="F70" s="163"/>
      <c r="G70" s="163"/>
      <c r="H70" s="163"/>
      <c r="I70" s="179"/>
      <c r="J70" s="163"/>
      <c r="K70" s="163"/>
      <c r="L70" s="163"/>
      <c r="M70" s="163"/>
      <c r="N70" s="163"/>
      <c r="O70" s="163"/>
      <c r="P70" s="163"/>
      <c r="Q70" s="167" t="str">
        <f>Hlookup(Q$1,'04_need'!$B$1:$DP$104,73)</f>
        <v/>
      </c>
      <c r="R70" s="168" t="str">
        <f>Hlookup(R$1,'04_need'!$B$1:$DP$104,73)</f>
        <v/>
      </c>
      <c r="S70" s="168" t="str">
        <f>Hlookup(S$1,'04_need'!$B$1:$DP$104,73)</f>
        <v/>
      </c>
      <c r="T70" s="168" t="str">
        <f>Hlookup(T$1,'04_need'!$B$1:$DP$104,73)</f>
        <v/>
      </c>
      <c r="U70" s="168" t="str">
        <f>Hlookup(U$1,'04_need'!$B$1:$DP$104,73)</f>
        <v/>
      </c>
      <c r="V70" s="168" t="str">
        <f>Hlookup(V$1,'04_need'!$B$1:$DP$104,73)</f>
        <v/>
      </c>
      <c r="W70" s="43" t="str">
        <f>Hlookup(W$1,'04_need'!$B$1:$DP$104,73)</f>
        <v/>
      </c>
      <c r="X70" s="161" t="str">
        <f>if('02_indirect'!F70=2,1,'02_indirect'!F70)</f>
        <v/>
      </c>
      <c r="Y70" s="161" t="str">
        <f>if('02_indirect'!G70=2,1,'02_indirect'!G70)</f>
        <v/>
      </c>
      <c r="Z70" s="161" t="str">
        <f>if('02_indirect'!H70=2,1,'02_indirect'!H70)</f>
        <v/>
      </c>
      <c r="AA70" s="161" t="str">
        <f>if('02_indirect'!I70=2,1,'02_indirect'!I70)</f>
        <v/>
      </c>
      <c r="AB70" s="161" t="str">
        <f>if('02_indirect'!J70=2,1,'02_indirect'!J70)</f>
        <v/>
      </c>
      <c r="AC70" s="161" t="str">
        <f>if('02_indirect'!K70=2,1,'02_indirect'!K70)</f>
        <v/>
      </c>
      <c r="AD70" s="161" t="str">
        <f>if('02_indirect'!L70=2,1,'02_indirect'!L70)</f>
        <v/>
      </c>
      <c r="AE70" s="161" t="str">
        <f>if('02_indirect'!M70=2,1,'02_indirect'!M70)</f>
        <v/>
      </c>
      <c r="AF70" s="161" t="str">
        <f>if('02_indirect'!N70=2,1,'02_indirect'!N70)</f>
        <v/>
      </c>
      <c r="AG70" s="161" t="str">
        <f>if('02_indirect'!O70=2,1,'02_indirect'!O70)</f>
        <v/>
      </c>
      <c r="AH70" s="161" t="str">
        <f>if('02_indirect'!P70=2,1,'02_indirect'!P70)</f>
        <v/>
      </c>
      <c r="AI70" s="161" t="str">
        <f>if('02_indirect'!Q70=2,1,'02_indirect'!Q70)</f>
        <v/>
      </c>
      <c r="AJ70" s="161" t="str">
        <f>if('02_indirect'!R70=2,1,'02_indirect'!R70)</f>
        <v/>
      </c>
      <c r="AK70" s="161" t="str">
        <f>if('02_indirect'!S70=2,1,'02_indirect'!S70)</f>
        <v/>
      </c>
      <c r="AL70" s="161" t="str">
        <f>if('02_indirect'!T70=2,1,'02_indirect'!T70)</f>
        <v/>
      </c>
      <c r="AM70" s="161" t="str">
        <f>if('02_indirect'!U70=2,1,'02_indirect'!U70)</f>
        <v/>
      </c>
      <c r="AN70" s="161" t="str">
        <f>if('02_indirect'!V70=2,1,'02_indirect'!V70)</f>
        <v/>
      </c>
      <c r="AO70" s="161" t="str">
        <f>if('02_indirect'!W70=2,1,'02_indirect'!W70)</f>
        <v/>
      </c>
      <c r="AP70" s="161" t="str">
        <f>if('02_indirect'!X70=2,1,'02_indirect'!X70)</f>
        <v/>
      </c>
      <c r="AQ70" s="161" t="str">
        <f>if('02_indirect'!Y70=2,1,'02_indirect'!Y70)</f>
        <v/>
      </c>
      <c r="AR70" s="161" t="str">
        <f>if('02_indirect'!Z70=2,1,'02_indirect'!Z70)</f>
        <v/>
      </c>
      <c r="AS70" s="161" t="str">
        <f>if('02_indirect'!AA70=2,1,'02_indirect'!AA70)</f>
        <v/>
      </c>
      <c r="AT70" s="161" t="str">
        <f>if('02_indirect'!AB70=2,1,'02_indirect'!AB70)</f>
        <v/>
      </c>
      <c r="AU70" s="161" t="str">
        <f>if('02_indirect'!AC70=2,1,'02_indirect'!AC70)</f>
        <v/>
      </c>
      <c r="AV70" s="161" t="str">
        <f>if('02_indirect'!AD70=2,1,'02_indirect'!AD70)</f>
        <v/>
      </c>
      <c r="AW70" s="161" t="str">
        <f>if('02_indirect'!AE70=2,1,'02_indirect'!AE70)</f>
        <v/>
      </c>
      <c r="AX70" s="161" t="str">
        <f>if('02_indirect'!AF70=2,1,'02_indirect'!AF70)</f>
        <v/>
      </c>
      <c r="AY70" s="161" t="str">
        <f>if('02_indirect'!AG70=2,1,'02_indirect'!AG70)</f>
        <v/>
      </c>
      <c r="AZ70" s="161" t="str">
        <f>if('02_indirect'!AH70=2,1,'02_indirect'!AH70)</f>
        <v/>
      </c>
      <c r="BA70" s="161" t="str">
        <f>if('02_indirect'!AI70=2,1,'02_indirect'!AI70)</f>
        <v/>
      </c>
      <c r="BB70" s="161" t="str">
        <f>if('02_indirect'!AJ70=2,1,'02_indirect'!AJ70)</f>
        <v/>
      </c>
      <c r="BC70" s="161" t="str">
        <f>if('02_indirect'!AK70=2,1,'02_indirect'!AK70)</f>
        <v/>
      </c>
      <c r="BD70" s="161" t="str">
        <f>if('02_indirect'!AL70=2,1,'02_indirect'!AL70)</f>
        <v/>
      </c>
      <c r="BE70" s="161" t="str">
        <f>if('02_indirect'!AM70=2,1,'02_indirect'!AM70)</f>
        <v/>
      </c>
      <c r="BF70" s="161" t="str">
        <f>if('02_indirect'!AN70=2,1,'02_indirect'!AN70)</f>
        <v/>
      </c>
      <c r="BG70" s="161" t="str">
        <f>if('02_indirect'!AO70=2,1,'02_indirect'!AO70)</f>
        <v/>
      </c>
      <c r="BH70" s="161" t="str">
        <f>if('02_indirect'!AP70=2,1,'02_indirect'!AP70)</f>
        <v/>
      </c>
      <c r="BI70" s="161" t="str">
        <f>if('02_indirect'!AQ70=2,1,'02_indirect'!AQ70)</f>
        <v/>
      </c>
      <c r="BJ70" s="161" t="str">
        <f>if('02_indirect'!AR70=2,1,'02_indirect'!AR70)</f>
        <v/>
      </c>
      <c r="BK70" s="161" t="str">
        <f>if('02_indirect'!AS70=2,1,'02_indirect'!AS70)</f>
        <v/>
      </c>
      <c r="BL70" s="161" t="str">
        <f>if('02_indirect'!AT70=2,1,'02_indirect'!AT70)</f>
        <v/>
      </c>
      <c r="BM70" s="161" t="str">
        <f>if('02_indirect'!AU70=2,1,'02_indirect'!AU70)</f>
        <v/>
      </c>
      <c r="BN70" s="161" t="str">
        <f>if('02_indirect'!AV70=2,1,'02_indirect'!AV70)</f>
        <v/>
      </c>
      <c r="BO70" s="161" t="str">
        <f>if('02_indirect'!AW70=2,1,'02_indirect'!AW70)</f>
        <v/>
      </c>
      <c r="BP70" s="161" t="str">
        <f>if('02_indirect'!AX70=2,1,'02_indirect'!AX70)</f>
        <v/>
      </c>
      <c r="BQ70" s="161" t="str">
        <f>if('02_indirect'!AY70=2,1,'02_indirect'!AY70)</f>
        <v/>
      </c>
      <c r="BR70" s="161" t="str">
        <f>if('02_indirect'!AZ70=2,1,'02_indirect'!AZ70)</f>
        <v/>
      </c>
      <c r="BS70" s="161" t="str">
        <f>if('02_indirect'!BA70=2,1,'02_indirect'!BA70)</f>
        <v/>
      </c>
      <c r="BT70" s="161" t="str">
        <f>if('02_indirect'!BB70=2,1,'02_indirect'!BB70)</f>
        <v/>
      </c>
      <c r="BU70" s="161" t="str">
        <f>if('02_indirect'!BC70=2,1,'02_indirect'!BC70)</f>
        <v/>
      </c>
      <c r="BV70" s="161" t="str">
        <f>if('02_indirect'!BD70=2,1,'02_indirect'!BD70)</f>
        <v/>
      </c>
    </row>
    <row r="71" ht="17.25" customHeight="1">
      <c r="A71" s="162" t="str">
        <f>IF('02_indirect'!B73="",,'02_indirect'!C73&amp;"("&amp;'02_indirect'!E73&amp;'02_indirect'!D73&amp;")")</f>
        <v/>
      </c>
      <c r="B71" s="163"/>
      <c r="C71" s="180"/>
      <c r="D71" s="163"/>
      <c r="E71" s="163"/>
      <c r="F71" s="163"/>
      <c r="G71" s="163"/>
      <c r="H71" s="163"/>
      <c r="I71" s="179"/>
      <c r="J71" s="163"/>
      <c r="K71" s="163"/>
      <c r="L71" s="163"/>
      <c r="M71" s="163"/>
      <c r="N71" s="163"/>
      <c r="O71" s="163"/>
      <c r="P71" s="163"/>
      <c r="Q71" s="167" t="str">
        <f>Hlookup(Q$1,'04_need'!$B$1:$DP$104,74)</f>
        <v/>
      </c>
      <c r="R71" s="168" t="str">
        <f>Hlookup(R$1,'04_need'!$B$1:$DP$104,74)</f>
        <v/>
      </c>
      <c r="S71" s="168" t="str">
        <f>Hlookup(S$1,'04_need'!$B$1:$DP$104,74)</f>
        <v/>
      </c>
      <c r="T71" s="168" t="str">
        <f>Hlookup(T$1,'04_need'!$B$1:$DP$104,74)</f>
        <v/>
      </c>
      <c r="U71" s="168" t="str">
        <f>Hlookup(U$1,'04_need'!$B$1:$DP$104,74)</f>
        <v/>
      </c>
      <c r="V71" s="168" t="str">
        <f>Hlookup(V$1,'04_need'!$B$1:$DP$104,74)</f>
        <v/>
      </c>
      <c r="W71" s="43" t="str">
        <f>Hlookup(W$1,'04_need'!$B$1:$DP$104,74)</f>
        <v/>
      </c>
      <c r="X71" s="161" t="str">
        <f>if('02_indirect'!F71=2,1,'02_indirect'!F71)</f>
        <v/>
      </c>
      <c r="Y71" s="161" t="str">
        <f>if('02_indirect'!G71=2,1,'02_indirect'!G71)</f>
        <v/>
      </c>
      <c r="Z71" s="161" t="str">
        <f>if('02_indirect'!H71=2,1,'02_indirect'!H71)</f>
        <v/>
      </c>
      <c r="AA71" s="161" t="str">
        <f>if('02_indirect'!I71=2,1,'02_indirect'!I71)</f>
        <v/>
      </c>
      <c r="AB71" s="161" t="str">
        <f>if('02_indirect'!J71=2,1,'02_indirect'!J71)</f>
        <v/>
      </c>
      <c r="AC71" s="161" t="str">
        <f>if('02_indirect'!K71=2,1,'02_indirect'!K71)</f>
        <v/>
      </c>
      <c r="AD71" s="161" t="str">
        <f>if('02_indirect'!L71=2,1,'02_indirect'!L71)</f>
        <v/>
      </c>
      <c r="AE71" s="161" t="str">
        <f>if('02_indirect'!M71=2,1,'02_indirect'!M71)</f>
        <v/>
      </c>
      <c r="AF71" s="161" t="str">
        <f>if('02_indirect'!N71=2,1,'02_indirect'!N71)</f>
        <v/>
      </c>
      <c r="AG71" s="161" t="str">
        <f>if('02_indirect'!O71=2,1,'02_indirect'!O71)</f>
        <v/>
      </c>
      <c r="AH71" s="161" t="str">
        <f>if('02_indirect'!P71=2,1,'02_indirect'!P71)</f>
        <v/>
      </c>
      <c r="AI71" s="161" t="str">
        <f>if('02_indirect'!Q71=2,1,'02_indirect'!Q71)</f>
        <v/>
      </c>
      <c r="AJ71" s="161" t="str">
        <f>if('02_indirect'!R71=2,1,'02_indirect'!R71)</f>
        <v/>
      </c>
      <c r="AK71" s="161" t="str">
        <f>if('02_indirect'!S71=2,1,'02_indirect'!S71)</f>
        <v/>
      </c>
      <c r="AL71" s="161" t="str">
        <f>if('02_indirect'!T71=2,1,'02_indirect'!T71)</f>
        <v/>
      </c>
      <c r="AM71" s="161" t="str">
        <f>if('02_indirect'!U71=2,1,'02_indirect'!U71)</f>
        <v/>
      </c>
      <c r="AN71" s="161" t="str">
        <f>if('02_indirect'!V71=2,1,'02_indirect'!V71)</f>
        <v/>
      </c>
      <c r="AO71" s="161" t="str">
        <f>if('02_indirect'!W71=2,1,'02_indirect'!W71)</f>
        <v/>
      </c>
      <c r="AP71" s="161" t="str">
        <f>if('02_indirect'!X71=2,1,'02_indirect'!X71)</f>
        <v/>
      </c>
      <c r="AQ71" s="161" t="str">
        <f>if('02_indirect'!Y71=2,1,'02_indirect'!Y71)</f>
        <v/>
      </c>
      <c r="AR71" s="161" t="str">
        <f>if('02_indirect'!Z71=2,1,'02_indirect'!Z71)</f>
        <v/>
      </c>
      <c r="AS71" s="161" t="str">
        <f>if('02_indirect'!AA71=2,1,'02_indirect'!AA71)</f>
        <v/>
      </c>
      <c r="AT71" s="161" t="str">
        <f>if('02_indirect'!AB71=2,1,'02_indirect'!AB71)</f>
        <v/>
      </c>
      <c r="AU71" s="161" t="str">
        <f>if('02_indirect'!AC71=2,1,'02_indirect'!AC71)</f>
        <v/>
      </c>
      <c r="AV71" s="161" t="str">
        <f>if('02_indirect'!AD71=2,1,'02_indirect'!AD71)</f>
        <v/>
      </c>
      <c r="AW71" s="161" t="str">
        <f>if('02_indirect'!AE71=2,1,'02_indirect'!AE71)</f>
        <v/>
      </c>
      <c r="AX71" s="161" t="str">
        <f>if('02_indirect'!AF71=2,1,'02_indirect'!AF71)</f>
        <v/>
      </c>
      <c r="AY71" s="161" t="str">
        <f>if('02_indirect'!AG71=2,1,'02_indirect'!AG71)</f>
        <v/>
      </c>
      <c r="AZ71" s="161" t="str">
        <f>if('02_indirect'!AH71=2,1,'02_indirect'!AH71)</f>
        <v/>
      </c>
      <c r="BA71" s="161" t="str">
        <f>if('02_indirect'!AI71=2,1,'02_indirect'!AI71)</f>
        <v/>
      </c>
      <c r="BB71" s="161" t="str">
        <f>if('02_indirect'!AJ71=2,1,'02_indirect'!AJ71)</f>
        <v/>
      </c>
      <c r="BC71" s="161" t="str">
        <f>if('02_indirect'!AK71=2,1,'02_indirect'!AK71)</f>
        <v/>
      </c>
      <c r="BD71" s="161" t="str">
        <f>if('02_indirect'!AL71=2,1,'02_indirect'!AL71)</f>
        <v/>
      </c>
      <c r="BE71" s="161" t="str">
        <f>if('02_indirect'!AM71=2,1,'02_indirect'!AM71)</f>
        <v/>
      </c>
      <c r="BF71" s="161" t="str">
        <f>if('02_indirect'!AN71=2,1,'02_indirect'!AN71)</f>
        <v/>
      </c>
      <c r="BG71" s="161" t="str">
        <f>if('02_indirect'!AO71=2,1,'02_indirect'!AO71)</f>
        <v/>
      </c>
      <c r="BH71" s="161" t="str">
        <f>if('02_indirect'!AP71=2,1,'02_indirect'!AP71)</f>
        <v/>
      </c>
      <c r="BI71" s="161" t="str">
        <f>if('02_indirect'!AQ71=2,1,'02_indirect'!AQ71)</f>
        <v/>
      </c>
      <c r="BJ71" s="161" t="str">
        <f>if('02_indirect'!AR71=2,1,'02_indirect'!AR71)</f>
        <v/>
      </c>
      <c r="BK71" s="161" t="str">
        <f>if('02_indirect'!AS71=2,1,'02_indirect'!AS71)</f>
        <v/>
      </c>
      <c r="BL71" s="161" t="str">
        <f>if('02_indirect'!AT71=2,1,'02_indirect'!AT71)</f>
        <v/>
      </c>
      <c r="BM71" s="161" t="str">
        <f>if('02_indirect'!AU71=2,1,'02_indirect'!AU71)</f>
        <v/>
      </c>
      <c r="BN71" s="161" t="str">
        <f>if('02_indirect'!AV71=2,1,'02_indirect'!AV71)</f>
        <v/>
      </c>
      <c r="BO71" s="161" t="str">
        <f>if('02_indirect'!AW71=2,1,'02_indirect'!AW71)</f>
        <v/>
      </c>
      <c r="BP71" s="161" t="str">
        <f>if('02_indirect'!AX71=2,1,'02_indirect'!AX71)</f>
        <v/>
      </c>
      <c r="BQ71" s="161" t="str">
        <f>if('02_indirect'!AY71=2,1,'02_indirect'!AY71)</f>
        <v/>
      </c>
      <c r="BR71" s="161" t="str">
        <f>if('02_indirect'!AZ71=2,1,'02_indirect'!AZ71)</f>
        <v/>
      </c>
      <c r="BS71" s="161" t="str">
        <f>if('02_indirect'!BA71=2,1,'02_indirect'!BA71)</f>
        <v/>
      </c>
      <c r="BT71" s="161" t="str">
        <f>if('02_indirect'!BB71=2,1,'02_indirect'!BB71)</f>
        <v/>
      </c>
      <c r="BU71" s="161" t="str">
        <f>if('02_indirect'!BC71=2,1,'02_indirect'!BC71)</f>
        <v/>
      </c>
      <c r="BV71" s="161" t="str">
        <f>if('02_indirect'!BD71=2,1,'02_indirect'!BD71)</f>
        <v/>
      </c>
    </row>
    <row r="72" ht="17.25" customHeight="1">
      <c r="A72" s="162" t="str">
        <f>IF('02_indirect'!B74="",,'02_indirect'!C74&amp;"("&amp;'02_indirect'!E74&amp;'02_indirect'!D74&amp;")")</f>
        <v/>
      </c>
      <c r="B72" s="163"/>
      <c r="C72" s="180"/>
      <c r="D72" s="163"/>
      <c r="E72" s="163"/>
      <c r="F72" s="163"/>
      <c r="G72" s="163"/>
      <c r="H72" s="163"/>
      <c r="I72" s="179"/>
      <c r="J72" s="163"/>
      <c r="K72" s="163"/>
      <c r="L72" s="163"/>
      <c r="M72" s="163"/>
      <c r="N72" s="163"/>
      <c r="O72" s="163"/>
      <c r="P72" s="163"/>
      <c r="Q72" s="167" t="str">
        <f>Hlookup(Q$1,'04_need'!$B$1:$DP$104,75)</f>
        <v/>
      </c>
      <c r="R72" s="168" t="str">
        <f>Hlookup(R$1,'04_need'!$B$1:$DP$104,75)</f>
        <v/>
      </c>
      <c r="S72" s="168" t="str">
        <f>Hlookup(S$1,'04_need'!$B$1:$DP$104,75)</f>
        <v/>
      </c>
      <c r="T72" s="168" t="str">
        <f>Hlookup(T$1,'04_need'!$B$1:$DP$104,75)</f>
        <v/>
      </c>
      <c r="U72" s="168" t="str">
        <f>Hlookup(U$1,'04_need'!$B$1:$DP$104,75)</f>
        <v/>
      </c>
      <c r="V72" s="168" t="str">
        <f>Hlookup(V$1,'04_need'!$B$1:$DP$104,75)</f>
        <v/>
      </c>
      <c r="W72" s="43" t="str">
        <f>Hlookup(W$1,'04_need'!$B$1:$DP$104,75)</f>
        <v/>
      </c>
      <c r="X72" s="161" t="str">
        <f>if('02_indirect'!F72=2,1,'02_indirect'!F72)</f>
        <v/>
      </c>
      <c r="Y72" s="161" t="str">
        <f>if('02_indirect'!G72=2,1,'02_indirect'!G72)</f>
        <v/>
      </c>
      <c r="Z72" s="161" t="str">
        <f>if('02_indirect'!H72=2,1,'02_indirect'!H72)</f>
        <v/>
      </c>
      <c r="AA72" s="161" t="str">
        <f>if('02_indirect'!I72=2,1,'02_indirect'!I72)</f>
        <v/>
      </c>
      <c r="AB72" s="161" t="str">
        <f>if('02_indirect'!J72=2,1,'02_indirect'!J72)</f>
        <v/>
      </c>
      <c r="AC72" s="161" t="str">
        <f>if('02_indirect'!K72=2,1,'02_indirect'!K72)</f>
        <v/>
      </c>
      <c r="AD72" s="161" t="str">
        <f>if('02_indirect'!L72=2,1,'02_indirect'!L72)</f>
        <v/>
      </c>
      <c r="AE72" s="161" t="str">
        <f>if('02_indirect'!M72=2,1,'02_indirect'!M72)</f>
        <v/>
      </c>
      <c r="AF72" s="161" t="str">
        <f>if('02_indirect'!N72=2,1,'02_indirect'!N72)</f>
        <v/>
      </c>
      <c r="AG72" s="161" t="str">
        <f>if('02_indirect'!O72=2,1,'02_indirect'!O72)</f>
        <v/>
      </c>
      <c r="AH72" s="161" t="str">
        <f>if('02_indirect'!P72=2,1,'02_indirect'!P72)</f>
        <v/>
      </c>
      <c r="AI72" s="161" t="str">
        <f>if('02_indirect'!Q72=2,1,'02_indirect'!Q72)</f>
        <v/>
      </c>
      <c r="AJ72" s="161" t="str">
        <f>if('02_indirect'!R72=2,1,'02_indirect'!R72)</f>
        <v/>
      </c>
      <c r="AK72" s="161" t="str">
        <f>if('02_indirect'!S72=2,1,'02_indirect'!S72)</f>
        <v/>
      </c>
      <c r="AL72" s="161" t="str">
        <f>if('02_indirect'!T72=2,1,'02_indirect'!T72)</f>
        <v/>
      </c>
      <c r="AM72" s="161" t="str">
        <f>if('02_indirect'!U72=2,1,'02_indirect'!U72)</f>
        <v/>
      </c>
      <c r="AN72" s="161" t="str">
        <f>if('02_indirect'!V72=2,1,'02_indirect'!V72)</f>
        <v/>
      </c>
      <c r="AO72" s="161" t="str">
        <f>if('02_indirect'!W72=2,1,'02_indirect'!W72)</f>
        <v/>
      </c>
      <c r="AP72" s="161" t="str">
        <f>if('02_indirect'!X72=2,1,'02_indirect'!X72)</f>
        <v/>
      </c>
      <c r="AQ72" s="161" t="str">
        <f>if('02_indirect'!Y72=2,1,'02_indirect'!Y72)</f>
        <v/>
      </c>
      <c r="AR72" s="161" t="str">
        <f>if('02_indirect'!Z72=2,1,'02_indirect'!Z72)</f>
        <v/>
      </c>
      <c r="AS72" s="161" t="str">
        <f>if('02_indirect'!AA72=2,1,'02_indirect'!AA72)</f>
        <v/>
      </c>
      <c r="AT72" s="161" t="str">
        <f>if('02_indirect'!AB72=2,1,'02_indirect'!AB72)</f>
        <v/>
      </c>
      <c r="AU72" s="161" t="str">
        <f>if('02_indirect'!AC72=2,1,'02_indirect'!AC72)</f>
        <v/>
      </c>
      <c r="AV72" s="161" t="str">
        <f>if('02_indirect'!AD72=2,1,'02_indirect'!AD72)</f>
        <v/>
      </c>
      <c r="AW72" s="161" t="str">
        <f>if('02_indirect'!AE72=2,1,'02_indirect'!AE72)</f>
        <v/>
      </c>
      <c r="AX72" s="161" t="str">
        <f>if('02_indirect'!AF72=2,1,'02_indirect'!AF72)</f>
        <v/>
      </c>
      <c r="AY72" s="161" t="str">
        <f>if('02_indirect'!AG72=2,1,'02_indirect'!AG72)</f>
        <v/>
      </c>
      <c r="AZ72" s="161" t="str">
        <f>if('02_indirect'!AH72=2,1,'02_indirect'!AH72)</f>
        <v/>
      </c>
      <c r="BA72" s="161" t="str">
        <f>if('02_indirect'!AI72=2,1,'02_indirect'!AI72)</f>
        <v/>
      </c>
      <c r="BB72" s="161" t="str">
        <f>if('02_indirect'!AJ72=2,1,'02_indirect'!AJ72)</f>
        <v/>
      </c>
      <c r="BC72" s="161" t="str">
        <f>if('02_indirect'!AK72=2,1,'02_indirect'!AK72)</f>
        <v/>
      </c>
      <c r="BD72" s="161" t="str">
        <f>if('02_indirect'!AL72=2,1,'02_indirect'!AL72)</f>
        <v/>
      </c>
      <c r="BE72" s="161" t="str">
        <f>if('02_indirect'!AM72=2,1,'02_indirect'!AM72)</f>
        <v/>
      </c>
      <c r="BF72" s="161" t="str">
        <f>if('02_indirect'!AN72=2,1,'02_indirect'!AN72)</f>
        <v/>
      </c>
      <c r="BG72" s="161" t="str">
        <f>if('02_indirect'!AO72=2,1,'02_indirect'!AO72)</f>
        <v/>
      </c>
      <c r="BH72" s="161" t="str">
        <f>if('02_indirect'!AP72=2,1,'02_indirect'!AP72)</f>
        <v/>
      </c>
      <c r="BI72" s="161" t="str">
        <f>if('02_indirect'!AQ72=2,1,'02_indirect'!AQ72)</f>
        <v/>
      </c>
      <c r="BJ72" s="161" t="str">
        <f>if('02_indirect'!AR72=2,1,'02_indirect'!AR72)</f>
        <v/>
      </c>
      <c r="BK72" s="161" t="str">
        <f>if('02_indirect'!AS72=2,1,'02_indirect'!AS72)</f>
        <v/>
      </c>
      <c r="BL72" s="161" t="str">
        <f>if('02_indirect'!AT72=2,1,'02_indirect'!AT72)</f>
        <v/>
      </c>
      <c r="BM72" s="161" t="str">
        <f>if('02_indirect'!AU72=2,1,'02_indirect'!AU72)</f>
        <v/>
      </c>
      <c r="BN72" s="161" t="str">
        <f>if('02_indirect'!AV72=2,1,'02_indirect'!AV72)</f>
        <v/>
      </c>
      <c r="BO72" s="161" t="str">
        <f>if('02_indirect'!AW72=2,1,'02_indirect'!AW72)</f>
        <v/>
      </c>
      <c r="BP72" s="161" t="str">
        <f>if('02_indirect'!AX72=2,1,'02_indirect'!AX72)</f>
        <v/>
      </c>
      <c r="BQ72" s="161" t="str">
        <f>if('02_indirect'!AY72=2,1,'02_indirect'!AY72)</f>
        <v/>
      </c>
      <c r="BR72" s="161" t="str">
        <f>if('02_indirect'!AZ72=2,1,'02_indirect'!AZ72)</f>
        <v/>
      </c>
      <c r="BS72" s="161" t="str">
        <f>if('02_indirect'!BA72=2,1,'02_indirect'!BA72)</f>
        <v/>
      </c>
      <c r="BT72" s="161" t="str">
        <f>if('02_indirect'!BB72=2,1,'02_indirect'!BB72)</f>
        <v/>
      </c>
      <c r="BU72" s="161" t="str">
        <f>if('02_indirect'!BC72=2,1,'02_indirect'!BC72)</f>
        <v/>
      </c>
      <c r="BV72" s="161" t="str">
        <f>if('02_indirect'!BD72=2,1,'02_indirect'!BD72)</f>
        <v/>
      </c>
    </row>
    <row r="73" ht="17.25" customHeight="1">
      <c r="A73" s="162" t="str">
        <f>IF('02_indirect'!B75="",,'02_indirect'!C75&amp;"("&amp;'02_indirect'!E75&amp;'02_indirect'!D75&amp;")")</f>
        <v/>
      </c>
      <c r="B73" s="163"/>
      <c r="C73" s="180"/>
      <c r="D73" s="163"/>
      <c r="E73" s="163"/>
      <c r="F73" s="163"/>
      <c r="G73" s="163"/>
      <c r="H73" s="163"/>
      <c r="I73" s="179"/>
      <c r="J73" s="163"/>
      <c r="K73" s="163"/>
      <c r="L73" s="163"/>
      <c r="M73" s="163"/>
      <c r="N73" s="163"/>
      <c r="O73" s="163"/>
      <c r="P73" s="163"/>
      <c r="Q73" s="167" t="str">
        <f>Hlookup(Q$1,'04_need'!$B$1:$DP$104,76)</f>
        <v/>
      </c>
      <c r="R73" s="168" t="str">
        <f>Hlookup(R$1,'04_need'!$B$1:$DP$104,76)</f>
        <v/>
      </c>
      <c r="S73" s="168" t="str">
        <f>Hlookup(S$1,'04_need'!$B$1:$DP$104,76)</f>
        <v/>
      </c>
      <c r="T73" s="168" t="str">
        <f>Hlookup(T$1,'04_need'!$B$1:$DP$104,76)</f>
        <v/>
      </c>
      <c r="U73" s="168" t="str">
        <f>Hlookup(U$1,'04_need'!$B$1:$DP$104,76)</f>
        <v/>
      </c>
      <c r="V73" s="168" t="str">
        <f>Hlookup(V$1,'04_need'!$B$1:$DP$104,76)</f>
        <v/>
      </c>
      <c r="W73" s="43" t="str">
        <f>Hlookup(W$1,'04_need'!$B$1:$DP$104,76)</f>
        <v/>
      </c>
      <c r="X73" s="161" t="str">
        <f>if('02_indirect'!F73=2,1,'02_indirect'!F73)</f>
        <v/>
      </c>
      <c r="Y73" s="161" t="str">
        <f>if('02_indirect'!G73=2,1,'02_indirect'!G73)</f>
        <v/>
      </c>
      <c r="Z73" s="161" t="str">
        <f>if('02_indirect'!H73=2,1,'02_indirect'!H73)</f>
        <v/>
      </c>
      <c r="AA73" s="161" t="str">
        <f>if('02_indirect'!I73=2,1,'02_indirect'!I73)</f>
        <v/>
      </c>
      <c r="AB73" s="161" t="str">
        <f>if('02_indirect'!J73=2,1,'02_indirect'!J73)</f>
        <v/>
      </c>
      <c r="AC73" s="161" t="str">
        <f>if('02_indirect'!K73=2,1,'02_indirect'!K73)</f>
        <v/>
      </c>
      <c r="AD73" s="161" t="str">
        <f>if('02_indirect'!L73=2,1,'02_indirect'!L73)</f>
        <v/>
      </c>
      <c r="AE73" s="161" t="str">
        <f>if('02_indirect'!M73=2,1,'02_indirect'!M73)</f>
        <v/>
      </c>
      <c r="AF73" s="161" t="str">
        <f>if('02_indirect'!N73=2,1,'02_indirect'!N73)</f>
        <v/>
      </c>
      <c r="AG73" s="161" t="str">
        <f>if('02_indirect'!O73=2,1,'02_indirect'!O73)</f>
        <v/>
      </c>
      <c r="AH73" s="161" t="str">
        <f>if('02_indirect'!P73=2,1,'02_indirect'!P73)</f>
        <v/>
      </c>
      <c r="AI73" s="161" t="str">
        <f>if('02_indirect'!Q73=2,1,'02_indirect'!Q73)</f>
        <v/>
      </c>
      <c r="AJ73" s="161" t="str">
        <f>if('02_indirect'!R73=2,1,'02_indirect'!R73)</f>
        <v/>
      </c>
      <c r="AK73" s="161" t="str">
        <f>if('02_indirect'!S73=2,1,'02_indirect'!S73)</f>
        <v/>
      </c>
      <c r="AL73" s="161" t="str">
        <f>if('02_indirect'!T73=2,1,'02_indirect'!T73)</f>
        <v/>
      </c>
      <c r="AM73" s="161" t="str">
        <f>if('02_indirect'!U73=2,1,'02_indirect'!U73)</f>
        <v/>
      </c>
      <c r="AN73" s="161" t="str">
        <f>if('02_indirect'!V73=2,1,'02_indirect'!V73)</f>
        <v/>
      </c>
      <c r="AO73" s="161" t="str">
        <f>if('02_indirect'!W73=2,1,'02_indirect'!W73)</f>
        <v/>
      </c>
      <c r="AP73" s="161" t="str">
        <f>if('02_indirect'!X73=2,1,'02_indirect'!X73)</f>
        <v/>
      </c>
      <c r="AQ73" s="161" t="str">
        <f>if('02_indirect'!Y73=2,1,'02_indirect'!Y73)</f>
        <v/>
      </c>
      <c r="AR73" s="161" t="str">
        <f>if('02_indirect'!Z73=2,1,'02_indirect'!Z73)</f>
        <v/>
      </c>
      <c r="AS73" s="161" t="str">
        <f>if('02_indirect'!AA73=2,1,'02_indirect'!AA73)</f>
        <v/>
      </c>
      <c r="AT73" s="161" t="str">
        <f>if('02_indirect'!AB73=2,1,'02_indirect'!AB73)</f>
        <v/>
      </c>
      <c r="AU73" s="161" t="str">
        <f>if('02_indirect'!AC73=2,1,'02_indirect'!AC73)</f>
        <v/>
      </c>
      <c r="AV73" s="161" t="str">
        <f>if('02_indirect'!AD73=2,1,'02_indirect'!AD73)</f>
        <v/>
      </c>
      <c r="AW73" s="161" t="str">
        <f>if('02_indirect'!AE73=2,1,'02_indirect'!AE73)</f>
        <v/>
      </c>
      <c r="AX73" s="161" t="str">
        <f>if('02_indirect'!AF73=2,1,'02_indirect'!AF73)</f>
        <v/>
      </c>
      <c r="AY73" s="161" t="str">
        <f>if('02_indirect'!AG73=2,1,'02_indirect'!AG73)</f>
        <v/>
      </c>
      <c r="AZ73" s="161" t="str">
        <f>if('02_indirect'!AH73=2,1,'02_indirect'!AH73)</f>
        <v/>
      </c>
      <c r="BA73" s="161" t="str">
        <f>if('02_indirect'!AI73=2,1,'02_indirect'!AI73)</f>
        <v/>
      </c>
      <c r="BB73" s="161" t="str">
        <f>if('02_indirect'!AJ73=2,1,'02_indirect'!AJ73)</f>
        <v/>
      </c>
      <c r="BC73" s="161" t="str">
        <f>if('02_indirect'!AK73=2,1,'02_indirect'!AK73)</f>
        <v/>
      </c>
      <c r="BD73" s="161" t="str">
        <f>if('02_indirect'!AL73=2,1,'02_indirect'!AL73)</f>
        <v/>
      </c>
      <c r="BE73" s="161" t="str">
        <f>if('02_indirect'!AM73=2,1,'02_indirect'!AM73)</f>
        <v/>
      </c>
      <c r="BF73" s="161" t="str">
        <f>if('02_indirect'!AN73=2,1,'02_indirect'!AN73)</f>
        <v/>
      </c>
      <c r="BG73" s="161" t="str">
        <f>if('02_indirect'!AO73=2,1,'02_indirect'!AO73)</f>
        <v/>
      </c>
      <c r="BH73" s="161" t="str">
        <f>if('02_indirect'!AP73=2,1,'02_indirect'!AP73)</f>
        <v/>
      </c>
      <c r="BI73" s="161" t="str">
        <f>if('02_indirect'!AQ73=2,1,'02_indirect'!AQ73)</f>
        <v/>
      </c>
      <c r="BJ73" s="161" t="str">
        <f>if('02_indirect'!AR73=2,1,'02_indirect'!AR73)</f>
        <v/>
      </c>
      <c r="BK73" s="161" t="str">
        <f>if('02_indirect'!AS73=2,1,'02_indirect'!AS73)</f>
        <v/>
      </c>
      <c r="BL73" s="161" t="str">
        <f>if('02_indirect'!AT73=2,1,'02_indirect'!AT73)</f>
        <v/>
      </c>
      <c r="BM73" s="161" t="str">
        <f>if('02_indirect'!AU73=2,1,'02_indirect'!AU73)</f>
        <v/>
      </c>
      <c r="BN73" s="161" t="str">
        <f>if('02_indirect'!AV73=2,1,'02_indirect'!AV73)</f>
        <v/>
      </c>
      <c r="BO73" s="161" t="str">
        <f>if('02_indirect'!AW73=2,1,'02_indirect'!AW73)</f>
        <v/>
      </c>
      <c r="BP73" s="161" t="str">
        <f>if('02_indirect'!AX73=2,1,'02_indirect'!AX73)</f>
        <v/>
      </c>
      <c r="BQ73" s="161" t="str">
        <f>if('02_indirect'!AY73=2,1,'02_indirect'!AY73)</f>
        <v/>
      </c>
      <c r="BR73" s="161" t="str">
        <f>if('02_indirect'!AZ73=2,1,'02_indirect'!AZ73)</f>
        <v/>
      </c>
      <c r="BS73" s="161" t="str">
        <f>if('02_indirect'!BA73=2,1,'02_indirect'!BA73)</f>
        <v/>
      </c>
      <c r="BT73" s="161" t="str">
        <f>if('02_indirect'!BB73=2,1,'02_indirect'!BB73)</f>
        <v/>
      </c>
      <c r="BU73" s="161" t="str">
        <f>if('02_indirect'!BC73=2,1,'02_indirect'!BC73)</f>
        <v/>
      </c>
      <c r="BV73" s="161" t="str">
        <f>if('02_indirect'!BD73=2,1,'02_indirect'!BD73)</f>
        <v/>
      </c>
    </row>
    <row r="74" ht="17.25" customHeight="1">
      <c r="A74" s="162" t="str">
        <f>IF('02_indirect'!B76="",,'02_indirect'!C76&amp;"("&amp;'02_indirect'!E76&amp;'02_indirect'!D76&amp;")")</f>
        <v/>
      </c>
      <c r="B74" s="163"/>
      <c r="C74" s="180"/>
      <c r="D74" s="163"/>
      <c r="E74" s="163"/>
      <c r="F74" s="163"/>
      <c r="G74" s="163"/>
      <c r="H74" s="163"/>
      <c r="I74" s="179"/>
      <c r="J74" s="163"/>
      <c r="K74" s="163"/>
      <c r="L74" s="163"/>
      <c r="M74" s="163"/>
      <c r="N74" s="163"/>
      <c r="O74" s="163"/>
      <c r="P74" s="163"/>
      <c r="Q74" s="167" t="str">
        <f>Hlookup(Q$1,'04_need'!$B$1:$DP$104,77)</f>
        <v/>
      </c>
      <c r="R74" s="168" t="str">
        <f>Hlookup(R$1,'04_need'!$B$1:$DP$104,77)</f>
        <v/>
      </c>
      <c r="S74" s="168" t="str">
        <f>Hlookup(S$1,'04_need'!$B$1:$DP$104,77)</f>
        <v/>
      </c>
      <c r="T74" s="168" t="str">
        <f>Hlookup(T$1,'04_need'!$B$1:$DP$104,77)</f>
        <v/>
      </c>
      <c r="U74" s="168" t="str">
        <f>Hlookup(U$1,'04_need'!$B$1:$DP$104,77)</f>
        <v/>
      </c>
      <c r="V74" s="168" t="str">
        <f>Hlookup(V$1,'04_need'!$B$1:$DP$104,77)</f>
        <v/>
      </c>
      <c r="W74" s="43" t="str">
        <f>Hlookup(W$1,'04_need'!$B$1:$DP$104,77)</f>
        <v/>
      </c>
      <c r="X74" s="161" t="str">
        <f>if('02_indirect'!F74=2,1,'02_indirect'!F74)</f>
        <v/>
      </c>
      <c r="Y74" s="161" t="str">
        <f>if('02_indirect'!G74=2,1,'02_indirect'!G74)</f>
        <v/>
      </c>
      <c r="Z74" s="161" t="str">
        <f>if('02_indirect'!H74=2,1,'02_indirect'!H74)</f>
        <v/>
      </c>
      <c r="AA74" s="161" t="str">
        <f>if('02_indirect'!I74=2,1,'02_indirect'!I74)</f>
        <v/>
      </c>
      <c r="AB74" s="161" t="str">
        <f>if('02_indirect'!J74=2,1,'02_indirect'!J74)</f>
        <v/>
      </c>
      <c r="AC74" s="161" t="str">
        <f>if('02_indirect'!K74=2,1,'02_indirect'!K74)</f>
        <v/>
      </c>
      <c r="AD74" s="161" t="str">
        <f>if('02_indirect'!L74=2,1,'02_indirect'!L74)</f>
        <v/>
      </c>
      <c r="AE74" s="161" t="str">
        <f>if('02_indirect'!M74=2,1,'02_indirect'!M74)</f>
        <v/>
      </c>
      <c r="AF74" s="161" t="str">
        <f>if('02_indirect'!N74=2,1,'02_indirect'!N74)</f>
        <v/>
      </c>
      <c r="AG74" s="161" t="str">
        <f>if('02_indirect'!O74=2,1,'02_indirect'!O74)</f>
        <v/>
      </c>
      <c r="AH74" s="161" t="str">
        <f>if('02_indirect'!P74=2,1,'02_indirect'!P74)</f>
        <v/>
      </c>
      <c r="AI74" s="161" t="str">
        <f>if('02_indirect'!Q74=2,1,'02_indirect'!Q74)</f>
        <v/>
      </c>
      <c r="AJ74" s="161" t="str">
        <f>if('02_indirect'!R74=2,1,'02_indirect'!R74)</f>
        <v/>
      </c>
      <c r="AK74" s="161" t="str">
        <f>if('02_indirect'!S74=2,1,'02_indirect'!S74)</f>
        <v/>
      </c>
      <c r="AL74" s="161" t="str">
        <f>if('02_indirect'!T74=2,1,'02_indirect'!T74)</f>
        <v/>
      </c>
      <c r="AM74" s="161" t="str">
        <f>if('02_indirect'!U74=2,1,'02_indirect'!U74)</f>
        <v/>
      </c>
      <c r="AN74" s="161" t="str">
        <f>if('02_indirect'!V74=2,1,'02_indirect'!V74)</f>
        <v/>
      </c>
      <c r="AO74" s="161" t="str">
        <f>if('02_indirect'!W74=2,1,'02_indirect'!W74)</f>
        <v/>
      </c>
      <c r="AP74" s="161" t="str">
        <f>if('02_indirect'!X74=2,1,'02_indirect'!X74)</f>
        <v/>
      </c>
      <c r="AQ74" s="161" t="str">
        <f>if('02_indirect'!Y74=2,1,'02_indirect'!Y74)</f>
        <v/>
      </c>
      <c r="AR74" s="161" t="str">
        <f>if('02_indirect'!Z74=2,1,'02_indirect'!Z74)</f>
        <v/>
      </c>
      <c r="AS74" s="161" t="str">
        <f>if('02_indirect'!AA74=2,1,'02_indirect'!AA74)</f>
        <v/>
      </c>
      <c r="AT74" s="161" t="str">
        <f>if('02_indirect'!AB74=2,1,'02_indirect'!AB74)</f>
        <v/>
      </c>
      <c r="AU74" s="161" t="str">
        <f>if('02_indirect'!AC74=2,1,'02_indirect'!AC74)</f>
        <v/>
      </c>
      <c r="AV74" s="161" t="str">
        <f>if('02_indirect'!AD74=2,1,'02_indirect'!AD74)</f>
        <v/>
      </c>
      <c r="AW74" s="161" t="str">
        <f>if('02_indirect'!AE74=2,1,'02_indirect'!AE74)</f>
        <v/>
      </c>
      <c r="AX74" s="161" t="str">
        <f>if('02_indirect'!AF74=2,1,'02_indirect'!AF74)</f>
        <v/>
      </c>
      <c r="AY74" s="161" t="str">
        <f>if('02_indirect'!AG74=2,1,'02_indirect'!AG74)</f>
        <v/>
      </c>
      <c r="AZ74" s="161" t="str">
        <f>if('02_indirect'!AH74=2,1,'02_indirect'!AH74)</f>
        <v/>
      </c>
      <c r="BA74" s="161" t="str">
        <f>if('02_indirect'!AI74=2,1,'02_indirect'!AI74)</f>
        <v/>
      </c>
      <c r="BB74" s="161" t="str">
        <f>if('02_indirect'!AJ74=2,1,'02_indirect'!AJ74)</f>
        <v/>
      </c>
      <c r="BC74" s="161" t="str">
        <f>if('02_indirect'!AK74=2,1,'02_indirect'!AK74)</f>
        <v/>
      </c>
      <c r="BD74" s="161" t="str">
        <f>if('02_indirect'!AL74=2,1,'02_indirect'!AL74)</f>
        <v/>
      </c>
      <c r="BE74" s="161" t="str">
        <f>if('02_indirect'!AM74=2,1,'02_indirect'!AM74)</f>
        <v/>
      </c>
      <c r="BF74" s="161" t="str">
        <f>if('02_indirect'!AN74=2,1,'02_indirect'!AN74)</f>
        <v/>
      </c>
      <c r="BG74" s="161" t="str">
        <f>if('02_indirect'!AO74=2,1,'02_indirect'!AO74)</f>
        <v/>
      </c>
      <c r="BH74" s="161" t="str">
        <f>if('02_indirect'!AP74=2,1,'02_indirect'!AP74)</f>
        <v/>
      </c>
      <c r="BI74" s="161" t="str">
        <f>if('02_indirect'!AQ74=2,1,'02_indirect'!AQ74)</f>
        <v/>
      </c>
      <c r="BJ74" s="161" t="str">
        <f>if('02_indirect'!AR74=2,1,'02_indirect'!AR74)</f>
        <v/>
      </c>
      <c r="BK74" s="161" t="str">
        <f>if('02_indirect'!AS74=2,1,'02_indirect'!AS74)</f>
        <v/>
      </c>
      <c r="BL74" s="161" t="str">
        <f>if('02_indirect'!AT74=2,1,'02_indirect'!AT74)</f>
        <v/>
      </c>
      <c r="BM74" s="161" t="str">
        <f>if('02_indirect'!AU74=2,1,'02_indirect'!AU74)</f>
        <v/>
      </c>
      <c r="BN74" s="161" t="str">
        <f>if('02_indirect'!AV74=2,1,'02_indirect'!AV74)</f>
        <v/>
      </c>
      <c r="BO74" s="161" t="str">
        <f>if('02_indirect'!AW74=2,1,'02_indirect'!AW74)</f>
        <v/>
      </c>
      <c r="BP74" s="161" t="str">
        <f>if('02_indirect'!AX74=2,1,'02_indirect'!AX74)</f>
        <v/>
      </c>
      <c r="BQ74" s="161" t="str">
        <f>if('02_indirect'!AY74=2,1,'02_indirect'!AY74)</f>
        <v/>
      </c>
      <c r="BR74" s="161" t="str">
        <f>if('02_indirect'!AZ74=2,1,'02_indirect'!AZ74)</f>
        <v/>
      </c>
      <c r="BS74" s="161" t="str">
        <f>if('02_indirect'!BA74=2,1,'02_indirect'!BA74)</f>
        <v/>
      </c>
      <c r="BT74" s="161" t="str">
        <f>if('02_indirect'!BB74=2,1,'02_indirect'!BB74)</f>
        <v/>
      </c>
      <c r="BU74" s="161" t="str">
        <f>if('02_indirect'!BC74=2,1,'02_indirect'!BC74)</f>
        <v/>
      </c>
      <c r="BV74" s="161" t="str">
        <f>if('02_indirect'!BD74=2,1,'02_indirect'!BD74)</f>
        <v/>
      </c>
    </row>
    <row r="75" ht="17.25" customHeight="1">
      <c r="A75" s="162" t="str">
        <f>IF('02_indirect'!B77="",,'02_indirect'!C77&amp;"("&amp;'02_indirect'!E77&amp;'02_indirect'!D77&amp;")")</f>
        <v/>
      </c>
      <c r="B75" s="163"/>
      <c r="C75" s="180"/>
      <c r="D75" s="163"/>
      <c r="E75" s="163"/>
      <c r="F75" s="163"/>
      <c r="G75" s="163"/>
      <c r="H75" s="163"/>
      <c r="I75" s="179"/>
      <c r="J75" s="163"/>
      <c r="K75" s="163"/>
      <c r="L75" s="163"/>
      <c r="M75" s="163"/>
      <c r="N75" s="163"/>
      <c r="O75" s="163"/>
      <c r="P75" s="163"/>
      <c r="Q75" s="167" t="str">
        <f>Hlookup(Q$1,'04_need'!$B$1:$DP$104,78)</f>
        <v/>
      </c>
      <c r="R75" s="168" t="str">
        <f>Hlookup(R$1,'04_need'!$B$1:$DP$104,78)</f>
        <v/>
      </c>
      <c r="S75" s="168" t="str">
        <f>Hlookup(S$1,'04_need'!$B$1:$DP$104,78)</f>
        <v/>
      </c>
      <c r="T75" s="168" t="str">
        <f>Hlookup(T$1,'04_need'!$B$1:$DP$104,78)</f>
        <v/>
      </c>
      <c r="U75" s="168" t="str">
        <f>Hlookup(U$1,'04_need'!$B$1:$DP$104,78)</f>
        <v/>
      </c>
      <c r="V75" s="168" t="str">
        <f>Hlookup(V$1,'04_need'!$B$1:$DP$104,78)</f>
        <v/>
      </c>
      <c r="W75" s="43" t="str">
        <f>Hlookup(W$1,'04_need'!$B$1:$DP$104,78)</f>
        <v/>
      </c>
      <c r="X75" s="161" t="str">
        <f>if('02_indirect'!F75=2,1,'02_indirect'!F75)</f>
        <v/>
      </c>
      <c r="Y75" s="161" t="str">
        <f>if('02_indirect'!G75=2,1,'02_indirect'!G75)</f>
        <v/>
      </c>
      <c r="Z75" s="161" t="str">
        <f>if('02_indirect'!H75=2,1,'02_indirect'!H75)</f>
        <v/>
      </c>
      <c r="AA75" s="161" t="str">
        <f>if('02_indirect'!I75=2,1,'02_indirect'!I75)</f>
        <v/>
      </c>
      <c r="AB75" s="161" t="str">
        <f>if('02_indirect'!J75=2,1,'02_indirect'!J75)</f>
        <v/>
      </c>
      <c r="AC75" s="161" t="str">
        <f>if('02_indirect'!K75=2,1,'02_indirect'!K75)</f>
        <v/>
      </c>
      <c r="AD75" s="161" t="str">
        <f>if('02_indirect'!L75=2,1,'02_indirect'!L75)</f>
        <v/>
      </c>
      <c r="AE75" s="161" t="str">
        <f>if('02_indirect'!M75=2,1,'02_indirect'!M75)</f>
        <v/>
      </c>
      <c r="AF75" s="161" t="str">
        <f>if('02_indirect'!N75=2,1,'02_indirect'!N75)</f>
        <v/>
      </c>
      <c r="AG75" s="161" t="str">
        <f>if('02_indirect'!O75=2,1,'02_indirect'!O75)</f>
        <v/>
      </c>
      <c r="AH75" s="161" t="str">
        <f>if('02_indirect'!P75=2,1,'02_indirect'!P75)</f>
        <v/>
      </c>
      <c r="AI75" s="161" t="str">
        <f>if('02_indirect'!Q75=2,1,'02_indirect'!Q75)</f>
        <v/>
      </c>
      <c r="AJ75" s="161" t="str">
        <f>if('02_indirect'!R75=2,1,'02_indirect'!R75)</f>
        <v/>
      </c>
      <c r="AK75" s="161" t="str">
        <f>if('02_indirect'!S75=2,1,'02_indirect'!S75)</f>
        <v/>
      </c>
      <c r="AL75" s="161" t="str">
        <f>if('02_indirect'!T75=2,1,'02_indirect'!T75)</f>
        <v/>
      </c>
      <c r="AM75" s="161" t="str">
        <f>if('02_indirect'!U75=2,1,'02_indirect'!U75)</f>
        <v/>
      </c>
      <c r="AN75" s="161" t="str">
        <f>if('02_indirect'!V75=2,1,'02_indirect'!V75)</f>
        <v/>
      </c>
      <c r="AO75" s="161" t="str">
        <f>if('02_indirect'!W75=2,1,'02_indirect'!W75)</f>
        <v/>
      </c>
      <c r="AP75" s="161" t="str">
        <f>if('02_indirect'!X75=2,1,'02_indirect'!X75)</f>
        <v/>
      </c>
      <c r="AQ75" s="161" t="str">
        <f>if('02_indirect'!Y75=2,1,'02_indirect'!Y75)</f>
        <v/>
      </c>
      <c r="AR75" s="161" t="str">
        <f>if('02_indirect'!Z75=2,1,'02_indirect'!Z75)</f>
        <v/>
      </c>
      <c r="AS75" s="161" t="str">
        <f>if('02_indirect'!AA75=2,1,'02_indirect'!AA75)</f>
        <v/>
      </c>
      <c r="AT75" s="161" t="str">
        <f>if('02_indirect'!AB75=2,1,'02_indirect'!AB75)</f>
        <v/>
      </c>
      <c r="AU75" s="161" t="str">
        <f>if('02_indirect'!AC75=2,1,'02_indirect'!AC75)</f>
        <v/>
      </c>
      <c r="AV75" s="161" t="str">
        <f>if('02_indirect'!AD75=2,1,'02_indirect'!AD75)</f>
        <v/>
      </c>
      <c r="AW75" s="161" t="str">
        <f>if('02_indirect'!AE75=2,1,'02_indirect'!AE75)</f>
        <v/>
      </c>
      <c r="AX75" s="161" t="str">
        <f>if('02_indirect'!AF75=2,1,'02_indirect'!AF75)</f>
        <v/>
      </c>
      <c r="AY75" s="161" t="str">
        <f>if('02_indirect'!AG75=2,1,'02_indirect'!AG75)</f>
        <v/>
      </c>
      <c r="AZ75" s="161" t="str">
        <f>if('02_indirect'!AH75=2,1,'02_indirect'!AH75)</f>
        <v/>
      </c>
      <c r="BA75" s="161" t="str">
        <f>if('02_indirect'!AI75=2,1,'02_indirect'!AI75)</f>
        <v/>
      </c>
      <c r="BB75" s="161" t="str">
        <f>if('02_indirect'!AJ75=2,1,'02_indirect'!AJ75)</f>
        <v/>
      </c>
      <c r="BC75" s="161" t="str">
        <f>if('02_indirect'!AK75=2,1,'02_indirect'!AK75)</f>
        <v/>
      </c>
      <c r="BD75" s="161" t="str">
        <f>if('02_indirect'!AL75=2,1,'02_indirect'!AL75)</f>
        <v/>
      </c>
      <c r="BE75" s="161" t="str">
        <f>if('02_indirect'!AM75=2,1,'02_indirect'!AM75)</f>
        <v/>
      </c>
      <c r="BF75" s="161" t="str">
        <f>if('02_indirect'!AN75=2,1,'02_indirect'!AN75)</f>
        <v/>
      </c>
      <c r="BG75" s="161" t="str">
        <f>if('02_indirect'!AO75=2,1,'02_indirect'!AO75)</f>
        <v/>
      </c>
      <c r="BH75" s="161" t="str">
        <f>if('02_indirect'!AP75=2,1,'02_indirect'!AP75)</f>
        <v/>
      </c>
      <c r="BI75" s="161" t="str">
        <f>if('02_indirect'!AQ75=2,1,'02_indirect'!AQ75)</f>
        <v/>
      </c>
      <c r="BJ75" s="161" t="str">
        <f>if('02_indirect'!AR75=2,1,'02_indirect'!AR75)</f>
        <v/>
      </c>
      <c r="BK75" s="161" t="str">
        <f>if('02_indirect'!AS75=2,1,'02_indirect'!AS75)</f>
        <v/>
      </c>
      <c r="BL75" s="161" t="str">
        <f>if('02_indirect'!AT75=2,1,'02_indirect'!AT75)</f>
        <v/>
      </c>
      <c r="BM75" s="161" t="str">
        <f>if('02_indirect'!AU75=2,1,'02_indirect'!AU75)</f>
        <v/>
      </c>
      <c r="BN75" s="161" t="str">
        <f>if('02_indirect'!AV75=2,1,'02_indirect'!AV75)</f>
        <v/>
      </c>
      <c r="BO75" s="161" t="str">
        <f>if('02_indirect'!AW75=2,1,'02_indirect'!AW75)</f>
        <v/>
      </c>
      <c r="BP75" s="161" t="str">
        <f>if('02_indirect'!AX75=2,1,'02_indirect'!AX75)</f>
        <v/>
      </c>
      <c r="BQ75" s="161" t="str">
        <f>if('02_indirect'!AY75=2,1,'02_indirect'!AY75)</f>
        <v/>
      </c>
      <c r="BR75" s="161" t="str">
        <f>if('02_indirect'!AZ75=2,1,'02_indirect'!AZ75)</f>
        <v/>
      </c>
      <c r="BS75" s="161" t="str">
        <f>if('02_indirect'!BA75=2,1,'02_indirect'!BA75)</f>
        <v/>
      </c>
      <c r="BT75" s="161" t="str">
        <f>if('02_indirect'!BB75=2,1,'02_indirect'!BB75)</f>
        <v/>
      </c>
      <c r="BU75" s="161" t="str">
        <f>if('02_indirect'!BC75=2,1,'02_indirect'!BC75)</f>
        <v/>
      </c>
      <c r="BV75" s="161" t="str">
        <f>if('02_indirect'!BD75=2,1,'02_indirect'!BD75)</f>
        <v/>
      </c>
    </row>
    <row r="76" ht="17.25" customHeight="1">
      <c r="A76" s="162" t="str">
        <f>IF('02_indirect'!B78="",,'02_indirect'!C78&amp;"("&amp;'02_indirect'!E78&amp;'02_indirect'!D78&amp;")")</f>
        <v/>
      </c>
      <c r="B76" s="163"/>
      <c r="C76" s="180"/>
      <c r="D76" s="163"/>
      <c r="E76" s="163"/>
      <c r="F76" s="163"/>
      <c r="G76" s="163"/>
      <c r="H76" s="163"/>
      <c r="I76" s="179"/>
      <c r="J76" s="163"/>
      <c r="K76" s="163"/>
      <c r="L76" s="163"/>
      <c r="M76" s="163"/>
      <c r="N76" s="163"/>
      <c r="O76" s="163"/>
      <c r="P76" s="163"/>
      <c r="Q76" s="167" t="str">
        <f>Hlookup(Q$1,'04_need'!$B$1:$DP$104,79)</f>
        <v/>
      </c>
      <c r="R76" s="168" t="str">
        <f>Hlookup(R$1,'04_need'!$B$1:$DP$104,79)</f>
        <v/>
      </c>
      <c r="S76" s="168" t="str">
        <f>Hlookup(S$1,'04_need'!$B$1:$DP$104,79)</f>
        <v/>
      </c>
      <c r="T76" s="168" t="str">
        <f>Hlookup(T$1,'04_need'!$B$1:$DP$104,79)</f>
        <v/>
      </c>
      <c r="U76" s="168" t="str">
        <f>Hlookup(U$1,'04_need'!$B$1:$DP$104,79)</f>
        <v/>
      </c>
      <c r="V76" s="168" t="str">
        <f>Hlookup(V$1,'04_need'!$B$1:$DP$104,79)</f>
        <v/>
      </c>
      <c r="W76" s="43" t="str">
        <f>Hlookup(W$1,'04_need'!$B$1:$DP$104,79)</f>
        <v/>
      </c>
      <c r="X76" s="161" t="str">
        <f>if('02_indirect'!F76=2,1,'02_indirect'!F76)</f>
        <v/>
      </c>
      <c r="Y76" s="161" t="str">
        <f>if('02_indirect'!G76=2,1,'02_indirect'!G76)</f>
        <v/>
      </c>
      <c r="Z76" s="161" t="str">
        <f>if('02_indirect'!H76=2,1,'02_indirect'!H76)</f>
        <v/>
      </c>
      <c r="AA76" s="161" t="str">
        <f>if('02_indirect'!I76=2,1,'02_indirect'!I76)</f>
        <v/>
      </c>
      <c r="AB76" s="161" t="str">
        <f>if('02_indirect'!J76=2,1,'02_indirect'!J76)</f>
        <v/>
      </c>
      <c r="AC76" s="161" t="str">
        <f>if('02_indirect'!K76=2,1,'02_indirect'!K76)</f>
        <v/>
      </c>
      <c r="AD76" s="161" t="str">
        <f>if('02_indirect'!L76=2,1,'02_indirect'!L76)</f>
        <v/>
      </c>
      <c r="AE76" s="161" t="str">
        <f>if('02_indirect'!M76=2,1,'02_indirect'!M76)</f>
        <v/>
      </c>
      <c r="AF76" s="161" t="str">
        <f>if('02_indirect'!N76=2,1,'02_indirect'!N76)</f>
        <v/>
      </c>
      <c r="AG76" s="161" t="str">
        <f>if('02_indirect'!O76=2,1,'02_indirect'!O76)</f>
        <v/>
      </c>
      <c r="AH76" s="161" t="str">
        <f>if('02_indirect'!P76=2,1,'02_indirect'!P76)</f>
        <v/>
      </c>
      <c r="AI76" s="161" t="str">
        <f>if('02_indirect'!Q76=2,1,'02_indirect'!Q76)</f>
        <v/>
      </c>
      <c r="AJ76" s="161" t="str">
        <f>if('02_indirect'!R76=2,1,'02_indirect'!R76)</f>
        <v/>
      </c>
      <c r="AK76" s="161" t="str">
        <f>if('02_indirect'!S76=2,1,'02_indirect'!S76)</f>
        <v/>
      </c>
      <c r="AL76" s="161" t="str">
        <f>if('02_indirect'!T76=2,1,'02_indirect'!T76)</f>
        <v/>
      </c>
      <c r="AM76" s="161" t="str">
        <f>if('02_indirect'!U76=2,1,'02_indirect'!U76)</f>
        <v/>
      </c>
      <c r="AN76" s="161" t="str">
        <f>if('02_indirect'!V76=2,1,'02_indirect'!V76)</f>
        <v/>
      </c>
      <c r="AO76" s="161" t="str">
        <f>if('02_indirect'!W76=2,1,'02_indirect'!W76)</f>
        <v/>
      </c>
      <c r="AP76" s="161" t="str">
        <f>if('02_indirect'!X76=2,1,'02_indirect'!X76)</f>
        <v/>
      </c>
      <c r="AQ76" s="161" t="str">
        <f>if('02_indirect'!Y76=2,1,'02_indirect'!Y76)</f>
        <v/>
      </c>
      <c r="AR76" s="161" t="str">
        <f>if('02_indirect'!Z76=2,1,'02_indirect'!Z76)</f>
        <v/>
      </c>
      <c r="AS76" s="161" t="str">
        <f>if('02_indirect'!AA76=2,1,'02_indirect'!AA76)</f>
        <v/>
      </c>
      <c r="AT76" s="161" t="str">
        <f>if('02_indirect'!AB76=2,1,'02_indirect'!AB76)</f>
        <v/>
      </c>
      <c r="AU76" s="161" t="str">
        <f>if('02_indirect'!AC76=2,1,'02_indirect'!AC76)</f>
        <v/>
      </c>
      <c r="AV76" s="161" t="str">
        <f>if('02_indirect'!AD76=2,1,'02_indirect'!AD76)</f>
        <v/>
      </c>
      <c r="AW76" s="161" t="str">
        <f>if('02_indirect'!AE76=2,1,'02_indirect'!AE76)</f>
        <v/>
      </c>
      <c r="AX76" s="161" t="str">
        <f>if('02_indirect'!AF76=2,1,'02_indirect'!AF76)</f>
        <v/>
      </c>
      <c r="AY76" s="161" t="str">
        <f>if('02_indirect'!AG76=2,1,'02_indirect'!AG76)</f>
        <v/>
      </c>
      <c r="AZ76" s="161" t="str">
        <f>if('02_indirect'!AH76=2,1,'02_indirect'!AH76)</f>
        <v/>
      </c>
      <c r="BA76" s="161" t="str">
        <f>if('02_indirect'!AI76=2,1,'02_indirect'!AI76)</f>
        <v/>
      </c>
      <c r="BB76" s="161" t="str">
        <f>if('02_indirect'!AJ76=2,1,'02_indirect'!AJ76)</f>
        <v/>
      </c>
      <c r="BC76" s="161" t="str">
        <f>if('02_indirect'!AK76=2,1,'02_indirect'!AK76)</f>
        <v/>
      </c>
      <c r="BD76" s="161" t="str">
        <f>if('02_indirect'!AL76=2,1,'02_indirect'!AL76)</f>
        <v/>
      </c>
      <c r="BE76" s="161" t="str">
        <f>if('02_indirect'!AM76=2,1,'02_indirect'!AM76)</f>
        <v/>
      </c>
      <c r="BF76" s="161" t="str">
        <f>if('02_indirect'!AN76=2,1,'02_indirect'!AN76)</f>
        <v/>
      </c>
      <c r="BG76" s="161" t="str">
        <f>if('02_indirect'!AO76=2,1,'02_indirect'!AO76)</f>
        <v/>
      </c>
      <c r="BH76" s="161" t="str">
        <f>if('02_indirect'!AP76=2,1,'02_indirect'!AP76)</f>
        <v/>
      </c>
      <c r="BI76" s="161" t="str">
        <f>if('02_indirect'!AQ76=2,1,'02_indirect'!AQ76)</f>
        <v/>
      </c>
      <c r="BJ76" s="161" t="str">
        <f>if('02_indirect'!AR76=2,1,'02_indirect'!AR76)</f>
        <v/>
      </c>
      <c r="BK76" s="161" t="str">
        <f>if('02_indirect'!AS76=2,1,'02_indirect'!AS76)</f>
        <v/>
      </c>
      <c r="BL76" s="161" t="str">
        <f>if('02_indirect'!AT76=2,1,'02_indirect'!AT76)</f>
        <v/>
      </c>
      <c r="BM76" s="161" t="str">
        <f>if('02_indirect'!AU76=2,1,'02_indirect'!AU76)</f>
        <v/>
      </c>
      <c r="BN76" s="161" t="str">
        <f>if('02_indirect'!AV76=2,1,'02_indirect'!AV76)</f>
        <v/>
      </c>
      <c r="BO76" s="161" t="str">
        <f>if('02_indirect'!AW76=2,1,'02_indirect'!AW76)</f>
        <v/>
      </c>
      <c r="BP76" s="161" t="str">
        <f>if('02_indirect'!AX76=2,1,'02_indirect'!AX76)</f>
        <v/>
      </c>
      <c r="BQ76" s="161" t="str">
        <f>if('02_indirect'!AY76=2,1,'02_indirect'!AY76)</f>
        <v/>
      </c>
      <c r="BR76" s="161" t="str">
        <f>if('02_indirect'!AZ76=2,1,'02_indirect'!AZ76)</f>
        <v/>
      </c>
      <c r="BS76" s="161" t="str">
        <f>if('02_indirect'!BA76=2,1,'02_indirect'!BA76)</f>
        <v/>
      </c>
      <c r="BT76" s="161" t="str">
        <f>if('02_indirect'!BB76=2,1,'02_indirect'!BB76)</f>
        <v/>
      </c>
      <c r="BU76" s="161" t="str">
        <f>if('02_indirect'!BC76=2,1,'02_indirect'!BC76)</f>
        <v/>
      </c>
      <c r="BV76" s="161" t="str">
        <f>if('02_indirect'!BD76=2,1,'02_indirect'!BD76)</f>
        <v/>
      </c>
    </row>
    <row r="77" ht="17.25" customHeight="1">
      <c r="A77" s="162" t="str">
        <f>IF('02_indirect'!B79="",,'02_indirect'!C79&amp;"("&amp;'02_indirect'!E79&amp;'02_indirect'!D79&amp;")")</f>
        <v/>
      </c>
      <c r="B77" s="163"/>
      <c r="C77" s="180"/>
      <c r="D77" s="163"/>
      <c r="E77" s="163"/>
      <c r="F77" s="163"/>
      <c r="G77" s="163"/>
      <c r="H77" s="163"/>
      <c r="I77" s="179"/>
      <c r="J77" s="163"/>
      <c r="K77" s="163"/>
      <c r="L77" s="163"/>
      <c r="M77" s="163"/>
      <c r="N77" s="163"/>
      <c r="O77" s="163"/>
      <c r="P77" s="163"/>
      <c r="Q77" s="167" t="str">
        <f>Hlookup(Q$1,'04_need'!$B$1:$DP$104,80)</f>
        <v/>
      </c>
      <c r="R77" s="168" t="str">
        <f>Hlookup(R$1,'04_need'!$B$1:$DP$104,80)</f>
        <v/>
      </c>
      <c r="S77" s="168" t="str">
        <f>Hlookup(S$1,'04_need'!$B$1:$DP$104,80)</f>
        <v/>
      </c>
      <c r="T77" s="168" t="str">
        <f>Hlookup(T$1,'04_need'!$B$1:$DP$104,80)</f>
        <v/>
      </c>
      <c r="U77" s="168" t="str">
        <f>Hlookup(U$1,'04_need'!$B$1:$DP$104,80)</f>
        <v/>
      </c>
      <c r="V77" s="168" t="str">
        <f>Hlookup(V$1,'04_need'!$B$1:$DP$104,80)</f>
        <v/>
      </c>
      <c r="W77" s="43" t="str">
        <f>Hlookup(W$1,'04_need'!$B$1:$DP$104,80)</f>
        <v/>
      </c>
      <c r="X77" s="161" t="str">
        <f>if('02_indirect'!F77=2,1,'02_indirect'!F77)</f>
        <v/>
      </c>
      <c r="Y77" s="161" t="str">
        <f>if('02_indirect'!G77=2,1,'02_indirect'!G77)</f>
        <v/>
      </c>
      <c r="Z77" s="161" t="str">
        <f>if('02_indirect'!H77=2,1,'02_indirect'!H77)</f>
        <v/>
      </c>
      <c r="AA77" s="161" t="str">
        <f>if('02_indirect'!I77=2,1,'02_indirect'!I77)</f>
        <v/>
      </c>
      <c r="AB77" s="161" t="str">
        <f>if('02_indirect'!J77=2,1,'02_indirect'!J77)</f>
        <v/>
      </c>
      <c r="AC77" s="161" t="str">
        <f>if('02_indirect'!K77=2,1,'02_indirect'!K77)</f>
        <v/>
      </c>
      <c r="AD77" s="161" t="str">
        <f>if('02_indirect'!L77=2,1,'02_indirect'!L77)</f>
        <v/>
      </c>
      <c r="AE77" s="161" t="str">
        <f>if('02_indirect'!M77=2,1,'02_indirect'!M77)</f>
        <v/>
      </c>
      <c r="AF77" s="161" t="str">
        <f>if('02_indirect'!N77=2,1,'02_indirect'!N77)</f>
        <v/>
      </c>
      <c r="AG77" s="161" t="str">
        <f>if('02_indirect'!O77=2,1,'02_indirect'!O77)</f>
        <v/>
      </c>
      <c r="AH77" s="161" t="str">
        <f>if('02_indirect'!P77=2,1,'02_indirect'!P77)</f>
        <v/>
      </c>
      <c r="AI77" s="161" t="str">
        <f>if('02_indirect'!Q77=2,1,'02_indirect'!Q77)</f>
        <v/>
      </c>
      <c r="AJ77" s="161" t="str">
        <f>if('02_indirect'!R77=2,1,'02_indirect'!R77)</f>
        <v/>
      </c>
      <c r="AK77" s="161" t="str">
        <f>if('02_indirect'!S77=2,1,'02_indirect'!S77)</f>
        <v/>
      </c>
      <c r="AL77" s="161" t="str">
        <f>if('02_indirect'!T77=2,1,'02_indirect'!T77)</f>
        <v/>
      </c>
      <c r="AM77" s="161" t="str">
        <f>if('02_indirect'!U77=2,1,'02_indirect'!U77)</f>
        <v/>
      </c>
      <c r="AN77" s="161" t="str">
        <f>if('02_indirect'!V77=2,1,'02_indirect'!V77)</f>
        <v/>
      </c>
      <c r="AO77" s="161" t="str">
        <f>if('02_indirect'!W77=2,1,'02_indirect'!W77)</f>
        <v/>
      </c>
      <c r="AP77" s="161" t="str">
        <f>if('02_indirect'!X77=2,1,'02_indirect'!X77)</f>
        <v/>
      </c>
      <c r="AQ77" s="161" t="str">
        <f>if('02_indirect'!Y77=2,1,'02_indirect'!Y77)</f>
        <v/>
      </c>
      <c r="AR77" s="161" t="str">
        <f>if('02_indirect'!Z77=2,1,'02_indirect'!Z77)</f>
        <v/>
      </c>
      <c r="AS77" s="161" t="str">
        <f>if('02_indirect'!AA77=2,1,'02_indirect'!AA77)</f>
        <v/>
      </c>
      <c r="AT77" s="161" t="str">
        <f>if('02_indirect'!AB77=2,1,'02_indirect'!AB77)</f>
        <v/>
      </c>
      <c r="AU77" s="161" t="str">
        <f>if('02_indirect'!AC77=2,1,'02_indirect'!AC77)</f>
        <v/>
      </c>
      <c r="AV77" s="161" t="str">
        <f>if('02_indirect'!AD77=2,1,'02_indirect'!AD77)</f>
        <v/>
      </c>
      <c r="AW77" s="161" t="str">
        <f>if('02_indirect'!AE77=2,1,'02_indirect'!AE77)</f>
        <v/>
      </c>
      <c r="AX77" s="161" t="str">
        <f>if('02_indirect'!AF77=2,1,'02_indirect'!AF77)</f>
        <v/>
      </c>
      <c r="AY77" s="161" t="str">
        <f>if('02_indirect'!AG77=2,1,'02_indirect'!AG77)</f>
        <v/>
      </c>
      <c r="AZ77" s="161" t="str">
        <f>if('02_indirect'!AH77=2,1,'02_indirect'!AH77)</f>
        <v/>
      </c>
      <c r="BA77" s="161" t="str">
        <f>if('02_indirect'!AI77=2,1,'02_indirect'!AI77)</f>
        <v/>
      </c>
      <c r="BB77" s="161" t="str">
        <f>if('02_indirect'!AJ77=2,1,'02_indirect'!AJ77)</f>
        <v/>
      </c>
      <c r="BC77" s="161" t="str">
        <f>if('02_indirect'!AK77=2,1,'02_indirect'!AK77)</f>
        <v/>
      </c>
      <c r="BD77" s="161" t="str">
        <f>if('02_indirect'!AL77=2,1,'02_indirect'!AL77)</f>
        <v/>
      </c>
      <c r="BE77" s="161" t="str">
        <f>if('02_indirect'!AM77=2,1,'02_indirect'!AM77)</f>
        <v/>
      </c>
      <c r="BF77" s="161" t="str">
        <f>if('02_indirect'!AN77=2,1,'02_indirect'!AN77)</f>
        <v/>
      </c>
      <c r="BG77" s="161" t="str">
        <f>if('02_indirect'!AO77=2,1,'02_indirect'!AO77)</f>
        <v/>
      </c>
      <c r="BH77" s="161" t="str">
        <f>if('02_indirect'!AP77=2,1,'02_indirect'!AP77)</f>
        <v/>
      </c>
      <c r="BI77" s="161" t="str">
        <f>if('02_indirect'!AQ77=2,1,'02_indirect'!AQ77)</f>
        <v/>
      </c>
      <c r="BJ77" s="161" t="str">
        <f>if('02_indirect'!AR77=2,1,'02_indirect'!AR77)</f>
        <v/>
      </c>
      <c r="BK77" s="161" t="str">
        <f>if('02_indirect'!AS77=2,1,'02_indirect'!AS77)</f>
        <v/>
      </c>
      <c r="BL77" s="161" t="str">
        <f>if('02_indirect'!AT77=2,1,'02_indirect'!AT77)</f>
        <v/>
      </c>
      <c r="BM77" s="161" t="str">
        <f>if('02_indirect'!AU77=2,1,'02_indirect'!AU77)</f>
        <v/>
      </c>
      <c r="BN77" s="161" t="str">
        <f>if('02_indirect'!AV77=2,1,'02_indirect'!AV77)</f>
        <v/>
      </c>
      <c r="BO77" s="161" t="str">
        <f>if('02_indirect'!AW77=2,1,'02_indirect'!AW77)</f>
        <v/>
      </c>
      <c r="BP77" s="161" t="str">
        <f>if('02_indirect'!AX77=2,1,'02_indirect'!AX77)</f>
        <v/>
      </c>
      <c r="BQ77" s="161" t="str">
        <f>if('02_indirect'!AY77=2,1,'02_indirect'!AY77)</f>
        <v/>
      </c>
      <c r="BR77" s="161" t="str">
        <f>if('02_indirect'!AZ77=2,1,'02_indirect'!AZ77)</f>
        <v/>
      </c>
      <c r="BS77" s="161" t="str">
        <f>if('02_indirect'!BA77=2,1,'02_indirect'!BA77)</f>
        <v/>
      </c>
      <c r="BT77" s="161" t="str">
        <f>if('02_indirect'!BB77=2,1,'02_indirect'!BB77)</f>
        <v/>
      </c>
      <c r="BU77" s="161" t="str">
        <f>if('02_indirect'!BC77=2,1,'02_indirect'!BC77)</f>
        <v/>
      </c>
      <c r="BV77" s="161" t="str">
        <f>if('02_indirect'!BD77=2,1,'02_indirect'!BD77)</f>
        <v/>
      </c>
    </row>
    <row r="78" ht="17.25" customHeight="1">
      <c r="A78" s="162" t="str">
        <f>IF('02_indirect'!B80="",,'02_indirect'!C80&amp;"("&amp;'02_indirect'!E80&amp;'02_indirect'!D80&amp;")")</f>
        <v/>
      </c>
      <c r="B78" s="163"/>
      <c r="C78" s="180"/>
      <c r="D78" s="163"/>
      <c r="E78" s="163"/>
      <c r="F78" s="163"/>
      <c r="G78" s="163"/>
      <c r="H78" s="163"/>
      <c r="I78" s="179"/>
      <c r="J78" s="163"/>
      <c r="K78" s="163"/>
      <c r="L78" s="163"/>
      <c r="M78" s="163"/>
      <c r="N78" s="163"/>
      <c r="O78" s="163"/>
      <c r="P78" s="163"/>
      <c r="Q78" s="167" t="str">
        <f>Hlookup(Q$1,'04_need'!$B$1:$DP$104,81)</f>
        <v/>
      </c>
      <c r="R78" s="168" t="str">
        <f>Hlookup(R$1,'04_need'!$B$1:$DP$104,81)</f>
        <v/>
      </c>
      <c r="S78" s="168" t="str">
        <f>Hlookup(S$1,'04_need'!$B$1:$DP$104,81)</f>
        <v/>
      </c>
      <c r="T78" s="168" t="str">
        <f>Hlookup(T$1,'04_need'!$B$1:$DP$104,81)</f>
        <v/>
      </c>
      <c r="U78" s="168" t="str">
        <f>Hlookup(U$1,'04_need'!$B$1:$DP$104,81)</f>
        <v/>
      </c>
      <c r="V78" s="168" t="str">
        <f>Hlookup(V$1,'04_need'!$B$1:$DP$104,81)</f>
        <v/>
      </c>
      <c r="W78" s="43" t="str">
        <f>Hlookup(W$1,'04_need'!$B$1:$DP$104,81)</f>
        <v/>
      </c>
      <c r="X78" s="161" t="str">
        <f>if('02_indirect'!F78=2,1,'02_indirect'!F78)</f>
        <v/>
      </c>
      <c r="Y78" s="161" t="str">
        <f>if('02_indirect'!G78=2,1,'02_indirect'!G78)</f>
        <v/>
      </c>
      <c r="Z78" s="161" t="str">
        <f>if('02_indirect'!H78=2,1,'02_indirect'!H78)</f>
        <v/>
      </c>
      <c r="AA78" s="161" t="str">
        <f>if('02_indirect'!I78=2,1,'02_indirect'!I78)</f>
        <v/>
      </c>
      <c r="AB78" s="161" t="str">
        <f>if('02_indirect'!J78=2,1,'02_indirect'!J78)</f>
        <v/>
      </c>
      <c r="AC78" s="161" t="str">
        <f>if('02_indirect'!K78=2,1,'02_indirect'!K78)</f>
        <v/>
      </c>
      <c r="AD78" s="161" t="str">
        <f>if('02_indirect'!L78=2,1,'02_indirect'!L78)</f>
        <v/>
      </c>
      <c r="AE78" s="161" t="str">
        <f>if('02_indirect'!M78=2,1,'02_indirect'!M78)</f>
        <v/>
      </c>
      <c r="AF78" s="161" t="str">
        <f>if('02_indirect'!N78=2,1,'02_indirect'!N78)</f>
        <v/>
      </c>
      <c r="AG78" s="161" t="str">
        <f>if('02_indirect'!O78=2,1,'02_indirect'!O78)</f>
        <v/>
      </c>
      <c r="AH78" s="161" t="str">
        <f>if('02_indirect'!P78=2,1,'02_indirect'!P78)</f>
        <v/>
      </c>
      <c r="AI78" s="161" t="str">
        <f>if('02_indirect'!Q78=2,1,'02_indirect'!Q78)</f>
        <v/>
      </c>
      <c r="AJ78" s="161" t="str">
        <f>if('02_indirect'!R78=2,1,'02_indirect'!R78)</f>
        <v/>
      </c>
      <c r="AK78" s="161" t="str">
        <f>if('02_indirect'!S78=2,1,'02_indirect'!S78)</f>
        <v/>
      </c>
      <c r="AL78" s="161" t="str">
        <f>if('02_indirect'!T78=2,1,'02_indirect'!T78)</f>
        <v/>
      </c>
      <c r="AM78" s="161" t="str">
        <f>if('02_indirect'!U78=2,1,'02_indirect'!U78)</f>
        <v/>
      </c>
      <c r="AN78" s="161" t="str">
        <f>if('02_indirect'!V78=2,1,'02_indirect'!V78)</f>
        <v/>
      </c>
      <c r="AO78" s="161" t="str">
        <f>if('02_indirect'!W78=2,1,'02_indirect'!W78)</f>
        <v/>
      </c>
      <c r="AP78" s="161" t="str">
        <f>if('02_indirect'!X78=2,1,'02_indirect'!X78)</f>
        <v/>
      </c>
      <c r="AQ78" s="161" t="str">
        <f>if('02_indirect'!Y78=2,1,'02_indirect'!Y78)</f>
        <v/>
      </c>
      <c r="AR78" s="161" t="str">
        <f>if('02_indirect'!Z78=2,1,'02_indirect'!Z78)</f>
        <v/>
      </c>
      <c r="AS78" s="161" t="str">
        <f>if('02_indirect'!AA78=2,1,'02_indirect'!AA78)</f>
        <v/>
      </c>
      <c r="AT78" s="161" t="str">
        <f>if('02_indirect'!AB78=2,1,'02_indirect'!AB78)</f>
        <v/>
      </c>
      <c r="AU78" s="161" t="str">
        <f>if('02_indirect'!AC78=2,1,'02_indirect'!AC78)</f>
        <v/>
      </c>
      <c r="AV78" s="161" t="str">
        <f>if('02_indirect'!AD78=2,1,'02_indirect'!AD78)</f>
        <v/>
      </c>
      <c r="AW78" s="161" t="str">
        <f>if('02_indirect'!AE78=2,1,'02_indirect'!AE78)</f>
        <v/>
      </c>
      <c r="AX78" s="161" t="str">
        <f>if('02_indirect'!AF78=2,1,'02_indirect'!AF78)</f>
        <v/>
      </c>
      <c r="AY78" s="161" t="str">
        <f>if('02_indirect'!AG78=2,1,'02_indirect'!AG78)</f>
        <v/>
      </c>
      <c r="AZ78" s="161" t="str">
        <f>if('02_indirect'!AH78=2,1,'02_indirect'!AH78)</f>
        <v/>
      </c>
      <c r="BA78" s="161" t="str">
        <f>if('02_indirect'!AI78=2,1,'02_indirect'!AI78)</f>
        <v/>
      </c>
      <c r="BB78" s="161" t="str">
        <f>if('02_indirect'!AJ78=2,1,'02_indirect'!AJ78)</f>
        <v/>
      </c>
      <c r="BC78" s="161" t="str">
        <f>if('02_indirect'!AK78=2,1,'02_indirect'!AK78)</f>
        <v/>
      </c>
      <c r="BD78" s="161" t="str">
        <f>if('02_indirect'!AL78=2,1,'02_indirect'!AL78)</f>
        <v/>
      </c>
      <c r="BE78" s="161" t="str">
        <f>if('02_indirect'!AM78=2,1,'02_indirect'!AM78)</f>
        <v/>
      </c>
      <c r="BF78" s="161" t="str">
        <f>if('02_indirect'!AN78=2,1,'02_indirect'!AN78)</f>
        <v/>
      </c>
      <c r="BG78" s="161" t="str">
        <f>if('02_indirect'!AO78=2,1,'02_indirect'!AO78)</f>
        <v/>
      </c>
      <c r="BH78" s="161" t="str">
        <f>if('02_indirect'!AP78=2,1,'02_indirect'!AP78)</f>
        <v/>
      </c>
      <c r="BI78" s="161" t="str">
        <f>if('02_indirect'!AQ78=2,1,'02_indirect'!AQ78)</f>
        <v/>
      </c>
      <c r="BJ78" s="161" t="str">
        <f>if('02_indirect'!AR78=2,1,'02_indirect'!AR78)</f>
        <v/>
      </c>
      <c r="BK78" s="161" t="str">
        <f>if('02_indirect'!AS78=2,1,'02_indirect'!AS78)</f>
        <v/>
      </c>
      <c r="BL78" s="161" t="str">
        <f>if('02_indirect'!AT78=2,1,'02_indirect'!AT78)</f>
        <v/>
      </c>
      <c r="BM78" s="161" t="str">
        <f>if('02_indirect'!AU78=2,1,'02_indirect'!AU78)</f>
        <v/>
      </c>
      <c r="BN78" s="161" t="str">
        <f>if('02_indirect'!AV78=2,1,'02_indirect'!AV78)</f>
        <v/>
      </c>
      <c r="BO78" s="161" t="str">
        <f>if('02_indirect'!AW78=2,1,'02_indirect'!AW78)</f>
        <v/>
      </c>
      <c r="BP78" s="161" t="str">
        <f>if('02_indirect'!AX78=2,1,'02_indirect'!AX78)</f>
        <v/>
      </c>
      <c r="BQ78" s="161" t="str">
        <f>if('02_indirect'!AY78=2,1,'02_indirect'!AY78)</f>
        <v/>
      </c>
      <c r="BR78" s="161" t="str">
        <f>if('02_indirect'!AZ78=2,1,'02_indirect'!AZ78)</f>
        <v/>
      </c>
      <c r="BS78" s="161" t="str">
        <f>if('02_indirect'!BA78=2,1,'02_indirect'!BA78)</f>
        <v/>
      </c>
      <c r="BT78" s="161" t="str">
        <f>if('02_indirect'!BB78=2,1,'02_indirect'!BB78)</f>
        <v/>
      </c>
      <c r="BU78" s="161" t="str">
        <f>if('02_indirect'!BC78=2,1,'02_indirect'!BC78)</f>
        <v/>
      </c>
      <c r="BV78" s="161" t="str">
        <f>if('02_indirect'!BD78=2,1,'02_indirect'!BD78)</f>
        <v/>
      </c>
    </row>
    <row r="79" ht="17.25" customHeight="1">
      <c r="A79" s="162" t="str">
        <f>IF('02_indirect'!B81="",,'02_indirect'!C81&amp;"("&amp;'02_indirect'!E81&amp;'02_indirect'!D81&amp;")")</f>
        <v/>
      </c>
      <c r="B79" s="163"/>
      <c r="C79" s="180"/>
      <c r="D79" s="163"/>
      <c r="E79" s="163"/>
      <c r="F79" s="163"/>
      <c r="G79" s="163"/>
      <c r="H79" s="163"/>
      <c r="I79" s="179"/>
      <c r="J79" s="163"/>
      <c r="K79" s="163"/>
      <c r="L79" s="163"/>
      <c r="M79" s="163"/>
      <c r="N79" s="163"/>
      <c r="O79" s="163"/>
      <c r="P79" s="163"/>
      <c r="Q79" s="167" t="str">
        <f>Hlookup(Q$1,'04_need'!$B$1:$DP$104,82)</f>
        <v/>
      </c>
      <c r="R79" s="168" t="str">
        <f>Hlookup(R$1,'04_need'!$B$1:$DP$104,82)</f>
        <v/>
      </c>
      <c r="S79" s="168" t="str">
        <f>Hlookup(S$1,'04_need'!$B$1:$DP$104,82)</f>
        <v/>
      </c>
      <c r="T79" s="168" t="str">
        <f>Hlookup(T$1,'04_need'!$B$1:$DP$104,82)</f>
        <v/>
      </c>
      <c r="U79" s="168" t="str">
        <f>Hlookup(U$1,'04_need'!$B$1:$DP$104,82)</f>
        <v/>
      </c>
      <c r="V79" s="168" t="str">
        <f>Hlookup(V$1,'04_need'!$B$1:$DP$104,82)</f>
        <v/>
      </c>
      <c r="W79" s="43" t="str">
        <f>Hlookup(W$1,'04_need'!$B$1:$DP$104,82)</f>
        <v/>
      </c>
      <c r="X79" s="161" t="str">
        <f>if('02_indirect'!F79=2,1,'02_indirect'!F79)</f>
        <v/>
      </c>
      <c r="Y79" s="161" t="str">
        <f>if('02_indirect'!G79=2,1,'02_indirect'!G79)</f>
        <v/>
      </c>
      <c r="Z79" s="161" t="str">
        <f>if('02_indirect'!H79=2,1,'02_indirect'!H79)</f>
        <v/>
      </c>
      <c r="AA79" s="161" t="str">
        <f>if('02_indirect'!I79=2,1,'02_indirect'!I79)</f>
        <v/>
      </c>
      <c r="AB79" s="161" t="str">
        <f>if('02_indirect'!J79=2,1,'02_indirect'!J79)</f>
        <v/>
      </c>
      <c r="AC79" s="161" t="str">
        <f>if('02_indirect'!K79=2,1,'02_indirect'!K79)</f>
        <v/>
      </c>
      <c r="AD79" s="161" t="str">
        <f>if('02_indirect'!L79=2,1,'02_indirect'!L79)</f>
        <v/>
      </c>
      <c r="AE79" s="161" t="str">
        <f>if('02_indirect'!M79=2,1,'02_indirect'!M79)</f>
        <v/>
      </c>
      <c r="AF79" s="161" t="str">
        <f>if('02_indirect'!N79=2,1,'02_indirect'!N79)</f>
        <v/>
      </c>
      <c r="AG79" s="161" t="str">
        <f>if('02_indirect'!O79=2,1,'02_indirect'!O79)</f>
        <v/>
      </c>
      <c r="AH79" s="161" t="str">
        <f>if('02_indirect'!P79=2,1,'02_indirect'!P79)</f>
        <v/>
      </c>
      <c r="AI79" s="161" t="str">
        <f>if('02_indirect'!Q79=2,1,'02_indirect'!Q79)</f>
        <v/>
      </c>
      <c r="AJ79" s="161" t="str">
        <f>if('02_indirect'!R79=2,1,'02_indirect'!R79)</f>
        <v/>
      </c>
      <c r="AK79" s="161" t="str">
        <f>if('02_indirect'!S79=2,1,'02_indirect'!S79)</f>
        <v/>
      </c>
      <c r="AL79" s="161" t="str">
        <f>if('02_indirect'!T79=2,1,'02_indirect'!T79)</f>
        <v/>
      </c>
      <c r="AM79" s="161" t="str">
        <f>if('02_indirect'!U79=2,1,'02_indirect'!U79)</f>
        <v/>
      </c>
      <c r="AN79" s="161" t="str">
        <f>if('02_indirect'!V79=2,1,'02_indirect'!V79)</f>
        <v/>
      </c>
      <c r="AO79" s="161" t="str">
        <f>if('02_indirect'!W79=2,1,'02_indirect'!W79)</f>
        <v/>
      </c>
      <c r="AP79" s="161" t="str">
        <f>if('02_indirect'!X79=2,1,'02_indirect'!X79)</f>
        <v/>
      </c>
      <c r="AQ79" s="161" t="str">
        <f>if('02_indirect'!Y79=2,1,'02_indirect'!Y79)</f>
        <v/>
      </c>
      <c r="AR79" s="161" t="str">
        <f>if('02_indirect'!Z79=2,1,'02_indirect'!Z79)</f>
        <v/>
      </c>
      <c r="AS79" s="161" t="str">
        <f>if('02_indirect'!AA79=2,1,'02_indirect'!AA79)</f>
        <v/>
      </c>
      <c r="AT79" s="161" t="str">
        <f>if('02_indirect'!AB79=2,1,'02_indirect'!AB79)</f>
        <v/>
      </c>
      <c r="AU79" s="161" t="str">
        <f>if('02_indirect'!AC79=2,1,'02_indirect'!AC79)</f>
        <v/>
      </c>
      <c r="AV79" s="161" t="str">
        <f>if('02_indirect'!AD79=2,1,'02_indirect'!AD79)</f>
        <v/>
      </c>
      <c r="AW79" s="161" t="str">
        <f>if('02_indirect'!AE79=2,1,'02_indirect'!AE79)</f>
        <v/>
      </c>
      <c r="AX79" s="161" t="str">
        <f>if('02_indirect'!AF79=2,1,'02_indirect'!AF79)</f>
        <v/>
      </c>
      <c r="AY79" s="161" t="str">
        <f>if('02_indirect'!AG79=2,1,'02_indirect'!AG79)</f>
        <v/>
      </c>
      <c r="AZ79" s="161" t="str">
        <f>if('02_indirect'!AH79=2,1,'02_indirect'!AH79)</f>
        <v/>
      </c>
      <c r="BA79" s="161" t="str">
        <f>if('02_indirect'!AI79=2,1,'02_indirect'!AI79)</f>
        <v/>
      </c>
      <c r="BB79" s="161" t="str">
        <f>if('02_indirect'!AJ79=2,1,'02_indirect'!AJ79)</f>
        <v/>
      </c>
      <c r="BC79" s="161" t="str">
        <f>if('02_indirect'!AK79=2,1,'02_indirect'!AK79)</f>
        <v/>
      </c>
      <c r="BD79" s="161" t="str">
        <f>if('02_indirect'!AL79=2,1,'02_indirect'!AL79)</f>
        <v/>
      </c>
      <c r="BE79" s="161" t="str">
        <f>if('02_indirect'!AM79=2,1,'02_indirect'!AM79)</f>
        <v/>
      </c>
      <c r="BF79" s="161" t="str">
        <f>if('02_indirect'!AN79=2,1,'02_indirect'!AN79)</f>
        <v/>
      </c>
      <c r="BG79" s="161" t="str">
        <f>if('02_indirect'!AO79=2,1,'02_indirect'!AO79)</f>
        <v/>
      </c>
      <c r="BH79" s="161" t="str">
        <f>if('02_indirect'!AP79=2,1,'02_indirect'!AP79)</f>
        <v/>
      </c>
      <c r="BI79" s="161" t="str">
        <f>if('02_indirect'!AQ79=2,1,'02_indirect'!AQ79)</f>
        <v/>
      </c>
      <c r="BJ79" s="161" t="str">
        <f>if('02_indirect'!AR79=2,1,'02_indirect'!AR79)</f>
        <v/>
      </c>
      <c r="BK79" s="161" t="str">
        <f>if('02_indirect'!AS79=2,1,'02_indirect'!AS79)</f>
        <v/>
      </c>
      <c r="BL79" s="161" t="str">
        <f>if('02_indirect'!AT79=2,1,'02_indirect'!AT79)</f>
        <v/>
      </c>
      <c r="BM79" s="161" t="str">
        <f>if('02_indirect'!AU79=2,1,'02_indirect'!AU79)</f>
        <v/>
      </c>
      <c r="BN79" s="161" t="str">
        <f>if('02_indirect'!AV79=2,1,'02_indirect'!AV79)</f>
        <v/>
      </c>
      <c r="BO79" s="161" t="str">
        <f>if('02_indirect'!AW79=2,1,'02_indirect'!AW79)</f>
        <v/>
      </c>
      <c r="BP79" s="161" t="str">
        <f>if('02_indirect'!AX79=2,1,'02_indirect'!AX79)</f>
        <v/>
      </c>
      <c r="BQ79" s="161" t="str">
        <f>if('02_indirect'!AY79=2,1,'02_indirect'!AY79)</f>
        <v/>
      </c>
      <c r="BR79" s="161" t="str">
        <f>if('02_indirect'!AZ79=2,1,'02_indirect'!AZ79)</f>
        <v/>
      </c>
      <c r="BS79" s="161" t="str">
        <f>if('02_indirect'!BA79=2,1,'02_indirect'!BA79)</f>
        <v/>
      </c>
      <c r="BT79" s="161" t="str">
        <f>if('02_indirect'!BB79=2,1,'02_indirect'!BB79)</f>
        <v/>
      </c>
      <c r="BU79" s="161" t="str">
        <f>if('02_indirect'!BC79=2,1,'02_indirect'!BC79)</f>
        <v/>
      </c>
      <c r="BV79" s="161" t="str">
        <f>if('02_indirect'!BD79=2,1,'02_indirect'!BD79)</f>
        <v/>
      </c>
    </row>
    <row r="80" ht="17.25" customHeight="1">
      <c r="A80" s="162" t="str">
        <f>IF('02_indirect'!B82="",,'02_indirect'!C82&amp;"("&amp;'02_indirect'!E82&amp;'02_indirect'!D82&amp;")")</f>
        <v/>
      </c>
      <c r="B80" s="163"/>
      <c r="C80" s="180"/>
      <c r="D80" s="163"/>
      <c r="E80" s="163"/>
      <c r="F80" s="163"/>
      <c r="G80" s="163"/>
      <c r="H80" s="163"/>
      <c r="I80" s="179"/>
      <c r="J80" s="163"/>
      <c r="K80" s="163"/>
      <c r="L80" s="163"/>
      <c r="M80" s="163"/>
      <c r="N80" s="163"/>
      <c r="O80" s="163"/>
      <c r="P80" s="163"/>
      <c r="Q80" s="167" t="str">
        <f>Hlookup(Q$1,'04_need'!$B$1:$DP$104,83)</f>
        <v/>
      </c>
      <c r="R80" s="168" t="str">
        <f>Hlookup(R$1,'04_need'!$B$1:$DP$104,83)</f>
        <v/>
      </c>
      <c r="S80" s="168" t="str">
        <f>Hlookup(S$1,'04_need'!$B$1:$DP$104,83)</f>
        <v/>
      </c>
      <c r="T80" s="168" t="str">
        <f>Hlookup(T$1,'04_need'!$B$1:$DP$104,83)</f>
        <v/>
      </c>
      <c r="U80" s="168" t="str">
        <f>Hlookup(U$1,'04_need'!$B$1:$DP$104,83)</f>
        <v/>
      </c>
      <c r="V80" s="168" t="str">
        <f>Hlookup(V$1,'04_need'!$B$1:$DP$104,83)</f>
        <v/>
      </c>
      <c r="W80" s="43" t="str">
        <f>Hlookup(W$1,'04_need'!$B$1:$DP$104,83)</f>
        <v/>
      </c>
      <c r="X80" s="161" t="str">
        <f>if('02_indirect'!F80=2,1,'02_indirect'!F80)</f>
        <v/>
      </c>
      <c r="Y80" s="161" t="str">
        <f>if('02_indirect'!G80=2,1,'02_indirect'!G80)</f>
        <v/>
      </c>
      <c r="Z80" s="161" t="str">
        <f>if('02_indirect'!H80=2,1,'02_indirect'!H80)</f>
        <v/>
      </c>
      <c r="AA80" s="161" t="str">
        <f>if('02_indirect'!I80=2,1,'02_indirect'!I80)</f>
        <v/>
      </c>
      <c r="AB80" s="161" t="str">
        <f>if('02_indirect'!J80=2,1,'02_indirect'!J80)</f>
        <v/>
      </c>
      <c r="AC80" s="161" t="str">
        <f>if('02_indirect'!K80=2,1,'02_indirect'!K80)</f>
        <v/>
      </c>
      <c r="AD80" s="161" t="str">
        <f>if('02_indirect'!L80=2,1,'02_indirect'!L80)</f>
        <v/>
      </c>
      <c r="AE80" s="161" t="str">
        <f>if('02_indirect'!M80=2,1,'02_indirect'!M80)</f>
        <v/>
      </c>
      <c r="AF80" s="161" t="str">
        <f>if('02_indirect'!N80=2,1,'02_indirect'!N80)</f>
        <v/>
      </c>
      <c r="AG80" s="161" t="str">
        <f>if('02_indirect'!O80=2,1,'02_indirect'!O80)</f>
        <v/>
      </c>
      <c r="AH80" s="161" t="str">
        <f>if('02_indirect'!P80=2,1,'02_indirect'!P80)</f>
        <v/>
      </c>
      <c r="AI80" s="161" t="str">
        <f>if('02_indirect'!Q80=2,1,'02_indirect'!Q80)</f>
        <v/>
      </c>
      <c r="AJ80" s="161" t="str">
        <f>if('02_indirect'!R80=2,1,'02_indirect'!R80)</f>
        <v/>
      </c>
      <c r="AK80" s="161" t="str">
        <f>if('02_indirect'!S80=2,1,'02_indirect'!S80)</f>
        <v/>
      </c>
      <c r="AL80" s="161" t="str">
        <f>if('02_indirect'!T80=2,1,'02_indirect'!T80)</f>
        <v/>
      </c>
      <c r="AM80" s="161" t="str">
        <f>if('02_indirect'!U80=2,1,'02_indirect'!U80)</f>
        <v/>
      </c>
      <c r="AN80" s="161" t="str">
        <f>if('02_indirect'!V80=2,1,'02_indirect'!V80)</f>
        <v/>
      </c>
      <c r="AO80" s="161" t="str">
        <f>if('02_indirect'!W80=2,1,'02_indirect'!W80)</f>
        <v/>
      </c>
      <c r="AP80" s="161" t="str">
        <f>if('02_indirect'!X80=2,1,'02_indirect'!X80)</f>
        <v/>
      </c>
      <c r="AQ80" s="161" t="str">
        <f>if('02_indirect'!Y80=2,1,'02_indirect'!Y80)</f>
        <v/>
      </c>
      <c r="AR80" s="161" t="str">
        <f>if('02_indirect'!Z80=2,1,'02_indirect'!Z80)</f>
        <v/>
      </c>
      <c r="AS80" s="161" t="str">
        <f>if('02_indirect'!AA80=2,1,'02_indirect'!AA80)</f>
        <v/>
      </c>
      <c r="AT80" s="161" t="str">
        <f>if('02_indirect'!AB80=2,1,'02_indirect'!AB80)</f>
        <v/>
      </c>
      <c r="AU80" s="161" t="str">
        <f>if('02_indirect'!AC80=2,1,'02_indirect'!AC80)</f>
        <v/>
      </c>
      <c r="AV80" s="161" t="str">
        <f>if('02_indirect'!AD80=2,1,'02_indirect'!AD80)</f>
        <v/>
      </c>
      <c r="AW80" s="161" t="str">
        <f>if('02_indirect'!AE80=2,1,'02_indirect'!AE80)</f>
        <v/>
      </c>
      <c r="AX80" s="161" t="str">
        <f>if('02_indirect'!AF80=2,1,'02_indirect'!AF80)</f>
        <v/>
      </c>
      <c r="AY80" s="161" t="str">
        <f>if('02_indirect'!AG80=2,1,'02_indirect'!AG80)</f>
        <v/>
      </c>
      <c r="AZ80" s="161" t="str">
        <f>if('02_indirect'!AH80=2,1,'02_indirect'!AH80)</f>
        <v/>
      </c>
      <c r="BA80" s="161" t="str">
        <f>if('02_indirect'!AI80=2,1,'02_indirect'!AI80)</f>
        <v/>
      </c>
      <c r="BB80" s="161" t="str">
        <f>if('02_indirect'!AJ80=2,1,'02_indirect'!AJ80)</f>
        <v/>
      </c>
      <c r="BC80" s="161" t="str">
        <f>if('02_indirect'!AK80=2,1,'02_indirect'!AK80)</f>
        <v/>
      </c>
      <c r="BD80" s="161" t="str">
        <f>if('02_indirect'!AL80=2,1,'02_indirect'!AL80)</f>
        <v/>
      </c>
      <c r="BE80" s="161" t="str">
        <f>if('02_indirect'!AM80=2,1,'02_indirect'!AM80)</f>
        <v/>
      </c>
      <c r="BF80" s="161" t="str">
        <f>if('02_indirect'!AN80=2,1,'02_indirect'!AN80)</f>
        <v/>
      </c>
      <c r="BG80" s="161" t="str">
        <f>if('02_indirect'!AO80=2,1,'02_indirect'!AO80)</f>
        <v/>
      </c>
      <c r="BH80" s="161" t="str">
        <f>if('02_indirect'!AP80=2,1,'02_indirect'!AP80)</f>
        <v/>
      </c>
      <c r="BI80" s="161" t="str">
        <f>if('02_indirect'!AQ80=2,1,'02_indirect'!AQ80)</f>
        <v/>
      </c>
      <c r="BJ80" s="161" t="str">
        <f>if('02_indirect'!AR80=2,1,'02_indirect'!AR80)</f>
        <v/>
      </c>
      <c r="BK80" s="161" t="str">
        <f>if('02_indirect'!AS80=2,1,'02_indirect'!AS80)</f>
        <v/>
      </c>
      <c r="BL80" s="161" t="str">
        <f>if('02_indirect'!AT80=2,1,'02_indirect'!AT80)</f>
        <v/>
      </c>
      <c r="BM80" s="161" t="str">
        <f>if('02_indirect'!AU80=2,1,'02_indirect'!AU80)</f>
        <v/>
      </c>
      <c r="BN80" s="161" t="str">
        <f>if('02_indirect'!AV80=2,1,'02_indirect'!AV80)</f>
        <v/>
      </c>
      <c r="BO80" s="161" t="str">
        <f>if('02_indirect'!AW80=2,1,'02_indirect'!AW80)</f>
        <v/>
      </c>
      <c r="BP80" s="161" t="str">
        <f>if('02_indirect'!AX80=2,1,'02_indirect'!AX80)</f>
        <v/>
      </c>
      <c r="BQ80" s="161" t="str">
        <f>if('02_indirect'!AY80=2,1,'02_indirect'!AY80)</f>
        <v/>
      </c>
      <c r="BR80" s="161" t="str">
        <f>if('02_indirect'!AZ80=2,1,'02_indirect'!AZ80)</f>
        <v/>
      </c>
      <c r="BS80" s="161" t="str">
        <f>if('02_indirect'!BA80=2,1,'02_indirect'!BA80)</f>
        <v/>
      </c>
      <c r="BT80" s="161" t="str">
        <f>if('02_indirect'!BB80=2,1,'02_indirect'!BB80)</f>
        <v/>
      </c>
      <c r="BU80" s="161" t="str">
        <f>if('02_indirect'!BC80=2,1,'02_indirect'!BC80)</f>
        <v/>
      </c>
      <c r="BV80" s="161" t="str">
        <f>if('02_indirect'!BD80=2,1,'02_indirect'!BD80)</f>
        <v/>
      </c>
    </row>
    <row r="81" ht="17.25" customHeight="1">
      <c r="A81" s="162" t="str">
        <f>IF('02_indirect'!B83="",,'02_indirect'!C83&amp;"("&amp;'02_indirect'!E83&amp;'02_indirect'!D83&amp;")")</f>
        <v/>
      </c>
      <c r="B81" s="163"/>
      <c r="C81" s="180"/>
      <c r="D81" s="163"/>
      <c r="E81" s="163"/>
      <c r="F81" s="163"/>
      <c r="G81" s="163"/>
      <c r="H81" s="163"/>
      <c r="I81" s="179"/>
      <c r="J81" s="163"/>
      <c r="K81" s="163"/>
      <c r="L81" s="163"/>
      <c r="M81" s="163"/>
      <c r="N81" s="163"/>
      <c r="O81" s="163"/>
      <c r="P81" s="163"/>
      <c r="Q81" s="167" t="str">
        <f>Hlookup(Q$1,'04_need'!$B$1:$DP$104,84)</f>
        <v/>
      </c>
      <c r="R81" s="168" t="str">
        <f>Hlookup(R$1,'04_need'!$B$1:$DP$104,84)</f>
        <v/>
      </c>
      <c r="S81" s="168" t="str">
        <f>Hlookup(S$1,'04_need'!$B$1:$DP$104,84)</f>
        <v/>
      </c>
      <c r="T81" s="168" t="str">
        <f>Hlookup(T$1,'04_need'!$B$1:$DP$104,84)</f>
        <v/>
      </c>
      <c r="U81" s="168" t="str">
        <f>Hlookup(U$1,'04_need'!$B$1:$DP$104,84)</f>
        <v/>
      </c>
      <c r="V81" s="168" t="str">
        <f>Hlookup(V$1,'04_need'!$B$1:$DP$104,84)</f>
        <v/>
      </c>
      <c r="W81" s="43" t="str">
        <f>Hlookup(W$1,'04_need'!$B$1:$DP$104,84)</f>
        <v/>
      </c>
      <c r="X81" s="161" t="str">
        <f>if('02_indirect'!F81=2,1,'02_indirect'!F81)</f>
        <v/>
      </c>
      <c r="Y81" s="161" t="str">
        <f>if('02_indirect'!G81=2,1,'02_indirect'!G81)</f>
        <v/>
      </c>
      <c r="Z81" s="161" t="str">
        <f>if('02_indirect'!H81=2,1,'02_indirect'!H81)</f>
        <v/>
      </c>
      <c r="AA81" s="161" t="str">
        <f>if('02_indirect'!I81=2,1,'02_indirect'!I81)</f>
        <v/>
      </c>
      <c r="AB81" s="161" t="str">
        <f>if('02_indirect'!J81=2,1,'02_indirect'!J81)</f>
        <v/>
      </c>
      <c r="AC81" s="161" t="str">
        <f>if('02_indirect'!K81=2,1,'02_indirect'!K81)</f>
        <v/>
      </c>
      <c r="AD81" s="161" t="str">
        <f>if('02_indirect'!L81=2,1,'02_indirect'!L81)</f>
        <v/>
      </c>
      <c r="AE81" s="161" t="str">
        <f>if('02_indirect'!M81=2,1,'02_indirect'!M81)</f>
        <v/>
      </c>
      <c r="AF81" s="161" t="str">
        <f>if('02_indirect'!N81=2,1,'02_indirect'!N81)</f>
        <v/>
      </c>
      <c r="AG81" s="161" t="str">
        <f>if('02_indirect'!O81=2,1,'02_indirect'!O81)</f>
        <v/>
      </c>
      <c r="AH81" s="161" t="str">
        <f>if('02_indirect'!P81=2,1,'02_indirect'!P81)</f>
        <v/>
      </c>
      <c r="AI81" s="161" t="str">
        <f>if('02_indirect'!Q81=2,1,'02_indirect'!Q81)</f>
        <v/>
      </c>
      <c r="AJ81" s="161" t="str">
        <f>if('02_indirect'!R81=2,1,'02_indirect'!R81)</f>
        <v/>
      </c>
      <c r="AK81" s="161" t="str">
        <f>if('02_indirect'!S81=2,1,'02_indirect'!S81)</f>
        <v/>
      </c>
      <c r="AL81" s="161" t="str">
        <f>if('02_indirect'!T81=2,1,'02_indirect'!T81)</f>
        <v/>
      </c>
      <c r="AM81" s="161" t="str">
        <f>if('02_indirect'!U81=2,1,'02_indirect'!U81)</f>
        <v/>
      </c>
      <c r="AN81" s="161" t="str">
        <f>if('02_indirect'!V81=2,1,'02_indirect'!V81)</f>
        <v/>
      </c>
      <c r="AO81" s="161" t="str">
        <f>if('02_indirect'!W81=2,1,'02_indirect'!W81)</f>
        <v/>
      </c>
      <c r="AP81" s="161" t="str">
        <f>if('02_indirect'!X81=2,1,'02_indirect'!X81)</f>
        <v/>
      </c>
      <c r="AQ81" s="161" t="str">
        <f>if('02_indirect'!Y81=2,1,'02_indirect'!Y81)</f>
        <v/>
      </c>
      <c r="AR81" s="161" t="str">
        <f>if('02_indirect'!Z81=2,1,'02_indirect'!Z81)</f>
        <v/>
      </c>
      <c r="AS81" s="161" t="str">
        <f>if('02_indirect'!AA81=2,1,'02_indirect'!AA81)</f>
        <v/>
      </c>
      <c r="AT81" s="161" t="str">
        <f>if('02_indirect'!AB81=2,1,'02_indirect'!AB81)</f>
        <v/>
      </c>
      <c r="AU81" s="161" t="str">
        <f>if('02_indirect'!AC81=2,1,'02_indirect'!AC81)</f>
        <v/>
      </c>
      <c r="AV81" s="161" t="str">
        <f>if('02_indirect'!AD81=2,1,'02_indirect'!AD81)</f>
        <v/>
      </c>
      <c r="AW81" s="161" t="str">
        <f>if('02_indirect'!AE81=2,1,'02_indirect'!AE81)</f>
        <v/>
      </c>
      <c r="AX81" s="161" t="str">
        <f>if('02_indirect'!AF81=2,1,'02_indirect'!AF81)</f>
        <v/>
      </c>
      <c r="AY81" s="161" t="str">
        <f>if('02_indirect'!AG81=2,1,'02_indirect'!AG81)</f>
        <v/>
      </c>
      <c r="AZ81" s="161" t="str">
        <f>if('02_indirect'!AH81=2,1,'02_indirect'!AH81)</f>
        <v/>
      </c>
      <c r="BA81" s="161" t="str">
        <f>if('02_indirect'!AI81=2,1,'02_indirect'!AI81)</f>
        <v/>
      </c>
      <c r="BB81" s="161" t="str">
        <f>if('02_indirect'!AJ81=2,1,'02_indirect'!AJ81)</f>
        <v/>
      </c>
      <c r="BC81" s="161" t="str">
        <f>if('02_indirect'!AK81=2,1,'02_indirect'!AK81)</f>
        <v/>
      </c>
      <c r="BD81" s="161" t="str">
        <f>if('02_indirect'!AL81=2,1,'02_indirect'!AL81)</f>
        <v/>
      </c>
      <c r="BE81" s="161" t="str">
        <f>if('02_indirect'!AM81=2,1,'02_indirect'!AM81)</f>
        <v/>
      </c>
      <c r="BF81" s="161" t="str">
        <f>if('02_indirect'!AN81=2,1,'02_indirect'!AN81)</f>
        <v/>
      </c>
      <c r="BG81" s="161" t="str">
        <f>if('02_indirect'!AO81=2,1,'02_indirect'!AO81)</f>
        <v/>
      </c>
      <c r="BH81" s="161" t="str">
        <f>if('02_indirect'!AP81=2,1,'02_indirect'!AP81)</f>
        <v/>
      </c>
      <c r="BI81" s="161" t="str">
        <f>if('02_indirect'!AQ81=2,1,'02_indirect'!AQ81)</f>
        <v/>
      </c>
      <c r="BJ81" s="161" t="str">
        <f>if('02_indirect'!AR81=2,1,'02_indirect'!AR81)</f>
        <v/>
      </c>
      <c r="BK81" s="161" t="str">
        <f>if('02_indirect'!AS81=2,1,'02_indirect'!AS81)</f>
        <v/>
      </c>
      <c r="BL81" s="161" t="str">
        <f>if('02_indirect'!AT81=2,1,'02_indirect'!AT81)</f>
        <v/>
      </c>
      <c r="BM81" s="161" t="str">
        <f>if('02_indirect'!AU81=2,1,'02_indirect'!AU81)</f>
        <v/>
      </c>
      <c r="BN81" s="161" t="str">
        <f>if('02_indirect'!AV81=2,1,'02_indirect'!AV81)</f>
        <v/>
      </c>
      <c r="BO81" s="161" t="str">
        <f>if('02_indirect'!AW81=2,1,'02_indirect'!AW81)</f>
        <v/>
      </c>
      <c r="BP81" s="161" t="str">
        <f>if('02_indirect'!AX81=2,1,'02_indirect'!AX81)</f>
        <v/>
      </c>
      <c r="BQ81" s="161" t="str">
        <f>if('02_indirect'!AY81=2,1,'02_indirect'!AY81)</f>
        <v/>
      </c>
      <c r="BR81" s="161" t="str">
        <f>if('02_indirect'!AZ81=2,1,'02_indirect'!AZ81)</f>
        <v/>
      </c>
      <c r="BS81" s="161" t="str">
        <f>if('02_indirect'!BA81=2,1,'02_indirect'!BA81)</f>
        <v/>
      </c>
      <c r="BT81" s="161" t="str">
        <f>if('02_indirect'!BB81=2,1,'02_indirect'!BB81)</f>
        <v/>
      </c>
      <c r="BU81" s="161" t="str">
        <f>if('02_indirect'!BC81=2,1,'02_indirect'!BC81)</f>
        <v/>
      </c>
      <c r="BV81" s="161" t="str">
        <f>if('02_indirect'!BD81=2,1,'02_indirect'!BD81)</f>
        <v/>
      </c>
    </row>
    <row r="82" ht="17.25" customHeight="1">
      <c r="A82" s="162" t="str">
        <f>IF('02_indirect'!B84="",,'02_indirect'!C84&amp;"("&amp;'02_indirect'!E84&amp;'02_indirect'!D84&amp;")")</f>
        <v/>
      </c>
      <c r="B82" s="163"/>
      <c r="C82" s="180"/>
      <c r="D82" s="163"/>
      <c r="E82" s="163"/>
      <c r="F82" s="163"/>
      <c r="G82" s="163"/>
      <c r="H82" s="163"/>
      <c r="I82" s="179"/>
      <c r="J82" s="163"/>
      <c r="K82" s="163"/>
      <c r="L82" s="163"/>
      <c r="M82" s="163"/>
      <c r="N82" s="163"/>
      <c r="O82" s="163"/>
      <c r="P82" s="163"/>
      <c r="Q82" s="167" t="str">
        <f>Hlookup(Q$1,'04_need'!$B$1:$DP$104,85)</f>
        <v/>
      </c>
      <c r="R82" s="168" t="str">
        <f>Hlookup(R$1,'04_need'!$B$1:$DP$104,85)</f>
        <v/>
      </c>
      <c r="S82" s="168" t="str">
        <f>Hlookup(S$1,'04_need'!$B$1:$DP$104,85)</f>
        <v/>
      </c>
      <c r="T82" s="168" t="str">
        <f>Hlookup(T$1,'04_need'!$B$1:$DP$104,85)</f>
        <v/>
      </c>
      <c r="U82" s="168" t="str">
        <f>Hlookup(U$1,'04_need'!$B$1:$DP$104,85)</f>
        <v/>
      </c>
      <c r="V82" s="168" t="str">
        <f>Hlookup(V$1,'04_need'!$B$1:$DP$104,85)</f>
        <v/>
      </c>
      <c r="W82" s="43" t="str">
        <f>Hlookup(W$1,'04_need'!$B$1:$DP$104,85)</f>
        <v/>
      </c>
      <c r="X82" s="161" t="str">
        <f>if('02_indirect'!F82=2,1,'02_indirect'!F82)</f>
        <v/>
      </c>
      <c r="Y82" s="161" t="str">
        <f>if('02_indirect'!G82=2,1,'02_indirect'!G82)</f>
        <v/>
      </c>
      <c r="Z82" s="161" t="str">
        <f>if('02_indirect'!H82=2,1,'02_indirect'!H82)</f>
        <v/>
      </c>
      <c r="AA82" s="161" t="str">
        <f>if('02_indirect'!I82=2,1,'02_indirect'!I82)</f>
        <v/>
      </c>
      <c r="AB82" s="161" t="str">
        <f>if('02_indirect'!J82=2,1,'02_indirect'!J82)</f>
        <v/>
      </c>
      <c r="AC82" s="161" t="str">
        <f>if('02_indirect'!K82=2,1,'02_indirect'!K82)</f>
        <v/>
      </c>
      <c r="AD82" s="161" t="str">
        <f>if('02_indirect'!L82=2,1,'02_indirect'!L82)</f>
        <v/>
      </c>
      <c r="AE82" s="161" t="str">
        <f>if('02_indirect'!M82=2,1,'02_indirect'!M82)</f>
        <v/>
      </c>
      <c r="AF82" s="161" t="str">
        <f>if('02_indirect'!N82=2,1,'02_indirect'!N82)</f>
        <v/>
      </c>
      <c r="AG82" s="161" t="str">
        <f>if('02_indirect'!O82=2,1,'02_indirect'!O82)</f>
        <v/>
      </c>
      <c r="AH82" s="161" t="str">
        <f>if('02_indirect'!P82=2,1,'02_indirect'!P82)</f>
        <v/>
      </c>
      <c r="AI82" s="161" t="str">
        <f>if('02_indirect'!Q82=2,1,'02_indirect'!Q82)</f>
        <v/>
      </c>
      <c r="AJ82" s="161" t="str">
        <f>if('02_indirect'!R82=2,1,'02_indirect'!R82)</f>
        <v/>
      </c>
      <c r="AK82" s="161" t="str">
        <f>if('02_indirect'!S82=2,1,'02_indirect'!S82)</f>
        <v/>
      </c>
      <c r="AL82" s="161" t="str">
        <f>if('02_indirect'!T82=2,1,'02_indirect'!T82)</f>
        <v/>
      </c>
      <c r="AM82" s="161" t="str">
        <f>if('02_indirect'!U82=2,1,'02_indirect'!U82)</f>
        <v/>
      </c>
      <c r="AN82" s="161" t="str">
        <f>if('02_indirect'!V82=2,1,'02_indirect'!V82)</f>
        <v/>
      </c>
      <c r="AO82" s="161" t="str">
        <f>if('02_indirect'!W82=2,1,'02_indirect'!W82)</f>
        <v/>
      </c>
      <c r="AP82" s="161" t="str">
        <f>if('02_indirect'!X82=2,1,'02_indirect'!X82)</f>
        <v/>
      </c>
      <c r="AQ82" s="161" t="str">
        <f>if('02_indirect'!Y82=2,1,'02_indirect'!Y82)</f>
        <v/>
      </c>
      <c r="AR82" s="161" t="str">
        <f>if('02_indirect'!Z82=2,1,'02_indirect'!Z82)</f>
        <v/>
      </c>
      <c r="AS82" s="161" t="str">
        <f>if('02_indirect'!AA82=2,1,'02_indirect'!AA82)</f>
        <v/>
      </c>
      <c r="AT82" s="161" t="str">
        <f>if('02_indirect'!AB82=2,1,'02_indirect'!AB82)</f>
        <v/>
      </c>
      <c r="AU82" s="161" t="str">
        <f>if('02_indirect'!AC82=2,1,'02_indirect'!AC82)</f>
        <v/>
      </c>
      <c r="AV82" s="161" t="str">
        <f>if('02_indirect'!AD82=2,1,'02_indirect'!AD82)</f>
        <v/>
      </c>
      <c r="AW82" s="161" t="str">
        <f>if('02_indirect'!AE82=2,1,'02_indirect'!AE82)</f>
        <v/>
      </c>
      <c r="AX82" s="161" t="str">
        <f>if('02_indirect'!AF82=2,1,'02_indirect'!AF82)</f>
        <v/>
      </c>
      <c r="AY82" s="161" t="str">
        <f>if('02_indirect'!AG82=2,1,'02_indirect'!AG82)</f>
        <v/>
      </c>
      <c r="AZ82" s="161" t="str">
        <f>if('02_indirect'!AH82=2,1,'02_indirect'!AH82)</f>
        <v/>
      </c>
      <c r="BA82" s="161" t="str">
        <f>if('02_indirect'!AI82=2,1,'02_indirect'!AI82)</f>
        <v/>
      </c>
      <c r="BB82" s="161" t="str">
        <f>if('02_indirect'!AJ82=2,1,'02_indirect'!AJ82)</f>
        <v/>
      </c>
      <c r="BC82" s="161" t="str">
        <f>if('02_indirect'!AK82=2,1,'02_indirect'!AK82)</f>
        <v/>
      </c>
      <c r="BD82" s="161" t="str">
        <f>if('02_indirect'!AL82=2,1,'02_indirect'!AL82)</f>
        <v/>
      </c>
      <c r="BE82" s="161" t="str">
        <f>if('02_indirect'!AM82=2,1,'02_indirect'!AM82)</f>
        <v/>
      </c>
      <c r="BF82" s="161" t="str">
        <f>if('02_indirect'!AN82=2,1,'02_indirect'!AN82)</f>
        <v/>
      </c>
      <c r="BG82" s="161" t="str">
        <f>if('02_indirect'!AO82=2,1,'02_indirect'!AO82)</f>
        <v/>
      </c>
      <c r="BH82" s="161" t="str">
        <f>if('02_indirect'!AP82=2,1,'02_indirect'!AP82)</f>
        <v/>
      </c>
      <c r="BI82" s="161" t="str">
        <f>if('02_indirect'!AQ82=2,1,'02_indirect'!AQ82)</f>
        <v/>
      </c>
      <c r="BJ82" s="161" t="str">
        <f>if('02_indirect'!AR82=2,1,'02_indirect'!AR82)</f>
        <v/>
      </c>
      <c r="BK82" s="161" t="str">
        <f>if('02_indirect'!AS82=2,1,'02_indirect'!AS82)</f>
        <v/>
      </c>
      <c r="BL82" s="161" t="str">
        <f>if('02_indirect'!AT82=2,1,'02_indirect'!AT82)</f>
        <v/>
      </c>
      <c r="BM82" s="161" t="str">
        <f>if('02_indirect'!AU82=2,1,'02_indirect'!AU82)</f>
        <v/>
      </c>
      <c r="BN82" s="161" t="str">
        <f>if('02_indirect'!AV82=2,1,'02_indirect'!AV82)</f>
        <v/>
      </c>
      <c r="BO82" s="161" t="str">
        <f>if('02_indirect'!AW82=2,1,'02_indirect'!AW82)</f>
        <v/>
      </c>
      <c r="BP82" s="161" t="str">
        <f>if('02_indirect'!AX82=2,1,'02_indirect'!AX82)</f>
        <v/>
      </c>
      <c r="BQ82" s="161" t="str">
        <f>if('02_indirect'!AY82=2,1,'02_indirect'!AY82)</f>
        <v/>
      </c>
      <c r="BR82" s="161" t="str">
        <f>if('02_indirect'!AZ82=2,1,'02_indirect'!AZ82)</f>
        <v/>
      </c>
      <c r="BS82" s="161" t="str">
        <f>if('02_indirect'!BA82=2,1,'02_indirect'!BA82)</f>
        <v/>
      </c>
      <c r="BT82" s="161" t="str">
        <f>if('02_indirect'!BB82=2,1,'02_indirect'!BB82)</f>
        <v/>
      </c>
      <c r="BU82" s="161" t="str">
        <f>if('02_indirect'!BC82=2,1,'02_indirect'!BC82)</f>
        <v/>
      </c>
      <c r="BV82" s="161" t="str">
        <f>if('02_indirect'!BD82=2,1,'02_indirect'!BD82)</f>
        <v/>
      </c>
    </row>
    <row r="83" ht="17.25" customHeight="1">
      <c r="A83" s="162" t="str">
        <f>IF('02_indirect'!B85="",,'02_indirect'!C85&amp;"("&amp;'02_indirect'!E85&amp;'02_indirect'!D85&amp;")")</f>
        <v/>
      </c>
      <c r="B83" s="163"/>
      <c r="C83" s="180"/>
      <c r="D83" s="163"/>
      <c r="E83" s="163"/>
      <c r="F83" s="163"/>
      <c r="G83" s="163"/>
      <c r="H83" s="163"/>
      <c r="I83" s="179"/>
      <c r="J83" s="163"/>
      <c r="K83" s="163"/>
      <c r="L83" s="163"/>
      <c r="M83" s="163"/>
      <c r="N83" s="163"/>
      <c r="O83" s="163"/>
      <c r="P83" s="163"/>
      <c r="Q83" s="167" t="str">
        <f>Hlookup(Q$1,'04_need'!$B$1:$DP$104,86)</f>
        <v/>
      </c>
      <c r="R83" s="168" t="str">
        <f>Hlookup(R$1,'04_need'!$B$1:$DP$104,86)</f>
        <v/>
      </c>
      <c r="S83" s="168" t="str">
        <f>Hlookup(S$1,'04_need'!$B$1:$DP$104,86)</f>
        <v/>
      </c>
      <c r="T83" s="168" t="str">
        <f>Hlookup(T$1,'04_need'!$B$1:$DP$104,86)</f>
        <v/>
      </c>
      <c r="U83" s="168" t="str">
        <f>Hlookup(U$1,'04_need'!$B$1:$DP$104,86)</f>
        <v/>
      </c>
      <c r="V83" s="168" t="str">
        <f>Hlookup(V$1,'04_need'!$B$1:$DP$104,86)</f>
        <v/>
      </c>
      <c r="W83" s="43" t="str">
        <f>Hlookup(W$1,'04_need'!$B$1:$DP$104,86)</f>
        <v/>
      </c>
      <c r="X83" s="161" t="str">
        <f>if('02_indirect'!F83=2,1,'02_indirect'!F83)</f>
        <v/>
      </c>
      <c r="Y83" s="161" t="str">
        <f>if('02_indirect'!G83=2,1,'02_indirect'!G83)</f>
        <v/>
      </c>
      <c r="Z83" s="161" t="str">
        <f>if('02_indirect'!H83=2,1,'02_indirect'!H83)</f>
        <v/>
      </c>
      <c r="AA83" s="161" t="str">
        <f>if('02_indirect'!I83=2,1,'02_indirect'!I83)</f>
        <v/>
      </c>
      <c r="AB83" s="161" t="str">
        <f>if('02_indirect'!J83=2,1,'02_indirect'!J83)</f>
        <v/>
      </c>
      <c r="AC83" s="161" t="str">
        <f>if('02_indirect'!K83=2,1,'02_indirect'!K83)</f>
        <v/>
      </c>
      <c r="AD83" s="161" t="str">
        <f>if('02_indirect'!L83=2,1,'02_indirect'!L83)</f>
        <v/>
      </c>
      <c r="AE83" s="161" t="str">
        <f>if('02_indirect'!M83=2,1,'02_indirect'!M83)</f>
        <v/>
      </c>
      <c r="AF83" s="161" t="str">
        <f>if('02_indirect'!N83=2,1,'02_indirect'!N83)</f>
        <v/>
      </c>
      <c r="AG83" s="161" t="str">
        <f>if('02_indirect'!O83=2,1,'02_indirect'!O83)</f>
        <v/>
      </c>
      <c r="AH83" s="161" t="str">
        <f>if('02_indirect'!P83=2,1,'02_indirect'!P83)</f>
        <v/>
      </c>
      <c r="AI83" s="161" t="str">
        <f>if('02_indirect'!Q83=2,1,'02_indirect'!Q83)</f>
        <v/>
      </c>
      <c r="AJ83" s="161" t="str">
        <f>if('02_indirect'!R83=2,1,'02_indirect'!R83)</f>
        <v/>
      </c>
      <c r="AK83" s="161" t="str">
        <f>if('02_indirect'!S83=2,1,'02_indirect'!S83)</f>
        <v/>
      </c>
      <c r="AL83" s="161" t="str">
        <f>if('02_indirect'!T83=2,1,'02_indirect'!T83)</f>
        <v/>
      </c>
      <c r="AM83" s="161" t="str">
        <f>if('02_indirect'!U83=2,1,'02_indirect'!U83)</f>
        <v/>
      </c>
      <c r="AN83" s="161" t="str">
        <f>if('02_indirect'!V83=2,1,'02_indirect'!V83)</f>
        <v/>
      </c>
      <c r="AO83" s="161" t="str">
        <f>if('02_indirect'!W83=2,1,'02_indirect'!W83)</f>
        <v/>
      </c>
      <c r="AP83" s="161" t="str">
        <f>if('02_indirect'!X83=2,1,'02_indirect'!X83)</f>
        <v/>
      </c>
      <c r="AQ83" s="161" t="str">
        <f>if('02_indirect'!Y83=2,1,'02_indirect'!Y83)</f>
        <v/>
      </c>
      <c r="AR83" s="161" t="str">
        <f>if('02_indirect'!Z83=2,1,'02_indirect'!Z83)</f>
        <v/>
      </c>
      <c r="AS83" s="161" t="str">
        <f>if('02_indirect'!AA83=2,1,'02_indirect'!AA83)</f>
        <v/>
      </c>
      <c r="AT83" s="161" t="str">
        <f>if('02_indirect'!AB83=2,1,'02_indirect'!AB83)</f>
        <v/>
      </c>
      <c r="AU83" s="161" t="str">
        <f>if('02_indirect'!AC83=2,1,'02_indirect'!AC83)</f>
        <v/>
      </c>
      <c r="AV83" s="161" t="str">
        <f>if('02_indirect'!AD83=2,1,'02_indirect'!AD83)</f>
        <v/>
      </c>
      <c r="AW83" s="161" t="str">
        <f>if('02_indirect'!AE83=2,1,'02_indirect'!AE83)</f>
        <v/>
      </c>
      <c r="AX83" s="161" t="str">
        <f>if('02_indirect'!AF83=2,1,'02_indirect'!AF83)</f>
        <v/>
      </c>
      <c r="AY83" s="161" t="str">
        <f>if('02_indirect'!AG83=2,1,'02_indirect'!AG83)</f>
        <v/>
      </c>
      <c r="AZ83" s="161" t="str">
        <f>if('02_indirect'!AH83=2,1,'02_indirect'!AH83)</f>
        <v/>
      </c>
      <c r="BA83" s="161" t="str">
        <f>if('02_indirect'!AI83=2,1,'02_indirect'!AI83)</f>
        <v/>
      </c>
      <c r="BB83" s="161" t="str">
        <f>if('02_indirect'!AJ83=2,1,'02_indirect'!AJ83)</f>
        <v/>
      </c>
      <c r="BC83" s="161" t="str">
        <f>if('02_indirect'!AK83=2,1,'02_indirect'!AK83)</f>
        <v/>
      </c>
      <c r="BD83" s="161" t="str">
        <f>if('02_indirect'!AL83=2,1,'02_indirect'!AL83)</f>
        <v/>
      </c>
      <c r="BE83" s="161" t="str">
        <f>if('02_indirect'!AM83=2,1,'02_indirect'!AM83)</f>
        <v/>
      </c>
      <c r="BF83" s="161" t="str">
        <f>if('02_indirect'!AN83=2,1,'02_indirect'!AN83)</f>
        <v/>
      </c>
      <c r="BG83" s="161" t="str">
        <f>if('02_indirect'!AO83=2,1,'02_indirect'!AO83)</f>
        <v/>
      </c>
      <c r="BH83" s="161" t="str">
        <f>if('02_indirect'!AP83=2,1,'02_indirect'!AP83)</f>
        <v/>
      </c>
      <c r="BI83" s="161" t="str">
        <f>if('02_indirect'!AQ83=2,1,'02_indirect'!AQ83)</f>
        <v/>
      </c>
      <c r="BJ83" s="161" t="str">
        <f>if('02_indirect'!AR83=2,1,'02_indirect'!AR83)</f>
        <v/>
      </c>
      <c r="BK83" s="161" t="str">
        <f>if('02_indirect'!AS83=2,1,'02_indirect'!AS83)</f>
        <v/>
      </c>
      <c r="BL83" s="161" t="str">
        <f>if('02_indirect'!AT83=2,1,'02_indirect'!AT83)</f>
        <v/>
      </c>
      <c r="BM83" s="161" t="str">
        <f>if('02_indirect'!AU83=2,1,'02_indirect'!AU83)</f>
        <v/>
      </c>
      <c r="BN83" s="161" t="str">
        <f>if('02_indirect'!AV83=2,1,'02_indirect'!AV83)</f>
        <v/>
      </c>
      <c r="BO83" s="161" t="str">
        <f>if('02_indirect'!AW83=2,1,'02_indirect'!AW83)</f>
        <v/>
      </c>
      <c r="BP83" s="161" t="str">
        <f>if('02_indirect'!AX83=2,1,'02_indirect'!AX83)</f>
        <v/>
      </c>
      <c r="BQ83" s="161" t="str">
        <f>if('02_indirect'!AY83=2,1,'02_indirect'!AY83)</f>
        <v/>
      </c>
      <c r="BR83" s="161" t="str">
        <f>if('02_indirect'!AZ83=2,1,'02_indirect'!AZ83)</f>
        <v/>
      </c>
      <c r="BS83" s="161" t="str">
        <f>if('02_indirect'!BA83=2,1,'02_indirect'!BA83)</f>
        <v/>
      </c>
      <c r="BT83" s="161" t="str">
        <f>if('02_indirect'!BB83=2,1,'02_indirect'!BB83)</f>
        <v/>
      </c>
      <c r="BU83" s="161" t="str">
        <f>if('02_indirect'!BC83=2,1,'02_indirect'!BC83)</f>
        <v/>
      </c>
      <c r="BV83" s="161" t="str">
        <f>if('02_indirect'!BD83=2,1,'02_indirect'!BD83)</f>
        <v/>
      </c>
    </row>
    <row r="84" ht="17.25" customHeight="1">
      <c r="A84" s="162" t="str">
        <f>IF('02_indirect'!B86="",,'02_indirect'!C86&amp;"("&amp;'02_indirect'!E86&amp;'02_indirect'!D86&amp;")")</f>
        <v/>
      </c>
      <c r="B84" s="163"/>
      <c r="C84" s="180"/>
      <c r="D84" s="163"/>
      <c r="E84" s="163"/>
      <c r="F84" s="163"/>
      <c r="G84" s="163"/>
      <c r="H84" s="163"/>
      <c r="I84" s="179"/>
      <c r="J84" s="163"/>
      <c r="K84" s="163"/>
      <c r="L84" s="163"/>
      <c r="M84" s="163"/>
      <c r="N84" s="163"/>
      <c r="O84" s="163"/>
      <c r="P84" s="163"/>
      <c r="Q84" s="167" t="str">
        <f>Hlookup(Q$1,'04_need'!$B$1:$DP$104,87)</f>
        <v/>
      </c>
      <c r="R84" s="168" t="str">
        <f>Hlookup(R$1,'04_need'!$B$1:$DP$104,87)</f>
        <v/>
      </c>
      <c r="S84" s="168" t="str">
        <f>Hlookup(S$1,'04_need'!$B$1:$DP$104,87)</f>
        <v/>
      </c>
      <c r="T84" s="168" t="str">
        <f>Hlookup(T$1,'04_need'!$B$1:$DP$104,87)</f>
        <v/>
      </c>
      <c r="U84" s="168" t="str">
        <f>Hlookup(U$1,'04_need'!$B$1:$DP$104,87)</f>
        <v/>
      </c>
      <c r="V84" s="168" t="str">
        <f>Hlookup(V$1,'04_need'!$B$1:$DP$104,87)</f>
        <v/>
      </c>
      <c r="W84" s="43" t="str">
        <f>Hlookup(W$1,'04_need'!$B$1:$DP$104,87)</f>
        <v/>
      </c>
      <c r="X84" s="161" t="str">
        <f>if('02_indirect'!F84=2,1,'02_indirect'!F84)</f>
        <v/>
      </c>
      <c r="Y84" s="161" t="str">
        <f>if('02_indirect'!G84=2,1,'02_indirect'!G84)</f>
        <v/>
      </c>
      <c r="Z84" s="161" t="str">
        <f>if('02_indirect'!H84=2,1,'02_indirect'!H84)</f>
        <v/>
      </c>
      <c r="AA84" s="161" t="str">
        <f>if('02_indirect'!I84=2,1,'02_indirect'!I84)</f>
        <v/>
      </c>
      <c r="AB84" s="161" t="str">
        <f>if('02_indirect'!J84=2,1,'02_indirect'!J84)</f>
        <v/>
      </c>
      <c r="AC84" s="161" t="str">
        <f>if('02_indirect'!K84=2,1,'02_indirect'!K84)</f>
        <v/>
      </c>
      <c r="AD84" s="161" t="str">
        <f>if('02_indirect'!L84=2,1,'02_indirect'!L84)</f>
        <v/>
      </c>
      <c r="AE84" s="161" t="str">
        <f>if('02_indirect'!M84=2,1,'02_indirect'!M84)</f>
        <v/>
      </c>
      <c r="AF84" s="161" t="str">
        <f>if('02_indirect'!N84=2,1,'02_indirect'!N84)</f>
        <v/>
      </c>
      <c r="AG84" s="161" t="str">
        <f>if('02_indirect'!O84=2,1,'02_indirect'!O84)</f>
        <v/>
      </c>
      <c r="AH84" s="161" t="str">
        <f>if('02_indirect'!P84=2,1,'02_indirect'!P84)</f>
        <v/>
      </c>
      <c r="AI84" s="161" t="str">
        <f>if('02_indirect'!Q84=2,1,'02_indirect'!Q84)</f>
        <v/>
      </c>
      <c r="AJ84" s="161" t="str">
        <f>if('02_indirect'!R84=2,1,'02_indirect'!R84)</f>
        <v/>
      </c>
      <c r="AK84" s="161" t="str">
        <f>if('02_indirect'!S84=2,1,'02_indirect'!S84)</f>
        <v/>
      </c>
      <c r="AL84" s="161" t="str">
        <f>if('02_indirect'!T84=2,1,'02_indirect'!T84)</f>
        <v/>
      </c>
      <c r="AM84" s="161" t="str">
        <f>if('02_indirect'!U84=2,1,'02_indirect'!U84)</f>
        <v/>
      </c>
      <c r="AN84" s="161" t="str">
        <f>if('02_indirect'!V84=2,1,'02_indirect'!V84)</f>
        <v/>
      </c>
      <c r="AO84" s="161" t="str">
        <f>if('02_indirect'!W84=2,1,'02_indirect'!W84)</f>
        <v/>
      </c>
      <c r="AP84" s="161" t="str">
        <f>if('02_indirect'!X84=2,1,'02_indirect'!X84)</f>
        <v/>
      </c>
      <c r="AQ84" s="161" t="str">
        <f>if('02_indirect'!Y84=2,1,'02_indirect'!Y84)</f>
        <v/>
      </c>
      <c r="AR84" s="161" t="str">
        <f>if('02_indirect'!Z84=2,1,'02_indirect'!Z84)</f>
        <v/>
      </c>
      <c r="AS84" s="161" t="str">
        <f>if('02_indirect'!AA84=2,1,'02_indirect'!AA84)</f>
        <v/>
      </c>
      <c r="AT84" s="161" t="str">
        <f>if('02_indirect'!AB84=2,1,'02_indirect'!AB84)</f>
        <v/>
      </c>
      <c r="AU84" s="161" t="str">
        <f>if('02_indirect'!AC84=2,1,'02_indirect'!AC84)</f>
        <v/>
      </c>
      <c r="AV84" s="161" t="str">
        <f>if('02_indirect'!AD84=2,1,'02_indirect'!AD84)</f>
        <v/>
      </c>
      <c r="AW84" s="161" t="str">
        <f>if('02_indirect'!AE84=2,1,'02_indirect'!AE84)</f>
        <v/>
      </c>
      <c r="AX84" s="161" t="str">
        <f>if('02_indirect'!AF84=2,1,'02_indirect'!AF84)</f>
        <v/>
      </c>
      <c r="AY84" s="161" t="str">
        <f>if('02_indirect'!AG84=2,1,'02_indirect'!AG84)</f>
        <v/>
      </c>
      <c r="AZ84" s="161" t="str">
        <f>if('02_indirect'!AH84=2,1,'02_indirect'!AH84)</f>
        <v/>
      </c>
      <c r="BA84" s="161" t="str">
        <f>if('02_indirect'!AI84=2,1,'02_indirect'!AI84)</f>
        <v/>
      </c>
      <c r="BB84" s="161" t="str">
        <f>if('02_indirect'!AJ84=2,1,'02_indirect'!AJ84)</f>
        <v/>
      </c>
      <c r="BC84" s="161" t="str">
        <f>if('02_indirect'!AK84=2,1,'02_indirect'!AK84)</f>
        <v/>
      </c>
      <c r="BD84" s="161" t="str">
        <f>if('02_indirect'!AL84=2,1,'02_indirect'!AL84)</f>
        <v/>
      </c>
      <c r="BE84" s="161" t="str">
        <f>if('02_indirect'!AM84=2,1,'02_indirect'!AM84)</f>
        <v/>
      </c>
      <c r="BF84" s="161" t="str">
        <f>if('02_indirect'!AN84=2,1,'02_indirect'!AN84)</f>
        <v/>
      </c>
      <c r="BG84" s="161" t="str">
        <f>if('02_indirect'!AO84=2,1,'02_indirect'!AO84)</f>
        <v/>
      </c>
      <c r="BH84" s="161" t="str">
        <f>if('02_indirect'!AP84=2,1,'02_indirect'!AP84)</f>
        <v/>
      </c>
      <c r="BI84" s="161" t="str">
        <f>if('02_indirect'!AQ84=2,1,'02_indirect'!AQ84)</f>
        <v/>
      </c>
      <c r="BJ84" s="161" t="str">
        <f>if('02_indirect'!AR84=2,1,'02_indirect'!AR84)</f>
        <v/>
      </c>
      <c r="BK84" s="161" t="str">
        <f>if('02_indirect'!AS84=2,1,'02_indirect'!AS84)</f>
        <v/>
      </c>
      <c r="BL84" s="161" t="str">
        <f>if('02_indirect'!AT84=2,1,'02_indirect'!AT84)</f>
        <v/>
      </c>
      <c r="BM84" s="161" t="str">
        <f>if('02_indirect'!AU84=2,1,'02_indirect'!AU84)</f>
        <v/>
      </c>
      <c r="BN84" s="161" t="str">
        <f>if('02_indirect'!AV84=2,1,'02_indirect'!AV84)</f>
        <v/>
      </c>
      <c r="BO84" s="161" t="str">
        <f>if('02_indirect'!AW84=2,1,'02_indirect'!AW84)</f>
        <v/>
      </c>
      <c r="BP84" s="161" t="str">
        <f>if('02_indirect'!AX84=2,1,'02_indirect'!AX84)</f>
        <v/>
      </c>
      <c r="BQ84" s="161" t="str">
        <f>if('02_indirect'!AY84=2,1,'02_indirect'!AY84)</f>
        <v/>
      </c>
      <c r="BR84" s="161" t="str">
        <f>if('02_indirect'!AZ84=2,1,'02_indirect'!AZ84)</f>
        <v/>
      </c>
      <c r="BS84" s="161" t="str">
        <f>if('02_indirect'!BA84=2,1,'02_indirect'!BA84)</f>
        <v/>
      </c>
      <c r="BT84" s="161" t="str">
        <f>if('02_indirect'!BB84=2,1,'02_indirect'!BB84)</f>
        <v/>
      </c>
      <c r="BU84" s="161" t="str">
        <f>if('02_indirect'!BC84=2,1,'02_indirect'!BC84)</f>
        <v/>
      </c>
      <c r="BV84" s="161" t="str">
        <f>if('02_indirect'!BD84=2,1,'02_indirect'!BD84)</f>
        <v/>
      </c>
    </row>
    <row r="85" ht="17.25" customHeight="1">
      <c r="A85" s="162" t="str">
        <f>IF('02_indirect'!B87="",,'02_indirect'!C87&amp;"("&amp;'02_indirect'!E87&amp;'02_indirect'!D87&amp;")")</f>
        <v/>
      </c>
      <c r="B85" s="163"/>
      <c r="C85" s="180"/>
      <c r="D85" s="163"/>
      <c r="E85" s="163"/>
      <c r="F85" s="163"/>
      <c r="G85" s="163"/>
      <c r="H85" s="163"/>
      <c r="I85" s="179"/>
      <c r="J85" s="163"/>
      <c r="K85" s="163"/>
      <c r="L85" s="163"/>
      <c r="M85" s="163"/>
      <c r="N85" s="163"/>
      <c r="O85" s="163"/>
      <c r="P85" s="163"/>
      <c r="Q85" s="167" t="str">
        <f>Hlookup(Q$1,'04_need'!$B$1:$DP$104,88)</f>
        <v/>
      </c>
      <c r="R85" s="168" t="str">
        <f>Hlookup(R$1,'04_need'!$B$1:$DP$104,88)</f>
        <v/>
      </c>
      <c r="S85" s="168" t="str">
        <f>Hlookup(S$1,'04_need'!$B$1:$DP$104,88)</f>
        <v/>
      </c>
      <c r="T85" s="168" t="str">
        <f>Hlookup(T$1,'04_need'!$B$1:$DP$104,88)</f>
        <v/>
      </c>
      <c r="U85" s="168" t="str">
        <f>Hlookup(U$1,'04_need'!$B$1:$DP$104,88)</f>
        <v/>
      </c>
      <c r="V85" s="168" t="str">
        <f>Hlookup(V$1,'04_need'!$B$1:$DP$104,88)</f>
        <v/>
      </c>
      <c r="W85" s="43" t="str">
        <f>Hlookup(W$1,'04_need'!$B$1:$DP$104,88)</f>
        <v/>
      </c>
      <c r="X85" s="161" t="str">
        <f>if('02_indirect'!F85=2,1,'02_indirect'!F85)</f>
        <v/>
      </c>
      <c r="Y85" s="161" t="str">
        <f>if('02_indirect'!G85=2,1,'02_indirect'!G85)</f>
        <v/>
      </c>
      <c r="Z85" s="161" t="str">
        <f>if('02_indirect'!H85=2,1,'02_indirect'!H85)</f>
        <v/>
      </c>
      <c r="AA85" s="161" t="str">
        <f>if('02_indirect'!I85=2,1,'02_indirect'!I85)</f>
        <v/>
      </c>
      <c r="AB85" s="161" t="str">
        <f>if('02_indirect'!J85=2,1,'02_indirect'!J85)</f>
        <v/>
      </c>
      <c r="AC85" s="161" t="str">
        <f>if('02_indirect'!K85=2,1,'02_indirect'!K85)</f>
        <v/>
      </c>
      <c r="AD85" s="161" t="str">
        <f>if('02_indirect'!L85=2,1,'02_indirect'!L85)</f>
        <v/>
      </c>
      <c r="AE85" s="161" t="str">
        <f>if('02_indirect'!M85=2,1,'02_indirect'!M85)</f>
        <v/>
      </c>
      <c r="AF85" s="161" t="str">
        <f>if('02_indirect'!N85=2,1,'02_indirect'!N85)</f>
        <v/>
      </c>
      <c r="AG85" s="161" t="str">
        <f>if('02_indirect'!O85=2,1,'02_indirect'!O85)</f>
        <v/>
      </c>
      <c r="AH85" s="161" t="str">
        <f>if('02_indirect'!P85=2,1,'02_indirect'!P85)</f>
        <v/>
      </c>
      <c r="AI85" s="161" t="str">
        <f>if('02_indirect'!Q85=2,1,'02_indirect'!Q85)</f>
        <v/>
      </c>
      <c r="AJ85" s="161" t="str">
        <f>if('02_indirect'!R85=2,1,'02_indirect'!R85)</f>
        <v/>
      </c>
      <c r="AK85" s="161" t="str">
        <f>if('02_indirect'!S85=2,1,'02_indirect'!S85)</f>
        <v/>
      </c>
      <c r="AL85" s="161" t="str">
        <f>if('02_indirect'!T85=2,1,'02_indirect'!T85)</f>
        <v/>
      </c>
      <c r="AM85" s="161" t="str">
        <f>if('02_indirect'!U85=2,1,'02_indirect'!U85)</f>
        <v/>
      </c>
      <c r="AN85" s="161" t="str">
        <f>if('02_indirect'!V85=2,1,'02_indirect'!V85)</f>
        <v/>
      </c>
      <c r="AO85" s="161" t="str">
        <f>if('02_indirect'!W85=2,1,'02_indirect'!W85)</f>
        <v/>
      </c>
      <c r="AP85" s="161" t="str">
        <f>if('02_indirect'!X85=2,1,'02_indirect'!X85)</f>
        <v/>
      </c>
      <c r="AQ85" s="161" t="str">
        <f>if('02_indirect'!Y85=2,1,'02_indirect'!Y85)</f>
        <v/>
      </c>
      <c r="AR85" s="161" t="str">
        <f>if('02_indirect'!Z85=2,1,'02_indirect'!Z85)</f>
        <v/>
      </c>
      <c r="AS85" s="161" t="str">
        <f>if('02_indirect'!AA85=2,1,'02_indirect'!AA85)</f>
        <v/>
      </c>
      <c r="AT85" s="161" t="str">
        <f>if('02_indirect'!AB85=2,1,'02_indirect'!AB85)</f>
        <v/>
      </c>
      <c r="AU85" s="161" t="str">
        <f>if('02_indirect'!AC85=2,1,'02_indirect'!AC85)</f>
        <v/>
      </c>
      <c r="AV85" s="161" t="str">
        <f>if('02_indirect'!AD85=2,1,'02_indirect'!AD85)</f>
        <v/>
      </c>
      <c r="AW85" s="161" t="str">
        <f>if('02_indirect'!AE85=2,1,'02_indirect'!AE85)</f>
        <v/>
      </c>
      <c r="AX85" s="161" t="str">
        <f>if('02_indirect'!AF85=2,1,'02_indirect'!AF85)</f>
        <v/>
      </c>
      <c r="AY85" s="161" t="str">
        <f>if('02_indirect'!AG85=2,1,'02_indirect'!AG85)</f>
        <v/>
      </c>
      <c r="AZ85" s="161" t="str">
        <f>if('02_indirect'!AH85=2,1,'02_indirect'!AH85)</f>
        <v/>
      </c>
      <c r="BA85" s="161" t="str">
        <f>if('02_indirect'!AI85=2,1,'02_indirect'!AI85)</f>
        <v/>
      </c>
      <c r="BB85" s="161" t="str">
        <f>if('02_indirect'!AJ85=2,1,'02_indirect'!AJ85)</f>
        <v/>
      </c>
      <c r="BC85" s="161" t="str">
        <f>if('02_indirect'!AK85=2,1,'02_indirect'!AK85)</f>
        <v/>
      </c>
      <c r="BD85" s="161" t="str">
        <f>if('02_indirect'!AL85=2,1,'02_indirect'!AL85)</f>
        <v/>
      </c>
      <c r="BE85" s="161" t="str">
        <f>if('02_indirect'!AM85=2,1,'02_indirect'!AM85)</f>
        <v/>
      </c>
      <c r="BF85" s="161" t="str">
        <f>if('02_indirect'!AN85=2,1,'02_indirect'!AN85)</f>
        <v/>
      </c>
      <c r="BG85" s="161" t="str">
        <f>if('02_indirect'!AO85=2,1,'02_indirect'!AO85)</f>
        <v/>
      </c>
      <c r="BH85" s="161" t="str">
        <f>if('02_indirect'!AP85=2,1,'02_indirect'!AP85)</f>
        <v/>
      </c>
      <c r="BI85" s="161" t="str">
        <f>if('02_indirect'!AQ85=2,1,'02_indirect'!AQ85)</f>
        <v/>
      </c>
      <c r="BJ85" s="161" t="str">
        <f>if('02_indirect'!AR85=2,1,'02_indirect'!AR85)</f>
        <v/>
      </c>
      <c r="BK85" s="161" t="str">
        <f>if('02_indirect'!AS85=2,1,'02_indirect'!AS85)</f>
        <v/>
      </c>
      <c r="BL85" s="161" t="str">
        <f>if('02_indirect'!AT85=2,1,'02_indirect'!AT85)</f>
        <v/>
      </c>
      <c r="BM85" s="161" t="str">
        <f>if('02_indirect'!AU85=2,1,'02_indirect'!AU85)</f>
        <v/>
      </c>
      <c r="BN85" s="161" t="str">
        <f>if('02_indirect'!AV85=2,1,'02_indirect'!AV85)</f>
        <v/>
      </c>
      <c r="BO85" s="161" t="str">
        <f>if('02_indirect'!AW85=2,1,'02_indirect'!AW85)</f>
        <v/>
      </c>
      <c r="BP85" s="161" t="str">
        <f>if('02_indirect'!AX85=2,1,'02_indirect'!AX85)</f>
        <v/>
      </c>
      <c r="BQ85" s="161" t="str">
        <f>if('02_indirect'!AY85=2,1,'02_indirect'!AY85)</f>
        <v/>
      </c>
      <c r="BR85" s="161" t="str">
        <f>if('02_indirect'!AZ85=2,1,'02_indirect'!AZ85)</f>
        <v/>
      </c>
      <c r="BS85" s="161" t="str">
        <f>if('02_indirect'!BA85=2,1,'02_indirect'!BA85)</f>
        <v/>
      </c>
      <c r="BT85" s="161" t="str">
        <f>if('02_indirect'!BB85=2,1,'02_indirect'!BB85)</f>
        <v/>
      </c>
      <c r="BU85" s="161" t="str">
        <f>if('02_indirect'!BC85=2,1,'02_indirect'!BC85)</f>
        <v/>
      </c>
      <c r="BV85" s="161" t="str">
        <f>if('02_indirect'!BD85=2,1,'02_indirect'!BD85)</f>
        <v/>
      </c>
    </row>
    <row r="86" ht="17.25" customHeight="1">
      <c r="A86" s="162" t="str">
        <f>IF('02_indirect'!B88="",,'02_indirect'!C88&amp;"("&amp;'02_indirect'!E88&amp;'02_indirect'!D88&amp;")")</f>
        <v/>
      </c>
      <c r="B86" s="163"/>
      <c r="C86" s="180"/>
      <c r="D86" s="163"/>
      <c r="E86" s="163"/>
      <c r="F86" s="163"/>
      <c r="G86" s="163"/>
      <c r="H86" s="163"/>
      <c r="I86" s="179"/>
      <c r="J86" s="163"/>
      <c r="K86" s="163"/>
      <c r="L86" s="163"/>
      <c r="M86" s="163"/>
      <c r="N86" s="163"/>
      <c r="O86" s="163"/>
      <c r="P86" s="163"/>
      <c r="Q86" s="167" t="str">
        <f>Hlookup(Q$1,'04_need'!$B$1:$DP$104,89)</f>
        <v/>
      </c>
      <c r="R86" s="168" t="str">
        <f>Hlookup(R$1,'04_need'!$B$1:$DP$104,89)</f>
        <v/>
      </c>
      <c r="S86" s="168" t="str">
        <f>Hlookup(S$1,'04_need'!$B$1:$DP$104,89)</f>
        <v/>
      </c>
      <c r="T86" s="168" t="str">
        <f>Hlookup(T$1,'04_need'!$B$1:$DP$104,89)</f>
        <v/>
      </c>
      <c r="U86" s="168" t="str">
        <f>Hlookup(U$1,'04_need'!$B$1:$DP$104,89)</f>
        <v/>
      </c>
      <c r="V86" s="168" t="str">
        <f>Hlookup(V$1,'04_need'!$B$1:$DP$104,89)</f>
        <v/>
      </c>
      <c r="W86" s="43" t="str">
        <f>Hlookup(W$1,'04_need'!$B$1:$DP$104,89)</f>
        <v/>
      </c>
      <c r="X86" s="161" t="str">
        <f>if('02_indirect'!F86=2,1,'02_indirect'!F86)</f>
        <v/>
      </c>
      <c r="Y86" s="161" t="str">
        <f>if('02_indirect'!G86=2,1,'02_indirect'!G86)</f>
        <v/>
      </c>
      <c r="Z86" s="161" t="str">
        <f>if('02_indirect'!H86=2,1,'02_indirect'!H86)</f>
        <v/>
      </c>
      <c r="AA86" s="161" t="str">
        <f>if('02_indirect'!I86=2,1,'02_indirect'!I86)</f>
        <v/>
      </c>
      <c r="AB86" s="161" t="str">
        <f>if('02_indirect'!J86=2,1,'02_indirect'!J86)</f>
        <v/>
      </c>
      <c r="AC86" s="161" t="str">
        <f>if('02_indirect'!K86=2,1,'02_indirect'!K86)</f>
        <v/>
      </c>
      <c r="AD86" s="161" t="str">
        <f>if('02_indirect'!L86=2,1,'02_indirect'!L86)</f>
        <v/>
      </c>
      <c r="AE86" s="161" t="str">
        <f>if('02_indirect'!M86=2,1,'02_indirect'!M86)</f>
        <v/>
      </c>
      <c r="AF86" s="161" t="str">
        <f>if('02_indirect'!N86=2,1,'02_indirect'!N86)</f>
        <v/>
      </c>
      <c r="AG86" s="161" t="str">
        <f>if('02_indirect'!O86=2,1,'02_indirect'!O86)</f>
        <v/>
      </c>
      <c r="AH86" s="161" t="str">
        <f>if('02_indirect'!P86=2,1,'02_indirect'!P86)</f>
        <v/>
      </c>
      <c r="AI86" s="161" t="str">
        <f>if('02_indirect'!Q86=2,1,'02_indirect'!Q86)</f>
        <v/>
      </c>
      <c r="AJ86" s="161" t="str">
        <f>if('02_indirect'!R86=2,1,'02_indirect'!R86)</f>
        <v/>
      </c>
      <c r="AK86" s="161" t="str">
        <f>if('02_indirect'!S86=2,1,'02_indirect'!S86)</f>
        <v/>
      </c>
      <c r="AL86" s="161" t="str">
        <f>if('02_indirect'!T86=2,1,'02_indirect'!T86)</f>
        <v/>
      </c>
      <c r="AM86" s="161" t="str">
        <f>if('02_indirect'!U86=2,1,'02_indirect'!U86)</f>
        <v/>
      </c>
      <c r="AN86" s="161" t="str">
        <f>if('02_indirect'!V86=2,1,'02_indirect'!V86)</f>
        <v/>
      </c>
      <c r="AO86" s="161" t="str">
        <f>if('02_indirect'!W86=2,1,'02_indirect'!W86)</f>
        <v/>
      </c>
      <c r="AP86" s="161" t="str">
        <f>if('02_indirect'!X86=2,1,'02_indirect'!X86)</f>
        <v/>
      </c>
      <c r="AQ86" s="161" t="str">
        <f>if('02_indirect'!Y86=2,1,'02_indirect'!Y86)</f>
        <v/>
      </c>
      <c r="AR86" s="161" t="str">
        <f>if('02_indirect'!Z86=2,1,'02_indirect'!Z86)</f>
        <v/>
      </c>
      <c r="AS86" s="161" t="str">
        <f>if('02_indirect'!AA86=2,1,'02_indirect'!AA86)</f>
        <v/>
      </c>
      <c r="AT86" s="161" t="str">
        <f>if('02_indirect'!AB86=2,1,'02_indirect'!AB86)</f>
        <v/>
      </c>
      <c r="AU86" s="161" t="str">
        <f>if('02_indirect'!AC86=2,1,'02_indirect'!AC86)</f>
        <v/>
      </c>
      <c r="AV86" s="161" t="str">
        <f>if('02_indirect'!AD86=2,1,'02_indirect'!AD86)</f>
        <v/>
      </c>
      <c r="AW86" s="161" t="str">
        <f>if('02_indirect'!AE86=2,1,'02_indirect'!AE86)</f>
        <v/>
      </c>
      <c r="AX86" s="161" t="str">
        <f>if('02_indirect'!AF86=2,1,'02_indirect'!AF86)</f>
        <v/>
      </c>
      <c r="AY86" s="161" t="str">
        <f>if('02_indirect'!AG86=2,1,'02_indirect'!AG86)</f>
        <v/>
      </c>
      <c r="AZ86" s="161" t="str">
        <f>if('02_indirect'!AH86=2,1,'02_indirect'!AH86)</f>
        <v/>
      </c>
      <c r="BA86" s="161" t="str">
        <f>if('02_indirect'!AI86=2,1,'02_indirect'!AI86)</f>
        <v/>
      </c>
      <c r="BB86" s="161" t="str">
        <f>if('02_indirect'!AJ86=2,1,'02_indirect'!AJ86)</f>
        <v/>
      </c>
      <c r="BC86" s="161" t="str">
        <f>if('02_indirect'!AK86=2,1,'02_indirect'!AK86)</f>
        <v/>
      </c>
      <c r="BD86" s="161" t="str">
        <f>if('02_indirect'!AL86=2,1,'02_indirect'!AL86)</f>
        <v/>
      </c>
      <c r="BE86" s="161" t="str">
        <f>if('02_indirect'!AM86=2,1,'02_indirect'!AM86)</f>
        <v/>
      </c>
      <c r="BF86" s="161" t="str">
        <f>if('02_indirect'!AN86=2,1,'02_indirect'!AN86)</f>
        <v/>
      </c>
      <c r="BG86" s="161" t="str">
        <f>if('02_indirect'!AO86=2,1,'02_indirect'!AO86)</f>
        <v/>
      </c>
      <c r="BH86" s="161" t="str">
        <f>if('02_indirect'!AP86=2,1,'02_indirect'!AP86)</f>
        <v/>
      </c>
      <c r="BI86" s="161" t="str">
        <f>if('02_indirect'!AQ86=2,1,'02_indirect'!AQ86)</f>
        <v/>
      </c>
      <c r="BJ86" s="161" t="str">
        <f>if('02_indirect'!AR86=2,1,'02_indirect'!AR86)</f>
        <v/>
      </c>
      <c r="BK86" s="161" t="str">
        <f>if('02_indirect'!AS86=2,1,'02_indirect'!AS86)</f>
        <v/>
      </c>
      <c r="BL86" s="161" t="str">
        <f>if('02_indirect'!AT86=2,1,'02_indirect'!AT86)</f>
        <v/>
      </c>
      <c r="BM86" s="161" t="str">
        <f>if('02_indirect'!AU86=2,1,'02_indirect'!AU86)</f>
        <v/>
      </c>
      <c r="BN86" s="161" t="str">
        <f>if('02_indirect'!AV86=2,1,'02_indirect'!AV86)</f>
        <v/>
      </c>
      <c r="BO86" s="161" t="str">
        <f>if('02_indirect'!AW86=2,1,'02_indirect'!AW86)</f>
        <v/>
      </c>
      <c r="BP86" s="161" t="str">
        <f>if('02_indirect'!AX86=2,1,'02_indirect'!AX86)</f>
        <v/>
      </c>
      <c r="BQ86" s="161" t="str">
        <f>if('02_indirect'!AY86=2,1,'02_indirect'!AY86)</f>
        <v/>
      </c>
      <c r="BR86" s="161" t="str">
        <f>if('02_indirect'!AZ86=2,1,'02_indirect'!AZ86)</f>
        <v/>
      </c>
      <c r="BS86" s="161" t="str">
        <f>if('02_indirect'!BA86=2,1,'02_indirect'!BA86)</f>
        <v/>
      </c>
      <c r="BT86" s="161" t="str">
        <f>if('02_indirect'!BB86=2,1,'02_indirect'!BB86)</f>
        <v/>
      </c>
      <c r="BU86" s="161" t="str">
        <f>if('02_indirect'!BC86=2,1,'02_indirect'!BC86)</f>
        <v/>
      </c>
      <c r="BV86" s="161" t="str">
        <f>if('02_indirect'!BD86=2,1,'02_indirect'!BD86)</f>
        <v/>
      </c>
    </row>
    <row r="87" ht="17.25" customHeight="1">
      <c r="A87" s="162" t="str">
        <f>IF('02_indirect'!B89="",,'02_indirect'!C89&amp;"("&amp;'02_indirect'!E89&amp;'02_indirect'!D89&amp;")")</f>
        <v/>
      </c>
      <c r="B87" s="163"/>
      <c r="C87" s="180"/>
      <c r="D87" s="163"/>
      <c r="E87" s="163"/>
      <c r="F87" s="163"/>
      <c r="G87" s="163"/>
      <c r="H87" s="163"/>
      <c r="I87" s="179"/>
      <c r="J87" s="163"/>
      <c r="K87" s="163"/>
      <c r="L87" s="163"/>
      <c r="M87" s="163"/>
      <c r="N87" s="163"/>
      <c r="O87" s="163"/>
      <c r="P87" s="163"/>
      <c r="Q87" s="167" t="str">
        <f>Hlookup(Q$1,'04_need'!$B$1:$DP$104,90)</f>
        <v/>
      </c>
      <c r="R87" s="168" t="str">
        <f>Hlookup(R$1,'04_need'!$B$1:$DP$104,90)</f>
        <v/>
      </c>
      <c r="S87" s="168" t="str">
        <f>Hlookup(S$1,'04_need'!$B$1:$DP$104,90)</f>
        <v/>
      </c>
      <c r="T87" s="168" t="str">
        <f>Hlookup(T$1,'04_need'!$B$1:$DP$104,90)</f>
        <v/>
      </c>
      <c r="U87" s="168" t="str">
        <f>Hlookup(U$1,'04_need'!$B$1:$DP$104,90)</f>
        <v/>
      </c>
      <c r="V87" s="168" t="str">
        <f>Hlookup(V$1,'04_need'!$B$1:$DP$104,90)</f>
        <v/>
      </c>
      <c r="W87" s="43" t="str">
        <f>Hlookup(W$1,'04_need'!$B$1:$DP$104,90)</f>
        <v/>
      </c>
      <c r="X87" s="161" t="str">
        <f>if('02_indirect'!F87=2,1,'02_indirect'!F87)</f>
        <v/>
      </c>
      <c r="Y87" s="161" t="str">
        <f>if('02_indirect'!G87=2,1,'02_indirect'!G87)</f>
        <v/>
      </c>
      <c r="Z87" s="161" t="str">
        <f>if('02_indirect'!H87=2,1,'02_indirect'!H87)</f>
        <v/>
      </c>
      <c r="AA87" s="161" t="str">
        <f>if('02_indirect'!I87=2,1,'02_indirect'!I87)</f>
        <v/>
      </c>
      <c r="AB87" s="161" t="str">
        <f>if('02_indirect'!J87=2,1,'02_indirect'!J87)</f>
        <v/>
      </c>
      <c r="AC87" s="161" t="str">
        <f>if('02_indirect'!K87=2,1,'02_indirect'!K87)</f>
        <v/>
      </c>
      <c r="AD87" s="161" t="str">
        <f>if('02_indirect'!L87=2,1,'02_indirect'!L87)</f>
        <v/>
      </c>
      <c r="AE87" s="161" t="str">
        <f>if('02_indirect'!M87=2,1,'02_indirect'!M87)</f>
        <v/>
      </c>
      <c r="AF87" s="161" t="str">
        <f>if('02_indirect'!N87=2,1,'02_indirect'!N87)</f>
        <v/>
      </c>
      <c r="AG87" s="161" t="str">
        <f>if('02_indirect'!O87=2,1,'02_indirect'!O87)</f>
        <v/>
      </c>
      <c r="AH87" s="161" t="str">
        <f>if('02_indirect'!P87=2,1,'02_indirect'!P87)</f>
        <v/>
      </c>
      <c r="AI87" s="161" t="str">
        <f>if('02_indirect'!Q87=2,1,'02_indirect'!Q87)</f>
        <v/>
      </c>
      <c r="AJ87" s="161" t="str">
        <f>if('02_indirect'!R87=2,1,'02_indirect'!R87)</f>
        <v/>
      </c>
      <c r="AK87" s="161" t="str">
        <f>if('02_indirect'!S87=2,1,'02_indirect'!S87)</f>
        <v/>
      </c>
      <c r="AL87" s="161" t="str">
        <f>if('02_indirect'!T87=2,1,'02_indirect'!T87)</f>
        <v/>
      </c>
      <c r="AM87" s="161" t="str">
        <f>if('02_indirect'!U87=2,1,'02_indirect'!U87)</f>
        <v/>
      </c>
      <c r="AN87" s="161" t="str">
        <f>if('02_indirect'!V87=2,1,'02_indirect'!V87)</f>
        <v/>
      </c>
      <c r="AO87" s="161" t="str">
        <f>if('02_indirect'!W87=2,1,'02_indirect'!W87)</f>
        <v/>
      </c>
      <c r="AP87" s="161" t="str">
        <f>if('02_indirect'!X87=2,1,'02_indirect'!X87)</f>
        <v/>
      </c>
      <c r="AQ87" s="161" t="str">
        <f>if('02_indirect'!Y87=2,1,'02_indirect'!Y87)</f>
        <v/>
      </c>
      <c r="AR87" s="161" t="str">
        <f>if('02_indirect'!Z87=2,1,'02_indirect'!Z87)</f>
        <v/>
      </c>
      <c r="AS87" s="161" t="str">
        <f>if('02_indirect'!AA87=2,1,'02_indirect'!AA87)</f>
        <v/>
      </c>
      <c r="AT87" s="161" t="str">
        <f>if('02_indirect'!AB87=2,1,'02_indirect'!AB87)</f>
        <v/>
      </c>
      <c r="AU87" s="161" t="str">
        <f>if('02_indirect'!AC87=2,1,'02_indirect'!AC87)</f>
        <v/>
      </c>
      <c r="AV87" s="161" t="str">
        <f>if('02_indirect'!AD87=2,1,'02_indirect'!AD87)</f>
        <v/>
      </c>
      <c r="AW87" s="161" t="str">
        <f>if('02_indirect'!AE87=2,1,'02_indirect'!AE87)</f>
        <v/>
      </c>
      <c r="AX87" s="161" t="str">
        <f>if('02_indirect'!AF87=2,1,'02_indirect'!AF87)</f>
        <v/>
      </c>
      <c r="AY87" s="161" t="str">
        <f>if('02_indirect'!AG87=2,1,'02_indirect'!AG87)</f>
        <v/>
      </c>
      <c r="AZ87" s="161" t="str">
        <f>if('02_indirect'!AH87=2,1,'02_indirect'!AH87)</f>
        <v/>
      </c>
      <c r="BA87" s="161" t="str">
        <f>if('02_indirect'!AI87=2,1,'02_indirect'!AI87)</f>
        <v/>
      </c>
      <c r="BB87" s="161" t="str">
        <f>if('02_indirect'!AJ87=2,1,'02_indirect'!AJ87)</f>
        <v/>
      </c>
      <c r="BC87" s="161" t="str">
        <f>if('02_indirect'!AK87=2,1,'02_indirect'!AK87)</f>
        <v/>
      </c>
      <c r="BD87" s="161" t="str">
        <f>if('02_indirect'!AL87=2,1,'02_indirect'!AL87)</f>
        <v/>
      </c>
      <c r="BE87" s="161" t="str">
        <f>if('02_indirect'!AM87=2,1,'02_indirect'!AM87)</f>
        <v/>
      </c>
      <c r="BF87" s="161" t="str">
        <f>if('02_indirect'!AN87=2,1,'02_indirect'!AN87)</f>
        <v/>
      </c>
      <c r="BG87" s="161" t="str">
        <f>if('02_indirect'!AO87=2,1,'02_indirect'!AO87)</f>
        <v/>
      </c>
      <c r="BH87" s="161" t="str">
        <f>if('02_indirect'!AP87=2,1,'02_indirect'!AP87)</f>
        <v/>
      </c>
      <c r="BI87" s="161" t="str">
        <f>if('02_indirect'!AQ87=2,1,'02_indirect'!AQ87)</f>
        <v/>
      </c>
      <c r="BJ87" s="161" t="str">
        <f>if('02_indirect'!AR87=2,1,'02_indirect'!AR87)</f>
        <v/>
      </c>
      <c r="BK87" s="161" t="str">
        <f>if('02_indirect'!AS87=2,1,'02_indirect'!AS87)</f>
        <v/>
      </c>
      <c r="BL87" s="161" t="str">
        <f>if('02_indirect'!AT87=2,1,'02_indirect'!AT87)</f>
        <v/>
      </c>
      <c r="BM87" s="161" t="str">
        <f>if('02_indirect'!AU87=2,1,'02_indirect'!AU87)</f>
        <v/>
      </c>
      <c r="BN87" s="161" t="str">
        <f>if('02_indirect'!AV87=2,1,'02_indirect'!AV87)</f>
        <v/>
      </c>
      <c r="BO87" s="161" t="str">
        <f>if('02_indirect'!AW87=2,1,'02_indirect'!AW87)</f>
        <v/>
      </c>
      <c r="BP87" s="161" t="str">
        <f>if('02_indirect'!AX87=2,1,'02_indirect'!AX87)</f>
        <v/>
      </c>
      <c r="BQ87" s="161" t="str">
        <f>if('02_indirect'!AY87=2,1,'02_indirect'!AY87)</f>
        <v/>
      </c>
      <c r="BR87" s="161" t="str">
        <f>if('02_indirect'!AZ87=2,1,'02_indirect'!AZ87)</f>
        <v/>
      </c>
      <c r="BS87" s="161" t="str">
        <f>if('02_indirect'!BA87=2,1,'02_indirect'!BA87)</f>
        <v/>
      </c>
      <c r="BT87" s="161" t="str">
        <f>if('02_indirect'!BB87=2,1,'02_indirect'!BB87)</f>
        <v/>
      </c>
      <c r="BU87" s="161" t="str">
        <f>if('02_indirect'!BC87=2,1,'02_indirect'!BC87)</f>
        <v/>
      </c>
      <c r="BV87" s="161" t="str">
        <f>if('02_indirect'!BD87=2,1,'02_indirect'!BD87)</f>
        <v/>
      </c>
    </row>
    <row r="88" ht="17.25" customHeight="1">
      <c r="A88" s="162" t="str">
        <f>IF('02_indirect'!B90="",,'02_indirect'!C90&amp;"("&amp;'02_indirect'!E90&amp;'02_indirect'!D90&amp;")")</f>
        <v/>
      </c>
      <c r="B88" s="163"/>
      <c r="C88" s="180"/>
      <c r="D88" s="163"/>
      <c r="E88" s="163"/>
      <c r="F88" s="163"/>
      <c r="G88" s="163"/>
      <c r="H88" s="163"/>
      <c r="I88" s="179"/>
      <c r="J88" s="163"/>
      <c r="K88" s="163"/>
      <c r="L88" s="163"/>
      <c r="M88" s="163"/>
      <c r="N88" s="163"/>
      <c r="O88" s="163"/>
      <c r="P88" s="163"/>
      <c r="Q88" s="167" t="str">
        <f>Hlookup(Q$1,'04_need'!$B$1:$DP$104,91)</f>
        <v/>
      </c>
      <c r="R88" s="168" t="str">
        <f>Hlookup(R$1,'04_need'!$B$1:$DP$104,91)</f>
        <v/>
      </c>
      <c r="S88" s="168" t="str">
        <f>Hlookup(S$1,'04_need'!$B$1:$DP$104,91)</f>
        <v/>
      </c>
      <c r="T88" s="168" t="str">
        <f>Hlookup(T$1,'04_need'!$B$1:$DP$104,91)</f>
        <v/>
      </c>
      <c r="U88" s="168" t="str">
        <f>Hlookup(U$1,'04_need'!$B$1:$DP$104,91)</f>
        <v/>
      </c>
      <c r="V88" s="168" t="str">
        <f>Hlookup(V$1,'04_need'!$B$1:$DP$104,91)</f>
        <v/>
      </c>
      <c r="W88" s="43" t="str">
        <f>Hlookup(W$1,'04_need'!$B$1:$DP$104,91)</f>
        <v/>
      </c>
      <c r="X88" s="161" t="str">
        <f>if('02_indirect'!F88=2,1,'02_indirect'!F88)</f>
        <v/>
      </c>
      <c r="Y88" s="161" t="str">
        <f>if('02_indirect'!G88=2,1,'02_indirect'!G88)</f>
        <v/>
      </c>
      <c r="Z88" s="161" t="str">
        <f>if('02_indirect'!H88=2,1,'02_indirect'!H88)</f>
        <v/>
      </c>
      <c r="AA88" s="161" t="str">
        <f>if('02_indirect'!I88=2,1,'02_indirect'!I88)</f>
        <v/>
      </c>
      <c r="AB88" s="161" t="str">
        <f>if('02_indirect'!J88=2,1,'02_indirect'!J88)</f>
        <v/>
      </c>
      <c r="AC88" s="161" t="str">
        <f>if('02_indirect'!K88=2,1,'02_indirect'!K88)</f>
        <v/>
      </c>
      <c r="AD88" s="161" t="str">
        <f>if('02_indirect'!L88=2,1,'02_indirect'!L88)</f>
        <v/>
      </c>
      <c r="AE88" s="161" t="str">
        <f>if('02_indirect'!M88=2,1,'02_indirect'!M88)</f>
        <v/>
      </c>
      <c r="AF88" s="161" t="str">
        <f>if('02_indirect'!N88=2,1,'02_indirect'!N88)</f>
        <v/>
      </c>
      <c r="AG88" s="161" t="str">
        <f>if('02_indirect'!O88=2,1,'02_indirect'!O88)</f>
        <v/>
      </c>
      <c r="AH88" s="161" t="str">
        <f>if('02_indirect'!P88=2,1,'02_indirect'!P88)</f>
        <v/>
      </c>
      <c r="AI88" s="161" t="str">
        <f>if('02_indirect'!Q88=2,1,'02_indirect'!Q88)</f>
        <v/>
      </c>
      <c r="AJ88" s="161" t="str">
        <f>if('02_indirect'!R88=2,1,'02_indirect'!R88)</f>
        <v/>
      </c>
      <c r="AK88" s="161" t="str">
        <f>if('02_indirect'!S88=2,1,'02_indirect'!S88)</f>
        <v/>
      </c>
      <c r="AL88" s="161" t="str">
        <f>if('02_indirect'!T88=2,1,'02_indirect'!T88)</f>
        <v/>
      </c>
      <c r="AM88" s="161" t="str">
        <f>if('02_indirect'!U88=2,1,'02_indirect'!U88)</f>
        <v/>
      </c>
      <c r="AN88" s="161" t="str">
        <f>if('02_indirect'!V88=2,1,'02_indirect'!V88)</f>
        <v/>
      </c>
      <c r="AO88" s="161" t="str">
        <f>if('02_indirect'!W88=2,1,'02_indirect'!W88)</f>
        <v/>
      </c>
      <c r="AP88" s="161" t="str">
        <f>if('02_indirect'!X88=2,1,'02_indirect'!X88)</f>
        <v/>
      </c>
      <c r="AQ88" s="161" t="str">
        <f>if('02_indirect'!Y88=2,1,'02_indirect'!Y88)</f>
        <v/>
      </c>
      <c r="AR88" s="161" t="str">
        <f>if('02_indirect'!Z88=2,1,'02_indirect'!Z88)</f>
        <v/>
      </c>
      <c r="AS88" s="161" t="str">
        <f>if('02_indirect'!AA88=2,1,'02_indirect'!AA88)</f>
        <v/>
      </c>
      <c r="AT88" s="161" t="str">
        <f>if('02_indirect'!AB88=2,1,'02_indirect'!AB88)</f>
        <v/>
      </c>
      <c r="AU88" s="161" t="str">
        <f>if('02_indirect'!AC88=2,1,'02_indirect'!AC88)</f>
        <v/>
      </c>
      <c r="AV88" s="161" t="str">
        <f>if('02_indirect'!AD88=2,1,'02_indirect'!AD88)</f>
        <v/>
      </c>
      <c r="AW88" s="161" t="str">
        <f>if('02_indirect'!AE88=2,1,'02_indirect'!AE88)</f>
        <v/>
      </c>
      <c r="AX88" s="161" t="str">
        <f>if('02_indirect'!AF88=2,1,'02_indirect'!AF88)</f>
        <v/>
      </c>
      <c r="AY88" s="161" t="str">
        <f>if('02_indirect'!AG88=2,1,'02_indirect'!AG88)</f>
        <v/>
      </c>
      <c r="AZ88" s="161" t="str">
        <f>if('02_indirect'!AH88=2,1,'02_indirect'!AH88)</f>
        <v/>
      </c>
      <c r="BA88" s="161" t="str">
        <f>if('02_indirect'!AI88=2,1,'02_indirect'!AI88)</f>
        <v/>
      </c>
      <c r="BB88" s="161" t="str">
        <f>if('02_indirect'!AJ88=2,1,'02_indirect'!AJ88)</f>
        <v/>
      </c>
      <c r="BC88" s="161" t="str">
        <f>if('02_indirect'!AK88=2,1,'02_indirect'!AK88)</f>
        <v/>
      </c>
      <c r="BD88" s="161" t="str">
        <f>if('02_indirect'!AL88=2,1,'02_indirect'!AL88)</f>
        <v/>
      </c>
      <c r="BE88" s="161" t="str">
        <f>if('02_indirect'!AM88=2,1,'02_indirect'!AM88)</f>
        <v/>
      </c>
      <c r="BF88" s="161" t="str">
        <f>if('02_indirect'!AN88=2,1,'02_indirect'!AN88)</f>
        <v/>
      </c>
      <c r="BG88" s="161" t="str">
        <f>if('02_indirect'!AO88=2,1,'02_indirect'!AO88)</f>
        <v/>
      </c>
      <c r="BH88" s="161" t="str">
        <f>if('02_indirect'!AP88=2,1,'02_indirect'!AP88)</f>
        <v/>
      </c>
      <c r="BI88" s="161" t="str">
        <f>if('02_indirect'!AQ88=2,1,'02_indirect'!AQ88)</f>
        <v/>
      </c>
      <c r="BJ88" s="161" t="str">
        <f>if('02_indirect'!AR88=2,1,'02_indirect'!AR88)</f>
        <v/>
      </c>
      <c r="BK88" s="161" t="str">
        <f>if('02_indirect'!AS88=2,1,'02_indirect'!AS88)</f>
        <v/>
      </c>
      <c r="BL88" s="161" t="str">
        <f>if('02_indirect'!AT88=2,1,'02_indirect'!AT88)</f>
        <v/>
      </c>
      <c r="BM88" s="161" t="str">
        <f>if('02_indirect'!AU88=2,1,'02_indirect'!AU88)</f>
        <v/>
      </c>
      <c r="BN88" s="161" t="str">
        <f>if('02_indirect'!AV88=2,1,'02_indirect'!AV88)</f>
        <v/>
      </c>
      <c r="BO88" s="161" t="str">
        <f>if('02_indirect'!AW88=2,1,'02_indirect'!AW88)</f>
        <v/>
      </c>
      <c r="BP88" s="161" t="str">
        <f>if('02_indirect'!AX88=2,1,'02_indirect'!AX88)</f>
        <v/>
      </c>
      <c r="BQ88" s="161" t="str">
        <f>if('02_indirect'!AY88=2,1,'02_indirect'!AY88)</f>
        <v/>
      </c>
      <c r="BR88" s="161" t="str">
        <f>if('02_indirect'!AZ88=2,1,'02_indirect'!AZ88)</f>
        <v/>
      </c>
      <c r="BS88" s="161" t="str">
        <f>if('02_indirect'!BA88=2,1,'02_indirect'!BA88)</f>
        <v/>
      </c>
      <c r="BT88" s="161" t="str">
        <f>if('02_indirect'!BB88=2,1,'02_indirect'!BB88)</f>
        <v/>
      </c>
      <c r="BU88" s="161" t="str">
        <f>if('02_indirect'!BC88=2,1,'02_indirect'!BC88)</f>
        <v/>
      </c>
      <c r="BV88" s="161" t="str">
        <f>if('02_indirect'!BD88=2,1,'02_indirect'!BD88)</f>
        <v/>
      </c>
    </row>
    <row r="89" ht="17.25" customHeight="1">
      <c r="A89" s="162" t="str">
        <f>IF('02_indirect'!B91="",,'02_indirect'!C91&amp;"("&amp;'02_indirect'!E91&amp;'02_indirect'!D91&amp;")")</f>
        <v/>
      </c>
      <c r="B89" s="163"/>
      <c r="C89" s="180"/>
      <c r="D89" s="163"/>
      <c r="E89" s="163"/>
      <c r="F89" s="163"/>
      <c r="G89" s="163"/>
      <c r="H89" s="163"/>
      <c r="I89" s="179"/>
      <c r="J89" s="163"/>
      <c r="K89" s="163"/>
      <c r="L89" s="163"/>
      <c r="M89" s="163"/>
      <c r="N89" s="163"/>
      <c r="O89" s="163"/>
      <c r="P89" s="163"/>
      <c r="Q89" s="167" t="str">
        <f>Hlookup(Q$1,'04_need'!$B$1:$DP$104,92)</f>
        <v/>
      </c>
      <c r="R89" s="168" t="str">
        <f>Hlookup(R$1,'04_need'!$B$1:$DP$104,92)</f>
        <v/>
      </c>
      <c r="S89" s="168" t="str">
        <f>Hlookup(S$1,'04_need'!$B$1:$DP$104,92)</f>
        <v/>
      </c>
      <c r="T89" s="168" t="str">
        <f>Hlookup(T$1,'04_need'!$B$1:$DP$104,92)</f>
        <v/>
      </c>
      <c r="U89" s="168" t="str">
        <f>Hlookup(U$1,'04_need'!$B$1:$DP$104,92)</f>
        <v/>
      </c>
      <c r="V89" s="168" t="str">
        <f>Hlookup(V$1,'04_need'!$B$1:$DP$104,92)</f>
        <v/>
      </c>
      <c r="W89" s="43" t="str">
        <f>Hlookup(W$1,'04_need'!$B$1:$DP$104,92)</f>
        <v/>
      </c>
      <c r="X89" s="161" t="str">
        <f>if('02_indirect'!F89=2,1,'02_indirect'!F89)</f>
        <v/>
      </c>
      <c r="Y89" s="161" t="str">
        <f>if('02_indirect'!G89=2,1,'02_indirect'!G89)</f>
        <v/>
      </c>
      <c r="Z89" s="161" t="str">
        <f>if('02_indirect'!H89=2,1,'02_indirect'!H89)</f>
        <v/>
      </c>
      <c r="AA89" s="161" t="str">
        <f>if('02_indirect'!I89=2,1,'02_indirect'!I89)</f>
        <v/>
      </c>
      <c r="AB89" s="161" t="str">
        <f>if('02_indirect'!J89=2,1,'02_indirect'!J89)</f>
        <v/>
      </c>
      <c r="AC89" s="161" t="str">
        <f>if('02_indirect'!K89=2,1,'02_indirect'!K89)</f>
        <v/>
      </c>
      <c r="AD89" s="161" t="str">
        <f>if('02_indirect'!L89=2,1,'02_indirect'!L89)</f>
        <v/>
      </c>
      <c r="AE89" s="161" t="str">
        <f>if('02_indirect'!M89=2,1,'02_indirect'!M89)</f>
        <v/>
      </c>
      <c r="AF89" s="161" t="str">
        <f>if('02_indirect'!N89=2,1,'02_indirect'!N89)</f>
        <v/>
      </c>
      <c r="AG89" s="161" t="str">
        <f>if('02_indirect'!O89=2,1,'02_indirect'!O89)</f>
        <v/>
      </c>
      <c r="AH89" s="161" t="str">
        <f>if('02_indirect'!P89=2,1,'02_indirect'!P89)</f>
        <v/>
      </c>
      <c r="AI89" s="161" t="str">
        <f>if('02_indirect'!Q89=2,1,'02_indirect'!Q89)</f>
        <v/>
      </c>
      <c r="AJ89" s="161" t="str">
        <f>if('02_indirect'!R89=2,1,'02_indirect'!R89)</f>
        <v/>
      </c>
      <c r="AK89" s="161" t="str">
        <f>if('02_indirect'!S89=2,1,'02_indirect'!S89)</f>
        <v/>
      </c>
      <c r="AL89" s="161" t="str">
        <f>if('02_indirect'!T89=2,1,'02_indirect'!T89)</f>
        <v/>
      </c>
      <c r="AM89" s="161" t="str">
        <f>if('02_indirect'!U89=2,1,'02_indirect'!U89)</f>
        <v/>
      </c>
      <c r="AN89" s="161" t="str">
        <f>if('02_indirect'!V89=2,1,'02_indirect'!V89)</f>
        <v/>
      </c>
      <c r="AO89" s="161" t="str">
        <f>if('02_indirect'!W89=2,1,'02_indirect'!W89)</f>
        <v/>
      </c>
      <c r="AP89" s="161" t="str">
        <f>if('02_indirect'!X89=2,1,'02_indirect'!X89)</f>
        <v/>
      </c>
      <c r="AQ89" s="161" t="str">
        <f>if('02_indirect'!Y89=2,1,'02_indirect'!Y89)</f>
        <v/>
      </c>
      <c r="AR89" s="161" t="str">
        <f>if('02_indirect'!Z89=2,1,'02_indirect'!Z89)</f>
        <v/>
      </c>
      <c r="AS89" s="161" t="str">
        <f>if('02_indirect'!AA89=2,1,'02_indirect'!AA89)</f>
        <v/>
      </c>
      <c r="AT89" s="161" t="str">
        <f>if('02_indirect'!AB89=2,1,'02_indirect'!AB89)</f>
        <v/>
      </c>
      <c r="AU89" s="161" t="str">
        <f>if('02_indirect'!AC89=2,1,'02_indirect'!AC89)</f>
        <v/>
      </c>
      <c r="AV89" s="161" t="str">
        <f>if('02_indirect'!AD89=2,1,'02_indirect'!AD89)</f>
        <v/>
      </c>
      <c r="AW89" s="161" t="str">
        <f>if('02_indirect'!AE89=2,1,'02_indirect'!AE89)</f>
        <v/>
      </c>
      <c r="AX89" s="161" t="str">
        <f>if('02_indirect'!AF89=2,1,'02_indirect'!AF89)</f>
        <v/>
      </c>
      <c r="AY89" s="161" t="str">
        <f>if('02_indirect'!AG89=2,1,'02_indirect'!AG89)</f>
        <v/>
      </c>
      <c r="AZ89" s="161" t="str">
        <f>if('02_indirect'!AH89=2,1,'02_indirect'!AH89)</f>
        <v/>
      </c>
      <c r="BA89" s="161" t="str">
        <f>if('02_indirect'!AI89=2,1,'02_indirect'!AI89)</f>
        <v/>
      </c>
      <c r="BB89" s="161" t="str">
        <f>if('02_indirect'!AJ89=2,1,'02_indirect'!AJ89)</f>
        <v/>
      </c>
      <c r="BC89" s="161" t="str">
        <f>if('02_indirect'!AK89=2,1,'02_indirect'!AK89)</f>
        <v/>
      </c>
      <c r="BD89" s="161" t="str">
        <f>if('02_indirect'!AL89=2,1,'02_indirect'!AL89)</f>
        <v/>
      </c>
      <c r="BE89" s="161" t="str">
        <f>if('02_indirect'!AM89=2,1,'02_indirect'!AM89)</f>
        <v/>
      </c>
      <c r="BF89" s="161" t="str">
        <f>if('02_indirect'!AN89=2,1,'02_indirect'!AN89)</f>
        <v/>
      </c>
      <c r="BG89" s="161" t="str">
        <f>if('02_indirect'!AO89=2,1,'02_indirect'!AO89)</f>
        <v/>
      </c>
      <c r="BH89" s="161" t="str">
        <f>if('02_indirect'!AP89=2,1,'02_indirect'!AP89)</f>
        <v/>
      </c>
      <c r="BI89" s="161" t="str">
        <f>if('02_indirect'!AQ89=2,1,'02_indirect'!AQ89)</f>
        <v/>
      </c>
      <c r="BJ89" s="161" t="str">
        <f>if('02_indirect'!AR89=2,1,'02_indirect'!AR89)</f>
        <v/>
      </c>
      <c r="BK89" s="161" t="str">
        <f>if('02_indirect'!AS89=2,1,'02_indirect'!AS89)</f>
        <v/>
      </c>
      <c r="BL89" s="161" t="str">
        <f>if('02_indirect'!AT89=2,1,'02_indirect'!AT89)</f>
        <v/>
      </c>
      <c r="BM89" s="161" t="str">
        <f>if('02_indirect'!AU89=2,1,'02_indirect'!AU89)</f>
        <v/>
      </c>
      <c r="BN89" s="161" t="str">
        <f>if('02_indirect'!AV89=2,1,'02_indirect'!AV89)</f>
        <v/>
      </c>
      <c r="BO89" s="161" t="str">
        <f>if('02_indirect'!AW89=2,1,'02_indirect'!AW89)</f>
        <v/>
      </c>
      <c r="BP89" s="161" t="str">
        <f>if('02_indirect'!AX89=2,1,'02_indirect'!AX89)</f>
        <v/>
      </c>
      <c r="BQ89" s="161" t="str">
        <f>if('02_indirect'!AY89=2,1,'02_indirect'!AY89)</f>
        <v/>
      </c>
      <c r="BR89" s="161" t="str">
        <f>if('02_indirect'!AZ89=2,1,'02_indirect'!AZ89)</f>
        <v/>
      </c>
      <c r="BS89" s="161" t="str">
        <f>if('02_indirect'!BA89=2,1,'02_indirect'!BA89)</f>
        <v/>
      </c>
      <c r="BT89" s="161" t="str">
        <f>if('02_indirect'!BB89=2,1,'02_indirect'!BB89)</f>
        <v/>
      </c>
      <c r="BU89" s="161" t="str">
        <f>if('02_indirect'!BC89=2,1,'02_indirect'!BC89)</f>
        <v/>
      </c>
      <c r="BV89" s="161" t="str">
        <f>if('02_indirect'!BD89=2,1,'02_indirect'!BD89)</f>
        <v/>
      </c>
    </row>
    <row r="90" ht="17.25" customHeight="1">
      <c r="A90" s="162" t="str">
        <f>IF('02_indirect'!B92="",,'02_indirect'!C92&amp;"("&amp;'02_indirect'!E92&amp;'02_indirect'!D92&amp;")")</f>
        <v/>
      </c>
      <c r="B90" s="163"/>
      <c r="C90" s="180"/>
      <c r="D90" s="163"/>
      <c r="E90" s="163"/>
      <c r="F90" s="163"/>
      <c r="G90" s="163"/>
      <c r="H90" s="163"/>
      <c r="I90" s="179"/>
      <c r="J90" s="163"/>
      <c r="K90" s="163"/>
      <c r="L90" s="163"/>
      <c r="M90" s="163"/>
      <c r="N90" s="163"/>
      <c r="O90" s="163"/>
      <c r="P90" s="163"/>
      <c r="Q90" s="167" t="str">
        <f>Hlookup(Q$1,'04_need'!$B$1:$DP$104,93)</f>
        <v/>
      </c>
      <c r="R90" s="168" t="str">
        <f>Hlookup(R$1,'04_need'!$B$1:$DP$104,93)</f>
        <v/>
      </c>
      <c r="S90" s="168" t="str">
        <f>Hlookup(S$1,'04_need'!$B$1:$DP$104,93)</f>
        <v/>
      </c>
      <c r="T90" s="168" t="str">
        <f>Hlookup(T$1,'04_need'!$B$1:$DP$104,93)</f>
        <v/>
      </c>
      <c r="U90" s="168" t="str">
        <f>Hlookup(U$1,'04_need'!$B$1:$DP$104,93)</f>
        <v/>
      </c>
      <c r="V90" s="168" t="str">
        <f>Hlookup(V$1,'04_need'!$B$1:$DP$104,93)</f>
        <v/>
      </c>
      <c r="W90" s="43" t="str">
        <f>Hlookup(W$1,'04_need'!$B$1:$DP$104,93)</f>
        <v/>
      </c>
      <c r="X90" s="161" t="str">
        <f>if('02_indirect'!F90=2,1,'02_indirect'!F90)</f>
        <v/>
      </c>
      <c r="Y90" s="161" t="str">
        <f>if('02_indirect'!G90=2,1,'02_indirect'!G90)</f>
        <v/>
      </c>
      <c r="Z90" s="161" t="str">
        <f>if('02_indirect'!H90=2,1,'02_indirect'!H90)</f>
        <v/>
      </c>
      <c r="AA90" s="161" t="str">
        <f>if('02_indirect'!I90=2,1,'02_indirect'!I90)</f>
        <v/>
      </c>
      <c r="AB90" s="161" t="str">
        <f>if('02_indirect'!J90=2,1,'02_indirect'!J90)</f>
        <v/>
      </c>
      <c r="AC90" s="161" t="str">
        <f>if('02_indirect'!K90=2,1,'02_indirect'!K90)</f>
        <v/>
      </c>
      <c r="AD90" s="161" t="str">
        <f>if('02_indirect'!L90=2,1,'02_indirect'!L90)</f>
        <v/>
      </c>
      <c r="AE90" s="161" t="str">
        <f>if('02_indirect'!M90=2,1,'02_indirect'!M90)</f>
        <v/>
      </c>
      <c r="AF90" s="161" t="str">
        <f>if('02_indirect'!N90=2,1,'02_indirect'!N90)</f>
        <v/>
      </c>
      <c r="AG90" s="161" t="str">
        <f>if('02_indirect'!O90=2,1,'02_indirect'!O90)</f>
        <v/>
      </c>
      <c r="AH90" s="161" t="str">
        <f>if('02_indirect'!P90=2,1,'02_indirect'!P90)</f>
        <v/>
      </c>
      <c r="AI90" s="161" t="str">
        <f>if('02_indirect'!Q90=2,1,'02_indirect'!Q90)</f>
        <v/>
      </c>
      <c r="AJ90" s="161" t="str">
        <f>if('02_indirect'!R90=2,1,'02_indirect'!R90)</f>
        <v/>
      </c>
      <c r="AK90" s="161" t="str">
        <f>if('02_indirect'!S90=2,1,'02_indirect'!S90)</f>
        <v/>
      </c>
      <c r="AL90" s="161" t="str">
        <f>if('02_indirect'!T90=2,1,'02_indirect'!T90)</f>
        <v/>
      </c>
      <c r="AM90" s="161" t="str">
        <f>if('02_indirect'!U90=2,1,'02_indirect'!U90)</f>
        <v/>
      </c>
      <c r="AN90" s="161" t="str">
        <f>if('02_indirect'!V90=2,1,'02_indirect'!V90)</f>
        <v/>
      </c>
      <c r="AO90" s="161" t="str">
        <f>if('02_indirect'!W90=2,1,'02_indirect'!W90)</f>
        <v/>
      </c>
      <c r="AP90" s="161" t="str">
        <f>if('02_indirect'!X90=2,1,'02_indirect'!X90)</f>
        <v/>
      </c>
      <c r="AQ90" s="161" t="str">
        <f>if('02_indirect'!Y90=2,1,'02_indirect'!Y90)</f>
        <v/>
      </c>
      <c r="AR90" s="161" t="str">
        <f>if('02_indirect'!Z90=2,1,'02_indirect'!Z90)</f>
        <v/>
      </c>
      <c r="AS90" s="161" t="str">
        <f>if('02_indirect'!AA90=2,1,'02_indirect'!AA90)</f>
        <v/>
      </c>
      <c r="AT90" s="161" t="str">
        <f>if('02_indirect'!AB90=2,1,'02_indirect'!AB90)</f>
        <v/>
      </c>
      <c r="AU90" s="161" t="str">
        <f>if('02_indirect'!AC90=2,1,'02_indirect'!AC90)</f>
        <v/>
      </c>
      <c r="AV90" s="161" t="str">
        <f>if('02_indirect'!AD90=2,1,'02_indirect'!AD90)</f>
        <v/>
      </c>
      <c r="AW90" s="161" t="str">
        <f>if('02_indirect'!AE90=2,1,'02_indirect'!AE90)</f>
        <v/>
      </c>
      <c r="AX90" s="161" t="str">
        <f>if('02_indirect'!AF90=2,1,'02_indirect'!AF90)</f>
        <v/>
      </c>
      <c r="AY90" s="161" t="str">
        <f>if('02_indirect'!AG90=2,1,'02_indirect'!AG90)</f>
        <v/>
      </c>
      <c r="AZ90" s="161" t="str">
        <f>if('02_indirect'!AH90=2,1,'02_indirect'!AH90)</f>
        <v/>
      </c>
      <c r="BA90" s="161" t="str">
        <f>if('02_indirect'!AI90=2,1,'02_indirect'!AI90)</f>
        <v/>
      </c>
      <c r="BB90" s="161" t="str">
        <f>if('02_indirect'!AJ90=2,1,'02_indirect'!AJ90)</f>
        <v/>
      </c>
      <c r="BC90" s="161" t="str">
        <f>if('02_indirect'!AK90=2,1,'02_indirect'!AK90)</f>
        <v/>
      </c>
      <c r="BD90" s="161" t="str">
        <f>if('02_indirect'!AL90=2,1,'02_indirect'!AL90)</f>
        <v/>
      </c>
      <c r="BE90" s="161" t="str">
        <f>if('02_indirect'!AM90=2,1,'02_indirect'!AM90)</f>
        <v/>
      </c>
      <c r="BF90" s="161" t="str">
        <f>if('02_indirect'!AN90=2,1,'02_indirect'!AN90)</f>
        <v/>
      </c>
      <c r="BG90" s="161" t="str">
        <f>if('02_indirect'!AO90=2,1,'02_indirect'!AO90)</f>
        <v/>
      </c>
      <c r="BH90" s="161" t="str">
        <f>if('02_indirect'!AP90=2,1,'02_indirect'!AP90)</f>
        <v/>
      </c>
      <c r="BI90" s="161" t="str">
        <f>if('02_indirect'!AQ90=2,1,'02_indirect'!AQ90)</f>
        <v/>
      </c>
      <c r="BJ90" s="161" t="str">
        <f>if('02_indirect'!AR90=2,1,'02_indirect'!AR90)</f>
        <v/>
      </c>
      <c r="BK90" s="161" t="str">
        <f>if('02_indirect'!AS90=2,1,'02_indirect'!AS90)</f>
        <v/>
      </c>
      <c r="BL90" s="161" t="str">
        <f>if('02_indirect'!AT90=2,1,'02_indirect'!AT90)</f>
        <v/>
      </c>
      <c r="BM90" s="161" t="str">
        <f>if('02_indirect'!AU90=2,1,'02_indirect'!AU90)</f>
        <v/>
      </c>
      <c r="BN90" s="161" t="str">
        <f>if('02_indirect'!AV90=2,1,'02_indirect'!AV90)</f>
        <v/>
      </c>
      <c r="BO90" s="161" t="str">
        <f>if('02_indirect'!AW90=2,1,'02_indirect'!AW90)</f>
        <v/>
      </c>
      <c r="BP90" s="161" t="str">
        <f>if('02_indirect'!AX90=2,1,'02_indirect'!AX90)</f>
        <v/>
      </c>
      <c r="BQ90" s="161" t="str">
        <f>if('02_indirect'!AY90=2,1,'02_indirect'!AY90)</f>
        <v/>
      </c>
      <c r="BR90" s="161" t="str">
        <f>if('02_indirect'!AZ90=2,1,'02_indirect'!AZ90)</f>
        <v/>
      </c>
      <c r="BS90" s="161" t="str">
        <f>if('02_indirect'!BA90=2,1,'02_indirect'!BA90)</f>
        <v/>
      </c>
      <c r="BT90" s="161" t="str">
        <f>if('02_indirect'!BB90=2,1,'02_indirect'!BB90)</f>
        <v/>
      </c>
      <c r="BU90" s="161" t="str">
        <f>if('02_indirect'!BC90=2,1,'02_indirect'!BC90)</f>
        <v/>
      </c>
      <c r="BV90" s="161" t="str">
        <f>if('02_indirect'!BD90=2,1,'02_indirect'!BD90)</f>
        <v/>
      </c>
    </row>
    <row r="91" ht="17.25" customHeight="1">
      <c r="A91" s="162" t="str">
        <f>IF('02_indirect'!B93="",,'02_indirect'!C93&amp;"("&amp;'02_indirect'!E93&amp;'02_indirect'!D93&amp;")")</f>
        <v/>
      </c>
      <c r="B91" s="163"/>
      <c r="C91" s="180"/>
      <c r="D91" s="163"/>
      <c r="E91" s="163"/>
      <c r="F91" s="163"/>
      <c r="G91" s="163"/>
      <c r="H91" s="163"/>
      <c r="I91" s="179"/>
      <c r="J91" s="163"/>
      <c r="K91" s="163"/>
      <c r="L91" s="163"/>
      <c r="M91" s="163"/>
      <c r="N91" s="163"/>
      <c r="O91" s="163"/>
      <c r="P91" s="163"/>
      <c r="Q91" s="167" t="str">
        <f>Hlookup(Q$1,'04_need'!$B$1:$DP$104,94)</f>
        <v/>
      </c>
      <c r="R91" s="168" t="str">
        <f>Hlookup(R$1,'04_need'!$B$1:$DP$104,94)</f>
        <v/>
      </c>
      <c r="S91" s="168" t="str">
        <f>Hlookup(S$1,'04_need'!$B$1:$DP$104,94)</f>
        <v/>
      </c>
      <c r="T91" s="168" t="str">
        <f>Hlookup(T$1,'04_need'!$B$1:$DP$104,94)</f>
        <v/>
      </c>
      <c r="U91" s="168" t="str">
        <f>Hlookup(U$1,'04_need'!$B$1:$DP$104,94)</f>
        <v/>
      </c>
      <c r="V91" s="168" t="str">
        <f>Hlookup(V$1,'04_need'!$B$1:$DP$104,94)</f>
        <v/>
      </c>
      <c r="W91" s="43" t="str">
        <f>Hlookup(W$1,'04_need'!$B$1:$DP$104,94)</f>
        <v/>
      </c>
      <c r="X91" s="161" t="str">
        <f>if('02_indirect'!F91=2,1,'02_indirect'!F91)</f>
        <v/>
      </c>
      <c r="Y91" s="161" t="str">
        <f>if('02_indirect'!G91=2,1,'02_indirect'!G91)</f>
        <v/>
      </c>
      <c r="Z91" s="161" t="str">
        <f>if('02_indirect'!H91=2,1,'02_indirect'!H91)</f>
        <v/>
      </c>
      <c r="AA91" s="161" t="str">
        <f>if('02_indirect'!I91=2,1,'02_indirect'!I91)</f>
        <v/>
      </c>
      <c r="AB91" s="161" t="str">
        <f>if('02_indirect'!J91=2,1,'02_indirect'!J91)</f>
        <v/>
      </c>
      <c r="AC91" s="161" t="str">
        <f>if('02_indirect'!K91=2,1,'02_indirect'!K91)</f>
        <v/>
      </c>
      <c r="AD91" s="161" t="str">
        <f>if('02_indirect'!L91=2,1,'02_indirect'!L91)</f>
        <v/>
      </c>
      <c r="AE91" s="161" t="str">
        <f>if('02_indirect'!M91=2,1,'02_indirect'!M91)</f>
        <v/>
      </c>
      <c r="AF91" s="161" t="str">
        <f>if('02_indirect'!N91=2,1,'02_indirect'!N91)</f>
        <v/>
      </c>
      <c r="AG91" s="161" t="str">
        <f>if('02_indirect'!O91=2,1,'02_indirect'!O91)</f>
        <v/>
      </c>
      <c r="AH91" s="161" t="str">
        <f>if('02_indirect'!P91=2,1,'02_indirect'!P91)</f>
        <v/>
      </c>
      <c r="AI91" s="161" t="str">
        <f>if('02_indirect'!Q91=2,1,'02_indirect'!Q91)</f>
        <v/>
      </c>
      <c r="AJ91" s="161" t="str">
        <f>if('02_indirect'!R91=2,1,'02_indirect'!R91)</f>
        <v/>
      </c>
      <c r="AK91" s="161" t="str">
        <f>if('02_indirect'!S91=2,1,'02_indirect'!S91)</f>
        <v/>
      </c>
      <c r="AL91" s="161" t="str">
        <f>if('02_indirect'!T91=2,1,'02_indirect'!T91)</f>
        <v/>
      </c>
      <c r="AM91" s="161" t="str">
        <f>if('02_indirect'!U91=2,1,'02_indirect'!U91)</f>
        <v/>
      </c>
      <c r="AN91" s="161" t="str">
        <f>if('02_indirect'!V91=2,1,'02_indirect'!V91)</f>
        <v/>
      </c>
      <c r="AO91" s="161" t="str">
        <f>if('02_indirect'!W91=2,1,'02_indirect'!W91)</f>
        <v/>
      </c>
      <c r="AP91" s="161" t="str">
        <f>if('02_indirect'!X91=2,1,'02_indirect'!X91)</f>
        <v/>
      </c>
      <c r="AQ91" s="161" t="str">
        <f>if('02_indirect'!Y91=2,1,'02_indirect'!Y91)</f>
        <v/>
      </c>
      <c r="AR91" s="161" t="str">
        <f>if('02_indirect'!Z91=2,1,'02_indirect'!Z91)</f>
        <v/>
      </c>
      <c r="AS91" s="161" t="str">
        <f>if('02_indirect'!AA91=2,1,'02_indirect'!AA91)</f>
        <v/>
      </c>
      <c r="AT91" s="161" t="str">
        <f>if('02_indirect'!AB91=2,1,'02_indirect'!AB91)</f>
        <v/>
      </c>
      <c r="AU91" s="161" t="str">
        <f>if('02_indirect'!AC91=2,1,'02_indirect'!AC91)</f>
        <v/>
      </c>
      <c r="AV91" s="161" t="str">
        <f>if('02_indirect'!AD91=2,1,'02_indirect'!AD91)</f>
        <v/>
      </c>
      <c r="AW91" s="161" t="str">
        <f>if('02_indirect'!AE91=2,1,'02_indirect'!AE91)</f>
        <v/>
      </c>
      <c r="AX91" s="161" t="str">
        <f>if('02_indirect'!AF91=2,1,'02_indirect'!AF91)</f>
        <v/>
      </c>
      <c r="AY91" s="161" t="str">
        <f>if('02_indirect'!AG91=2,1,'02_indirect'!AG91)</f>
        <v/>
      </c>
      <c r="AZ91" s="161" t="str">
        <f>if('02_indirect'!AH91=2,1,'02_indirect'!AH91)</f>
        <v/>
      </c>
      <c r="BA91" s="161" t="str">
        <f>if('02_indirect'!AI91=2,1,'02_indirect'!AI91)</f>
        <v/>
      </c>
      <c r="BB91" s="161" t="str">
        <f>if('02_indirect'!AJ91=2,1,'02_indirect'!AJ91)</f>
        <v/>
      </c>
      <c r="BC91" s="161" t="str">
        <f>if('02_indirect'!AK91=2,1,'02_indirect'!AK91)</f>
        <v/>
      </c>
      <c r="BD91" s="161" t="str">
        <f>if('02_indirect'!AL91=2,1,'02_indirect'!AL91)</f>
        <v/>
      </c>
      <c r="BE91" s="161" t="str">
        <f>if('02_indirect'!AM91=2,1,'02_indirect'!AM91)</f>
        <v/>
      </c>
      <c r="BF91" s="161" t="str">
        <f>if('02_indirect'!AN91=2,1,'02_indirect'!AN91)</f>
        <v/>
      </c>
      <c r="BG91" s="161" t="str">
        <f>if('02_indirect'!AO91=2,1,'02_indirect'!AO91)</f>
        <v/>
      </c>
      <c r="BH91" s="161" t="str">
        <f>if('02_indirect'!AP91=2,1,'02_indirect'!AP91)</f>
        <v/>
      </c>
      <c r="BI91" s="161" t="str">
        <f>if('02_indirect'!AQ91=2,1,'02_indirect'!AQ91)</f>
        <v/>
      </c>
      <c r="BJ91" s="161" t="str">
        <f>if('02_indirect'!AR91=2,1,'02_indirect'!AR91)</f>
        <v/>
      </c>
      <c r="BK91" s="161" t="str">
        <f>if('02_indirect'!AS91=2,1,'02_indirect'!AS91)</f>
        <v/>
      </c>
      <c r="BL91" s="161" t="str">
        <f>if('02_indirect'!AT91=2,1,'02_indirect'!AT91)</f>
        <v/>
      </c>
      <c r="BM91" s="161" t="str">
        <f>if('02_indirect'!AU91=2,1,'02_indirect'!AU91)</f>
        <v/>
      </c>
      <c r="BN91" s="161" t="str">
        <f>if('02_indirect'!AV91=2,1,'02_indirect'!AV91)</f>
        <v/>
      </c>
      <c r="BO91" s="161" t="str">
        <f>if('02_indirect'!AW91=2,1,'02_indirect'!AW91)</f>
        <v/>
      </c>
      <c r="BP91" s="161" t="str">
        <f>if('02_indirect'!AX91=2,1,'02_indirect'!AX91)</f>
        <v/>
      </c>
      <c r="BQ91" s="161" t="str">
        <f>if('02_indirect'!AY91=2,1,'02_indirect'!AY91)</f>
        <v/>
      </c>
      <c r="BR91" s="161" t="str">
        <f>if('02_indirect'!AZ91=2,1,'02_indirect'!AZ91)</f>
        <v/>
      </c>
      <c r="BS91" s="161" t="str">
        <f>if('02_indirect'!BA91=2,1,'02_indirect'!BA91)</f>
        <v/>
      </c>
      <c r="BT91" s="161" t="str">
        <f>if('02_indirect'!BB91=2,1,'02_indirect'!BB91)</f>
        <v/>
      </c>
      <c r="BU91" s="161" t="str">
        <f>if('02_indirect'!BC91=2,1,'02_indirect'!BC91)</f>
        <v/>
      </c>
      <c r="BV91" s="161" t="str">
        <f>if('02_indirect'!BD91=2,1,'02_indirect'!BD91)</f>
        <v/>
      </c>
    </row>
    <row r="92" ht="17.25" customHeight="1">
      <c r="A92" s="162" t="str">
        <f>IF('02_indirect'!B94="",,'02_indirect'!C94&amp;"("&amp;'02_indirect'!E94&amp;'02_indirect'!D94&amp;")")</f>
        <v/>
      </c>
      <c r="B92" s="163"/>
      <c r="C92" s="180"/>
      <c r="D92" s="163"/>
      <c r="E92" s="163"/>
      <c r="F92" s="163"/>
      <c r="G92" s="163"/>
      <c r="H92" s="163"/>
      <c r="I92" s="179"/>
      <c r="J92" s="163"/>
      <c r="K92" s="163"/>
      <c r="L92" s="163"/>
      <c r="M92" s="163"/>
      <c r="N92" s="163"/>
      <c r="O92" s="163"/>
      <c r="P92" s="163"/>
      <c r="Q92" s="167" t="str">
        <f>Hlookup(Q$1,'04_need'!$B$1:$DP$104,95)</f>
        <v/>
      </c>
      <c r="R92" s="168" t="str">
        <f>Hlookup(R$1,'04_need'!$B$1:$DP$104,95)</f>
        <v/>
      </c>
      <c r="S92" s="168" t="str">
        <f>Hlookup(S$1,'04_need'!$B$1:$DP$104,95)</f>
        <v/>
      </c>
      <c r="T92" s="168" t="str">
        <f>Hlookup(T$1,'04_need'!$B$1:$DP$104,95)</f>
        <v/>
      </c>
      <c r="U92" s="168" t="str">
        <f>Hlookup(U$1,'04_need'!$B$1:$DP$104,95)</f>
        <v/>
      </c>
      <c r="V92" s="168" t="str">
        <f>Hlookup(V$1,'04_need'!$B$1:$DP$104,95)</f>
        <v/>
      </c>
      <c r="W92" s="43" t="str">
        <f>Hlookup(W$1,'04_need'!$B$1:$DP$104,95)</f>
        <v/>
      </c>
      <c r="X92" s="161" t="str">
        <f>if('02_indirect'!F92=2,1,'02_indirect'!F92)</f>
        <v/>
      </c>
      <c r="Y92" s="161" t="str">
        <f>if('02_indirect'!G92=2,1,'02_indirect'!G92)</f>
        <v/>
      </c>
      <c r="Z92" s="161" t="str">
        <f>if('02_indirect'!H92=2,1,'02_indirect'!H92)</f>
        <v/>
      </c>
      <c r="AA92" s="161" t="str">
        <f>if('02_indirect'!I92=2,1,'02_indirect'!I92)</f>
        <v/>
      </c>
      <c r="AB92" s="161" t="str">
        <f>if('02_indirect'!J92=2,1,'02_indirect'!J92)</f>
        <v/>
      </c>
      <c r="AC92" s="161" t="str">
        <f>if('02_indirect'!K92=2,1,'02_indirect'!K92)</f>
        <v/>
      </c>
      <c r="AD92" s="161" t="str">
        <f>if('02_indirect'!L92=2,1,'02_indirect'!L92)</f>
        <v/>
      </c>
      <c r="AE92" s="161" t="str">
        <f>if('02_indirect'!M92=2,1,'02_indirect'!M92)</f>
        <v/>
      </c>
      <c r="AF92" s="161" t="str">
        <f>if('02_indirect'!N92=2,1,'02_indirect'!N92)</f>
        <v/>
      </c>
      <c r="AG92" s="161" t="str">
        <f>if('02_indirect'!O92=2,1,'02_indirect'!O92)</f>
        <v/>
      </c>
      <c r="AH92" s="161" t="str">
        <f>if('02_indirect'!P92=2,1,'02_indirect'!P92)</f>
        <v/>
      </c>
      <c r="AI92" s="161" t="str">
        <f>if('02_indirect'!Q92=2,1,'02_indirect'!Q92)</f>
        <v/>
      </c>
      <c r="AJ92" s="161" t="str">
        <f>if('02_indirect'!R92=2,1,'02_indirect'!R92)</f>
        <v/>
      </c>
      <c r="AK92" s="161" t="str">
        <f>if('02_indirect'!S92=2,1,'02_indirect'!S92)</f>
        <v/>
      </c>
      <c r="AL92" s="161" t="str">
        <f>if('02_indirect'!T92=2,1,'02_indirect'!T92)</f>
        <v/>
      </c>
      <c r="AM92" s="161" t="str">
        <f>if('02_indirect'!U92=2,1,'02_indirect'!U92)</f>
        <v/>
      </c>
      <c r="AN92" s="161" t="str">
        <f>if('02_indirect'!V92=2,1,'02_indirect'!V92)</f>
        <v/>
      </c>
      <c r="AO92" s="161" t="str">
        <f>if('02_indirect'!W92=2,1,'02_indirect'!W92)</f>
        <v/>
      </c>
      <c r="AP92" s="161" t="str">
        <f>if('02_indirect'!X92=2,1,'02_indirect'!X92)</f>
        <v/>
      </c>
      <c r="AQ92" s="161" t="str">
        <f>if('02_indirect'!Y92=2,1,'02_indirect'!Y92)</f>
        <v/>
      </c>
      <c r="AR92" s="161" t="str">
        <f>if('02_indirect'!Z92=2,1,'02_indirect'!Z92)</f>
        <v/>
      </c>
      <c r="AS92" s="161" t="str">
        <f>if('02_indirect'!AA92=2,1,'02_indirect'!AA92)</f>
        <v/>
      </c>
      <c r="AT92" s="161" t="str">
        <f>if('02_indirect'!AB92=2,1,'02_indirect'!AB92)</f>
        <v/>
      </c>
      <c r="AU92" s="161" t="str">
        <f>if('02_indirect'!AC92=2,1,'02_indirect'!AC92)</f>
        <v/>
      </c>
      <c r="AV92" s="161" t="str">
        <f>if('02_indirect'!AD92=2,1,'02_indirect'!AD92)</f>
        <v/>
      </c>
      <c r="AW92" s="161" t="str">
        <f>if('02_indirect'!AE92=2,1,'02_indirect'!AE92)</f>
        <v/>
      </c>
      <c r="AX92" s="161" t="str">
        <f>if('02_indirect'!AF92=2,1,'02_indirect'!AF92)</f>
        <v/>
      </c>
      <c r="AY92" s="161" t="str">
        <f>if('02_indirect'!AG92=2,1,'02_indirect'!AG92)</f>
        <v/>
      </c>
      <c r="AZ92" s="161" t="str">
        <f>if('02_indirect'!AH92=2,1,'02_indirect'!AH92)</f>
        <v/>
      </c>
      <c r="BA92" s="161" t="str">
        <f>if('02_indirect'!AI92=2,1,'02_indirect'!AI92)</f>
        <v/>
      </c>
      <c r="BB92" s="161" t="str">
        <f>if('02_indirect'!AJ92=2,1,'02_indirect'!AJ92)</f>
        <v/>
      </c>
      <c r="BC92" s="161" t="str">
        <f>if('02_indirect'!AK92=2,1,'02_indirect'!AK92)</f>
        <v/>
      </c>
      <c r="BD92" s="161" t="str">
        <f>if('02_indirect'!AL92=2,1,'02_indirect'!AL92)</f>
        <v/>
      </c>
      <c r="BE92" s="161" t="str">
        <f>if('02_indirect'!AM92=2,1,'02_indirect'!AM92)</f>
        <v/>
      </c>
      <c r="BF92" s="161" t="str">
        <f>if('02_indirect'!AN92=2,1,'02_indirect'!AN92)</f>
        <v/>
      </c>
      <c r="BG92" s="161" t="str">
        <f>if('02_indirect'!AO92=2,1,'02_indirect'!AO92)</f>
        <v/>
      </c>
      <c r="BH92" s="161" t="str">
        <f>if('02_indirect'!AP92=2,1,'02_indirect'!AP92)</f>
        <v/>
      </c>
      <c r="BI92" s="161" t="str">
        <f>if('02_indirect'!AQ92=2,1,'02_indirect'!AQ92)</f>
        <v/>
      </c>
      <c r="BJ92" s="161" t="str">
        <f>if('02_indirect'!AR92=2,1,'02_indirect'!AR92)</f>
        <v/>
      </c>
      <c r="BK92" s="161" t="str">
        <f>if('02_indirect'!AS92=2,1,'02_indirect'!AS92)</f>
        <v/>
      </c>
      <c r="BL92" s="161" t="str">
        <f>if('02_indirect'!AT92=2,1,'02_indirect'!AT92)</f>
        <v/>
      </c>
      <c r="BM92" s="161" t="str">
        <f>if('02_indirect'!AU92=2,1,'02_indirect'!AU92)</f>
        <v/>
      </c>
      <c r="BN92" s="161" t="str">
        <f>if('02_indirect'!AV92=2,1,'02_indirect'!AV92)</f>
        <v/>
      </c>
      <c r="BO92" s="161" t="str">
        <f>if('02_indirect'!AW92=2,1,'02_indirect'!AW92)</f>
        <v/>
      </c>
      <c r="BP92" s="161" t="str">
        <f>if('02_indirect'!AX92=2,1,'02_indirect'!AX92)</f>
        <v/>
      </c>
      <c r="BQ92" s="161" t="str">
        <f>if('02_indirect'!AY92=2,1,'02_indirect'!AY92)</f>
        <v/>
      </c>
      <c r="BR92" s="161" t="str">
        <f>if('02_indirect'!AZ92=2,1,'02_indirect'!AZ92)</f>
        <v/>
      </c>
      <c r="BS92" s="161" t="str">
        <f>if('02_indirect'!BA92=2,1,'02_indirect'!BA92)</f>
        <v/>
      </c>
      <c r="BT92" s="161" t="str">
        <f>if('02_indirect'!BB92=2,1,'02_indirect'!BB92)</f>
        <v/>
      </c>
      <c r="BU92" s="161" t="str">
        <f>if('02_indirect'!BC92=2,1,'02_indirect'!BC92)</f>
        <v/>
      </c>
      <c r="BV92" s="161" t="str">
        <f>if('02_indirect'!BD92=2,1,'02_indirect'!BD92)</f>
        <v/>
      </c>
    </row>
    <row r="93" ht="17.25" customHeight="1">
      <c r="A93" s="162" t="str">
        <f>IF('02_indirect'!B95="",,'02_indirect'!C95&amp;"("&amp;'02_indirect'!E95&amp;'02_indirect'!D95&amp;")")</f>
        <v/>
      </c>
      <c r="B93" s="163"/>
      <c r="C93" s="180"/>
      <c r="D93" s="163"/>
      <c r="E93" s="163"/>
      <c r="F93" s="163"/>
      <c r="G93" s="163"/>
      <c r="H93" s="163"/>
      <c r="I93" s="179"/>
      <c r="J93" s="163"/>
      <c r="K93" s="163"/>
      <c r="L93" s="163"/>
      <c r="M93" s="163"/>
      <c r="N93" s="163"/>
      <c r="O93" s="163"/>
      <c r="P93" s="163"/>
      <c r="Q93" s="167" t="str">
        <f>Hlookup(Q$1,'04_need'!$B$1:$DP$104,96)</f>
        <v/>
      </c>
      <c r="R93" s="168" t="str">
        <f>Hlookup(R$1,'04_need'!$B$1:$DP$104,96)</f>
        <v/>
      </c>
      <c r="S93" s="168" t="str">
        <f>Hlookup(S$1,'04_need'!$B$1:$DP$104,96)</f>
        <v/>
      </c>
      <c r="T93" s="168" t="str">
        <f>Hlookup(T$1,'04_need'!$B$1:$DP$104,96)</f>
        <v/>
      </c>
      <c r="U93" s="168" t="str">
        <f>Hlookup(U$1,'04_need'!$B$1:$DP$104,96)</f>
        <v/>
      </c>
      <c r="V93" s="168" t="str">
        <f>Hlookup(V$1,'04_need'!$B$1:$DP$104,96)</f>
        <v/>
      </c>
      <c r="W93" s="43" t="str">
        <f>Hlookup(W$1,'04_need'!$B$1:$DP$104,96)</f>
        <v/>
      </c>
      <c r="X93" s="161" t="str">
        <f>if('02_indirect'!F93=2,1,'02_indirect'!F93)</f>
        <v/>
      </c>
      <c r="Y93" s="161" t="str">
        <f>if('02_indirect'!G93=2,1,'02_indirect'!G93)</f>
        <v/>
      </c>
      <c r="Z93" s="161" t="str">
        <f>if('02_indirect'!H93=2,1,'02_indirect'!H93)</f>
        <v/>
      </c>
      <c r="AA93" s="161" t="str">
        <f>if('02_indirect'!I93=2,1,'02_indirect'!I93)</f>
        <v/>
      </c>
      <c r="AB93" s="161" t="str">
        <f>if('02_indirect'!J93=2,1,'02_indirect'!J93)</f>
        <v/>
      </c>
      <c r="AC93" s="161" t="str">
        <f>if('02_indirect'!K93=2,1,'02_indirect'!K93)</f>
        <v/>
      </c>
      <c r="AD93" s="161" t="str">
        <f>if('02_indirect'!L93=2,1,'02_indirect'!L93)</f>
        <v/>
      </c>
      <c r="AE93" s="161" t="str">
        <f>if('02_indirect'!M93=2,1,'02_indirect'!M93)</f>
        <v/>
      </c>
      <c r="AF93" s="161" t="str">
        <f>if('02_indirect'!N93=2,1,'02_indirect'!N93)</f>
        <v/>
      </c>
      <c r="AG93" s="161" t="str">
        <f>if('02_indirect'!O93=2,1,'02_indirect'!O93)</f>
        <v/>
      </c>
      <c r="AH93" s="161" t="str">
        <f>if('02_indirect'!P93=2,1,'02_indirect'!P93)</f>
        <v/>
      </c>
      <c r="AI93" s="161" t="str">
        <f>if('02_indirect'!Q93=2,1,'02_indirect'!Q93)</f>
        <v/>
      </c>
      <c r="AJ93" s="161" t="str">
        <f>if('02_indirect'!R93=2,1,'02_indirect'!R93)</f>
        <v/>
      </c>
      <c r="AK93" s="161" t="str">
        <f>if('02_indirect'!S93=2,1,'02_indirect'!S93)</f>
        <v/>
      </c>
      <c r="AL93" s="161" t="str">
        <f>if('02_indirect'!T93=2,1,'02_indirect'!T93)</f>
        <v/>
      </c>
      <c r="AM93" s="161" t="str">
        <f>if('02_indirect'!U93=2,1,'02_indirect'!U93)</f>
        <v/>
      </c>
      <c r="AN93" s="161" t="str">
        <f>if('02_indirect'!V93=2,1,'02_indirect'!V93)</f>
        <v/>
      </c>
      <c r="AO93" s="161" t="str">
        <f>if('02_indirect'!W93=2,1,'02_indirect'!W93)</f>
        <v/>
      </c>
      <c r="AP93" s="161" t="str">
        <f>if('02_indirect'!X93=2,1,'02_indirect'!X93)</f>
        <v/>
      </c>
      <c r="AQ93" s="161" t="str">
        <f>if('02_indirect'!Y93=2,1,'02_indirect'!Y93)</f>
        <v/>
      </c>
      <c r="AR93" s="161" t="str">
        <f>if('02_indirect'!Z93=2,1,'02_indirect'!Z93)</f>
        <v/>
      </c>
      <c r="AS93" s="161" t="str">
        <f>if('02_indirect'!AA93=2,1,'02_indirect'!AA93)</f>
        <v/>
      </c>
      <c r="AT93" s="161" t="str">
        <f>if('02_indirect'!AB93=2,1,'02_indirect'!AB93)</f>
        <v/>
      </c>
      <c r="AU93" s="161" t="str">
        <f>if('02_indirect'!AC93=2,1,'02_indirect'!AC93)</f>
        <v/>
      </c>
      <c r="AV93" s="161" t="str">
        <f>if('02_indirect'!AD93=2,1,'02_indirect'!AD93)</f>
        <v/>
      </c>
      <c r="AW93" s="161" t="str">
        <f>if('02_indirect'!AE93=2,1,'02_indirect'!AE93)</f>
        <v/>
      </c>
      <c r="AX93" s="161" t="str">
        <f>if('02_indirect'!AF93=2,1,'02_indirect'!AF93)</f>
        <v/>
      </c>
      <c r="AY93" s="161" t="str">
        <f>if('02_indirect'!AG93=2,1,'02_indirect'!AG93)</f>
        <v/>
      </c>
      <c r="AZ93" s="161" t="str">
        <f>if('02_indirect'!AH93=2,1,'02_indirect'!AH93)</f>
        <v/>
      </c>
      <c r="BA93" s="161" t="str">
        <f>if('02_indirect'!AI93=2,1,'02_indirect'!AI93)</f>
        <v/>
      </c>
      <c r="BB93" s="161" t="str">
        <f>if('02_indirect'!AJ93=2,1,'02_indirect'!AJ93)</f>
        <v/>
      </c>
      <c r="BC93" s="161" t="str">
        <f>if('02_indirect'!AK93=2,1,'02_indirect'!AK93)</f>
        <v/>
      </c>
      <c r="BD93" s="161" t="str">
        <f>if('02_indirect'!AL93=2,1,'02_indirect'!AL93)</f>
        <v/>
      </c>
      <c r="BE93" s="161" t="str">
        <f>if('02_indirect'!AM93=2,1,'02_indirect'!AM93)</f>
        <v/>
      </c>
      <c r="BF93" s="161" t="str">
        <f>if('02_indirect'!AN93=2,1,'02_indirect'!AN93)</f>
        <v/>
      </c>
      <c r="BG93" s="161" t="str">
        <f>if('02_indirect'!AO93=2,1,'02_indirect'!AO93)</f>
        <v/>
      </c>
      <c r="BH93" s="161" t="str">
        <f>if('02_indirect'!AP93=2,1,'02_indirect'!AP93)</f>
        <v/>
      </c>
      <c r="BI93" s="161" t="str">
        <f>if('02_indirect'!AQ93=2,1,'02_indirect'!AQ93)</f>
        <v/>
      </c>
      <c r="BJ93" s="161" t="str">
        <f>if('02_indirect'!AR93=2,1,'02_indirect'!AR93)</f>
        <v/>
      </c>
      <c r="BK93" s="161" t="str">
        <f>if('02_indirect'!AS93=2,1,'02_indirect'!AS93)</f>
        <v/>
      </c>
      <c r="BL93" s="161" t="str">
        <f>if('02_indirect'!AT93=2,1,'02_indirect'!AT93)</f>
        <v/>
      </c>
      <c r="BM93" s="161" t="str">
        <f>if('02_indirect'!AU93=2,1,'02_indirect'!AU93)</f>
        <v/>
      </c>
      <c r="BN93" s="161" t="str">
        <f>if('02_indirect'!AV93=2,1,'02_indirect'!AV93)</f>
        <v/>
      </c>
      <c r="BO93" s="161" t="str">
        <f>if('02_indirect'!AW93=2,1,'02_indirect'!AW93)</f>
        <v/>
      </c>
      <c r="BP93" s="161" t="str">
        <f>if('02_indirect'!AX93=2,1,'02_indirect'!AX93)</f>
        <v/>
      </c>
      <c r="BQ93" s="161" t="str">
        <f>if('02_indirect'!AY93=2,1,'02_indirect'!AY93)</f>
        <v/>
      </c>
      <c r="BR93" s="161" t="str">
        <f>if('02_indirect'!AZ93=2,1,'02_indirect'!AZ93)</f>
        <v/>
      </c>
      <c r="BS93" s="161" t="str">
        <f>if('02_indirect'!BA93=2,1,'02_indirect'!BA93)</f>
        <v/>
      </c>
      <c r="BT93" s="161" t="str">
        <f>if('02_indirect'!BB93=2,1,'02_indirect'!BB93)</f>
        <v/>
      </c>
      <c r="BU93" s="161" t="str">
        <f>if('02_indirect'!BC93=2,1,'02_indirect'!BC93)</f>
        <v/>
      </c>
      <c r="BV93" s="161" t="str">
        <f>if('02_indirect'!BD93=2,1,'02_indirect'!BD93)</f>
        <v/>
      </c>
    </row>
    <row r="94" ht="17.25" customHeight="1">
      <c r="A94" s="162" t="str">
        <f>IF('02_indirect'!B96="",,'02_indirect'!C96&amp;"("&amp;'02_indirect'!E96&amp;'02_indirect'!D96&amp;")")</f>
        <v/>
      </c>
      <c r="B94" s="163"/>
      <c r="C94" s="180"/>
      <c r="D94" s="163"/>
      <c r="E94" s="163"/>
      <c r="F94" s="163"/>
      <c r="G94" s="163"/>
      <c r="H94" s="163"/>
      <c r="I94" s="179"/>
      <c r="J94" s="163"/>
      <c r="K94" s="163"/>
      <c r="L94" s="163"/>
      <c r="M94" s="163"/>
      <c r="N94" s="163"/>
      <c r="O94" s="163"/>
      <c r="P94" s="163"/>
      <c r="Q94" s="167" t="str">
        <f>Hlookup(Q$1,'04_need'!$B$1:$DP$104,97)</f>
        <v/>
      </c>
      <c r="R94" s="168" t="str">
        <f>Hlookup(R$1,'04_need'!$B$1:$DP$104,97)</f>
        <v/>
      </c>
      <c r="S94" s="168" t="str">
        <f>Hlookup(S$1,'04_need'!$B$1:$DP$104,97)</f>
        <v/>
      </c>
      <c r="T94" s="168" t="str">
        <f>Hlookup(T$1,'04_need'!$B$1:$DP$104,97)</f>
        <v/>
      </c>
      <c r="U94" s="168" t="str">
        <f>Hlookup(U$1,'04_need'!$B$1:$DP$104,97)</f>
        <v/>
      </c>
      <c r="V94" s="168" t="str">
        <f>Hlookup(V$1,'04_need'!$B$1:$DP$104,97)</f>
        <v/>
      </c>
      <c r="W94" s="43" t="str">
        <f>Hlookup(W$1,'04_need'!$B$1:$DP$104,97)</f>
        <v/>
      </c>
      <c r="X94" s="161" t="str">
        <f>if('02_indirect'!F94=2,1,'02_indirect'!F94)</f>
        <v/>
      </c>
      <c r="Y94" s="161" t="str">
        <f>if('02_indirect'!G94=2,1,'02_indirect'!G94)</f>
        <v/>
      </c>
      <c r="Z94" s="161" t="str">
        <f>if('02_indirect'!H94=2,1,'02_indirect'!H94)</f>
        <v/>
      </c>
      <c r="AA94" s="161" t="str">
        <f>if('02_indirect'!I94=2,1,'02_indirect'!I94)</f>
        <v/>
      </c>
      <c r="AB94" s="161" t="str">
        <f>if('02_indirect'!J94=2,1,'02_indirect'!J94)</f>
        <v/>
      </c>
      <c r="AC94" s="161" t="str">
        <f>if('02_indirect'!K94=2,1,'02_indirect'!K94)</f>
        <v/>
      </c>
      <c r="AD94" s="161" t="str">
        <f>if('02_indirect'!L94=2,1,'02_indirect'!L94)</f>
        <v/>
      </c>
      <c r="AE94" s="161" t="str">
        <f>if('02_indirect'!M94=2,1,'02_indirect'!M94)</f>
        <v/>
      </c>
      <c r="AF94" s="161" t="str">
        <f>if('02_indirect'!N94=2,1,'02_indirect'!N94)</f>
        <v/>
      </c>
      <c r="AG94" s="161" t="str">
        <f>if('02_indirect'!O94=2,1,'02_indirect'!O94)</f>
        <v/>
      </c>
      <c r="AH94" s="161" t="str">
        <f>if('02_indirect'!P94=2,1,'02_indirect'!P94)</f>
        <v/>
      </c>
      <c r="AI94" s="161" t="str">
        <f>if('02_indirect'!Q94=2,1,'02_indirect'!Q94)</f>
        <v/>
      </c>
      <c r="AJ94" s="161" t="str">
        <f>if('02_indirect'!R94=2,1,'02_indirect'!R94)</f>
        <v/>
      </c>
      <c r="AK94" s="161" t="str">
        <f>if('02_indirect'!S94=2,1,'02_indirect'!S94)</f>
        <v/>
      </c>
      <c r="AL94" s="161" t="str">
        <f>if('02_indirect'!T94=2,1,'02_indirect'!T94)</f>
        <v/>
      </c>
      <c r="AM94" s="161" t="str">
        <f>if('02_indirect'!U94=2,1,'02_indirect'!U94)</f>
        <v/>
      </c>
      <c r="AN94" s="161" t="str">
        <f>if('02_indirect'!V94=2,1,'02_indirect'!V94)</f>
        <v/>
      </c>
      <c r="AO94" s="161" t="str">
        <f>if('02_indirect'!W94=2,1,'02_indirect'!W94)</f>
        <v/>
      </c>
      <c r="AP94" s="161" t="str">
        <f>if('02_indirect'!X94=2,1,'02_indirect'!X94)</f>
        <v/>
      </c>
      <c r="AQ94" s="161" t="str">
        <f>if('02_indirect'!Y94=2,1,'02_indirect'!Y94)</f>
        <v/>
      </c>
      <c r="AR94" s="161" t="str">
        <f>if('02_indirect'!Z94=2,1,'02_indirect'!Z94)</f>
        <v/>
      </c>
      <c r="AS94" s="161" t="str">
        <f>if('02_indirect'!AA94=2,1,'02_indirect'!AA94)</f>
        <v/>
      </c>
      <c r="AT94" s="161" t="str">
        <f>if('02_indirect'!AB94=2,1,'02_indirect'!AB94)</f>
        <v/>
      </c>
      <c r="AU94" s="161" t="str">
        <f>if('02_indirect'!AC94=2,1,'02_indirect'!AC94)</f>
        <v/>
      </c>
      <c r="AV94" s="161" t="str">
        <f>if('02_indirect'!AD94=2,1,'02_indirect'!AD94)</f>
        <v/>
      </c>
      <c r="AW94" s="161" t="str">
        <f>if('02_indirect'!AE94=2,1,'02_indirect'!AE94)</f>
        <v/>
      </c>
      <c r="AX94" s="161" t="str">
        <f>if('02_indirect'!AF94=2,1,'02_indirect'!AF94)</f>
        <v/>
      </c>
      <c r="AY94" s="161" t="str">
        <f>if('02_indirect'!AG94=2,1,'02_indirect'!AG94)</f>
        <v/>
      </c>
      <c r="AZ94" s="161" t="str">
        <f>if('02_indirect'!AH94=2,1,'02_indirect'!AH94)</f>
        <v/>
      </c>
      <c r="BA94" s="161" t="str">
        <f>if('02_indirect'!AI94=2,1,'02_indirect'!AI94)</f>
        <v/>
      </c>
      <c r="BB94" s="161" t="str">
        <f>if('02_indirect'!AJ94=2,1,'02_indirect'!AJ94)</f>
        <v/>
      </c>
      <c r="BC94" s="161" t="str">
        <f>if('02_indirect'!AK94=2,1,'02_indirect'!AK94)</f>
        <v/>
      </c>
      <c r="BD94" s="161" t="str">
        <f>if('02_indirect'!AL94=2,1,'02_indirect'!AL94)</f>
        <v/>
      </c>
      <c r="BE94" s="161" t="str">
        <f>if('02_indirect'!AM94=2,1,'02_indirect'!AM94)</f>
        <v/>
      </c>
      <c r="BF94" s="161" t="str">
        <f>if('02_indirect'!AN94=2,1,'02_indirect'!AN94)</f>
        <v/>
      </c>
      <c r="BG94" s="161" t="str">
        <f>if('02_indirect'!AO94=2,1,'02_indirect'!AO94)</f>
        <v/>
      </c>
      <c r="BH94" s="161" t="str">
        <f>if('02_indirect'!AP94=2,1,'02_indirect'!AP94)</f>
        <v/>
      </c>
      <c r="BI94" s="161" t="str">
        <f>if('02_indirect'!AQ94=2,1,'02_indirect'!AQ94)</f>
        <v/>
      </c>
      <c r="BJ94" s="161" t="str">
        <f>if('02_indirect'!AR94=2,1,'02_indirect'!AR94)</f>
        <v/>
      </c>
      <c r="BK94" s="161" t="str">
        <f>if('02_indirect'!AS94=2,1,'02_indirect'!AS94)</f>
        <v/>
      </c>
      <c r="BL94" s="161" t="str">
        <f>if('02_indirect'!AT94=2,1,'02_indirect'!AT94)</f>
        <v/>
      </c>
      <c r="BM94" s="161" t="str">
        <f>if('02_indirect'!AU94=2,1,'02_indirect'!AU94)</f>
        <v/>
      </c>
      <c r="BN94" s="161" t="str">
        <f>if('02_indirect'!AV94=2,1,'02_indirect'!AV94)</f>
        <v/>
      </c>
      <c r="BO94" s="161" t="str">
        <f>if('02_indirect'!AW94=2,1,'02_indirect'!AW94)</f>
        <v/>
      </c>
      <c r="BP94" s="161" t="str">
        <f>if('02_indirect'!AX94=2,1,'02_indirect'!AX94)</f>
        <v/>
      </c>
      <c r="BQ94" s="161" t="str">
        <f>if('02_indirect'!AY94=2,1,'02_indirect'!AY94)</f>
        <v/>
      </c>
      <c r="BR94" s="161" t="str">
        <f>if('02_indirect'!AZ94=2,1,'02_indirect'!AZ94)</f>
        <v/>
      </c>
      <c r="BS94" s="161" t="str">
        <f>if('02_indirect'!BA94=2,1,'02_indirect'!BA94)</f>
        <v/>
      </c>
      <c r="BT94" s="161" t="str">
        <f>if('02_indirect'!BB94=2,1,'02_indirect'!BB94)</f>
        <v/>
      </c>
      <c r="BU94" s="161" t="str">
        <f>if('02_indirect'!BC94=2,1,'02_indirect'!BC94)</f>
        <v/>
      </c>
      <c r="BV94" s="161" t="str">
        <f>if('02_indirect'!BD94=2,1,'02_indirect'!BD94)</f>
        <v/>
      </c>
    </row>
    <row r="95" ht="17.25" customHeight="1">
      <c r="A95" s="162" t="str">
        <f>IF('02_indirect'!B97="",,'02_indirect'!C97&amp;"("&amp;'02_indirect'!E97&amp;'02_indirect'!D97&amp;")")</f>
        <v/>
      </c>
      <c r="B95" s="163"/>
      <c r="C95" s="180"/>
      <c r="D95" s="163"/>
      <c r="E95" s="163"/>
      <c r="F95" s="163"/>
      <c r="G95" s="163"/>
      <c r="H95" s="163"/>
      <c r="I95" s="179"/>
      <c r="J95" s="163"/>
      <c r="K95" s="163"/>
      <c r="L95" s="163"/>
      <c r="M95" s="163"/>
      <c r="N95" s="163"/>
      <c r="O95" s="163"/>
      <c r="P95" s="163"/>
      <c r="Q95" s="167" t="str">
        <f>Hlookup(Q$1,'04_need'!$B$1:$DP$104,98)</f>
        <v/>
      </c>
      <c r="R95" s="168" t="str">
        <f>Hlookup(R$1,'04_need'!$B$1:$DP$104,98)</f>
        <v/>
      </c>
      <c r="S95" s="168" t="str">
        <f>Hlookup(S$1,'04_need'!$B$1:$DP$104,98)</f>
        <v/>
      </c>
      <c r="T95" s="168" t="str">
        <f>Hlookup(T$1,'04_need'!$B$1:$DP$104,98)</f>
        <v/>
      </c>
      <c r="U95" s="168" t="str">
        <f>Hlookup(U$1,'04_need'!$B$1:$DP$104,98)</f>
        <v/>
      </c>
      <c r="V95" s="168" t="str">
        <f>Hlookup(V$1,'04_need'!$B$1:$DP$104,98)</f>
        <v/>
      </c>
      <c r="W95" s="43" t="str">
        <f>Hlookup(W$1,'04_need'!$B$1:$DP$104,98)</f>
        <v/>
      </c>
      <c r="X95" s="161" t="str">
        <f>if('02_indirect'!F95=2,1,'02_indirect'!F95)</f>
        <v/>
      </c>
      <c r="Y95" s="161" t="str">
        <f>if('02_indirect'!G95=2,1,'02_indirect'!G95)</f>
        <v/>
      </c>
      <c r="Z95" s="161" t="str">
        <f>if('02_indirect'!H95=2,1,'02_indirect'!H95)</f>
        <v/>
      </c>
      <c r="AA95" s="161" t="str">
        <f>if('02_indirect'!I95=2,1,'02_indirect'!I95)</f>
        <v/>
      </c>
      <c r="AB95" s="161" t="str">
        <f>if('02_indirect'!J95=2,1,'02_indirect'!J95)</f>
        <v/>
      </c>
      <c r="AC95" s="161" t="str">
        <f>if('02_indirect'!K95=2,1,'02_indirect'!K95)</f>
        <v/>
      </c>
      <c r="AD95" s="161" t="str">
        <f>if('02_indirect'!L95=2,1,'02_indirect'!L95)</f>
        <v/>
      </c>
      <c r="AE95" s="161" t="str">
        <f>if('02_indirect'!M95=2,1,'02_indirect'!M95)</f>
        <v/>
      </c>
      <c r="AF95" s="161" t="str">
        <f>if('02_indirect'!N95=2,1,'02_indirect'!N95)</f>
        <v/>
      </c>
      <c r="AG95" s="161" t="str">
        <f>if('02_indirect'!O95=2,1,'02_indirect'!O95)</f>
        <v/>
      </c>
      <c r="AH95" s="161" t="str">
        <f>if('02_indirect'!P95=2,1,'02_indirect'!P95)</f>
        <v/>
      </c>
      <c r="AI95" s="161" t="str">
        <f>if('02_indirect'!Q95=2,1,'02_indirect'!Q95)</f>
        <v/>
      </c>
      <c r="AJ95" s="161" t="str">
        <f>if('02_indirect'!R95=2,1,'02_indirect'!R95)</f>
        <v/>
      </c>
      <c r="AK95" s="161" t="str">
        <f>if('02_indirect'!S95=2,1,'02_indirect'!S95)</f>
        <v/>
      </c>
      <c r="AL95" s="161" t="str">
        <f>if('02_indirect'!T95=2,1,'02_indirect'!T95)</f>
        <v/>
      </c>
      <c r="AM95" s="161" t="str">
        <f>if('02_indirect'!U95=2,1,'02_indirect'!U95)</f>
        <v/>
      </c>
      <c r="AN95" s="161" t="str">
        <f>if('02_indirect'!V95=2,1,'02_indirect'!V95)</f>
        <v/>
      </c>
      <c r="AO95" s="161" t="str">
        <f>if('02_indirect'!W95=2,1,'02_indirect'!W95)</f>
        <v/>
      </c>
      <c r="AP95" s="161" t="str">
        <f>if('02_indirect'!X95=2,1,'02_indirect'!X95)</f>
        <v/>
      </c>
      <c r="AQ95" s="161" t="str">
        <f>if('02_indirect'!Y95=2,1,'02_indirect'!Y95)</f>
        <v/>
      </c>
      <c r="AR95" s="161" t="str">
        <f>if('02_indirect'!Z95=2,1,'02_indirect'!Z95)</f>
        <v/>
      </c>
      <c r="AS95" s="161" t="str">
        <f>if('02_indirect'!AA95=2,1,'02_indirect'!AA95)</f>
        <v/>
      </c>
      <c r="AT95" s="161" t="str">
        <f>if('02_indirect'!AB95=2,1,'02_indirect'!AB95)</f>
        <v/>
      </c>
      <c r="AU95" s="161" t="str">
        <f>if('02_indirect'!AC95=2,1,'02_indirect'!AC95)</f>
        <v/>
      </c>
      <c r="AV95" s="161" t="str">
        <f>if('02_indirect'!AD95=2,1,'02_indirect'!AD95)</f>
        <v/>
      </c>
      <c r="AW95" s="161" t="str">
        <f>if('02_indirect'!AE95=2,1,'02_indirect'!AE95)</f>
        <v/>
      </c>
      <c r="AX95" s="161" t="str">
        <f>if('02_indirect'!AF95=2,1,'02_indirect'!AF95)</f>
        <v/>
      </c>
      <c r="AY95" s="161" t="str">
        <f>if('02_indirect'!AG95=2,1,'02_indirect'!AG95)</f>
        <v/>
      </c>
      <c r="AZ95" s="161" t="str">
        <f>if('02_indirect'!AH95=2,1,'02_indirect'!AH95)</f>
        <v/>
      </c>
      <c r="BA95" s="161" t="str">
        <f>if('02_indirect'!AI95=2,1,'02_indirect'!AI95)</f>
        <v/>
      </c>
      <c r="BB95" s="161" t="str">
        <f>if('02_indirect'!AJ95=2,1,'02_indirect'!AJ95)</f>
        <v/>
      </c>
      <c r="BC95" s="161" t="str">
        <f>if('02_indirect'!AK95=2,1,'02_indirect'!AK95)</f>
        <v/>
      </c>
      <c r="BD95" s="161" t="str">
        <f>if('02_indirect'!AL95=2,1,'02_indirect'!AL95)</f>
        <v/>
      </c>
      <c r="BE95" s="161" t="str">
        <f>if('02_indirect'!AM95=2,1,'02_indirect'!AM95)</f>
        <v/>
      </c>
      <c r="BF95" s="161" t="str">
        <f>if('02_indirect'!AN95=2,1,'02_indirect'!AN95)</f>
        <v/>
      </c>
      <c r="BG95" s="161" t="str">
        <f>if('02_indirect'!AO95=2,1,'02_indirect'!AO95)</f>
        <v/>
      </c>
      <c r="BH95" s="161" t="str">
        <f>if('02_indirect'!AP95=2,1,'02_indirect'!AP95)</f>
        <v/>
      </c>
      <c r="BI95" s="161" t="str">
        <f>if('02_indirect'!AQ95=2,1,'02_indirect'!AQ95)</f>
        <v/>
      </c>
      <c r="BJ95" s="161" t="str">
        <f>if('02_indirect'!AR95=2,1,'02_indirect'!AR95)</f>
        <v/>
      </c>
      <c r="BK95" s="161" t="str">
        <f>if('02_indirect'!AS95=2,1,'02_indirect'!AS95)</f>
        <v/>
      </c>
      <c r="BL95" s="161" t="str">
        <f>if('02_indirect'!AT95=2,1,'02_indirect'!AT95)</f>
        <v/>
      </c>
      <c r="BM95" s="161" t="str">
        <f>if('02_indirect'!AU95=2,1,'02_indirect'!AU95)</f>
        <v/>
      </c>
      <c r="BN95" s="161" t="str">
        <f>if('02_indirect'!AV95=2,1,'02_indirect'!AV95)</f>
        <v/>
      </c>
      <c r="BO95" s="161" t="str">
        <f>if('02_indirect'!AW95=2,1,'02_indirect'!AW95)</f>
        <v/>
      </c>
      <c r="BP95" s="161" t="str">
        <f>if('02_indirect'!AX95=2,1,'02_indirect'!AX95)</f>
        <v/>
      </c>
      <c r="BQ95" s="161" t="str">
        <f>if('02_indirect'!AY95=2,1,'02_indirect'!AY95)</f>
        <v/>
      </c>
      <c r="BR95" s="161" t="str">
        <f>if('02_indirect'!AZ95=2,1,'02_indirect'!AZ95)</f>
        <v/>
      </c>
      <c r="BS95" s="161" t="str">
        <f>if('02_indirect'!BA95=2,1,'02_indirect'!BA95)</f>
        <v/>
      </c>
      <c r="BT95" s="161" t="str">
        <f>if('02_indirect'!BB95=2,1,'02_indirect'!BB95)</f>
        <v/>
      </c>
      <c r="BU95" s="161" t="str">
        <f>if('02_indirect'!BC95=2,1,'02_indirect'!BC95)</f>
        <v/>
      </c>
      <c r="BV95" s="161" t="str">
        <f>if('02_indirect'!BD95=2,1,'02_indirect'!BD95)</f>
        <v/>
      </c>
    </row>
    <row r="96" ht="17.25" customHeight="1">
      <c r="A96" s="162" t="str">
        <f>IF('02_indirect'!B98="",,'02_indirect'!C98&amp;"("&amp;'02_indirect'!E98&amp;'02_indirect'!D98&amp;")")</f>
        <v/>
      </c>
      <c r="B96" s="163"/>
      <c r="C96" s="180"/>
      <c r="D96" s="163"/>
      <c r="E96" s="163"/>
      <c r="F96" s="163"/>
      <c r="G96" s="163"/>
      <c r="H96" s="163"/>
      <c r="I96" s="179"/>
      <c r="J96" s="163"/>
      <c r="K96" s="163"/>
      <c r="L96" s="163"/>
      <c r="M96" s="163"/>
      <c r="N96" s="163"/>
      <c r="O96" s="163"/>
      <c r="P96" s="163"/>
      <c r="Q96" s="167" t="str">
        <f>Hlookup(Q$1,'04_need'!$B$1:$DP$104,99)</f>
        <v/>
      </c>
      <c r="R96" s="168" t="str">
        <f>Hlookup(R$1,'04_need'!$B$1:$DP$104,99)</f>
        <v/>
      </c>
      <c r="S96" s="168" t="str">
        <f>Hlookup(S$1,'04_need'!$B$1:$DP$104,99)</f>
        <v/>
      </c>
      <c r="T96" s="168" t="str">
        <f>Hlookup(T$1,'04_need'!$B$1:$DP$104,99)</f>
        <v/>
      </c>
      <c r="U96" s="168" t="str">
        <f>Hlookup(U$1,'04_need'!$B$1:$DP$104,99)</f>
        <v/>
      </c>
      <c r="V96" s="168" t="str">
        <f>Hlookup(V$1,'04_need'!$B$1:$DP$104,99)</f>
        <v/>
      </c>
      <c r="W96" s="43" t="str">
        <f>Hlookup(W$1,'04_need'!$B$1:$DP$104,99)</f>
        <v/>
      </c>
      <c r="X96" s="161" t="str">
        <f>if('02_indirect'!F96=2,1,'02_indirect'!F96)</f>
        <v/>
      </c>
      <c r="Y96" s="161" t="str">
        <f>if('02_indirect'!G96=2,1,'02_indirect'!G96)</f>
        <v/>
      </c>
      <c r="Z96" s="161" t="str">
        <f>if('02_indirect'!H96=2,1,'02_indirect'!H96)</f>
        <v/>
      </c>
      <c r="AA96" s="161" t="str">
        <f>if('02_indirect'!I96=2,1,'02_indirect'!I96)</f>
        <v/>
      </c>
      <c r="AB96" s="161" t="str">
        <f>if('02_indirect'!J96=2,1,'02_indirect'!J96)</f>
        <v/>
      </c>
      <c r="AC96" s="161" t="str">
        <f>if('02_indirect'!K96=2,1,'02_indirect'!K96)</f>
        <v/>
      </c>
      <c r="AD96" s="161" t="str">
        <f>if('02_indirect'!L96=2,1,'02_indirect'!L96)</f>
        <v/>
      </c>
      <c r="AE96" s="161" t="str">
        <f>if('02_indirect'!M96=2,1,'02_indirect'!M96)</f>
        <v/>
      </c>
      <c r="AF96" s="161" t="str">
        <f>if('02_indirect'!N96=2,1,'02_indirect'!N96)</f>
        <v/>
      </c>
      <c r="AG96" s="161" t="str">
        <f>if('02_indirect'!O96=2,1,'02_indirect'!O96)</f>
        <v/>
      </c>
      <c r="AH96" s="161" t="str">
        <f>if('02_indirect'!P96=2,1,'02_indirect'!P96)</f>
        <v/>
      </c>
      <c r="AI96" s="161" t="str">
        <f>if('02_indirect'!Q96=2,1,'02_indirect'!Q96)</f>
        <v/>
      </c>
      <c r="AJ96" s="161" t="str">
        <f>if('02_indirect'!R96=2,1,'02_indirect'!R96)</f>
        <v/>
      </c>
      <c r="AK96" s="161" t="str">
        <f>if('02_indirect'!S96=2,1,'02_indirect'!S96)</f>
        <v/>
      </c>
      <c r="AL96" s="161" t="str">
        <f>if('02_indirect'!T96=2,1,'02_indirect'!T96)</f>
        <v/>
      </c>
      <c r="AM96" s="161" t="str">
        <f>if('02_indirect'!U96=2,1,'02_indirect'!U96)</f>
        <v/>
      </c>
      <c r="AN96" s="161" t="str">
        <f>if('02_indirect'!V96=2,1,'02_indirect'!V96)</f>
        <v/>
      </c>
      <c r="AO96" s="161" t="str">
        <f>if('02_indirect'!W96=2,1,'02_indirect'!W96)</f>
        <v/>
      </c>
      <c r="AP96" s="161" t="str">
        <f>if('02_indirect'!X96=2,1,'02_indirect'!X96)</f>
        <v/>
      </c>
      <c r="AQ96" s="161" t="str">
        <f>if('02_indirect'!Y96=2,1,'02_indirect'!Y96)</f>
        <v/>
      </c>
      <c r="AR96" s="161" t="str">
        <f>if('02_indirect'!Z96=2,1,'02_indirect'!Z96)</f>
        <v/>
      </c>
      <c r="AS96" s="161" t="str">
        <f>if('02_indirect'!AA96=2,1,'02_indirect'!AA96)</f>
        <v/>
      </c>
      <c r="AT96" s="161" t="str">
        <f>if('02_indirect'!AB96=2,1,'02_indirect'!AB96)</f>
        <v/>
      </c>
      <c r="AU96" s="161" t="str">
        <f>if('02_indirect'!AC96=2,1,'02_indirect'!AC96)</f>
        <v/>
      </c>
      <c r="AV96" s="161" t="str">
        <f>if('02_indirect'!AD96=2,1,'02_indirect'!AD96)</f>
        <v/>
      </c>
      <c r="AW96" s="161" t="str">
        <f>if('02_indirect'!AE96=2,1,'02_indirect'!AE96)</f>
        <v/>
      </c>
      <c r="AX96" s="161" t="str">
        <f>if('02_indirect'!AF96=2,1,'02_indirect'!AF96)</f>
        <v/>
      </c>
      <c r="AY96" s="161" t="str">
        <f>if('02_indirect'!AG96=2,1,'02_indirect'!AG96)</f>
        <v/>
      </c>
      <c r="AZ96" s="161" t="str">
        <f>if('02_indirect'!AH96=2,1,'02_indirect'!AH96)</f>
        <v/>
      </c>
      <c r="BA96" s="161" t="str">
        <f>if('02_indirect'!AI96=2,1,'02_indirect'!AI96)</f>
        <v/>
      </c>
      <c r="BB96" s="161" t="str">
        <f>if('02_indirect'!AJ96=2,1,'02_indirect'!AJ96)</f>
        <v/>
      </c>
      <c r="BC96" s="161" t="str">
        <f>if('02_indirect'!AK96=2,1,'02_indirect'!AK96)</f>
        <v/>
      </c>
      <c r="BD96" s="161" t="str">
        <f>if('02_indirect'!AL96=2,1,'02_indirect'!AL96)</f>
        <v/>
      </c>
      <c r="BE96" s="161" t="str">
        <f>if('02_indirect'!AM96=2,1,'02_indirect'!AM96)</f>
        <v/>
      </c>
      <c r="BF96" s="161" t="str">
        <f>if('02_indirect'!AN96=2,1,'02_indirect'!AN96)</f>
        <v/>
      </c>
      <c r="BG96" s="161" t="str">
        <f>if('02_indirect'!AO96=2,1,'02_indirect'!AO96)</f>
        <v/>
      </c>
      <c r="BH96" s="161" t="str">
        <f>if('02_indirect'!AP96=2,1,'02_indirect'!AP96)</f>
        <v/>
      </c>
      <c r="BI96" s="161" t="str">
        <f>if('02_indirect'!AQ96=2,1,'02_indirect'!AQ96)</f>
        <v/>
      </c>
      <c r="BJ96" s="161" t="str">
        <f>if('02_indirect'!AR96=2,1,'02_indirect'!AR96)</f>
        <v/>
      </c>
      <c r="BK96" s="161" t="str">
        <f>if('02_indirect'!AS96=2,1,'02_indirect'!AS96)</f>
        <v/>
      </c>
      <c r="BL96" s="161" t="str">
        <f>if('02_indirect'!AT96=2,1,'02_indirect'!AT96)</f>
        <v/>
      </c>
      <c r="BM96" s="161" t="str">
        <f>if('02_indirect'!AU96=2,1,'02_indirect'!AU96)</f>
        <v/>
      </c>
      <c r="BN96" s="161" t="str">
        <f>if('02_indirect'!AV96=2,1,'02_indirect'!AV96)</f>
        <v/>
      </c>
      <c r="BO96" s="161" t="str">
        <f>if('02_indirect'!AW96=2,1,'02_indirect'!AW96)</f>
        <v/>
      </c>
      <c r="BP96" s="161" t="str">
        <f>if('02_indirect'!AX96=2,1,'02_indirect'!AX96)</f>
        <v/>
      </c>
      <c r="BQ96" s="161" t="str">
        <f>if('02_indirect'!AY96=2,1,'02_indirect'!AY96)</f>
        <v/>
      </c>
      <c r="BR96" s="161" t="str">
        <f>if('02_indirect'!AZ96=2,1,'02_indirect'!AZ96)</f>
        <v/>
      </c>
      <c r="BS96" s="161" t="str">
        <f>if('02_indirect'!BA96=2,1,'02_indirect'!BA96)</f>
        <v/>
      </c>
      <c r="BT96" s="161" t="str">
        <f>if('02_indirect'!BB96=2,1,'02_indirect'!BB96)</f>
        <v/>
      </c>
      <c r="BU96" s="161" t="str">
        <f>if('02_indirect'!BC96=2,1,'02_indirect'!BC96)</f>
        <v/>
      </c>
      <c r="BV96" s="161" t="str">
        <f>if('02_indirect'!BD96=2,1,'02_indirect'!BD96)</f>
        <v/>
      </c>
    </row>
    <row r="97" ht="17.25" customHeight="1">
      <c r="A97" s="162" t="str">
        <f>IF('02_indirect'!B99="",,'02_indirect'!C99&amp;"("&amp;'02_indirect'!E99&amp;'02_indirect'!D99&amp;")")</f>
        <v/>
      </c>
      <c r="B97" s="163"/>
      <c r="C97" s="180"/>
      <c r="D97" s="163"/>
      <c r="E97" s="163"/>
      <c r="F97" s="163"/>
      <c r="G97" s="163"/>
      <c r="H97" s="163"/>
      <c r="I97" s="179"/>
      <c r="J97" s="163"/>
      <c r="K97" s="163"/>
      <c r="L97" s="163"/>
      <c r="M97" s="163"/>
      <c r="N97" s="163"/>
      <c r="O97" s="163"/>
      <c r="P97" s="163"/>
      <c r="Q97" s="167" t="str">
        <f>Hlookup(Q$1,'04_need'!$B$1:$DP$104,100)</f>
        <v/>
      </c>
      <c r="R97" s="168" t="str">
        <f>Hlookup(R$1,'04_need'!$B$1:$DP$104,100)</f>
        <v/>
      </c>
      <c r="S97" s="168" t="str">
        <f>Hlookup(S$1,'04_need'!$B$1:$DP$104,100)</f>
        <v/>
      </c>
      <c r="T97" s="168" t="str">
        <f>Hlookup(T$1,'04_need'!$B$1:$DP$104,100)</f>
        <v/>
      </c>
      <c r="U97" s="168" t="str">
        <f>Hlookup(U$1,'04_need'!$B$1:$DP$104,100)</f>
        <v/>
      </c>
      <c r="V97" s="168" t="str">
        <f>Hlookup(V$1,'04_need'!$B$1:$DP$104,100)</f>
        <v/>
      </c>
      <c r="W97" s="43" t="str">
        <f>Hlookup(W$1,'04_need'!$B$1:$DP$104,100)</f>
        <v/>
      </c>
      <c r="X97" s="161" t="str">
        <f>if('02_indirect'!F97=2,1,'02_indirect'!F97)</f>
        <v/>
      </c>
      <c r="Y97" s="161" t="str">
        <f>if('02_indirect'!G97=2,1,'02_indirect'!G97)</f>
        <v/>
      </c>
      <c r="Z97" s="161" t="str">
        <f>if('02_indirect'!H97=2,1,'02_indirect'!H97)</f>
        <v/>
      </c>
      <c r="AA97" s="161" t="str">
        <f>if('02_indirect'!I97=2,1,'02_indirect'!I97)</f>
        <v/>
      </c>
      <c r="AB97" s="161" t="str">
        <f>if('02_indirect'!J97=2,1,'02_indirect'!J97)</f>
        <v/>
      </c>
      <c r="AC97" s="161" t="str">
        <f>if('02_indirect'!K97=2,1,'02_indirect'!K97)</f>
        <v/>
      </c>
      <c r="AD97" s="161" t="str">
        <f>if('02_indirect'!L97=2,1,'02_indirect'!L97)</f>
        <v/>
      </c>
      <c r="AE97" s="161" t="str">
        <f>if('02_indirect'!M97=2,1,'02_indirect'!M97)</f>
        <v/>
      </c>
      <c r="AF97" s="161" t="str">
        <f>if('02_indirect'!N97=2,1,'02_indirect'!N97)</f>
        <v/>
      </c>
      <c r="AG97" s="161" t="str">
        <f>if('02_indirect'!O97=2,1,'02_indirect'!O97)</f>
        <v/>
      </c>
      <c r="AH97" s="161" t="str">
        <f>if('02_indirect'!P97=2,1,'02_indirect'!P97)</f>
        <v/>
      </c>
      <c r="AI97" s="161" t="str">
        <f>if('02_indirect'!Q97=2,1,'02_indirect'!Q97)</f>
        <v/>
      </c>
      <c r="AJ97" s="161" t="str">
        <f>if('02_indirect'!R97=2,1,'02_indirect'!R97)</f>
        <v/>
      </c>
      <c r="AK97" s="161" t="str">
        <f>if('02_indirect'!S97=2,1,'02_indirect'!S97)</f>
        <v/>
      </c>
      <c r="AL97" s="161" t="str">
        <f>if('02_indirect'!T97=2,1,'02_indirect'!T97)</f>
        <v/>
      </c>
      <c r="AM97" s="161" t="str">
        <f>if('02_indirect'!U97=2,1,'02_indirect'!U97)</f>
        <v/>
      </c>
      <c r="AN97" s="161" t="str">
        <f>if('02_indirect'!V97=2,1,'02_indirect'!V97)</f>
        <v/>
      </c>
      <c r="AO97" s="161" t="str">
        <f>if('02_indirect'!W97=2,1,'02_indirect'!W97)</f>
        <v/>
      </c>
      <c r="AP97" s="161" t="str">
        <f>if('02_indirect'!X97=2,1,'02_indirect'!X97)</f>
        <v/>
      </c>
      <c r="AQ97" s="161" t="str">
        <f>if('02_indirect'!Y97=2,1,'02_indirect'!Y97)</f>
        <v/>
      </c>
      <c r="AR97" s="161" t="str">
        <f>if('02_indirect'!Z97=2,1,'02_indirect'!Z97)</f>
        <v/>
      </c>
      <c r="AS97" s="161" t="str">
        <f>if('02_indirect'!AA97=2,1,'02_indirect'!AA97)</f>
        <v/>
      </c>
      <c r="AT97" s="161" t="str">
        <f>if('02_indirect'!AB97=2,1,'02_indirect'!AB97)</f>
        <v/>
      </c>
      <c r="AU97" s="161" t="str">
        <f>if('02_indirect'!AC97=2,1,'02_indirect'!AC97)</f>
        <v/>
      </c>
      <c r="AV97" s="161" t="str">
        <f>if('02_indirect'!AD97=2,1,'02_indirect'!AD97)</f>
        <v/>
      </c>
      <c r="AW97" s="161" t="str">
        <f>if('02_indirect'!AE97=2,1,'02_indirect'!AE97)</f>
        <v/>
      </c>
      <c r="AX97" s="161" t="str">
        <f>if('02_indirect'!AF97=2,1,'02_indirect'!AF97)</f>
        <v/>
      </c>
      <c r="AY97" s="161" t="str">
        <f>if('02_indirect'!AG97=2,1,'02_indirect'!AG97)</f>
        <v/>
      </c>
      <c r="AZ97" s="161" t="str">
        <f>if('02_indirect'!AH97=2,1,'02_indirect'!AH97)</f>
        <v/>
      </c>
      <c r="BA97" s="161" t="str">
        <f>if('02_indirect'!AI97=2,1,'02_indirect'!AI97)</f>
        <v/>
      </c>
      <c r="BB97" s="161" t="str">
        <f>if('02_indirect'!AJ97=2,1,'02_indirect'!AJ97)</f>
        <v/>
      </c>
      <c r="BC97" s="161" t="str">
        <f>if('02_indirect'!AK97=2,1,'02_indirect'!AK97)</f>
        <v/>
      </c>
      <c r="BD97" s="161" t="str">
        <f>if('02_indirect'!AL97=2,1,'02_indirect'!AL97)</f>
        <v/>
      </c>
      <c r="BE97" s="161" t="str">
        <f>if('02_indirect'!AM97=2,1,'02_indirect'!AM97)</f>
        <v/>
      </c>
      <c r="BF97" s="161" t="str">
        <f>if('02_indirect'!AN97=2,1,'02_indirect'!AN97)</f>
        <v/>
      </c>
      <c r="BG97" s="161" t="str">
        <f>if('02_indirect'!AO97=2,1,'02_indirect'!AO97)</f>
        <v/>
      </c>
      <c r="BH97" s="161" t="str">
        <f>if('02_indirect'!AP97=2,1,'02_indirect'!AP97)</f>
        <v/>
      </c>
      <c r="BI97" s="161" t="str">
        <f>if('02_indirect'!AQ97=2,1,'02_indirect'!AQ97)</f>
        <v/>
      </c>
      <c r="BJ97" s="161" t="str">
        <f>if('02_indirect'!AR97=2,1,'02_indirect'!AR97)</f>
        <v/>
      </c>
      <c r="BK97" s="161" t="str">
        <f>if('02_indirect'!AS97=2,1,'02_indirect'!AS97)</f>
        <v/>
      </c>
      <c r="BL97" s="161" t="str">
        <f>if('02_indirect'!AT97=2,1,'02_indirect'!AT97)</f>
        <v/>
      </c>
      <c r="BM97" s="161" t="str">
        <f>if('02_indirect'!AU97=2,1,'02_indirect'!AU97)</f>
        <v/>
      </c>
      <c r="BN97" s="161" t="str">
        <f>if('02_indirect'!AV97=2,1,'02_indirect'!AV97)</f>
        <v/>
      </c>
      <c r="BO97" s="161" t="str">
        <f>if('02_indirect'!AW97=2,1,'02_indirect'!AW97)</f>
        <v/>
      </c>
      <c r="BP97" s="161" t="str">
        <f>if('02_indirect'!AX97=2,1,'02_indirect'!AX97)</f>
        <v/>
      </c>
      <c r="BQ97" s="161" t="str">
        <f>if('02_indirect'!AY97=2,1,'02_indirect'!AY97)</f>
        <v/>
      </c>
      <c r="BR97" s="161" t="str">
        <f>if('02_indirect'!AZ97=2,1,'02_indirect'!AZ97)</f>
        <v/>
      </c>
      <c r="BS97" s="161" t="str">
        <f>if('02_indirect'!BA97=2,1,'02_indirect'!BA97)</f>
        <v/>
      </c>
      <c r="BT97" s="161" t="str">
        <f>if('02_indirect'!BB97=2,1,'02_indirect'!BB97)</f>
        <v/>
      </c>
      <c r="BU97" s="161" t="str">
        <f>if('02_indirect'!BC97=2,1,'02_indirect'!BC97)</f>
        <v/>
      </c>
      <c r="BV97" s="161" t="str">
        <f>if('02_indirect'!BD97=2,1,'02_indirect'!BD97)</f>
        <v/>
      </c>
    </row>
    <row r="98" ht="17.25" customHeight="1">
      <c r="A98" s="162" t="str">
        <f>IF('02_indirect'!B100="",,'02_indirect'!C100&amp;"("&amp;'02_indirect'!E100&amp;'02_indirect'!D100&amp;")")</f>
        <v/>
      </c>
      <c r="B98" s="163"/>
      <c r="C98" s="180"/>
      <c r="D98" s="163"/>
      <c r="E98" s="163"/>
      <c r="F98" s="163"/>
      <c r="G98" s="163"/>
      <c r="H98" s="163"/>
      <c r="I98" s="179"/>
      <c r="J98" s="163"/>
      <c r="K98" s="163"/>
      <c r="L98" s="163"/>
      <c r="M98" s="163"/>
      <c r="N98" s="163"/>
      <c r="O98" s="163"/>
      <c r="P98" s="163"/>
      <c r="Q98" s="167" t="str">
        <f>Hlookup(Q$1,'04_need'!$B$1:$DP$104,101)</f>
        <v/>
      </c>
      <c r="R98" s="168" t="str">
        <f>Hlookup(R$1,'04_need'!$B$1:$DP$104,101)</f>
        <v/>
      </c>
      <c r="S98" s="168" t="str">
        <f>Hlookup(S$1,'04_need'!$B$1:$DP$104,101)</f>
        <v/>
      </c>
      <c r="T98" s="168" t="str">
        <f>Hlookup(T$1,'04_need'!$B$1:$DP$104,101)</f>
        <v/>
      </c>
      <c r="U98" s="168" t="str">
        <f>Hlookup(U$1,'04_need'!$B$1:$DP$104,101)</f>
        <v/>
      </c>
      <c r="V98" s="168" t="str">
        <f>Hlookup(V$1,'04_need'!$B$1:$DP$104,101)</f>
        <v/>
      </c>
      <c r="W98" s="43" t="str">
        <f>Hlookup(W$1,'04_need'!$B$1:$DP$104,101)</f>
        <v/>
      </c>
      <c r="X98" s="161" t="str">
        <f>if('02_indirect'!F98=2,1,'02_indirect'!F98)</f>
        <v/>
      </c>
      <c r="Y98" s="161" t="str">
        <f>if('02_indirect'!G98=2,1,'02_indirect'!G98)</f>
        <v/>
      </c>
      <c r="Z98" s="161" t="str">
        <f>if('02_indirect'!H98=2,1,'02_indirect'!H98)</f>
        <v/>
      </c>
      <c r="AA98" s="161" t="str">
        <f>if('02_indirect'!I98=2,1,'02_indirect'!I98)</f>
        <v/>
      </c>
      <c r="AB98" s="161" t="str">
        <f>if('02_indirect'!J98=2,1,'02_indirect'!J98)</f>
        <v/>
      </c>
      <c r="AC98" s="161" t="str">
        <f>if('02_indirect'!K98=2,1,'02_indirect'!K98)</f>
        <v/>
      </c>
      <c r="AD98" s="161" t="str">
        <f>if('02_indirect'!L98=2,1,'02_indirect'!L98)</f>
        <v/>
      </c>
      <c r="AE98" s="161" t="str">
        <f>if('02_indirect'!M98=2,1,'02_indirect'!M98)</f>
        <v/>
      </c>
      <c r="AF98" s="161" t="str">
        <f>if('02_indirect'!N98=2,1,'02_indirect'!N98)</f>
        <v/>
      </c>
      <c r="AG98" s="161" t="str">
        <f>if('02_indirect'!O98=2,1,'02_indirect'!O98)</f>
        <v/>
      </c>
      <c r="AH98" s="161" t="str">
        <f>if('02_indirect'!P98=2,1,'02_indirect'!P98)</f>
        <v/>
      </c>
      <c r="AI98" s="161" t="str">
        <f>if('02_indirect'!Q98=2,1,'02_indirect'!Q98)</f>
        <v/>
      </c>
      <c r="AJ98" s="161" t="str">
        <f>if('02_indirect'!R98=2,1,'02_indirect'!R98)</f>
        <v/>
      </c>
      <c r="AK98" s="161" t="str">
        <f>if('02_indirect'!S98=2,1,'02_indirect'!S98)</f>
        <v/>
      </c>
      <c r="AL98" s="161" t="str">
        <f>if('02_indirect'!T98=2,1,'02_indirect'!T98)</f>
        <v/>
      </c>
      <c r="AM98" s="161" t="str">
        <f>if('02_indirect'!U98=2,1,'02_indirect'!U98)</f>
        <v/>
      </c>
      <c r="AN98" s="161" t="str">
        <f>if('02_indirect'!V98=2,1,'02_indirect'!V98)</f>
        <v/>
      </c>
      <c r="AO98" s="161" t="str">
        <f>if('02_indirect'!W98=2,1,'02_indirect'!W98)</f>
        <v/>
      </c>
      <c r="AP98" s="161" t="str">
        <f>if('02_indirect'!X98=2,1,'02_indirect'!X98)</f>
        <v/>
      </c>
      <c r="AQ98" s="161" t="str">
        <f>if('02_indirect'!Y98=2,1,'02_indirect'!Y98)</f>
        <v/>
      </c>
      <c r="AR98" s="161" t="str">
        <f>if('02_indirect'!Z98=2,1,'02_indirect'!Z98)</f>
        <v/>
      </c>
      <c r="AS98" s="161" t="str">
        <f>if('02_indirect'!AA98=2,1,'02_indirect'!AA98)</f>
        <v/>
      </c>
      <c r="AT98" s="161" t="str">
        <f>if('02_indirect'!AB98=2,1,'02_indirect'!AB98)</f>
        <v/>
      </c>
      <c r="AU98" s="161" t="str">
        <f>if('02_indirect'!AC98=2,1,'02_indirect'!AC98)</f>
        <v/>
      </c>
      <c r="AV98" s="161" t="str">
        <f>if('02_indirect'!AD98=2,1,'02_indirect'!AD98)</f>
        <v/>
      </c>
      <c r="AW98" s="161" t="str">
        <f>if('02_indirect'!AE98=2,1,'02_indirect'!AE98)</f>
        <v/>
      </c>
      <c r="AX98" s="161" t="str">
        <f>if('02_indirect'!AF98=2,1,'02_indirect'!AF98)</f>
        <v/>
      </c>
      <c r="AY98" s="161" t="str">
        <f>if('02_indirect'!AG98=2,1,'02_indirect'!AG98)</f>
        <v/>
      </c>
      <c r="AZ98" s="161" t="str">
        <f>if('02_indirect'!AH98=2,1,'02_indirect'!AH98)</f>
        <v/>
      </c>
      <c r="BA98" s="161" t="str">
        <f>if('02_indirect'!AI98=2,1,'02_indirect'!AI98)</f>
        <v/>
      </c>
      <c r="BB98" s="161" t="str">
        <f>if('02_indirect'!AJ98=2,1,'02_indirect'!AJ98)</f>
        <v/>
      </c>
      <c r="BC98" s="161" t="str">
        <f>if('02_indirect'!AK98=2,1,'02_indirect'!AK98)</f>
        <v/>
      </c>
      <c r="BD98" s="161" t="str">
        <f>if('02_indirect'!AL98=2,1,'02_indirect'!AL98)</f>
        <v/>
      </c>
      <c r="BE98" s="161" t="str">
        <f>if('02_indirect'!AM98=2,1,'02_indirect'!AM98)</f>
        <v/>
      </c>
      <c r="BF98" s="161" t="str">
        <f>if('02_indirect'!AN98=2,1,'02_indirect'!AN98)</f>
        <v/>
      </c>
      <c r="BG98" s="161" t="str">
        <f>if('02_indirect'!AO98=2,1,'02_indirect'!AO98)</f>
        <v/>
      </c>
      <c r="BH98" s="161" t="str">
        <f>if('02_indirect'!AP98=2,1,'02_indirect'!AP98)</f>
        <v/>
      </c>
      <c r="BI98" s="161" t="str">
        <f>if('02_indirect'!AQ98=2,1,'02_indirect'!AQ98)</f>
        <v/>
      </c>
      <c r="BJ98" s="161" t="str">
        <f>if('02_indirect'!AR98=2,1,'02_indirect'!AR98)</f>
        <v/>
      </c>
      <c r="BK98" s="161" t="str">
        <f>if('02_indirect'!AS98=2,1,'02_indirect'!AS98)</f>
        <v/>
      </c>
      <c r="BL98" s="161" t="str">
        <f>if('02_indirect'!AT98=2,1,'02_indirect'!AT98)</f>
        <v/>
      </c>
      <c r="BM98" s="161" t="str">
        <f>if('02_indirect'!AU98=2,1,'02_indirect'!AU98)</f>
        <v/>
      </c>
      <c r="BN98" s="161" t="str">
        <f>if('02_indirect'!AV98=2,1,'02_indirect'!AV98)</f>
        <v/>
      </c>
      <c r="BO98" s="161" t="str">
        <f>if('02_indirect'!AW98=2,1,'02_indirect'!AW98)</f>
        <v/>
      </c>
      <c r="BP98" s="161" t="str">
        <f>if('02_indirect'!AX98=2,1,'02_indirect'!AX98)</f>
        <v/>
      </c>
      <c r="BQ98" s="161" t="str">
        <f>if('02_indirect'!AY98=2,1,'02_indirect'!AY98)</f>
        <v/>
      </c>
      <c r="BR98" s="161" t="str">
        <f>if('02_indirect'!AZ98=2,1,'02_indirect'!AZ98)</f>
        <v/>
      </c>
      <c r="BS98" s="161" t="str">
        <f>if('02_indirect'!BA98=2,1,'02_indirect'!BA98)</f>
        <v/>
      </c>
      <c r="BT98" s="161" t="str">
        <f>if('02_indirect'!BB98=2,1,'02_indirect'!BB98)</f>
        <v/>
      </c>
      <c r="BU98" s="161" t="str">
        <f>if('02_indirect'!BC98=2,1,'02_indirect'!BC98)</f>
        <v/>
      </c>
      <c r="BV98" s="161" t="str">
        <f>if('02_indirect'!BD98=2,1,'02_indirect'!BD98)</f>
        <v/>
      </c>
    </row>
    <row r="99" ht="17.25" customHeight="1">
      <c r="A99" s="162" t="str">
        <f>IF('02_indirect'!B101="",,'02_indirect'!C101&amp;"("&amp;'02_indirect'!E101&amp;'02_indirect'!D101&amp;")")</f>
        <v/>
      </c>
      <c r="B99" s="163"/>
      <c r="C99" s="180"/>
      <c r="D99" s="163"/>
      <c r="E99" s="163"/>
      <c r="F99" s="163"/>
      <c r="G99" s="163"/>
      <c r="H99" s="163"/>
      <c r="I99" s="179"/>
      <c r="J99" s="163"/>
      <c r="K99" s="163"/>
      <c r="L99" s="163"/>
      <c r="M99" s="163"/>
      <c r="N99" s="163"/>
      <c r="O99" s="163"/>
      <c r="P99" s="163"/>
      <c r="Q99" s="167" t="str">
        <f>Hlookup(Q$1,'04_need'!$B$1:$DP$104,102)</f>
        <v/>
      </c>
      <c r="R99" s="168" t="str">
        <f>Hlookup(R$1,'04_need'!$B$1:$DP$104,102)</f>
        <v/>
      </c>
      <c r="S99" s="168" t="str">
        <f>Hlookup(S$1,'04_need'!$B$1:$DP$104,102)</f>
        <v/>
      </c>
      <c r="T99" s="168" t="str">
        <f>Hlookup(T$1,'04_need'!$B$1:$DP$104,102)</f>
        <v/>
      </c>
      <c r="U99" s="168" t="str">
        <f>Hlookup(U$1,'04_need'!$B$1:$DP$104,102)</f>
        <v/>
      </c>
      <c r="V99" s="168" t="str">
        <f>Hlookup(V$1,'04_need'!$B$1:$DP$104,102)</f>
        <v/>
      </c>
      <c r="W99" s="43" t="str">
        <f>Hlookup(W$1,'04_need'!$B$1:$DP$104,102)</f>
        <v/>
      </c>
      <c r="X99" s="161" t="str">
        <f>if('02_indirect'!F99=2,1,'02_indirect'!F99)</f>
        <v/>
      </c>
      <c r="Y99" s="161" t="str">
        <f>if('02_indirect'!G99=2,1,'02_indirect'!G99)</f>
        <v/>
      </c>
      <c r="Z99" s="161" t="str">
        <f>if('02_indirect'!H99=2,1,'02_indirect'!H99)</f>
        <v/>
      </c>
      <c r="AA99" s="161" t="str">
        <f>if('02_indirect'!I99=2,1,'02_indirect'!I99)</f>
        <v/>
      </c>
      <c r="AB99" s="161" t="str">
        <f>if('02_indirect'!J99=2,1,'02_indirect'!J99)</f>
        <v/>
      </c>
      <c r="AC99" s="161" t="str">
        <f>if('02_indirect'!K99=2,1,'02_indirect'!K99)</f>
        <v/>
      </c>
      <c r="AD99" s="161" t="str">
        <f>if('02_indirect'!L99=2,1,'02_indirect'!L99)</f>
        <v/>
      </c>
      <c r="AE99" s="161" t="str">
        <f>if('02_indirect'!M99=2,1,'02_indirect'!M99)</f>
        <v/>
      </c>
      <c r="AF99" s="161" t="str">
        <f>if('02_indirect'!N99=2,1,'02_indirect'!N99)</f>
        <v/>
      </c>
      <c r="AG99" s="161" t="str">
        <f>if('02_indirect'!O99=2,1,'02_indirect'!O99)</f>
        <v/>
      </c>
      <c r="AH99" s="161" t="str">
        <f>if('02_indirect'!P99=2,1,'02_indirect'!P99)</f>
        <v/>
      </c>
      <c r="AI99" s="161" t="str">
        <f>if('02_indirect'!Q99=2,1,'02_indirect'!Q99)</f>
        <v/>
      </c>
      <c r="AJ99" s="161" t="str">
        <f>if('02_indirect'!R99=2,1,'02_indirect'!R99)</f>
        <v/>
      </c>
      <c r="AK99" s="161" t="str">
        <f>if('02_indirect'!S99=2,1,'02_indirect'!S99)</f>
        <v/>
      </c>
      <c r="AL99" s="161" t="str">
        <f>if('02_indirect'!T99=2,1,'02_indirect'!T99)</f>
        <v/>
      </c>
      <c r="AM99" s="161" t="str">
        <f>if('02_indirect'!U99=2,1,'02_indirect'!U99)</f>
        <v/>
      </c>
      <c r="AN99" s="161" t="str">
        <f>if('02_indirect'!V99=2,1,'02_indirect'!V99)</f>
        <v/>
      </c>
      <c r="AO99" s="161" t="str">
        <f>if('02_indirect'!W99=2,1,'02_indirect'!W99)</f>
        <v/>
      </c>
      <c r="AP99" s="161" t="str">
        <f>if('02_indirect'!X99=2,1,'02_indirect'!X99)</f>
        <v/>
      </c>
      <c r="AQ99" s="161" t="str">
        <f>if('02_indirect'!Y99=2,1,'02_indirect'!Y99)</f>
        <v/>
      </c>
      <c r="AR99" s="161" t="str">
        <f>if('02_indirect'!Z99=2,1,'02_indirect'!Z99)</f>
        <v/>
      </c>
      <c r="AS99" s="161" t="str">
        <f>if('02_indirect'!AA99=2,1,'02_indirect'!AA99)</f>
        <v/>
      </c>
      <c r="AT99" s="161" t="str">
        <f>if('02_indirect'!AB99=2,1,'02_indirect'!AB99)</f>
        <v/>
      </c>
      <c r="AU99" s="161" t="str">
        <f>if('02_indirect'!AC99=2,1,'02_indirect'!AC99)</f>
        <v/>
      </c>
      <c r="AV99" s="161" t="str">
        <f>if('02_indirect'!AD99=2,1,'02_indirect'!AD99)</f>
        <v/>
      </c>
      <c r="AW99" s="161" t="str">
        <f>if('02_indirect'!AE99=2,1,'02_indirect'!AE99)</f>
        <v/>
      </c>
      <c r="AX99" s="161" t="str">
        <f>if('02_indirect'!AF99=2,1,'02_indirect'!AF99)</f>
        <v/>
      </c>
      <c r="AY99" s="161" t="str">
        <f>if('02_indirect'!AG99=2,1,'02_indirect'!AG99)</f>
        <v/>
      </c>
      <c r="AZ99" s="161" t="str">
        <f>if('02_indirect'!AH99=2,1,'02_indirect'!AH99)</f>
        <v/>
      </c>
      <c r="BA99" s="161" t="str">
        <f>if('02_indirect'!AI99=2,1,'02_indirect'!AI99)</f>
        <v/>
      </c>
      <c r="BB99" s="161" t="str">
        <f>if('02_indirect'!AJ99=2,1,'02_indirect'!AJ99)</f>
        <v/>
      </c>
      <c r="BC99" s="161" t="str">
        <f>if('02_indirect'!AK99=2,1,'02_indirect'!AK99)</f>
        <v/>
      </c>
      <c r="BD99" s="161" t="str">
        <f>if('02_indirect'!AL99=2,1,'02_indirect'!AL99)</f>
        <v/>
      </c>
      <c r="BE99" s="161" t="str">
        <f>if('02_indirect'!AM99=2,1,'02_indirect'!AM99)</f>
        <v/>
      </c>
      <c r="BF99" s="161" t="str">
        <f>if('02_indirect'!AN99=2,1,'02_indirect'!AN99)</f>
        <v/>
      </c>
      <c r="BG99" s="161" t="str">
        <f>if('02_indirect'!AO99=2,1,'02_indirect'!AO99)</f>
        <v/>
      </c>
      <c r="BH99" s="161" t="str">
        <f>if('02_indirect'!AP99=2,1,'02_indirect'!AP99)</f>
        <v/>
      </c>
      <c r="BI99" s="161" t="str">
        <f>if('02_indirect'!AQ99=2,1,'02_indirect'!AQ99)</f>
        <v/>
      </c>
      <c r="BJ99" s="161" t="str">
        <f>if('02_indirect'!AR99=2,1,'02_indirect'!AR99)</f>
        <v/>
      </c>
      <c r="BK99" s="161" t="str">
        <f>if('02_indirect'!AS99=2,1,'02_indirect'!AS99)</f>
        <v/>
      </c>
      <c r="BL99" s="161" t="str">
        <f>if('02_indirect'!AT99=2,1,'02_indirect'!AT99)</f>
        <v/>
      </c>
      <c r="BM99" s="161" t="str">
        <f>if('02_indirect'!AU99=2,1,'02_indirect'!AU99)</f>
        <v/>
      </c>
      <c r="BN99" s="161" t="str">
        <f>if('02_indirect'!AV99=2,1,'02_indirect'!AV99)</f>
        <v/>
      </c>
      <c r="BO99" s="161" t="str">
        <f>if('02_indirect'!AW99=2,1,'02_indirect'!AW99)</f>
        <v/>
      </c>
      <c r="BP99" s="161" t="str">
        <f>if('02_indirect'!AX99=2,1,'02_indirect'!AX99)</f>
        <v/>
      </c>
      <c r="BQ99" s="161" t="str">
        <f>if('02_indirect'!AY99=2,1,'02_indirect'!AY99)</f>
        <v/>
      </c>
      <c r="BR99" s="161" t="str">
        <f>if('02_indirect'!AZ99=2,1,'02_indirect'!AZ99)</f>
        <v/>
      </c>
      <c r="BS99" s="161" t="str">
        <f>if('02_indirect'!BA99=2,1,'02_indirect'!BA99)</f>
        <v/>
      </c>
      <c r="BT99" s="161" t="str">
        <f>if('02_indirect'!BB99=2,1,'02_indirect'!BB99)</f>
        <v/>
      </c>
      <c r="BU99" s="161" t="str">
        <f>if('02_indirect'!BC99=2,1,'02_indirect'!BC99)</f>
        <v/>
      </c>
      <c r="BV99" s="161" t="str">
        <f>if('02_indirect'!BD99=2,1,'02_indirect'!BD99)</f>
        <v/>
      </c>
    </row>
    <row r="100" ht="17.25" customHeight="1">
      <c r="A100" s="162" t="str">
        <f>IF('02_indirect'!B102="",,'02_indirect'!C102&amp;"("&amp;'02_indirect'!E102&amp;'02_indirect'!D102&amp;")")</f>
        <v/>
      </c>
      <c r="B100" s="163"/>
      <c r="C100" s="180"/>
      <c r="D100" s="163"/>
      <c r="E100" s="163"/>
      <c r="F100" s="163"/>
      <c r="G100" s="163"/>
      <c r="H100" s="163"/>
      <c r="I100" s="179"/>
      <c r="J100" s="163"/>
      <c r="K100" s="163"/>
      <c r="L100" s="163"/>
      <c r="M100" s="163"/>
      <c r="N100" s="163"/>
      <c r="O100" s="163"/>
      <c r="P100" s="163"/>
      <c r="Q100" s="167" t="str">
        <f>Hlookup(Q$1,'04_need'!$B$1:$DP$104,103)</f>
        <v/>
      </c>
      <c r="R100" s="168" t="str">
        <f>Hlookup(R$1,'04_need'!$B$1:$DP$104,103)</f>
        <v/>
      </c>
      <c r="S100" s="168" t="str">
        <f>Hlookup(S$1,'04_need'!$B$1:$DP$104,103)</f>
        <v/>
      </c>
      <c r="T100" s="168" t="str">
        <f>Hlookup(T$1,'04_need'!$B$1:$DP$104,103)</f>
        <v/>
      </c>
      <c r="U100" s="168" t="str">
        <f>Hlookup(U$1,'04_need'!$B$1:$DP$104,103)</f>
        <v/>
      </c>
      <c r="V100" s="168" t="str">
        <f>Hlookup(V$1,'04_need'!$B$1:$DP$104,103)</f>
        <v/>
      </c>
      <c r="W100" s="43" t="str">
        <f>Hlookup(W$1,'04_need'!$B$1:$DP$104,103)</f>
        <v/>
      </c>
      <c r="X100" s="161" t="str">
        <f>if('02_indirect'!F100=2,1,'02_indirect'!F100)</f>
        <v/>
      </c>
      <c r="Y100" s="161" t="str">
        <f>if('02_indirect'!G100=2,1,'02_indirect'!G100)</f>
        <v/>
      </c>
      <c r="Z100" s="161" t="str">
        <f>if('02_indirect'!H100=2,1,'02_indirect'!H100)</f>
        <v/>
      </c>
      <c r="AA100" s="161" t="str">
        <f>if('02_indirect'!I100=2,1,'02_indirect'!I100)</f>
        <v/>
      </c>
      <c r="AB100" s="161" t="str">
        <f>if('02_indirect'!J100=2,1,'02_indirect'!J100)</f>
        <v/>
      </c>
      <c r="AC100" s="161" t="str">
        <f>if('02_indirect'!K100=2,1,'02_indirect'!K100)</f>
        <v/>
      </c>
      <c r="AD100" s="161" t="str">
        <f>if('02_indirect'!L100=2,1,'02_indirect'!L100)</f>
        <v/>
      </c>
      <c r="AE100" s="161" t="str">
        <f>if('02_indirect'!M100=2,1,'02_indirect'!M100)</f>
        <v/>
      </c>
      <c r="AF100" s="161" t="str">
        <f>if('02_indirect'!N100=2,1,'02_indirect'!N100)</f>
        <v/>
      </c>
      <c r="AG100" s="161" t="str">
        <f>if('02_indirect'!O100=2,1,'02_indirect'!O100)</f>
        <v/>
      </c>
      <c r="AH100" s="161" t="str">
        <f>if('02_indirect'!P100=2,1,'02_indirect'!P100)</f>
        <v/>
      </c>
      <c r="AI100" s="161" t="str">
        <f>if('02_indirect'!Q100=2,1,'02_indirect'!Q100)</f>
        <v/>
      </c>
      <c r="AJ100" s="161" t="str">
        <f>if('02_indirect'!R100=2,1,'02_indirect'!R100)</f>
        <v/>
      </c>
      <c r="AK100" s="161" t="str">
        <f>if('02_indirect'!S100=2,1,'02_indirect'!S100)</f>
        <v/>
      </c>
      <c r="AL100" s="161" t="str">
        <f>if('02_indirect'!T100=2,1,'02_indirect'!T100)</f>
        <v/>
      </c>
      <c r="AM100" s="161" t="str">
        <f>if('02_indirect'!U100=2,1,'02_indirect'!U100)</f>
        <v/>
      </c>
      <c r="AN100" s="161" t="str">
        <f>if('02_indirect'!V100=2,1,'02_indirect'!V100)</f>
        <v/>
      </c>
      <c r="AO100" s="161" t="str">
        <f>if('02_indirect'!W100=2,1,'02_indirect'!W100)</f>
        <v/>
      </c>
      <c r="AP100" s="161" t="str">
        <f>if('02_indirect'!X100=2,1,'02_indirect'!X100)</f>
        <v/>
      </c>
      <c r="AQ100" s="161" t="str">
        <f>if('02_indirect'!Y100=2,1,'02_indirect'!Y100)</f>
        <v/>
      </c>
      <c r="AR100" s="161" t="str">
        <f>if('02_indirect'!Z100=2,1,'02_indirect'!Z100)</f>
        <v/>
      </c>
      <c r="AS100" s="161" t="str">
        <f>if('02_indirect'!AA100=2,1,'02_indirect'!AA100)</f>
        <v/>
      </c>
      <c r="AT100" s="161" t="str">
        <f>if('02_indirect'!AB100=2,1,'02_indirect'!AB100)</f>
        <v/>
      </c>
      <c r="AU100" s="161" t="str">
        <f>if('02_indirect'!AC100=2,1,'02_indirect'!AC100)</f>
        <v/>
      </c>
      <c r="AV100" s="161" t="str">
        <f>if('02_indirect'!AD100=2,1,'02_indirect'!AD100)</f>
        <v/>
      </c>
      <c r="AW100" s="161" t="str">
        <f>if('02_indirect'!AE100=2,1,'02_indirect'!AE100)</f>
        <v/>
      </c>
      <c r="AX100" s="161" t="str">
        <f>if('02_indirect'!AF100=2,1,'02_indirect'!AF100)</f>
        <v/>
      </c>
      <c r="AY100" s="161" t="str">
        <f>if('02_indirect'!AG100=2,1,'02_indirect'!AG100)</f>
        <v/>
      </c>
      <c r="AZ100" s="161" t="str">
        <f>if('02_indirect'!AH100=2,1,'02_indirect'!AH100)</f>
        <v/>
      </c>
      <c r="BA100" s="161" t="str">
        <f>if('02_indirect'!AI100=2,1,'02_indirect'!AI100)</f>
        <v/>
      </c>
      <c r="BB100" s="161" t="str">
        <f>if('02_indirect'!AJ100=2,1,'02_indirect'!AJ100)</f>
        <v/>
      </c>
      <c r="BC100" s="161" t="str">
        <f>if('02_indirect'!AK100=2,1,'02_indirect'!AK100)</f>
        <v/>
      </c>
      <c r="BD100" s="161" t="str">
        <f>if('02_indirect'!AL100=2,1,'02_indirect'!AL100)</f>
        <v/>
      </c>
      <c r="BE100" s="161" t="str">
        <f>if('02_indirect'!AM100=2,1,'02_indirect'!AM100)</f>
        <v/>
      </c>
      <c r="BF100" s="161" t="str">
        <f>if('02_indirect'!AN100=2,1,'02_indirect'!AN100)</f>
        <v/>
      </c>
      <c r="BG100" s="161" t="str">
        <f>if('02_indirect'!AO100=2,1,'02_indirect'!AO100)</f>
        <v/>
      </c>
      <c r="BH100" s="161" t="str">
        <f>if('02_indirect'!AP100=2,1,'02_indirect'!AP100)</f>
        <v/>
      </c>
      <c r="BI100" s="161" t="str">
        <f>if('02_indirect'!AQ100=2,1,'02_indirect'!AQ100)</f>
        <v/>
      </c>
      <c r="BJ100" s="161" t="str">
        <f>if('02_indirect'!AR100=2,1,'02_indirect'!AR100)</f>
        <v/>
      </c>
      <c r="BK100" s="161" t="str">
        <f>if('02_indirect'!AS100=2,1,'02_indirect'!AS100)</f>
        <v/>
      </c>
      <c r="BL100" s="161" t="str">
        <f>if('02_indirect'!AT100=2,1,'02_indirect'!AT100)</f>
        <v/>
      </c>
      <c r="BM100" s="161" t="str">
        <f>if('02_indirect'!AU100=2,1,'02_indirect'!AU100)</f>
        <v/>
      </c>
      <c r="BN100" s="161" t="str">
        <f>if('02_indirect'!AV100=2,1,'02_indirect'!AV100)</f>
        <v/>
      </c>
      <c r="BO100" s="161" t="str">
        <f>if('02_indirect'!AW100=2,1,'02_indirect'!AW100)</f>
        <v/>
      </c>
      <c r="BP100" s="161" t="str">
        <f>if('02_indirect'!AX100=2,1,'02_indirect'!AX100)</f>
        <v/>
      </c>
      <c r="BQ100" s="161" t="str">
        <f>if('02_indirect'!AY100=2,1,'02_indirect'!AY100)</f>
        <v/>
      </c>
      <c r="BR100" s="161" t="str">
        <f>if('02_indirect'!AZ100=2,1,'02_indirect'!AZ100)</f>
        <v/>
      </c>
      <c r="BS100" s="161" t="str">
        <f>if('02_indirect'!BA100=2,1,'02_indirect'!BA100)</f>
        <v/>
      </c>
      <c r="BT100" s="161" t="str">
        <f>if('02_indirect'!BB100=2,1,'02_indirect'!BB100)</f>
        <v/>
      </c>
      <c r="BU100" s="161" t="str">
        <f>if('02_indirect'!BC100=2,1,'02_indirect'!BC100)</f>
        <v/>
      </c>
      <c r="BV100" s="161" t="str">
        <f>if('02_indirect'!BD100=2,1,'02_indirect'!BD100)</f>
        <v/>
      </c>
    </row>
    <row r="101" ht="17.25" customHeight="1">
      <c r="A101" s="162" t="str">
        <f>IF('02_indirect'!B103="",,'02_indirect'!C103&amp;"("&amp;'02_indirect'!E103&amp;'02_indirect'!D103&amp;")")</f>
        <v/>
      </c>
      <c r="B101" s="163"/>
      <c r="C101" s="180"/>
      <c r="D101" s="163"/>
      <c r="E101" s="163"/>
      <c r="F101" s="163"/>
      <c r="G101" s="163"/>
      <c r="H101" s="163"/>
      <c r="I101" s="179"/>
      <c r="J101" s="163"/>
      <c r="K101" s="163"/>
      <c r="L101" s="163"/>
      <c r="M101" s="163"/>
      <c r="N101" s="163"/>
      <c r="O101" s="163"/>
      <c r="P101" s="163"/>
      <c r="Q101" s="167" t="str">
        <f>Hlookup(Q$1,'04_need'!$B$1:$DP$104,104)</f>
        <v/>
      </c>
      <c r="R101" s="168" t="str">
        <f>Hlookup(R$1,'04_need'!$B$1:$DP$104,104)</f>
        <v/>
      </c>
      <c r="S101" s="168" t="str">
        <f>Hlookup(S$1,'04_need'!$B$1:$DP$104,104)</f>
        <v/>
      </c>
      <c r="T101" s="168" t="str">
        <f>Hlookup(T$1,'04_need'!$B$1:$DP$104,104)</f>
        <v/>
      </c>
      <c r="U101" s="168" t="str">
        <f>Hlookup(U$1,'04_need'!$B$1:$DP$104,104)</f>
        <v/>
      </c>
      <c r="V101" s="168" t="str">
        <f>Hlookup(V$1,'04_need'!$B$1:$DP$104,104)</f>
        <v/>
      </c>
      <c r="W101" s="43" t="str">
        <f>Hlookup(W$1,'04_need'!$B$1:$DP$104,104)</f>
        <v/>
      </c>
      <c r="X101" s="161" t="str">
        <f>if('02_indirect'!F101=2,1,'02_indirect'!F101)</f>
        <v/>
      </c>
      <c r="Y101" s="161" t="str">
        <f>if('02_indirect'!G101=2,1,'02_indirect'!G101)</f>
        <v/>
      </c>
      <c r="Z101" s="161" t="str">
        <f>if('02_indirect'!H101=2,1,'02_indirect'!H101)</f>
        <v/>
      </c>
      <c r="AA101" s="161" t="str">
        <f>if('02_indirect'!I101=2,1,'02_indirect'!I101)</f>
        <v/>
      </c>
      <c r="AB101" s="161" t="str">
        <f>if('02_indirect'!J101=2,1,'02_indirect'!J101)</f>
        <v/>
      </c>
      <c r="AC101" s="161" t="str">
        <f>if('02_indirect'!K101=2,1,'02_indirect'!K101)</f>
        <v/>
      </c>
      <c r="AD101" s="161" t="str">
        <f>if('02_indirect'!L101=2,1,'02_indirect'!L101)</f>
        <v/>
      </c>
      <c r="AE101" s="161" t="str">
        <f>if('02_indirect'!M101=2,1,'02_indirect'!M101)</f>
        <v/>
      </c>
      <c r="AF101" s="161" t="str">
        <f>if('02_indirect'!N101=2,1,'02_indirect'!N101)</f>
        <v/>
      </c>
      <c r="AG101" s="161" t="str">
        <f>if('02_indirect'!O101=2,1,'02_indirect'!O101)</f>
        <v/>
      </c>
      <c r="AH101" s="161" t="str">
        <f>if('02_indirect'!P101=2,1,'02_indirect'!P101)</f>
        <v/>
      </c>
      <c r="AI101" s="161" t="str">
        <f>if('02_indirect'!Q101=2,1,'02_indirect'!Q101)</f>
        <v/>
      </c>
      <c r="AJ101" s="161" t="str">
        <f>if('02_indirect'!R101=2,1,'02_indirect'!R101)</f>
        <v/>
      </c>
      <c r="AK101" s="161" t="str">
        <f>if('02_indirect'!S101=2,1,'02_indirect'!S101)</f>
        <v/>
      </c>
      <c r="AL101" s="161" t="str">
        <f>if('02_indirect'!T101=2,1,'02_indirect'!T101)</f>
        <v/>
      </c>
      <c r="AM101" s="161" t="str">
        <f>if('02_indirect'!U101=2,1,'02_indirect'!U101)</f>
        <v/>
      </c>
      <c r="AN101" s="161" t="str">
        <f>if('02_indirect'!V101=2,1,'02_indirect'!V101)</f>
        <v/>
      </c>
      <c r="AO101" s="161" t="str">
        <f>if('02_indirect'!W101=2,1,'02_indirect'!W101)</f>
        <v/>
      </c>
      <c r="AP101" s="161" t="str">
        <f>if('02_indirect'!X101=2,1,'02_indirect'!X101)</f>
        <v/>
      </c>
      <c r="AQ101" s="161" t="str">
        <f>if('02_indirect'!Y101=2,1,'02_indirect'!Y101)</f>
        <v/>
      </c>
      <c r="AR101" s="161" t="str">
        <f>if('02_indirect'!Z101=2,1,'02_indirect'!Z101)</f>
        <v/>
      </c>
      <c r="AS101" s="161" t="str">
        <f>if('02_indirect'!AA101=2,1,'02_indirect'!AA101)</f>
        <v/>
      </c>
      <c r="AT101" s="161" t="str">
        <f>if('02_indirect'!AB101=2,1,'02_indirect'!AB101)</f>
        <v/>
      </c>
      <c r="AU101" s="161" t="str">
        <f>if('02_indirect'!AC101=2,1,'02_indirect'!AC101)</f>
        <v/>
      </c>
      <c r="AV101" s="161" t="str">
        <f>if('02_indirect'!AD101=2,1,'02_indirect'!AD101)</f>
        <v/>
      </c>
      <c r="AW101" s="161" t="str">
        <f>if('02_indirect'!AE101=2,1,'02_indirect'!AE101)</f>
        <v/>
      </c>
      <c r="AX101" s="161" t="str">
        <f>if('02_indirect'!AF101=2,1,'02_indirect'!AF101)</f>
        <v/>
      </c>
      <c r="AY101" s="161" t="str">
        <f>if('02_indirect'!AG101=2,1,'02_indirect'!AG101)</f>
        <v/>
      </c>
      <c r="AZ101" s="161" t="str">
        <f>if('02_indirect'!AH101=2,1,'02_indirect'!AH101)</f>
        <v/>
      </c>
      <c r="BA101" s="161" t="str">
        <f>if('02_indirect'!AI101=2,1,'02_indirect'!AI101)</f>
        <v/>
      </c>
      <c r="BB101" s="161" t="str">
        <f>if('02_indirect'!AJ101=2,1,'02_indirect'!AJ101)</f>
        <v/>
      </c>
      <c r="BC101" s="161" t="str">
        <f>if('02_indirect'!AK101=2,1,'02_indirect'!AK101)</f>
        <v/>
      </c>
      <c r="BD101" s="161" t="str">
        <f>if('02_indirect'!AL101=2,1,'02_indirect'!AL101)</f>
        <v/>
      </c>
      <c r="BE101" s="161" t="str">
        <f>if('02_indirect'!AM101=2,1,'02_indirect'!AM101)</f>
        <v/>
      </c>
      <c r="BF101" s="161" t="str">
        <f>if('02_indirect'!AN101=2,1,'02_indirect'!AN101)</f>
        <v/>
      </c>
      <c r="BG101" s="161" t="str">
        <f>if('02_indirect'!AO101=2,1,'02_indirect'!AO101)</f>
        <v/>
      </c>
      <c r="BH101" s="161" t="str">
        <f>if('02_indirect'!AP101=2,1,'02_indirect'!AP101)</f>
        <v/>
      </c>
      <c r="BI101" s="161" t="str">
        <f>if('02_indirect'!AQ101=2,1,'02_indirect'!AQ101)</f>
        <v/>
      </c>
      <c r="BJ101" s="161" t="str">
        <f>if('02_indirect'!AR101=2,1,'02_indirect'!AR101)</f>
        <v/>
      </c>
      <c r="BK101" s="161" t="str">
        <f>if('02_indirect'!AS101=2,1,'02_indirect'!AS101)</f>
        <v/>
      </c>
      <c r="BL101" s="161" t="str">
        <f>if('02_indirect'!AT101=2,1,'02_indirect'!AT101)</f>
        <v/>
      </c>
      <c r="BM101" s="161" t="str">
        <f>if('02_indirect'!AU101=2,1,'02_indirect'!AU101)</f>
        <v/>
      </c>
      <c r="BN101" s="161" t="str">
        <f>if('02_indirect'!AV101=2,1,'02_indirect'!AV101)</f>
        <v/>
      </c>
      <c r="BO101" s="161" t="str">
        <f>if('02_indirect'!AW101=2,1,'02_indirect'!AW101)</f>
        <v/>
      </c>
      <c r="BP101" s="161" t="str">
        <f>if('02_indirect'!AX101=2,1,'02_indirect'!AX101)</f>
        <v/>
      </c>
      <c r="BQ101" s="161" t="str">
        <f>if('02_indirect'!AY101=2,1,'02_indirect'!AY101)</f>
        <v/>
      </c>
      <c r="BR101" s="161" t="str">
        <f>if('02_indirect'!AZ101=2,1,'02_indirect'!AZ101)</f>
        <v/>
      </c>
      <c r="BS101" s="161" t="str">
        <f>if('02_indirect'!BA101=2,1,'02_indirect'!BA101)</f>
        <v/>
      </c>
      <c r="BT101" s="161" t="str">
        <f>if('02_indirect'!BB101=2,1,'02_indirect'!BB101)</f>
        <v/>
      </c>
      <c r="BU101" s="161" t="str">
        <f>if('02_indirect'!BC101=2,1,'02_indirect'!BC101)</f>
        <v/>
      </c>
      <c r="BV101" s="161" t="str">
        <f>if('02_indirect'!BD101=2,1,'02_indirect'!BD101)</f>
        <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4" width="8.63"/>
  </cols>
  <sheetData>
    <row r="1">
      <c r="A1" s="24" t="s">
        <v>688</v>
      </c>
      <c r="B1" s="181" t="s">
        <v>689</v>
      </c>
      <c r="C1" s="181" t="s">
        <v>690</v>
      </c>
      <c r="D1" s="36" t="s">
        <v>70</v>
      </c>
      <c r="E1" s="36" t="s">
        <v>71</v>
      </c>
      <c r="F1" s="36" t="s">
        <v>72</v>
      </c>
      <c r="G1" s="36" t="s">
        <v>73</v>
      </c>
      <c r="H1" s="36" t="s">
        <v>74</v>
      </c>
      <c r="I1" s="182" t="s">
        <v>77</v>
      </c>
      <c r="J1" s="24" t="s">
        <v>691</v>
      </c>
      <c r="K1" s="24" t="s">
        <v>692</v>
      </c>
      <c r="L1" s="24" t="s">
        <v>693</v>
      </c>
      <c r="M1" s="24" t="s">
        <v>694</v>
      </c>
      <c r="N1" s="24" t="s">
        <v>695</v>
      </c>
      <c r="O1" s="24" t="s">
        <v>696</v>
      </c>
      <c r="P1" s="24" t="s">
        <v>697</v>
      </c>
      <c r="Q1" s="24" t="s">
        <v>698</v>
      </c>
      <c r="R1" s="24" t="s">
        <v>699</v>
      </c>
      <c r="S1" s="24" t="s">
        <v>700</v>
      </c>
      <c r="T1" s="24" t="s">
        <v>701</v>
      </c>
      <c r="U1" s="24" t="s">
        <v>702</v>
      </c>
      <c r="V1" s="24" t="s">
        <v>703</v>
      </c>
      <c r="W1" s="24" t="s">
        <v>704</v>
      </c>
      <c r="X1" s="24" t="s">
        <v>705</v>
      </c>
      <c r="Y1" s="24" t="s">
        <v>706</v>
      </c>
      <c r="Z1" s="24" t="s">
        <v>707</v>
      </c>
      <c r="AA1" s="24" t="s">
        <v>708</v>
      </c>
      <c r="AB1" s="24" t="s">
        <v>709</v>
      </c>
      <c r="AC1" s="24" t="s">
        <v>710</v>
      </c>
      <c r="AD1" s="24" t="s">
        <v>711</v>
      </c>
      <c r="AE1" s="24" t="s">
        <v>712</v>
      </c>
      <c r="AF1" s="24" t="s">
        <v>713</v>
      </c>
      <c r="AG1" s="24" t="s">
        <v>714</v>
      </c>
      <c r="AH1" s="24" t="s">
        <v>715</v>
      </c>
      <c r="AI1" s="24" t="s">
        <v>716</v>
      </c>
      <c r="AJ1" s="24" t="s">
        <v>717</v>
      </c>
      <c r="AK1" s="24" t="s">
        <v>718</v>
      </c>
      <c r="AL1" s="24" t="s">
        <v>719</v>
      </c>
      <c r="AM1" s="24" t="s">
        <v>720</v>
      </c>
      <c r="AN1" s="24" t="s">
        <v>721</v>
      </c>
      <c r="AO1" s="24" t="s">
        <v>722</v>
      </c>
      <c r="AP1" s="24" t="s">
        <v>723</v>
      </c>
      <c r="AQ1" s="24" t="s">
        <v>724</v>
      </c>
      <c r="AR1" s="24" t="s">
        <v>725</v>
      </c>
      <c r="AS1" s="24" t="s">
        <v>726</v>
      </c>
      <c r="AT1" s="24" t="s">
        <v>727</v>
      </c>
      <c r="AU1" s="24" t="s">
        <v>728</v>
      </c>
      <c r="AV1" s="24" t="s">
        <v>729</v>
      </c>
      <c r="AW1" s="24" t="s">
        <v>730</v>
      </c>
      <c r="AX1" s="24" t="s">
        <v>731</v>
      </c>
      <c r="AY1" s="24" t="s">
        <v>732</v>
      </c>
      <c r="AZ1" s="24" t="s">
        <v>733</v>
      </c>
      <c r="BA1" s="24" t="s">
        <v>734</v>
      </c>
      <c r="BB1" s="24" t="s">
        <v>735</v>
      </c>
      <c r="BC1" s="24" t="s">
        <v>736</v>
      </c>
      <c r="BD1" s="24" t="s">
        <v>737</v>
      </c>
      <c r="BE1" s="24" t="s">
        <v>738</v>
      </c>
      <c r="BF1" s="24" t="s">
        <v>739</v>
      </c>
      <c r="BG1" s="24" t="s">
        <v>740</v>
      </c>
      <c r="BH1" s="183"/>
    </row>
    <row r="2">
      <c r="A2" s="36" t="s">
        <v>6</v>
      </c>
      <c r="B2" s="184" t="s">
        <v>741</v>
      </c>
      <c r="C2" s="183"/>
      <c r="I2" s="182"/>
      <c r="J2" s="36">
        <v>1.0</v>
      </c>
      <c r="S2" s="36">
        <v>1.0</v>
      </c>
      <c r="BH2" s="183"/>
    </row>
    <row r="3">
      <c r="A3" s="36" t="s">
        <v>7</v>
      </c>
      <c r="B3" s="184" t="s">
        <v>741</v>
      </c>
      <c r="C3" s="183"/>
      <c r="D3" s="36">
        <v>1.0</v>
      </c>
      <c r="I3" s="182"/>
      <c r="K3" s="36">
        <v>1.0</v>
      </c>
      <c r="BH3" s="183"/>
    </row>
    <row r="4">
      <c r="A4" s="36" t="s">
        <v>8</v>
      </c>
      <c r="B4" s="184" t="s">
        <v>741</v>
      </c>
      <c r="C4" s="183"/>
      <c r="I4" s="182"/>
      <c r="J4" s="36">
        <v>1.0</v>
      </c>
      <c r="M4" s="36">
        <v>1.0</v>
      </c>
      <c r="P4" s="36">
        <v>1.0</v>
      </c>
      <c r="Q4" s="36">
        <v>1.0</v>
      </c>
      <c r="V4" s="36">
        <v>1.0</v>
      </c>
      <c r="W4" s="36">
        <v>1.0</v>
      </c>
      <c r="BH4" s="183"/>
    </row>
    <row r="5">
      <c r="A5" s="36" t="s">
        <v>9</v>
      </c>
      <c r="B5" s="184" t="s">
        <v>741</v>
      </c>
      <c r="C5" s="183"/>
      <c r="I5" s="182"/>
      <c r="L5" s="36">
        <v>1.0</v>
      </c>
      <c r="BH5" s="183"/>
    </row>
    <row r="6">
      <c r="A6" s="36" t="s">
        <v>10</v>
      </c>
      <c r="B6" s="184" t="s">
        <v>741</v>
      </c>
      <c r="C6" s="183"/>
      <c r="F6" s="36">
        <v>1.0</v>
      </c>
      <c r="I6" s="182"/>
      <c r="L6" s="36">
        <v>1.0</v>
      </c>
      <c r="Z6" s="36">
        <v>1.0</v>
      </c>
      <c r="AA6" s="36">
        <v>1.0</v>
      </c>
      <c r="BH6" s="183"/>
    </row>
    <row r="7">
      <c r="A7" s="36" t="s">
        <v>11</v>
      </c>
      <c r="B7" s="184" t="s">
        <v>741</v>
      </c>
      <c r="C7" s="183"/>
      <c r="I7" s="182"/>
      <c r="L7" s="36">
        <v>1.0</v>
      </c>
      <c r="Z7" s="36">
        <v>1.0</v>
      </c>
      <c r="AA7" s="36">
        <v>1.0</v>
      </c>
      <c r="BH7" s="183"/>
    </row>
    <row r="8">
      <c r="A8" s="36" t="s">
        <v>12</v>
      </c>
      <c r="B8" s="184" t="s">
        <v>741</v>
      </c>
      <c r="C8" s="183"/>
      <c r="H8" s="36">
        <v>1.0</v>
      </c>
      <c r="I8" s="182"/>
      <c r="J8" s="36">
        <v>1.0</v>
      </c>
      <c r="K8" s="36">
        <v>1.0</v>
      </c>
      <c r="BH8" s="183"/>
    </row>
    <row r="9">
      <c r="A9" s="36" t="s">
        <v>13</v>
      </c>
      <c r="B9" s="184" t="s">
        <v>741</v>
      </c>
      <c r="C9" s="183"/>
      <c r="E9" s="36">
        <v>1.0</v>
      </c>
      <c r="I9" s="182"/>
      <c r="K9" s="36">
        <v>1.0</v>
      </c>
      <c r="O9" s="36">
        <v>1.0</v>
      </c>
      <c r="AB9" s="36">
        <v>1.0</v>
      </c>
      <c r="AC9" s="36">
        <v>1.0</v>
      </c>
      <c r="BH9" s="183"/>
    </row>
    <row r="10">
      <c r="A10" s="36" t="s">
        <v>14</v>
      </c>
      <c r="B10" s="184" t="s">
        <v>741</v>
      </c>
      <c r="C10" s="183"/>
      <c r="I10" s="182"/>
      <c r="L10" s="36">
        <v>1.0</v>
      </c>
      <c r="N10" s="36">
        <v>1.0</v>
      </c>
      <c r="BH10" s="183"/>
    </row>
    <row r="11">
      <c r="B11" s="184" t="s">
        <v>741</v>
      </c>
      <c r="C11" s="183"/>
      <c r="I11" s="182"/>
      <c r="J11" s="36">
        <v>1.0</v>
      </c>
      <c r="BH11" s="183"/>
    </row>
    <row r="12">
      <c r="B12" s="184" t="s">
        <v>741</v>
      </c>
      <c r="C12" s="183"/>
      <c r="I12" s="182"/>
      <c r="M12" s="36">
        <v>1.0</v>
      </c>
      <c r="P12" s="36">
        <v>1.0</v>
      </c>
      <c r="Q12" s="36">
        <v>1.0</v>
      </c>
      <c r="V12" s="36">
        <v>1.0</v>
      </c>
      <c r="W12" s="36">
        <v>1.0</v>
      </c>
      <c r="X12" s="36">
        <v>1.0</v>
      </c>
      <c r="Y12" s="36">
        <v>1.0</v>
      </c>
      <c r="BH12" s="183"/>
    </row>
    <row r="13">
      <c r="B13" s="184" t="s">
        <v>741</v>
      </c>
      <c r="C13" s="183"/>
      <c r="I13" s="182">
        <v>1.0</v>
      </c>
      <c r="K13" s="36">
        <v>1.0</v>
      </c>
      <c r="M13" s="36">
        <v>1.0</v>
      </c>
      <c r="O13" s="36">
        <v>1.0</v>
      </c>
      <c r="BH13" s="183"/>
    </row>
    <row r="14">
      <c r="B14" s="184" t="s">
        <v>741</v>
      </c>
      <c r="C14" s="183"/>
      <c r="I14" s="182"/>
      <c r="M14" s="36">
        <v>1.0</v>
      </c>
      <c r="BH14" s="183"/>
    </row>
    <row r="15">
      <c r="B15" s="184" t="s">
        <v>741</v>
      </c>
      <c r="C15" s="183"/>
      <c r="I15" s="182"/>
      <c r="M15" s="36">
        <v>1.0</v>
      </c>
      <c r="N15" s="36">
        <v>1.0</v>
      </c>
      <c r="O15" s="36">
        <v>1.0</v>
      </c>
      <c r="P15" s="36">
        <v>1.0</v>
      </c>
      <c r="Q15" s="36">
        <v>1.0</v>
      </c>
      <c r="V15" s="36">
        <v>1.0</v>
      </c>
      <c r="W15" s="36">
        <v>1.0</v>
      </c>
      <c r="X15" s="36">
        <v>1.0</v>
      </c>
      <c r="Y15" s="36">
        <v>1.0</v>
      </c>
      <c r="AB15" s="36">
        <v>1.0</v>
      </c>
      <c r="AC15" s="36">
        <v>1.0</v>
      </c>
      <c r="BH15" s="183"/>
    </row>
    <row r="16">
      <c r="B16" s="184" t="s">
        <v>741</v>
      </c>
      <c r="C16" s="183"/>
      <c r="I16" s="182"/>
      <c r="J16" s="36">
        <v>1.0</v>
      </c>
      <c r="K16" s="36">
        <v>1.0</v>
      </c>
      <c r="BH16" s="183"/>
    </row>
    <row r="17">
      <c r="B17" s="184" t="s">
        <v>741</v>
      </c>
      <c r="C17" s="183"/>
      <c r="I17" s="182"/>
      <c r="J17" s="36">
        <v>1.0</v>
      </c>
      <c r="R17" s="36">
        <v>1.0</v>
      </c>
      <c r="BH17" s="183"/>
    </row>
    <row r="18">
      <c r="B18" s="184"/>
      <c r="C18" s="183"/>
      <c r="I18" s="182"/>
      <c r="J18" s="36">
        <v>1.0</v>
      </c>
      <c r="R18" s="36">
        <v>1.0</v>
      </c>
      <c r="BH18" s="183"/>
    </row>
    <row r="19">
      <c r="B19" s="184"/>
      <c r="C19" s="183"/>
      <c r="I19" s="182"/>
      <c r="J19" s="36">
        <v>1.0</v>
      </c>
      <c r="K19" s="36">
        <v>1.0</v>
      </c>
      <c r="M19" s="36">
        <v>1.0</v>
      </c>
      <c r="N19" s="36">
        <v>1.0</v>
      </c>
      <c r="O19" s="36">
        <v>1.0</v>
      </c>
      <c r="P19" s="36">
        <v>1.0</v>
      </c>
      <c r="Q19" s="36">
        <v>1.0</v>
      </c>
      <c r="V19" s="36">
        <v>1.0</v>
      </c>
      <c r="W19" s="36">
        <v>1.0</v>
      </c>
      <c r="X19" s="36">
        <v>1.0</v>
      </c>
      <c r="Y19" s="36">
        <v>1.0</v>
      </c>
      <c r="AB19" s="36">
        <v>1.0</v>
      </c>
      <c r="AC19" s="36">
        <v>1.0</v>
      </c>
      <c r="BH19" s="183"/>
    </row>
    <row r="20">
      <c r="B20" s="184"/>
      <c r="C20" s="183"/>
      <c r="I20" s="182"/>
      <c r="BH20" s="183"/>
    </row>
    <row r="21">
      <c r="B21" s="184"/>
      <c r="C21" s="183"/>
      <c r="I21" s="182"/>
      <c r="BH21" s="183"/>
    </row>
    <row r="22">
      <c r="B22" s="184"/>
      <c r="C22" s="183"/>
      <c r="I22" s="182"/>
      <c r="BH22" s="183"/>
    </row>
    <row r="23">
      <c r="B23" s="184"/>
      <c r="C23" s="183"/>
      <c r="I23" s="182"/>
      <c r="BH23" s="183"/>
    </row>
    <row r="24">
      <c r="B24" s="184"/>
      <c r="C24" s="183"/>
      <c r="I24" s="182"/>
      <c r="BH24" s="183"/>
    </row>
    <row r="25">
      <c r="B25" s="184"/>
      <c r="C25" s="183"/>
      <c r="I25" s="182"/>
      <c r="BH25" s="183"/>
    </row>
    <row r="26">
      <c r="B26" s="184"/>
      <c r="C26" s="183"/>
      <c r="I26" s="182"/>
      <c r="BH26" s="183"/>
    </row>
    <row r="27">
      <c r="B27" s="184"/>
      <c r="C27" s="183"/>
      <c r="I27" s="182"/>
      <c r="BH27" s="183"/>
    </row>
    <row r="28">
      <c r="B28" s="184"/>
      <c r="C28" s="183"/>
      <c r="I28" s="182"/>
      <c r="BH28" s="183"/>
    </row>
    <row r="29">
      <c r="B29" s="184"/>
      <c r="C29" s="183"/>
      <c r="I29" s="182"/>
      <c r="BH29" s="183"/>
    </row>
    <row r="30">
      <c r="B30" s="184"/>
      <c r="C30" s="183"/>
      <c r="I30" s="182"/>
      <c r="BH30" s="183"/>
    </row>
    <row r="31">
      <c r="B31" s="184"/>
      <c r="C31" s="183"/>
      <c r="I31" s="182"/>
      <c r="BH31" s="183"/>
    </row>
    <row r="32">
      <c r="B32" s="184"/>
      <c r="C32" s="183"/>
      <c r="I32" s="182"/>
      <c r="BH32" s="183"/>
    </row>
    <row r="33">
      <c r="B33" s="184"/>
      <c r="C33" s="183"/>
      <c r="I33" s="182"/>
      <c r="BH33" s="183"/>
    </row>
    <row r="34">
      <c r="B34" s="184"/>
      <c r="C34" s="183"/>
      <c r="I34" s="182"/>
      <c r="BH34" s="183"/>
    </row>
    <row r="35">
      <c r="B35" s="184"/>
      <c r="C35" s="183"/>
      <c r="I35" s="182"/>
      <c r="BH35" s="183"/>
    </row>
    <row r="36">
      <c r="B36" s="184"/>
      <c r="C36" s="183"/>
      <c r="I36" s="182"/>
      <c r="BH36" s="183"/>
    </row>
    <row r="37">
      <c r="B37" s="184"/>
      <c r="C37" s="183"/>
      <c r="I37" s="182"/>
      <c r="BH37" s="183"/>
    </row>
    <row r="38">
      <c r="B38" s="184"/>
      <c r="C38" s="183"/>
      <c r="I38" s="182"/>
      <c r="BH38" s="183"/>
    </row>
    <row r="39">
      <c r="B39" s="184"/>
      <c r="C39" s="183"/>
      <c r="I39" s="182"/>
      <c r="BH39" s="183"/>
    </row>
    <row r="40">
      <c r="B40" s="184"/>
      <c r="C40" s="183"/>
      <c r="I40" s="182"/>
      <c r="BH40" s="183"/>
    </row>
    <row r="41">
      <c r="B41" s="184"/>
      <c r="C41" s="183"/>
      <c r="I41" s="182"/>
      <c r="BH41" s="183"/>
    </row>
    <row r="42">
      <c r="B42" s="184"/>
      <c r="C42" s="183"/>
      <c r="I42" s="182"/>
      <c r="BH42" s="183"/>
    </row>
    <row r="43">
      <c r="B43" s="184"/>
      <c r="C43" s="183"/>
      <c r="I43" s="182"/>
      <c r="BH43" s="183"/>
    </row>
    <row r="44">
      <c r="B44" s="184"/>
      <c r="C44" s="183"/>
      <c r="I44" s="182"/>
      <c r="BH44" s="183"/>
    </row>
    <row r="45">
      <c r="B45" s="184"/>
      <c r="C45" s="183"/>
      <c r="I45" s="182"/>
      <c r="BH45" s="183"/>
    </row>
    <row r="46">
      <c r="B46" s="184"/>
      <c r="C46" s="183"/>
      <c r="I46" s="182"/>
      <c r="BH46" s="183"/>
    </row>
    <row r="47">
      <c r="B47" s="184"/>
      <c r="C47" s="183"/>
      <c r="I47" s="182"/>
      <c r="BH47" s="183"/>
    </row>
    <row r="48">
      <c r="B48" s="184"/>
      <c r="C48" s="183"/>
      <c r="I48" s="182"/>
      <c r="BH48" s="183"/>
    </row>
    <row r="49">
      <c r="B49" s="184"/>
      <c r="C49" s="183"/>
      <c r="I49" s="182"/>
      <c r="BH49" s="183"/>
    </row>
    <row r="50">
      <c r="B50" s="184"/>
      <c r="C50" s="183"/>
      <c r="I50" s="182"/>
      <c r="BH50" s="183"/>
    </row>
    <row r="51">
      <c r="A51" s="185"/>
      <c r="B51" s="184"/>
      <c r="C51" s="183"/>
      <c r="I51" s="182"/>
      <c r="BH51" s="183"/>
    </row>
    <row r="52">
      <c r="B52" s="184"/>
      <c r="C52" s="183"/>
      <c r="I52" s="182"/>
      <c r="BH52" s="183"/>
    </row>
    <row r="53">
      <c r="B53" s="184"/>
      <c r="C53" s="183"/>
      <c r="I53" s="182"/>
      <c r="BH53" s="183"/>
    </row>
    <row r="54">
      <c r="B54" s="184"/>
      <c r="C54" s="183"/>
      <c r="I54" s="182"/>
      <c r="BH54" s="183"/>
    </row>
    <row r="55">
      <c r="B55" s="184"/>
      <c r="C55" s="183"/>
      <c r="I55" s="182"/>
      <c r="BH55" s="183"/>
    </row>
    <row r="56">
      <c r="B56" s="184"/>
      <c r="C56" s="183"/>
      <c r="I56" s="182"/>
      <c r="BH56" s="183"/>
    </row>
    <row r="57">
      <c r="B57" s="184"/>
      <c r="C57" s="183"/>
      <c r="I57" s="182"/>
      <c r="BH57" s="183"/>
    </row>
    <row r="58">
      <c r="B58" s="184"/>
      <c r="C58" s="183"/>
      <c r="I58" s="182"/>
      <c r="BH58" s="183"/>
    </row>
    <row r="59">
      <c r="B59" s="184"/>
      <c r="C59" s="183"/>
      <c r="I59" s="182"/>
      <c r="BH59" s="183"/>
    </row>
    <row r="60">
      <c r="B60" s="184"/>
      <c r="C60" s="183"/>
      <c r="I60" s="182"/>
      <c r="BH60" s="183"/>
    </row>
    <row r="61">
      <c r="B61" s="184"/>
      <c r="C61" s="183"/>
      <c r="I61" s="182"/>
      <c r="BH61" s="183"/>
    </row>
    <row r="62">
      <c r="B62" s="184"/>
      <c r="C62" s="183"/>
      <c r="I62" s="182"/>
      <c r="BH62" s="183"/>
    </row>
    <row r="63">
      <c r="B63" s="184"/>
      <c r="C63" s="183"/>
      <c r="I63" s="182"/>
      <c r="BH63" s="183"/>
    </row>
    <row r="64">
      <c r="B64" s="184"/>
      <c r="C64" s="183"/>
      <c r="I64" s="182"/>
      <c r="BH64" s="183"/>
    </row>
    <row r="65">
      <c r="B65" s="184"/>
      <c r="C65" s="183"/>
      <c r="I65" s="182"/>
      <c r="BH65" s="183"/>
    </row>
    <row r="66">
      <c r="B66" s="184"/>
      <c r="C66" s="183"/>
      <c r="I66" s="182"/>
      <c r="BH66" s="183"/>
    </row>
    <row r="67">
      <c r="B67" s="184"/>
      <c r="C67" s="183"/>
      <c r="I67" s="182"/>
      <c r="BH67" s="183"/>
    </row>
    <row r="68">
      <c r="B68" s="184"/>
      <c r="C68" s="183"/>
      <c r="I68" s="182"/>
      <c r="BH68" s="183"/>
    </row>
    <row r="69">
      <c r="B69" s="184"/>
      <c r="C69" s="183"/>
      <c r="I69" s="182"/>
      <c r="BH69" s="183"/>
    </row>
    <row r="70">
      <c r="B70" s="184"/>
      <c r="C70" s="183"/>
      <c r="I70" s="182"/>
      <c r="BH70" s="183"/>
    </row>
    <row r="71">
      <c r="B71" s="184"/>
      <c r="C71" s="183"/>
      <c r="I71" s="182"/>
      <c r="BH71" s="183"/>
    </row>
    <row r="72">
      <c r="B72" s="184"/>
      <c r="C72" s="183"/>
      <c r="I72" s="182"/>
      <c r="BH72" s="183"/>
    </row>
    <row r="73">
      <c r="B73" s="184"/>
      <c r="C73" s="183"/>
      <c r="I73" s="182"/>
      <c r="BH73" s="183"/>
    </row>
    <row r="74">
      <c r="B74" s="184"/>
      <c r="C74" s="183"/>
      <c r="I74" s="182"/>
      <c r="BH74" s="183"/>
    </row>
    <row r="75">
      <c r="B75" s="184"/>
      <c r="C75" s="183"/>
      <c r="I75" s="182"/>
      <c r="BH75" s="183"/>
    </row>
    <row r="76">
      <c r="B76" s="184"/>
      <c r="C76" s="183"/>
      <c r="I76" s="182"/>
      <c r="BH76" s="183"/>
    </row>
    <row r="77">
      <c r="B77" s="184"/>
      <c r="C77" s="183"/>
      <c r="I77" s="182"/>
      <c r="BH77" s="183"/>
    </row>
    <row r="78">
      <c r="B78" s="184"/>
      <c r="C78" s="183"/>
      <c r="I78" s="182"/>
      <c r="BH78" s="183"/>
    </row>
    <row r="79">
      <c r="B79" s="184"/>
      <c r="C79" s="183"/>
      <c r="I79" s="182"/>
      <c r="BH79" s="183"/>
    </row>
    <row r="80">
      <c r="B80" s="184"/>
      <c r="C80" s="183"/>
      <c r="I80" s="182"/>
      <c r="BH80" s="183"/>
    </row>
    <row r="81">
      <c r="B81" s="184"/>
      <c r="C81" s="183"/>
      <c r="I81" s="182"/>
      <c r="BH81" s="183"/>
    </row>
    <row r="82">
      <c r="B82" s="184"/>
      <c r="C82" s="183"/>
      <c r="I82" s="182"/>
      <c r="BH82" s="183"/>
    </row>
    <row r="83">
      <c r="B83" s="184"/>
      <c r="C83" s="183"/>
      <c r="I83" s="182"/>
      <c r="BH83" s="183"/>
    </row>
    <row r="84">
      <c r="B84" s="184"/>
      <c r="C84" s="183"/>
      <c r="I84" s="182"/>
      <c r="BH84" s="183"/>
    </row>
    <row r="85">
      <c r="B85" s="184"/>
      <c r="C85" s="183"/>
      <c r="I85" s="182"/>
      <c r="BH85" s="183"/>
    </row>
    <row r="86">
      <c r="B86" s="184"/>
      <c r="C86" s="183"/>
      <c r="I86" s="182"/>
      <c r="BH86" s="183"/>
    </row>
    <row r="87">
      <c r="B87" s="184"/>
      <c r="C87" s="183"/>
      <c r="I87" s="182"/>
      <c r="BH87" s="183"/>
    </row>
    <row r="88">
      <c r="B88" s="184"/>
      <c r="C88" s="183"/>
      <c r="I88" s="182"/>
      <c r="BH88" s="183"/>
    </row>
    <row r="89">
      <c r="B89" s="184"/>
      <c r="C89" s="183"/>
      <c r="I89" s="182"/>
      <c r="BH89" s="183"/>
    </row>
    <row r="90">
      <c r="B90" s="184"/>
      <c r="C90" s="183"/>
      <c r="I90" s="182"/>
      <c r="BH90" s="183"/>
    </row>
    <row r="91">
      <c r="B91" s="184"/>
      <c r="C91" s="183"/>
      <c r="I91" s="182"/>
      <c r="BH91" s="183"/>
    </row>
    <row r="92">
      <c r="B92" s="184"/>
      <c r="C92" s="183"/>
      <c r="I92" s="182"/>
      <c r="BH92" s="183"/>
    </row>
    <row r="93">
      <c r="B93" s="184"/>
      <c r="C93" s="183"/>
      <c r="I93" s="182"/>
      <c r="BH93" s="183"/>
    </row>
    <row r="94">
      <c r="B94" s="184"/>
      <c r="C94" s="183"/>
      <c r="I94" s="182"/>
      <c r="BH94" s="183"/>
    </row>
    <row r="95">
      <c r="B95" s="184"/>
      <c r="C95" s="183"/>
      <c r="I95" s="182"/>
      <c r="BH95" s="183"/>
    </row>
    <row r="96">
      <c r="B96" s="184"/>
      <c r="C96" s="183"/>
      <c r="I96" s="182"/>
      <c r="BH96" s="183"/>
    </row>
    <row r="97">
      <c r="B97" s="184"/>
      <c r="C97" s="183"/>
      <c r="I97" s="182"/>
      <c r="BH97" s="183"/>
    </row>
    <row r="98">
      <c r="B98" s="184"/>
      <c r="C98" s="183"/>
      <c r="I98" s="182"/>
      <c r="BH98" s="183"/>
    </row>
    <row r="99">
      <c r="B99" s="184"/>
      <c r="C99" s="183"/>
      <c r="I99" s="182"/>
      <c r="BH99" s="183"/>
    </row>
    <row r="100">
      <c r="B100" s="184"/>
      <c r="C100" s="183"/>
      <c r="I100" s="182"/>
      <c r="BH100" s="183"/>
    </row>
    <row r="101">
      <c r="A101" s="185"/>
      <c r="B101" s="186"/>
      <c r="C101" s="187"/>
      <c r="D101" s="185"/>
      <c r="E101" s="185"/>
      <c r="F101" s="185"/>
      <c r="G101" s="185"/>
      <c r="H101" s="185"/>
      <c r="I101" s="188"/>
      <c r="J101" s="185"/>
      <c r="K101" s="185"/>
      <c r="L101" s="185"/>
      <c r="M101" s="185"/>
      <c r="N101" s="185"/>
      <c r="O101" s="185"/>
      <c r="P101" s="185"/>
      <c r="Q101" s="185"/>
      <c r="R101" s="185"/>
      <c r="S101" s="185"/>
      <c r="T101" s="185"/>
      <c r="U101" s="185"/>
      <c r="V101" s="185"/>
      <c r="W101" s="185"/>
      <c r="X101" s="185"/>
      <c r="Y101" s="185"/>
      <c r="Z101" s="185"/>
      <c r="AA101" s="185"/>
      <c r="AB101" s="185"/>
      <c r="AC101" s="185"/>
      <c r="AD101" s="185"/>
      <c r="AE101" s="185"/>
      <c r="AF101" s="185"/>
      <c r="AG101" s="185"/>
      <c r="AH101" s="185"/>
      <c r="AI101" s="185"/>
      <c r="AJ101" s="185"/>
      <c r="AK101" s="185"/>
      <c r="AL101" s="185"/>
      <c r="AM101" s="185"/>
      <c r="AN101" s="185"/>
      <c r="AO101" s="185"/>
      <c r="AP101" s="185"/>
      <c r="AQ101" s="185"/>
      <c r="AR101" s="185"/>
      <c r="AS101" s="185"/>
      <c r="AT101" s="185"/>
      <c r="AU101" s="185"/>
      <c r="AV101" s="185"/>
      <c r="AW101" s="185"/>
      <c r="AX101" s="185"/>
      <c r="AY101" s="185"/>
      <c r="AZ101" s="185"/>
      <c r="BA101" s="185"/>
      <c r="BB101" s="185"/>
      <c r="BC101" s="185"/>
      <c r="BD101" s="185"/>
      <c r="BE101" s="185"/>
      <c r="BF101" s="185"/>
      <c r="BG101" s="185"/>
      <c r="BH101" s="187"/>
      <c r="BI101" s="185"/>
      <c r="BJ101" s="185"/>
      <c r="BK101" s="185"/>
      <c r="BL101" s="185"/>
      <c r="BM101" s="185"/>
      <c r="BN101" s="185"/>
      <c r="BO101" s="185"/>
      <c r="BP101" s="185"/>
      <c r="BQ101" s="185"/>
      <c r="BR101" s="185"/>
      <c r="BS101" s="185"/>
      <c r="BT101" s="185"/>
      <c r="BU101" s="185"/>
      <c r="BV101" s="185"/>
    </row>
    <row r="102">
      <c r="B102" s="183"/>
      <c r="C102" s="183">
        <v>25.0</v>
      </c>
      <c r="D102" s="36">
        <v>25.0</v>
      </c>
      <c r="E102" s="36">
        <v>25.0</v>
      </c>
      <c r="F102" s="36">
        <v>25.0</v>
      </c>
      <c r="G102" s="36">
        <v>25.0</v>
      </c>
      <c r="H102" s="36">
        <v>30.0</v>
      </c>
      <c r="I102" s="182">
        <v>30.0</v>
      </c>
      <c r="BH102" s="183"/>
    </row>
    <row r="103">
      <c r="B103" s="183"/>
      <c r="C103" s="183" t="s">
        <v>742</v>
      </c>
      <c r="D103" s="36" t="s">
        <v>743</v>
      </c>
      <c r="E103" s="36" t="s">
        <v>744</v>
      </c>
      <c r="F103" s="36" t="s">
        <v>745</v>
      </c>
      <c r="G103" s="36" t="s">
        <v>746</v>
      </c>
      <c r="H103" s="36" t="s">
        <v>747</v>
      </c>
      <c r="I103" s="182" t="s">
        <v>748</v>
      </c>
      <c r="BH103" s="183"/>
    </row>
    <row r="104">
      <c r="B104" s="183"/>
      <c r="C104" s="183" t="s">
        <v>11</v>
      </c>
      <c r="D104" s="36" t="s">
        <v>11</v>
      </c>
      <c r="E104" s="36" t="s">
        <v>11</v>
      </c>
      <c r="F104" s="36" t="s">
        <v>749</v>
      </c>
      <c r="G104" s="36" t="s">
        <v>750</v>
      </c>
      <c r="H104" s="36" t="s">
        <v>11</v>
      </c>
      <c r="I104" s="182" t="s">
        <v>751</v>
      </c>
      <c r="BH104" s="183"/>
    </row>
    <row r="105">
      <c r="B105" s="183"/>
      <c r="C105" s="183" t="s">
        <v>752</v>
      </c>
      <c r="D105" s="36" t="s">
        <v>752</v>
      </c>
      <c r="E105" s="36" t="s">
        <v>752</v>
      </c>
      <c r="F105" s="36" t="s">
        <v>752</v>
      </c>
      <c r="G105" s="36" t="s">
        <v>752</v>
      </c>
      <c r="H105" s="36" t="s">
        <v>752</v>
      </c>
      <c r="I105" s="182" t="s">
        <v>752</v>
      </c>
      <c r="BH105" s="183"/>
    </row>
    <row r="106">
      <c r="B106" s="183"/>
      <c r="C106" s="183">
        <v>0.7881944444444444</v>
      </c>
      <c r="D106" s="36">
        <v>0.7881944444444444</v>
      </c>
      <c r="E106" s="36">
        <v>0.7881944444444444</v>
      </c>
      <c r="F106" s="36">
        <v>0.7881944444444444</v>
      </c>
      <c r="G106" s="36">
        <v>0.7881944444444444</v>
      </c>
      <c r="H106" s="36">
        <v>0.5555555555555555</v>
      </c>
      <c r="I106" s="182">
        <v>0.7638888888888888</v>
      </c>
      <c r="BH106" s="183"/>
    </row>
    <row r="107">
      <c r="B107" s="183"/>
      <c r="C107" s="183">
        <v>0.8055555555555556</v>
      </c>
      <c r="D107" s="36">
        <v>0.8055555555555556</v>
      </c>
      <c r="E107" s="36">
        <v>0.8055555555555556</v>
      </c>
      <c r="F107" s="36">
        <v>0.8055555555555556</v>
      </c>
      <c r="G107" s="36">
        <v>0.8055555555555556</v>
      </c>
      <c r="H107" s="36">
        <v>0.5763888888888888</v>
      </c>
      <c r="I107" s="182">
        <v>0.7847222222222222</v>
      </c>
      <c r="BH107" s="183"/>
    </row>
    <row r="108">
      <c r="B108" s="183"/>
      <c r="C108" s="183">
        <v>0.8229166666666667</v>
      </c>
      <c r="D108" s="36">
        <v>0.8229166666666667</v>
      </c>
      <c r="E108" s="36">
        <v>0.8229166666666667</v>
      </c>
      <c r="F108" s="36">
        <v>0.8229166666666667</v>
      </c>
      <c r="G108" s="36">
        <v>0.8229166666666667</v>
      </c>
      <c r="H108" s="36">
        <v>0.5972222222222222</v>
      </c>
      <c r="I108" s="182">
        <v>0.8055555555555556</v>
      </c>
      <c r="BH108" s="183"/>
    </row>
    <row r="109">
      <c r="B109" s="183"/>
      <c r="C109" s="183">
        <v>0.8402777777777779</v>
      </c>
      <c r="D109" s="36">
        <v>0.8402777777777779</v>
      </c>
      <c r="E109" s="36">
        <v>0.8402777777777779</v>
      </c>
      <c r="F109" s="36">
        <v>0.8402777777777779</v>
      </c>
      <c r="G109" s="36">
        <v>0.8402777777777779</v>
      </c>
      <c r="H109" s="36">
        <v>0.6180555555555556</v>
      </c>
      <c r="I109" s="182" t="s">
        <v>213</v>
      </c>
      <c r="BH109" s="183"/>
    </row>
    <row r="110">
      <c r="B110" s="183"/>
      <c r="C110" s="183" t="s">
        <v>213</v>
      </c>
      <c r="D110" s="36" t="s">
        <v>213</v>
      </c>
      <c r="E110" s="36" t="s">
        <v>213</v>
      </c>
      <c r="F110" s="36" t="s">
        <v>213</v>
      </c>
      <c r="G110" s="36" t="s">
        <v>213</v>
      </c>
      <c r="H110" s="36">
        <v>0.638888888888889</v>
      </c>
      <c r="I110" s="182" t="s">
        <v>213</v>
      </c>
      <c r="BH110" s="183"/>
    </row>
    <row r="111">
      <c r="B111" s="183"/>
      <c r="BH111" s="183"/>
    </row>
    <row r="112">
      <c r="B112" s="183"/>
      <c r="BH112" s="183"/>
    </row>
    <row r="113">
      <c r="B113" s="183"/>
      <c r="BH113" s="183"/>
    </row>
    <row r="114">
      <c r="B114" s="183"/>
      <c r="BH114" s="183"/>
    </row>
    <row r="115">
      <c r="B115" s="183"/>
      <c r="BH115" s="183"/>
    </row>
    <row r="116">
      <c r="B116" s="183"/>
      <c r="C116" s="183" t="s">
        <v>213</v>
      </c>
      <c r="D116" s="36" t="s">
        <v>213</v>
      </c>
      <c r="E116" s="36" t="s">
        <v>213</v>
      </c>
      <c r="F116" s="36" t="s">
        <v>213</v>
      </c>
      <c r="G116" s="36" t="s">
        <v>213</v>
      </c>
      <c r="H116" s="36" t="s">
        <v>213</v>
      </c>
      <c r="I116" s="182" t="s">
        <v>213</v>
      </c>
      <c r="BH116" s="183"/>
    </row>
    <row r="117">
      <c r="B117" s="183"/>
      <c r="C117" s="183" t="s">
        <v>213</v>
      </c>
      <c r="D117" s="36" t="s">
        <v>213</v>
      </c>
      <c r="E117" s="36" t="s">
        <v>213</v>
      </c>
      <c r="F117" s="36" t="s">
        <v>213</v>
      </c>
      <c r="G117" s="36" t="s">
        <v>213</v>
      </c>
      <c r="H117" s="36" t="s">
        <v>213</v>
      </c>
      <c r="I117" s="182" t="s">
        <v>213</v>
      </c>
      <c r="BH117" s="183"/>
    </row>
    <row r="118">
      <c r="B118" s="183"/>
      <c r="C118" s="183" t="s">
        <v>213</v>
      </c>
      <c r="D118" s="36" t="s">
        <v>213</v>
      </c>
      <c r="E118" s="36" t="s">
        <v>213</v>
      </c>
      <c r="F118" s="36" t="s">
        <v>213</v>
      </c>
      <c r="G118" s="36" t="s">
        <v>213</v>
      </c>
      <c r="H118" s="36" t="s">
        <v>213</v>
      </c>
      <c r="I118" s="182" t="s">
        <v>213</v>
      </c>
      <c r="BH118" s="183"/>
    </row>
    <row r="119">
      <c r="B119" s="183"/>
      <c r="C119" s="183"/>
      <c r="I119" s="182"/>
      <c r="BH119" s="183"/>
    </row>
    <row r="120">
      <c r="B120" s="183"/>
      <c r="C120" s="183"/>
      <c r="I120" s="182"/>
      <c r="BH120" s="183"/>
    </row>
    <row r="121">
      <c r="B121" s="183"/>
      <c r="C121" s="183"/>
      <c r="I121" s="182"/>
      <c r="BH121" s="183"/>
    </row>
    <row r="122">
      <c r="B122" s="183"/>
      <c r="C122" s="183"/>
      <c r="I122" s="182"/>
      <c r="BH122" s="183"/>
    </row>
    <row r="123">
      <c r="B123" s="183"/>
      <c r="C123" s="183"/>
      <c r="I123" s="182"/>
      <c r="BH123" s="183"/>
    </row>
    <row r="124">
      <c r="B124" s="183"/>
      <c r="C124" s="183"/>
      <c r="I124" s="182"/>
      <c r="BH124" s="183"/>
    </row>
    <row r="125">
      <c r="B125" s="183"/>
      <c r="C125" s="183"/>
      <c r="I125" s="182"/>
      <c r="BH125" s="183"/>
    </row>
    <row r="126">
      <c r="B126" s="183"/>
      <c r="C126" s="183"/>
      <c r="I126" s="182"/>
      <c r="BH126" s="183"/>
    </row>
    <row r="127">
      <c r="B127" s="183"/>
      <c r="C127" s="183"/>
      <c r="I127" s="182"/>
      <c r="BH127" s="183"/>
    </row>
    <row r="128">
      <c r="B128" s="183"/>
      <c r="C128" s="183"/>
      <c r="I128" s="182"/>
      <c r="BH128" s="183"/>
    </row>
    <row r="129">
      <c r="B129" s="183"/>
      <c r="C129" s="183"/>
      <c r="I129" s="182"/>
      <c r="BH129" s="183"/>
    </row>
    <row r="130">
      <c r="B130" s="183"/>
      <c r="C130" s="183"/>
      <c r="I130" s="182"/>
      <c r="BH130" s="183"/>
    </row>
    <row r="131">
      <c r="B131" s="183"/>
      <c r="C131" s="183"/>
      <c r="I131" s="182"/>
      <c r="BH131" s="183"/>
    </row>
    <row r="132">
      <c r="B132" s="183"/>
      <c r="C132" s="183"/>
      <c r="I132" s="182"/>
      <c r="BH132" s="183"/>
    </row>
    <row r="133">
      <c r="B133" s="183"/>
      <c r="C133" s="183"/>
      <c r="I133" s="182"/>
      <c r="BH133" s="183"/>
    </row>
    <row r="134">
      <c r="B134" s="183"/>
      <c r="C134" s="183"/>
      <c r="I134" s="182"/>
      <c r="BH134" s="183"/>
    </row>
    <row r="135">
      <c r="B135" s="183"/>
      <c r="C135" s="183"/>
      <c r="I135" s="182"/>
      <c r="BH135" s="183"/>
    </row>
    <row r="136">
      <c r="B136" s="183"/>
      <c r="C136" s="183"/>
      <c r="I136" s="182"/>
      <c r="BH136" s="183"/>
    </row>
    <row r="137">
      <c r="B137" s="183"/>
      <c r="C137" s="183"/>
      <c r="I137" s="182"/>
      <c r="BH137" s="183"/>
    </row>
    <row r="138">
      <c r="B138" s="183"/>
      <c r="C138" s="183"/>
      <c r="I138" s="182"/>
      <c r="BH138" s="183"/>
    </row>
    <row r="139">
      <c r="B139" s="183"/>
      <c r="C139" s="183"/>
      <c r="I139" s="182"/>
      <c r="BH139" s="183"/>
    </row>
    <row r="140">
      <c r="B140" s="183"/>
      <c r="C140" s="183"/>
      <c r="I140" s="182"/>
      <c r="BH140" s="183"/>
    </row>
    <row r="141">
      <c r="B141" s="183"/>
      <c r="C141" s="183"/>
      <c r="I141" s="182"/>
      <c r="BH141" s="183"/>
    </row>
    <row r="142">
      <c r="B142" s="183"/>
      <c r="C142" s="183"/>
      <c r="I142" s="182"/>
      <c r="BH142" s="183"/>
    </row>
    <row r="143">
      <c r="B143" s="183"/>
      <c r="C143" s="183"/>
      <c r="I143" s="182"/>
      <c r="BH143" s="183"/>
    </row>
    <row r="144">
      <c r="B144" s="183"/>
      <c r="C144" s="183"/>
      <c r="I144" s="182"/>
      <c r="BH144" s="183"/>
    </row>
    <row r="145">
      <c r="B145" s="183"/>
      <c r="C145" s="183"/>
      <c r="I145" s="182"/>
      <c r="BH145" s="183"/>
    </row>
    <row r="146">
      <c r="B146" s="183"/>
      <c r="C146" s="183"/>
      <c r="I146" s="182"/>
      <c r="BH146" s="183"/>
    </row>
    <row r="147">
      <c r="B147" s="183"/>
      <c r="C147" s="183"/>
      <c r="I147" s="182"/>
      <c r="BH147" s="183"/>
    </row>
    <row r="148">
      <c r="B148" s="183"/>
      <c r="C148" s="183"/>
      <c r="I148" s="182"/>
      <c r="BH148" s="183"/>
    </row>
    <row r="149">
      <c r="B149" s="183"/>
      <c r="C149" s="183"/>
      <c r="I149" s="182"/>
      <c r="BH149" s="183"/>
    </row>
    <row r="150">
      <c r="B150" s="183"/>
      <c r="C150" s="183"/>
      <c r="I150" s="182"/>
      <c r="BH150" s="183"/>
    </row>
    <row r="151">
      <c r="B151" s="183"/>
      <c r="C151" s="183"/>
      <c r="I151" s="182"/>
      <c r="BH151" s="183"/>
    </row>
    <row r="152">
      <c r="B152" s="183"/>
      <c r="C152" s="183"/>
      <c r="I152" s="182"/>
      <c r="BH152" s="183"/>
    </row>
    <row r="153">
      <c r="B153" s="183"/>
      <c r="C153" s="183"/>
      <c r="I153" s="182"/>
      <c r="BH153" s="183"/>
    </row>
    <row r="154">
      <c r="B154" s="183"/>
      <c r="C154" s="183"/>
      <c r="I154" s="182"/>
      <c r="BH154" s="183"/>
    </row>
    <row r="155">
      <c r="B155" s="183"/>
      <c r="C155" s="183"/>
      <c r="I155" s="182"/>
      <c r="BH155" s="183"/>
    </row>
    <row r="156">
      <c r="B156" s="183"/>
      <c r="C156" s="183"/>
      <c r="I156" s="182"/>
      <c r="BH156" s="183"/>
    </row>
    <row r="157">
      <c r="B157" s="183"/>
      <c r="C157" s="183"/>
      <c r="I157" s="182"/>
      <c r="BH157" s="183"/>
    </row>
    <row r="158">
      <c r="B158" s="183"/>
      <c r="C158" s="183"/>
      <c r="I158" s="182"/>
      <c r="BH158" s="183"/>
    </row>
    <row r="159">
      <c r="B159" s="183"/>
      <c r="C159" s="183"/>
      <c r="I159" s="182"/>
      <c r="BH159" s="183"/>
    </row>
    <row r="160">
      <c r="B160" s="183"/>
      <c r="C160" s="183"/>
      <c r="I160" s="182"/>
      <c r="BH160" s="183"/>
    </row>
    <row r="161">
      <c r="B161" s="183"/>
      <c r="C161" s="183"/>
      <c r="I161" s="182"/>
      <c r="BH161" s="183"/>
    </row>
    <row r="162">
      <c r="B162" s="183"/>
      <c r="C162" s="183"/>
      <c r="I162" s="182"/>
      <c r="BH162" s="183"/>
    </row>
    <row r="163">
      <c r="B163" s="183"/>
      <c r="C163" s="183"/>
      <c r="I163" s="182"/>
      <c r="BH163" s="183"/>
    </row>
    <row r="164">
      <c r="B164" s="183"/>
      <c r="C164" s="183"/>
      <c r="I164" s="182"/>
      <c r="BH164" s="183"/>
    </row>
    <row r="165">
      <c r="B165" s="183"/>
      <c r="C165" s="183"/>
      <c r="I165" s="182"/>
      <c r="BH165" s="183"/>
    </row>
    <row r="166">
      <c r="B166" s="183"/>
      <c r="C166" s="183"/>
      <c r="I166" s="182"/>
      <c r="BH166" s="183"/>
    </row>
    <row r="167">
      <c r="B167" s="183"/>
      <c r="C167" s="183"/>
      <c r="I167" s="182"/>
      <c r="BH167" s="183"/>
    </row>
    <row r="168">
      <c r="B168" s="183"/>
      <c r="C168" s="183"/>
      <c r="I168" s="182"/>
      <c r="BH168" s="183"/>
    </row>
    <row r="169">
      <c r="B169" s="183"/>
      <c r="C169" s="183"/>
      <c r="I169" s="182"/>
      <c r="BH169" s="183"/>
    </row>
    <row r="170">
      <c r="B170" s="183"/>
      <c r="C170" s="183"/>
      <c r="I170" s="182"/>
      <c r="BH170" s="183"/>
    </row>
    <row r="171">
      <c r="B171" s="183"/>
      <c r="C171" s="183"/>
      <c r="I171" s="182"/>
      <c r="BH171" s="183"/>
    </row>
    <row r="172">
      <c r="B172" s="183"/>
      <c r="C172" s="183"/>
      <c r="I172" s="182"/>
      <c r="BH172" s="183"/>
    </row>
    <row r="173">
      <c r="B173" s="183"/>
      <c r="C173" s="183"/>
      <c r="I173" s="182"/>
      <c r="BH173" s="183"/>
    </row>
    <row r="174">
      <c r="B174" s="183"/>
      <c r="C174" s="183"/>
      <c r="I174" s="182"/>
      <c r="BH174" s="183"/>
    </row>
    <row r="175">
      <c r="B175" s="183"/>
      <c r="C175" s="183"/>
      <c r="I175" s="182"/>
      <c r="BH175" s="183"/>
    </row>
    <row r="176">
      <c r="B176" s="183"/>
      <c r="C176" s="183"/>
      <c r="I176" s="182"/>
      <c r="BH176" s="183"/>
    </row>
    <row r="177">
      <c r="B177" s="183"/>
      <c r="C177" s="183"/>
      <c r="I177" s="182"/>
      <c r="BH177" s="183"/>
    </row>
    <row r="178">
      <c r="B178" s="183"/>
      <c r="C178" s="183"/>
      <c r="I178" s="182"/>
      <c r="BH178" s="183"/>
    </row>
    <row r="179">
      <c r="B179" s="183"/>
      <c r="C179" s="183"/>
      <c r="I179" s="182"/>
      <c r="BH179" s="183"/>
    </row>
    <row r="180">
      <c r="B180" s="183"/>
      <c r="C180" s="183"/>
      <c r="I180" s="182"/>
      <c r="BH180" s="183"/>
    </row>
    <row r="181">
      <c r="B181" s="183"/>
      <c r="C181" s="183"/>
      <c r="I181" s="182"/>
      <c r="BH181" s="183"/>
    </row>
    <row r="182">
      <c r="B182" s="183"/>
      <c r="C182" s="183"/>
      <c r="I182" s="182"/>
      <c r="BH182" s="183"/>
    </row>
    <row r="183">
      <c r="B183" s="183"/>
      <c r="C183" s="183"/>
      <c r="I183" s="182"/>
      <c r="BH183" s="183"/>
    </row>
    <row r="184">
      <c r="B184" s="183"/>
      <c r="C184" s="183"/>
      <c r="I184" s="182"/>
      <c r="BH184" s="183"/>
    </row>
    <row r="185">
      <c r="B185" s="183"/>
      <c r="C185" s="183"/>
      <c r="I185" s="182"/>
      <c r="BH185" s="183"/>
    </row>
    <row r="186">
      <c r="B186" s="183"/>
      <c r="C186" s="183"/>
      <c r="I186" s="182"/>
      <c r="BH186" s="183"/>
    </row>
    <row r="187">
      <c r="B187" s="183"/>
      <c r="C187" s="183"/>
      <c r="I187" s="182"/>
      <c r="BH187" s="183"/>
    </row>
    <row r="188">
      <c r="B188" s="183"/>
      <c r="C188" s="183"/>
      <c r="I188" s="182"/>
      <c r="BH188" s="183"/>
    </row>
    <row r="189">
      <c r="B189" s="183"/>
      <c r="C189" s="183"/>
      <c r="I189" s="182"/>
      <c r="BH189" s="183"/>
    </row>
    <row r="190">
      <c r="B190" s="183"/>
      <c r="C190" s="183"/>
      <c r="I190" s="182"/>
      <c r="BH190" s="183"/>
    </row>
    <row r="191">
      <c r="B191" s="183"/>
      <c r="C191" s="183"/>
      <c r="I191" s="182"/>
      <c r="BH191" s="183"/>
    </row>
    <row r="192">
      <c r="B192" s="183"/>
      <c r="C192" s="183"/>
      <c r="I192" s="182"/>
      <c r="BH192" s="183"/>
    </row>
    <row r="193">
      <c r="B193" s="183"/>
      <c r="C193" s="183"/>
      <c r="I193" s="182"/>
      <c r="BH193" s="183"/>
    </row>
    <row r="194">
      <c r="B194" s="183"/>
      <c r="C194" s="183"/>
      <c r="I194" s="182"/>
      <c r="BH194" s="183"/>
    </row>
    <row r="195">
      <c r="B195" s="183"/>
      <c r="C195" s="183"/>
      <c r="I195" s="182"/>
      <c r="BH195" s="183"/>
    </row>
    <row r="196">
      <c r="B196" s="183"/>
      <c r="C196" s="183"/>
      <c r="I196" s="182"/>
      <c r="BH196" s="183"/>
    </row>
    <row r="197">
      <c r="B197" s="183"/>
      <c r="C197" s="183"/>
      <c r="I197" s="182"/>
      <c r="BH197" s="183"/>
    </row>
    <row r="198">
      <c r="B198" s="183"/>
      <c r="C198" s="183"/>
      <c r="I198" s="182"/>
      <c r="BH198" s="183"/>
    </row>
    <row r="199">
      <c r="B199" s="183"/>
      <c r="C199" s="183"/>
      <c r="I199" s="182"/>
      <c r="BH199" s="183"/>
    </row>
    <row r="200">
      <c r="B200" s="183"/>
      <c r="C200" s="183"/>
      <c r="I200" s="182"/>
      <c r="BH200" s="183"/>
    </row>
    <row r="201">
      <c r="B201" s="183"/>
      <c r="C201" s="183"/>
      <c r="I201" s="182"/>
      <c r="BH201" s="183"/>
    </row>
    <row r="202">
      <c r="B202" s="183"/>
      <c r="C202" s="183"/>
      <c r="I202" s="182"/>
      <c r="BH202" s="183"/>
    </row>
    <row r="203">
      <c r="B203" s="183"/>
      <c r="C203" s="183"/>
      <c r="I203" s="182"/>
      <c r="BH203" s="183"/>
    </row>
    <row r="204">
      <c r="B204" s="183"/>
      <c r="C204" s="183"/>
      <c r="I204" s="182"/>
      <c r="BH204" s="183"/>
    </row>
    <row r="205">
      <c r="B205" s="183"/>
      <c r="C205" s="183"/>
      <c r="I205" s="182"/>
      <c r="BH205" s="183"/>
    </row>
    <row r="206">
      <c r="B206" s="183"/>
      <c r="C206" s="183"/>
      <c r="I206" s="182"/>
      <c r="BH206" s="183"/>
    </row>
    <row r="207">
      <c r="B207" s="183"/>
      <c r="C207" s="183"/>
      <c r="I207" s="182"/>
      <c r="BH207" s="183"/>
    </row>
    <row r="208">
      <c r="B208" s="183"/>
      <c r="C208" s="183"/>
      <c r="I208" s="182"/>
      <c r="BH208" s="183"/>
    </row>
    <row r="209">
      <c r="B209" s="183"/>
      <c r="C209" s="183"/>
      <c r="I209" s="182"/>
      <c r="BH209" s="183"/>
    </row>
    <row r="210">
      <c r="B210" s="183"/>
      <c r="C210" s="183"/>
      <c r="I210" s="182"/>
      <c r="BH210" s="183"/>
    </row>
    <row r="211">
      <c r="B211" s="183"/>
      <c r="C211" s="183"/>
      <c r="I211" s="182"/>
      <c r="BH211" s="183"/>
    </row>
    <row r="212">
      <c r="B212" s="183"/>
      <c r="C212" s="183"/>
      <c r="I212" s="182"/>
      <c r="BH212" s="183"/>
    </row>
    <row r="213">
      <c r="B213" s="183"/>
      <c r="C213" s="183"/>
      <c r="I213" s="182"/>
      <c r="BH213" s="183"/>
    </row>
    <row r="214">
      <c r="B214" s="183"/>
      <c r="C214" s="183"/>
      <c r="I214" s="182"/>
      <c r="BH214" s="183"/>
    </row>
    <row r="215">
      <c r="B215" s="183"/>
      <c r="C215" s="183"/>
      <c r="I215" s="182"/>
      <c r="BH215" s="183"/>
    </row>
    <row r="216">
      <c r="B216" s="183"/>
      <c r="C216" s="183"/>
      <c r="I216" s="182"/>
      <c r="BH216" s="183"/>
    </row>
    <row r="217">
      <c r="B217" s="183"/>
      <c r="C217" s="183"/>
      <c r="I217" s="182"/>
      <c r="BH217" s="183"/>
    </row>
    <row r="218">
      <c r="B218" s="183"/>
      <c r="C218" s="183"/>
      <c r="I218" s="182"/>
      <c r="BH218" s="183"/>
    </row>
    <row r="219">
      <c r="B219" s="183"/>
      <c r="C219" s="183"/>
      <c r="I219" s="182"/>
      <c r="BH219" s="183"/>
    </row>
    <row r="220">
      <c r="B220" s="183"/>
      <c r="C220" s="183"/>
      <c r="I220" s="182"/>
      <c r="BH220" s="183"/>
    </row>
    <row r="221">
      <c r="B221" s="183"/>
      <c r="C221" s="183"/>
      <c r="I221" s="182"/>
      <c r="BH221" s="183"/>
    </row>
    <row r="222">
      <c r="B222" s="183"/>
      <c r="C222" s="183"/>
      <c r="I222" s="182"/>
      <c r="BH222" s="183"/>
    </row>
    <row r="223">
      <c r="B223" s="183"/>
      <c r="C223" s="183"/>
      <c r="I223" s="182"/>
      <c r="BH223" s="183"/>
    </row>
    <row r="224">
      <c r="B224" s="183"/>
      <c r="C224" s="183"/>
      <c r="I224" s="182"/>
      <c r="BH224" s="183"/>
    </row>
    <row r="225">
      <c r="B225" s="183"/>
      <c r="C225" s="183"/>
      <c r="I225" s="182"/>
      <c r="BH225" s="183"/>
    </row>
    <row r="226">
      <c r="B226" s="183"/>
      <c r="C226" s="183"/>
      <c r="I226" s="182"/>
      <c r="BH226" s="183"/>
    </row>
    <row r="227">
      <c r="B227" s="183"/>
      <c r="C227" s="183"/>
      <c r="I227" s="182"/>
      <c r="BH227" s="183"/>
    </row>
    <row r="228">
      <c r="B228" s="183"/>
      <c r="C228" s="183"/>
      <c r="I228" s="182"/>
      <c r="BH228" s="183"/>
    </row>
    <row r="229">
      <c r="B229" s="183"/>
      <c r="C229" s="183"/>
      <c r="I229" s="182"/>
      <c r="BH229" s="183"/>
    </row>
    <row r="230">
      <c r="B230" s="183"/>
      <c r="C230" s="183"/>
      <c r="I230" s="182"/>
      <c r="BH230" s="183"/>
    </row>
    <row r="231">
      <c r="B231" s="183"/>
      <c r="C231" s="183"/>
      <c r="I231" s="182"/>
      <c r="BH231" s="183"/>
    </row>
    <row r="232">
      <c r="B232" s="183"/>
      <c r="C232" s="183"/>
      <c r="I232" s="182"/>
      <c r="BH232" s="183"/>
    </row>
    <row r="233">
      <c r="B233" s="183"/>
      <c r="C233" s="183"/>
      <c r="I233" s="182"/>
      <c r="BH233" s="183"/>
    </row>
    <row r="234">
      <c r="B234" s="183"/>
      <c r="C234" s="183"/>
      <c r="I234" s="182"/>
      <c r="BH234" s="183"/>
    </row>
    <row r="235">
      <c r="B235" s="183"/>
      <c r="C235" s="183"/>
      <c r="I235" s="182"/>
      <c r="BH235" s="183"/>
    </row>
    <row r="236">
      <c r="B236" s="183"/>
      <c r="C236" s="183"/>
      <c r="I236" s="182"/>
      <c r="BH236" s="183"/>
    </row>
    <row r="237">
      <c r="B237" s="183"/>
      <c r="C237" s="183"/>
      <c r="I237" s="182"/>
      <c r="BH237" s="183"/>
    </row>
    <row r="238">
      <c r="B238" s="183"/>
      <c r="C238" s="183"/>
      <c r="I238" s="182"/>
      <c r="BH238" s="183"/>
    </row>
    <row r="239">
      <c r="B239" s="183"/>
      <c r="C239" s="183"/>
      <c r="I239" s="182"/>
      <c r="BH239" s="183"/>
    </row>
    <row r="240">
      <c r="B240" s="183"/>
      <c r="C240" s="183"/>
      <c r="I240" s="182"/>
      <c r="BH240" s="183"/>
    </row>
    <row r="241">
      <c r="B241" s="183"/>
      <c r="C241" s="183"/>
      <c r="I241" s="182"/>
      <c r="BH241" s="183"/>
    </row>
    <row r="242">
      <c r="B242" s="183"/>
      <c r="C242" s="183"/>
      <c r="I242" s="182"/>
      <c r="BH242" s="183"/>
    </row>
    <row r="243">
      <c r="B243" s="183"/>
      <c r="C243" s="183"/>
      <c r="I243" s="182"/>
      <c r="BH243" s="183"/>
    </row>
    <row r="244">
      <c r="B244" s="183"/>
      <c r="C244" s="183"/>
      <c r="I244" s="182"/>
      <c r="BH244" s="183"/>
    </row>
    <row r="245">
      <c r="B245" s="183"/>
      <c r="C245" s="183"/>
      <c r="I245" s="182"/>
      <c r="BH245" s="183"/>
    </row>
    <row r="246">
      <c r="B246" s="183"/>
      <c r="C246" s="183"/>
      <c r="I246" s="182"/>
      <c r="BH246" s="183"/>
    </row>
    <row r="247">
      <c r="B247" s="183"/>
      <c r="C247" s="183"/>
      <c r="I247" s="182"/>
      <c r="BH247" s="183"/>
    </row>
    <row r="248">
      <c r="B248" s="183"/>
      <c r="C248" s="183"/>
      <c r="I248" s="182"/>
      <c r="BH248" s="183"/>
    </row>
    <row r="249">
      <c r="B249" s="183"/>
      <c r="C249" s="183"/>
      <c r="I249" s="182"/>
      <c r="BH249" s="183"/>
    </row>
    <row r="250">
      <c r="B250" s="183"/>
      <c r="C250" s="183"/>
      <c r="I250" s="182"/>
      <c r="BH250" s="183"/>
    </row>
    <row r="251">
      <c r="B251" s="183"/>
      <c r="C251" s="183"/>
      <c r="I251" s="182"/>
      <c r="BH251" s="183"/>
    </row>
    <row r="252">
      <c r="B252" s="183"/>
      <c r="C252" s="183"/>
      <c r="I252" s="182"/>
      <c r="BH252" s="183"/>
    </row>
    <row r="253">
      <c r="B253" s="183"/>
      <c r="C253" s="183"/>
      <c r="I253" s="182"/>
      <c r="BH253" s="183"/>
    </row>
    <row r="254">
      <c r="B254" s="183"/>
      <c r="C254" s="183"/>
      <c r="I254" s="182"/>
      <c r="BH254" s="183"/>
    </row>
    <row r="255">
      <c r="B255" s="183"/>
      <c r="C255" s="183"/>
      <c r="I255" s="182"/>
      <c r="BH255" s="183"/>
    </row>
    <row r="256">
      <c r="B256" s="183"/>
      <c r="C256" s="183"/>
      <c r="I256" s="182"/>
      <c r="BH256" s="183"/>
    </row>
    <row r="257">
      <c r="B257" s="183"/>
      <c r="C257" s="183"/>
      <c r="I257" s="182"/>
      <c r="BH257" s="183"/>
    </row>
    <row r="258">
      <c r="B258" s="183"/>
      <c r="C258" s="183"/>
      <c r="I258" s="182"/>
      <c r="BH258" s="183"/>
    </row>
    <row r="259">
      <c r="B259" s="183"/>
      <c r="C259" s="183"/>
      <c r="I259" s="182"/>
      <c r="BH259" s="183"/>
    </row>
    <row r="260">
      <c r="B260" s="183"/>
      <c r="C260" s="183"/>
      <c r="I260" s="182"/>
      <c r="BH260" s="183"/>
    </row>
    <row r="261">
      <c r="B261" s="183"/>
      <c r="C261" s="183"/>
      <c r="I261" s="182"/>
      <c r="BH261" s="183"/>
    </row>
    <row r="262">
      <c r="B262" s="183"/>
      <c r="C262" s="183"/>
      <c r="I262" s="182"/>
      <c r="BH262" s="183"/>
    </row>
    <row r="263">
      <c r="B263" s="183"/>
      <c r="C263" s="183"/>
      <c r="I263" s="182"/>
      <c r="BH263" s="183"/>
    </row>
    <row r="264">
      <c r="B264" s="183"/>
      <c r="C264" s="183"/>
      <c r="I264" s="182"/>
      <c r="BH264" s="183"/>
    </row>
    <row r="265">
      <c r="B265" s="183"/>
      <c r="C265" s="183"/>
      <c r="I265" s="182"/>
      <c r="BH265" s="183"/>
    </row>
    <row r="266">
      <c r="B266" s="183"/>
      <c r="C266" s="183"/>
      <c r="I266" s="182"/>
      <c r="BH266" s="183"/>
    </row>
    <row r="267">
      <c r="B267" s="183"/>
      <c r="C267" s="183"/>
      <c r="I267" s="182"/>
      <c r="BH267" s="183"/>
    </row>
    <row r="268">
      <c r="B268" s="183"/>
      <c r="C268" s="183"/>
      <c r="I268" s="182"/>
      <c r="BH268" s="183"/>
    </row>
    <row r="269">
      <c r="B269" s="183"/>
      <c r="C269" s="183"/>
      <c r="I269" s="182"/>
      <c r="BH269" s="183"/>
    </row>
    <row r="270">
      <c r="B270" s="183"/>
      <c r="C270" s="183"/>
      <c r="I270" s="182"/>
      <c r="BH270" s="183"/>
    </row>
    <row r="271">
      <c r="B271" s="183"/>
      <c r="C271" s="183"/>
      <c r="I271" s="182"/>
      <c r="BH271" s="183"/>
    </row>
    <row r="272">
      <c r="B272" s="183"/>
      <c r="C272" s="183"/>
      <c r="I272" s="182"/>
      <c r="BH272" s="183"/>
    </row>
    <row r="273">
      <c r="B273" s="183"/>
      <c r="C273" s="183"/>
      <c r="I273" s="182"/>
      <c r="BH273" s="183"/>
    </row>
    <row r="274">
      <c r="B274" s="183"/>
      <c r="C274" s="183"/>
      <c r="I274" s="182"/>
      <c r="BH274" s="183"/>
    </row>
    <row r="275">
      <c r="B275" s="183"/>
      <c r="C275" s="183"/>
      <c r="I275" s="182"/>
      <c r="BH275" s="183"/>
    </row>
    <row r="276">
      <c r="B276" s="183"/>
      <c r="C276" s="183"/>
      <c r="I276" s="182"/>
      <c r="BH276" s="183"/>
    </row>
    <row r="277">
      <c r="B277" s="183"/>
      <c r="C277" s="183"/>
      <c r="I277" s="182"/>
      <c r="BH277" s="183"/>
    </row>
    <row r="278">
      <c r="B278" s="183"/>
      <c r="C278" s="183"/>
      <c r="I278" s="182"/>
      <c r="BH278" s="183"/>
    </row>
    <row r="279">
      <c r="B279" s="183"/>
      <c r="C279" s="183"/>
      <c r="I279" s="182"/>
      <c r="BH279" s="183"/>
    </row>
    <row r="280">
      <c r="B280" s="183"/>
      <c r="C280" s="183"/>
      <c r="I280" s="182"/>
      <c r="BH280" s="183"/>
    </row>
    <row r="281">
      <c r="B281" s="183"/>
      <c r="C281" s="183"/>
      <c r="I281" s="182"/>
      <c r="BH281" s="183"/>
    </row>
    <row r="282">
      <c r="B282" s="183"/>
      <c r="C282" s="183"/>
      <c r="I282" s="182"/>
      <c r="BH282" s="183"/>
    </row>
    <row r="283">
      <c r="B283" s="183"/>
      <c r="C283" s="183"/>
      <c r="I283" s="182"/>
      <c r="BH283" s="183"/>
    </row>
    <row r="284">
      <c r="B284" s="183"/>
      <c r="C284" s="183"/>
      <c r="I284" s="182"/>
      <c r="BH284" s="183"/>
    </row>
    <row r="285">
      <c r="B285" s="183"/>
      <c r="C285" s="183"/>
      <c r="I285" s="182"/>
      <c r="BH285" s="183"/>
    </row>
    <row r="286">
      <c r="B286" s="183"/>
      <c r="C286" s="183"/>
      <c r="I286" s="182"/>
      <c r="BH286" s="183"/>
    </row>
    <row r="287">
      <c r="B287" s="183"/>
      <c r="C287" s="183"/>
      <c r="I287" s="182"/>
      <c r="BH287" s="183"/>
    </row>
    <row r="288">
      <c r="B288" s="183"/>
      <c r="C288" s="183"/>
      <c r="I288" s="182"/>
      <c r="BH288" s="183"/>
    </row>
    <row r="289">
      <c r="B289" s="183"/>
      <c r="C289" s="183"/>
      <c r="I289" s="182"/>
      <c r="BH289" s="183"/>
    </row>
    <row r="290">
      <c r="B290" s="183"/>
      <c r="C290" s="183"/>
      <c r="I290" s="182"/>
      <c r="BH290" s="183"/>
    </row>
    <row r="291">
      <c r="B291" s="183"/>
      <c r="C291" s="183"/>
      <c r="I291" s="182"/>
      <c r="BH291" s="183"/>
    </row>
    <row r="292">
      <c r="B292" s="183"/>
      <c r="C292" s="183"/>
      <c r="I292" s="182"/>
      <c r="BH292" s="183"/>
    </row>
    <row r="293">
      <c r="B293" s="183"/>
      <c r="C293" s="183"/>
      <c r="I293" s="182"/>
      <c r="BH293" s="183"/>
    </row>
    <row r="294">
      <c r="B294" s="183"/>
      <c r="C294" s="183"/>
      <c r="I294" s="182"/>
      <c r="BH294" s="183"/>
    </row>
    <row r="295">
      <c r="B295" s="183"/>
      <c r="C295" s="183"/>
      <c r="I295" s="182"/>
      <c r="BH295" s="183"/>
    </row>
    <row r="296">
      <c r="B296" s="183"/>
      <c r="C296" s="183"/>
      <c r="I296" s="182"/>
      <c r="BH296" s="183"/>
    </row>
    <row r="297">
      <c r="B297" s="183"/>
      <c r="C297" s="183"/>
      <c r="I297" s="182"/>
      <c r="BH297" s="183"/>
    </row>
    <row r="298">
      <c r="B298" s="183"/>
      <c r="C298" s="183"/>
      <c r="I298" s="182"/>
      <c r="BH298" s="183"/>
    </row>
    <row r="299">
      <c r="B299" s="183"/>
      <c r="C299" s="183"/>
      <c r="I299" s="182"/>
      <c r="BH299" s="183"/>
    </row>
    <row r="300">
      <c r="B300" s="183"/>
      <c r="C300" s="183"/>
      <c r="I300" s="182"/>
      <c r="BH300" s="183"/>
    </row>
    <row r="301">
      <c r="B301" s="183"/>
      <c r="C301" s="183"/>
      <c r="I301" s="182"/>
      <c r="BH301" s="183"/>
    </row>
    <row r="302">
      <c r="B302" s="183"/>
      <c r="C302" s="183"/>
      <c r="I302" s="182"/>
      <c r="BH302" s="183"/>
    </row>
    <row r="303">
      <c r="B303" s="183"/>
      <c r="C303" s="183"/>
      <c r="I303" s="182"/>
      <c r="BH303" s="183"/>
    </row>
    <row r="304">
      <c r="B304" s="183"/>
      <c r="C304" s="183"/>
      <c r="I304" s="182"/>
      <c r="BH304" s="183"/>
    </row>
    <row r="305">
      <c r="B305" s="183"/>
      <c r="C305" s="183"/>
      <c r="I305" s="182"/>
      <c r="BH305" s="183"/>
    </row>
    <row r="306">
      <c r="B306" s="183"/>
      <c r="C306" s="183"/>
      <c r="I306" s="182"/>
      <c r="BH306" s="183"/>
    </row>
    <row r="307">
      <c r="B307" s="183"/>
      <c r="C307" s="183"/>
      <c r="I307" s="182"/>
      <c r="BH307" s="183"/>
    </row>
    <row r="308">
      <c r="B308" s="183"/>
      <c r="C308" s="183"/>
      <c r="I308" s="182"/>
      <c r="BH308" s="183"/>
    </row>
    <row r="309">
      <c r="B309" s="183"/>
      <c r="C309" s="183"/>
      <c r="I309" s="182"/>
      <c r="BH309" s="183"/>
    </row>
    <row r="310">
      <c r="B310" s="183"/>
      <c r="C310" s="183"/>
      <c r="I310" s="182"/>
      <c r="BH310" s="183"/>
    </row>
    <row r="311">
      <c r="B311" s="183"/>
      <c r="C311" s="183"/>
      <c r="I311" s="182"/>
      <c r="BH311" s="183"/>
    </row>
    <row r="312">
      <c r="B312" s="183"/>
      <c r="C312" s="183"/>
      <c r="I312" s="182"/>
      <c r="BH312" s="183"/>
    </row>
    <row r="313">
      <c r="B313" s="183"/>
      <c r="C313" s="183"/>
      <c r="I313" s="182"/>
      <c r="BH313" s="183"/>
    </row>
    <row r="314">
      <c r="B314" s="183"/>
      <c r="C314" s="183"/>
      <c r="I314" s="182"/>
      <c r="BH314" s="183"/>
    </row>
    <row r="315">
      <c r="B315" s="183"/>
      <c r="C315" s="183"/>
      <c r="I315" s="182"/>
      <c r="BH315" s="183"/>
    </row>
    <row r="316">
      <c r="B316" s="183"/>
      <c r="C316" s="183"/>
      <c r="I316" s="182"/>
      <c r="BH316" s="183"/>
    </row>
    <row r="317">
      <c r="B317" s="183"/>
      <c r="C317" s="183"/>
      <c r="I317" s="182"/>
      <c r="BH317" s="183"/>
    </row>
    <row r="318">
      <c r="B318" s="183"/>
      <c r="C318" s="183"/>
      <c r="I318" s="182"/>
      <c r="BH318" s="183"/>
    </row>
    <row r="319">
      <c r="B319" s="183"/>
      <c r="C319" s="183"/>
      <c r="I319" s="182"/>
      <c r="BH319" s="183"/>
    </row>
    <row r="320">
      <c r="B320" s="183"/>
      <c r="C320" s="183"/>
      <c r="I320" s="182"/>
      <c r="BH320" s="183"/>
    </row>
    <row r="321">
      <c r="B321" s="183"/>
      <c r="C321" s="183"/>
      <c r="I321" s="182"/>
      <c r="BH321" s="183"/>
    </row>
    <row r="322">
      <c r="B322" s="183"/>
      <c r="C322" s="183"/>
      <c r="I322" s="182"/>
      <c r="BH322" s="183"/>
    </row>
    <row r="323">
      <c r="B323" s="183"/>
      <c r="C323" s="183"/>
      <c r="I323" s="182"/>
      <c r="BH323" s="183"/>
    </row>
    <row r="324">
      <c r="B324" s="183"/>
      <c r="C324" s="183"/>
      <c r="I324" s="182"/>
      <c r="BH324" s="183"/>
    </row>
    <row r="325">
      <c r="B325" s="183"/>
      <c r="C325" s="183"/>
      <c r="I325" s="182"/>
      <c r="BH325" s="183"/>
    </row>
    <row r="326">
      <c r="B326" s="183"/>
      <c r="C326" s="183"/>
      <c r="I326" s="182"/>
      <c r="BH326" s="183"/>
    </row>
    <row r="327">
      <c r="B327" s="183"/>
      <c r="C327" s="183"/>
      <c r="I327" s="182"/>
      <c r="BH327" s="183"/>
    </row>
    <row r="328">
      <c r="B328" s="183"/>
      <c r="C328" s="183"/>
      <c r="I328" s="182"/>
      <c r="BH328" s="183"/>
    </row>
    <row r="329">
      <c r="B329" s="183"/>
      <c r="C329" s="183"/>
      <c r="I329" s="182"/>
      <c r="BH329" s="183"/>
    </row>
    <row r="330">
      <c r="B330" s="183"/>
      <c r="C330" s="183"/>
      <c r="I330" s="182"/>
      <c r="BH330" s="183"/>
    </row>
    <row r="331">
      <c r="B331" s="183"/>
      <c r="C331" s="183"/>
      <c r="I331" s="182"/>
      <c r="BH331" s="183"/>
    </row>
    <row r="332">
      <c r="B332" s="183"/>
      <c r="C332" s="183"/>
      <c r="I332" s="182"/>
      <c r="BH332" s="183"/>
    </row>
    <row r="333">
      <c r="B333" s="183"/>
      <c r="C333" s="183"/>
      <c r="I333" s="182"/>
      <c r="BH333" s="183"/>
    </row>
    <row r="334">
      <c r="B334" s="183"/>
      <c r="C334" s="183"/>
      <c r="I334" s="182"/>
      <c r="BH334" s="183"/>
    </row>
    <row r="335">
      <c r="B335" s="183"/>
      <c r="C335" s="183"/>
      <c r="I335" s="182"/>
      <c r="BH335" s="183"/>
    </row>
    <row r="336">
      <c r="B336" s="183"/>
      <c r="C336" s="183"/>
      <c r="I336" s="182"/>
      <c r="BH336" s="183"/>
    </row>
    <row r="337">
      <c r="B337" s="183"/>
      <c r="C337" s="183"/>
      <c r="I337" s="182"/>
      <c r="BH337" s="183"/>
    </row>
    <row r="338">
      <c r="B338" s="183"/>
      <c r="C338" s="183"/>
      <c r="I338" s="182"/>
      <c r="BH338" s="183"/>
    </row>
    <row r="339">
      <c r="B339" s="183"/>
      <c r="C339" s="183"/>
      <c r="I339" s="182"/>
      <c r="BH339" s="183"/>
    </row>
    <row r="340">
      <c r="B340" s="183"/>
      <c r="C340" s="183"/>
      <c r="I340" s="182"/>
      <c r="BH340" s="183"/>
    </row>
    <row r="341">
      <c r="B341" s="183"/>
      <c r="C341" s="183"/>
      <c r="I341" s="182"/>
      <c r="BH341" s="183"/>
    </row>
    <row r="342">
      <c r="B342" s="183"/>
      <c r="C342" s="183"/>
      <c r="I342" s="182"/>
      <c r="BH342" s="183"/>
    </row>
    <row r="343">
      <c r="B343" s="183"/>
      <c r="C343" s="183"/>
      <c r="I343" s="182"/>
      <c r="BH343" s="183"/>
    </row>
    <row r="344">
      <c r="B344" s="183"/>
      <c r="C344" s="183"/>
      <c r="I344" s="182"/>
      <c r="BH344" s="183"/>
    </row>
    <row r="345">
      <c r="B345" s="183"/>
      <c r="C345" s="183"/>
      <c r="I345" s="182"/>
      <c r="BH345" s="183"/>
    </row>
    <row r="346">
      <c r="B346" s="183"/>
      <c r="C346" s="183"/>
      <c r="I346" s="182"/>
      <c r="BH346" s="183"/>
    </row>
    <row r="347">
      <c r="B347" s="183"/>
      <c r="C347" s="183"/>
      <c r="I347" s="182"/>
      <c r="BH347" s="183"/>
    </row>
    <row r="348">
      <c r="B348" s="183"/>
      <c r="C348" s="183"/>
      <c r="I348" s="182"/>
      <c r="BH348" s="183"/>
    </row>
    <row r="349">
      <c r="B349" s="183"/>
      <c r="C349" s="183"/>
      <c r="I349" s="182"/>
      <c r="BH349" s="183"/>
    </row>
    <row r="350">
      <c r="B350" s="183"/>
      <c r="C350" s="183"/>
      <c r="I350" s="182"/>
      <c r="BH350" s="183"/>
    </row>
    <row r="351">
      <c r="B351" s="183"/>
      <c r="C351" s="183"/>
      <c r="I351" s="182"/>
      <c r="BH351" s="183"/>
    </row>
    <row r="352">
      <c r="B352" s="183"/>
      <c r="C352" s="183"/>
      <c r="I352" s="182"/>
      <c r="BH352" s="183"/>
    </row>
    <row r="353">
      <c r="B353" s="183"/>
      <c r="C353" s="183"/>
      <c r="I353" s="182"/>
      <c r="BH353" s="183"/>
    </row>
    <row r="354">
      <c r="B354" s="183"/>
      <c r="C354" s="183"/>
      <c r="I354" s="182"/>
      <c r="BH354" s="183"/>
    </row>
    <row r="355">
      <c r="B355" s="183"/>
      <c r="C355" s="183"/>
      <c r="I355" s="182"/>
      <c r="BH355" s="183"/>
    </row>
    <row r="356">
      <c r="B356" s="183"/>
      <c r="C356" s="183"/>
      <c r="I356" s="182"/>
      <c r="BH356" s="183"/>
    </row>
    <row r="357">
      <c r="B357" s="183"/>
      <c r="C357" s="183"/>
      <c r="I357" s="182"/>
      <c r="BH357" s="183"/>
    </row>
    <row r="358">
      <c r="B358" s="183"/>
      <c r="C358" s="183"/>
      <c r="I358" s="182"/>
      <c r="BH358" s="183"/>
    </row>
    <row r="359">
      <c r="B359" s="183"/>
      <c r="C359" s="183"/>
      <c r="I359" s="182"/>
      <c r="BH359" s="183"/>
    </row>
    <row r="360">
      <c r="B360" s="183"/>
      <c r="C360" s="183"/>
      <c r="I360" s="182"/>
      <c r="BH360" s="183"/>
    </row>
    <row r="361">
      <c r="B361" s="183"/>
      <c r="C361" s="183"/>
      <c r="I361" s="182"/>
      <c r="BH361" s="183"/>
    </row>
    <row r="362">
      <c r="B362" s="183"/>
      <c r="C362" s="183"/>
      <c r="I362" s="182"/>
      <c r="BH362" s="183"/>
    </row>
    <row r="363">
      <c r="B363" s="183"/>
      <c r="C363" s="183"/>
      <c r="I363" s="182"/>
      <c r="BH363" s="183"/>
    </row>
    <row r="364">
      <c r="B364" s="183"/>
      <c r="C364" s="183"/>
      <c r="I364" s="182"/>
      <c r="BH364" s="183"/>
    </row>
    <row r="365">
      <c r="B365" s="183"/>
      <c r="C365" s="183"/>
      <c r="I365" s="182"/>
      <c r="BH365" s="183"/>
    </row>
    <row r="366">
      <c r="B366" s="183"/>
      <c r="C366" s="183"/>
      <c r="I366" s="182"/>
      <c r="BH366" s="183"/>
    </row>
    <row r="367">
      <c r="B367" s="183"/>
      <c r="C367" s="183"/>
      <c r="I367" s="182"/>
      <c r="BH367" s="183"/>
    </row>
    <row r="368">
      <c r="B368" s="183"/>
      <c r="C368" s="183"/>
      <c r="I368" s="182"/>
      <c r="BH368" s="183"/>
    </row>
    <row r="369">
      <c r="B369" s="183"/>
      <c r="C369" s="183"/>
      <c r="I369" s="182"/>
      <c r="BH369" s="183"/>
    </row>
    <row r="370">
      <c r="B370" s="183"/>
      <c r="C370" s="183"/>
      <c r="I370" s="182"/>
      <c r="BH370" s="183"/>
    </row>
    <row r="371">
      <c r="B371" s="183"/>
      <c r="C371" s="183"/>
      <c r="I371" s="182"/>
      <c r="BH371" s="183"/>
    </row>
    <row r="372">
      <c r="B372" s="183"/>
      <c r="C372" s="183"/>
      <c r="I372" s="182"/>
      <c r="BH372" s="183"/>
    </row>
    <row r="373">
      <c r="B373" s="183"/>
      <c r="C373" s="183"/>
      <c r="I373" s="182"/>
      <c r="BH373" s="183"/>
    </row>
    <row r="374">
      <c r="B374" s="183"/>
      <c r="C374" s="183"/>
      <c r="I374" s="182"/>
      <c r="BH374" s="183"/>
    </row>
    <row r="375">
      <c r="B375" s="183"/>
      <c r="C375" s="183"/>
      <c r="I375" s="182"/>
      <c r="BH375" s="183"/>
    </row>
    <row r="376">
      <c r="B376" s="183"/>
      <c r="C376" s="183"/>
      <c r="I376" s="182"/>
      <c r="BH376" s="183"/>
    </row>
    <row r="377">
      <c r="B377" s="183"/>
      <c r="C377" s="183"/>
      <c r="I377" s="182"/>
      <c r="BH377" s="183"/>
    </row>
    <row r="378">
      <c r="B378" s="183"/>
      <c r="C378" s="183"/>
      <c r="I378" s="182"/>
      <c r="BH378" s="183"/>
    </row>
    <row r="379">
      <c r="B379" s="183"/>
      <c r="C379" s="183"/>
      <c r="I379" s="182"/>
      <c r="BH379" s="183"/>
    </row>
    <row r="380">
      <c r="B380" s="183"/>
      <c r="C380" s="183"/>
      <c r="I380" s="182"/>
      <c r="BH380" s="183"/>
    </row>
    <row r="381">
      <c r="B381" s="183"/>
      <c r="C381" s="183"/>
      <c r="I381" s="182"/>
      <c r="BH381" s="183"/>
    </row>
    <row r="382">
      <c r="B382" s="183"/>
      <c r="C382" s="183"/>
      <c r="I382" s="182"/>
      <c r="BH382" s="183"/>
    </row>
    <row r="383">
      <c r="B383" s="183"/>
      <c r="C383" s="183"/>
      <c r="I383" s="182"/>
      <c r="BH383" s="183"/>
    </row>
    <row r="384">
      <c r="B384" s="183"/>
      <c r="C384" s="183"/>
      <c r="I384" s="182"/>
      <c r="BH384" s="183"/>
    </row>
    <row r="385">
      <c r="B385" s="183"/>
      <c r="C385" s="183"/>
      <c r="I385" s="182"/>
      <c r="BH385" s="183"/>
    </row>
    <row r="386">
      <c r="B386" s="183"/>
      <c r="C386" s="183"/>
      <c r="I386" s="182"/>
      <c r="BH386" s="183"/>
    </row>
    <row r="387">
      <c r="B387" s="183"/>
      <c r="C387" s="183"/>
      <c r="I387" s="182"/>
      <c r="BH387" s="183"/>
    </row>
    <row r="388">
      <c r="B388" s="183"/>
      <c r="C388" s="183"/>
      <c r="I388" s="182"/>
      <c r="BH388" s="183"/>
    </row>
    <row r="389">
      <c r="B389" s="183"/>
      <c r="C389" s="183"/>
      <c r="I389" s="182"/>
      <c r="BH389" s="183"/>
    </row>
    <row r="390">
      <c r="B390" s="183"/>
      <c r="C390" s="183"/>
      <c r="I390" s="182"/>
      <c r="BH390" s="183"/>
    </row>
    <row r="391">
      <c r="B391" s="183"/>
      <c r="C391" s="183"/>
      <c r="I391" s="182"/>
      <c r="BH391" s="183"/>
    </row>
    <row r="392">
      <c r="B392" s="183"/>
      <c r="C392" s="183"/>
      <c r="I392" s="182"/>
      <c r="BH392" s="183"/>
    </row>
    <row r="393">
      <c r="B393" s="183"/>
      <c r="C393" s="183"/>
      <c r="I393" s="182"/>
      <c r="BH393" s="183"/>
    </row>
    <row r="394">
      <c r="B394" s="183"/>
      <c r="C394" s="183"/>
      <c r="I394" s="182"/>
      <c r="BH394" s="183"/>
    </row>
    <row r="395">
      <c r="B395" s="183"/>
      <c r="C395" s="183"/>
      <c r="I395" s="182"/>
      <c r="BH395" s="183"/>
    </row>
    <row r="396">
      <c r="B396" s="183"/>
      <c r="C396" s="183"/>
      <c r="I396" s="182"/>
      <c r="BH396" s="183"/>
    </row>
    <row r="397">
      <c r="B397" s="183"/>
      <c r="C397" s="183"/>
      <c r="I397" s="182"/>
      <c r="BH397" s="183"/>
    </row>
    <row r="398">
      <c r="B398" s="183"/>
      <c r="C398" s="183"/>
      <c r="I398" s="182"/>
      <c r="BH398" s="183"/>
    </row>
    <row r="399">
      <c r="B399" s="183"/>
      <c r="C399" s="183"/>
      <c r="I399" s="182"/>
      <c r="BH399" s="183"/>
    </row>
    <row r="400">
      <c r="B400" s="183"/>
      <c r="C400" s="183"/>
      <c r="I400" s="182"/>
      <c r="BH400" s="183"/>
    </row>
    <row r="401">
      <c r="B401" s="183"/>
      <c r="C401" s="183"/>
      <c r="I401" s="182"/>
      <c r="BH401" s="183"/>
    </row>
    <row r="402">
      <c r="B402" s="183"/>
      <c r="C402" s="183"/>
      <c r="I402" s="182"/>
      <c r="BH402" s="183"/>
    </row>
    <row r="403">
      <c r="B403" s="183"/>
      <c r="C403" s="183"/>
      <c r="I403" s="182"/>
      <c r="BH403" s="183"/>
    </row>
    <row r="404">
      <c r="B404" s="183"/>
      <c r="C404" s="183"/>
      <c r="I404" s="182"/>
      <c r="BH404" s="183"/>
    </row>
    <row r="405">
      <c r="B405" s="183"/>
      <c r="C405" s="183"/>
      <c r="I405" s="182"/>
      <c r="BH405" s="183"/>
    </row>
    <row r="406">
      <c r="B406" s="183"/>
      <c r="C406" s="183"/>
      <c r="I406" s="182"/>
      <c r="BH406" s="183"/>
    </row>
    <row r="407">
      <c r="B407" s="183"/>
      <c r="C407" s="183"/>
      <c r="I407" s="182"/>
      <c r="BH407" s="183"/>
    </row>
    <row r="408">
      <c r="B408" s="183"/>
      <c r="C408" s="183"/>
      <c r="I408" s="182"/>
      <c r="BH408" s="183"/>
    </row>
    <row r="409">
      <c r="B409" s="183"/>
      <c r="C409" s="183"/>
      <c r="I409" s="182"/>
      <c r="BH409" s="183"/>
    </row>
    <row r="410">
      <c r="B410" s="183"/>
      <c r="C410" s="183"/>
      <c r="I410" s="182"/>
      <c r="BH410" s="183"/>
    </row>
    <row r="411">
      <c r="B411" s="183"/>
      <c r="C411" s="183"/>
      <c r="I411" s="182"/>
      <c r="BH411" s="183"/>
    </row>
    <row r="412">
      <c r="B412" s="183"/>
      <c r="C412" s="183"/>
      <c r="I412" s="182"/>
      <c r="BH412" s="183"/>
    </row>
    <row r="413">
      <c r="B413" s="183"/>
      <c r="C413" s="183"/>
      <c r="I413" s="182"/>
      <c r="BH413" s="183"/>
    </row>
    <row r="414">
      <c r="B414" s="183"/>
      <c r="C414" s="183"/>
      <c r="I414" s="182"/>
      <c r="BH414" s="183"/>
    </row>
    <row r="415">
      <c r="B415" s="183"/>
      <c r="C415" s="183"/>
      <c r="I415" s="182"/>
      <c r="BH415" s="183"/>
    </row>
    <row r="416">
      <c r="B416" s="183"/>
      <c r="C416" s="183"/>
      <c r="I416" s="182"/>
      <c r="BH416" s="183"/>
    </row>
    <row r="417">
      <c r="B417" s="183"/>
      <c r="C417" s="183"/>
      <c r="I417" s="182"/>
      <c r="BH417" s="183"/>
    </row>
    <row r="418">
      <c r="B418" s="183"/>
      <c r="C418" s="183"/>
      <c r="I418" s="182"/>
      <c r="BH418" s="183"/>
    </row>
    <row r="419">
      <c r="B419" s="183"/>
      <c r="C419" s="183"/>
      <c r="I419" s="182"/>
      <c r="BH419" s="183"/>
    </row>
    <row r="420">
      <c r="B420" s="183"/>
      <c r="C420" s="183"/>
      <c r="I420" s="182"/>
      <c r="BH420" s="183"/>
    </row>
    <row r="421">
      <c r="B421" s="183"/>
      <c r="C421" s="183"/>
      <c r="I421" s="182"/>
      <c r="BH421" s="183"/>
    </row>
    <row r="422">
      <c r="B422" s="183"/>
      <c r="C422" s="183"/>
      <c r="I422" s="182"/>
      <c r="BH422" s="183"/>
    </row>
    <row r="423">
      <c r="B423" s="183"/>
      <c r="C423" s="183"/>
      <c r="I423" s="182"/>
      <c r="BH423" s="183"/>
    </row>
    <row r="424">
      <c r="B424" s="183"/>
      <c r="C424" s="183"/>
      <c r="I424" s="182"/>
      <c r="BH424" s="183"/>
    </row>
    <row r="425">
      <c r="B425" s="183"/>
      <c r="C425" s="183"/>
      <c r="I425" s="182"/>
      <c r="BH425" s="183"/>
    </row>
    <row r="426">
      <c r="B426" s="183"/>
      <c r="C426" s="183"/>
      <c r="I426" s="182"/>
      <c r="BH426" s="183"/>
    </row>
    <row r="427">
      <c r="B427" s="183"/>
      <c r="C427" s="183"/>
      <c r="I427" s="182"/>
      <c r="BH427" s="183"/>
    </row>
    <row r="428">
      <c r="B428" s="183"/>
      <c r="C428" s="183"/>
      <c r="I428" s="182"/>
      <c r="BH428" s="183"/>
    </row>
    <row r="429">
      <c r="B429" s="183"/>
      <c r="C429" s="183"/>
      <c r="I429" s="182"/>
      <c r="BH429" s="183"/>
    </row>
    <row r="430">
      <c r="B430" s="183"/>
      <c r="C430" s="183"/>
      <c r="I430" s="182"/>
      <c r="BH430" s="183"/>
    </row>
    <row r="431">
      <c r="B431" s="183"/>
      <c r="C431" s="183"/>
      <c r="I431" s="182"/>
      <c r="BH431" s="183"/>
    </row>
    <row r="432">
      <c r="B432" s="183"/>
      <c r="C432" s="183"/>
      <c r="I432" s="182"/>
      <c r="BH432" s="183"/>
    </row>
    <row r="433">
      <c r="B433" s="183"/>
      <c r="C433" s="183"/>
      <c r="I433" s="182"/>
      <c r="BH433" s="183"/>
    </row>
    <row r="434">
      <c r="B434" s="183"/>
      <c r="C434" s="183"/>
      <c r="I434" s="182"/>
      <c r="BH434" s="183"/>
    </row>
    <row r="435">
      <c r="B435" s="183"/>
      <c r="C435" s="183"/>
      <c r="I435" s="182"/>
      <c r="BH435" s="183"/>
    </row>
    <row r="436">
      <c r="B436" s="183"/>
      <c r="C436" s="183"/>
      <c r="I436" s="182"/>
      <c r="BH436" s="183"/>
    </row>
    <row r="437">
      <c r="B437" s="183"/>
      <c r="C437" s="183"/>
      <c r="I437" s="182"/>
      <c r="BH437" s="183"/>
    </row>
    <row r="438">
      <c r="B438" s="183"/>
      <c r="C438" s="183"/>
      <c r="I438" s="182"/>
      <c r="BH438" s="183"/>
    </row>
    <row r="439">
      <c r="B439" s="183"/>
      <c r="C439" s="183"/>
      <c r="I439" s="182"/>
      <c r="BH439" s="183"/>
    </row>
    <row r="440">
      <c r="B440" s="183"/>
      <c r="C440" s="183"/>
      <c r="I440" s="182"/>
      <c r="BH440" s="183"/>
    </row>
    <row r="441">
      <c r="B441" s="183"/>
      <c r="C441" s="183"/>
      <c r="I441" s="182"/>
      <c r="BH441" s="183"/>
    </row>
    <row r="442">
      <c r="B442" s="183"/>
      <c r="C442" s="183"/>
      <c r="I442" s="182"/>
      <c r="BH442" s="183"/>
    </row>
    <row r="443">
      <c r="B443" s="183"/>
      <c r="C443" s="183"/>
      <c r="I443" s="182"/>
      <c r="BH443" s="183"/>
    </row>
    <row r="444">
      <c r="B444" s="183"/>
      <c r="C444" s="183"/>
      <c r="I444" s="182"/>
      <c r="BH444" s="183"/>
    </row>
    <row r="445">
      <c r="B445" s="183"/>
      <c r="C445" s="183"/>
      <c r="I445" s="182"/>
      <c r="BH445" s="183"/>
    </row>
    <row r="446">
      <c r="B446" s="183"/>
      <c r="C446" s="183"/>
      <c r="I446" s="182"/>
      <c r="BH446" s="183"/>
    </row>
    <row r="447">
      <c r="B447" s="183"/>
      <c r="C447" s="183"/>
      <c r="I447" s="182"/>
      <c r="BH447" s="183"/>
    </row>
    <row r="448">
      <c r="B448" s="183"/>
      <c r="C448" s="183"/>
      <c r="I448" s="182"/>
      <c r="BH448" s="183"/>
    </row>
    <row r="449">
      <c r="B449" s="183"/>
      <c r="C449" s="183"/>
      <c r="I449" s="182"/>
      <c r="BH449" s="183"/>
    </row>
    <row r="450">
      <c r="B450" s="183"/>
      <c r="C450" s="183"/>
      <c r="I450" s="182"/>
      <c r="BH450" s="183"/>
    </row>
    <row r="451">
      <c r="B451" s="183"/>
      <c r="C451" s="183"/>
      <c r="I451" s="182"/>
      <c r="BH451" s="183"/>
    </row>
    <row r="452">
      <c r="B452" s="183"/>
      <c r="C452" s="183"/>
      <c r="I452" s="182"/>
      <c r="BH452" s="183"/>
    </row>
    <row r="453">
      <c r="B453" s="183"/>
      <c r="C453" s="183"/>
      <c r="I453" s="182"/>
      <c r="BH453" s="183"/>
    </row>
    <row r="454">
      <c r="B454" s="183"/>
      <c r="C454" s="183"/>
      <c r="I454" s="182"/>
      <c r="BH454" s="183"/>
    </row>
    <row r="455">
      <c r="B455" s="183"/>
      <c r="C455" s="183"/>
      <c r="I455" s="182"/>
      <c r="BH455" s="183"/>
    </row>
    <row r="456">
      <c r="B456" s="183"/>
      <c r="C456" s="183"/>
      <c r="I456" s="182"/>
      <c r="BH456" s="183"/>
    </row>
    <row r="457">
      <c r="B457" s="183"/>
      <c r="C457" s="183"/>
      <c r="I457" s="182"/>
      <c r="BH457" s="183"/>
    </row>
    <row r="458">
      <c r="B458" s="183"/>
      <c r="C458" s="183"/>
      <c r="I458" s="182"/>
      <c r="BH458" s="183"/>
    </row>
    <row r="459">
      <c r="B459" s="183"/>
      <c r="C459" s="183"/>
      <c r="I459" s="182"/>
      <c r="BH459" s="183"/>
    </row>
    <row r="460">
      <c r="B460" s="183"/>
      <c r="C460" s="183"/>
      <c r="I460" s="182"/>
      <c r="BH460" s="183"/>
    </row>
    <row r="461">
      <c r="B461" s="183"/>
      <c r="C461" s="183"/>
      <c r="I461" s="182"/>
      <c r="BH461" s="183"/>
    </row>
    <row r="462">
      <c r="B462" s="183"/>
      <c r="C462" s="183"/>
      <c r="I462" s="182"/>
      <c r="BH462" s="183"/>
    </row>
    <row r="463">
      <c r="B463" s="183"/>
      <c r="C463" s="183"/>
      <c r="I463" s="182"/>
      <c r="BH463" s="183"/>
    </row>
    <row r="464">
      <c r="B464" s="183"/>
      <c r="C464" s="183"/>
      <c r="I464" s="182"/>
      <c r="BH464" s="183"/>
    </row>
    <row r="465">
      <c r="B465" s="183"/>
      <c r="C465" s="183"/>
      <c r="I465" s="182"/>
      <c r="BH465" s="183"/>
    </row>
    <row r="466">
      <c r="B466" s="183"/>
      <c r="C466" s="183"/>
      <c r="I466" s="182"/>
      <c r="BH466" s="183"/>
    </row>
    <row r="467">
      <c r="B467" s="183"/>
      <c r="C467" s="183"/>
      <c r="I467" s="182"/>
      <c r="BH467" s="183"/>
    </row>
    <row r="468">
      <c r="B468" s="183"/>
      <c r="C468" s="183"/>
      <c r="I468" s="182"/>
      <c r="BH468" s="183"/>
    </row>
    <row r="469">
      <c r="B469" s="183"/>
      <c r="C469" s="183"/>
      <c r="I469" s="182"/>
      <c r="BH469" s="183"/>
    </row>
    <row r="470">
      <c r="B470" s="183"/>
      <c r="C470" s="183"/>
      <c r="I470" s="182"/>
      <c r="BH470" s="183"/>
    </row>
    <row r="471">
      <c r="B471" s="183"/>
      <c r="C471" s="183"/>
      <c r="I471" s="182"/>
      <c r="BH471" s="183"/>
    </row>
    <row r="472">
      <c r="B472" s="183"/>
      <c r="C472" s="183"/>
      <c r="I472" s="182"/>
      <c r="BH472" s="183"/>
    </row>
    <row r="473">
      <c r="B473" s="183"/>
      <c r="C473" s="183"/>
      <c r="I473" s="182"/>
      <c r="BH473" s="183"/>
    </row>
    <row r="474">
      <c r="B474" s="183"/>
      <c r="C474" s="183"/>
      <c r="I474" s="182"/>
      <c r="BH474" s="183"/>
    </row>
    <row r="475">
      <c r="B475" s="183"/>
      <c r="C475" s="183"/>
      <c r="I475" s="182"/>
      <c r="BH475" s="183"/>
    </row>
    <row r="476">
      <c r="B476" s="183"/>
      <c r="C476" s="183"/>
      <c r="I476" s="182"/>
      <c r="BH476" s="183"/>
    </row>
    <row r="477">
      <c r="B477" s="183"/>
      <c r="C477" s="183"/>
      <c r="I477" s="182"/>
      <c r="BH477" s="183"/>
    </row>
    <row r="478">
      <c r="B478" s="183"/>
      <c r="C478" s="183"/>
      <c r="I478" s="182"/>
      <c r="BH478" s="183"/>
    </row>
    <row r="479">
      <c r="B479" s="183"/>
      <c r="C479" s="183"/>
      <c r="I479" s="182"/>
      <c r="BH479" s="183"/>
    </row>
    <row r="480">
      <c r="B480" s="183"/>
      <c r="C480" s="183"/>
      <c r="I480" s="182"/>
      <c r="BH480" s="183"/>
    </row>
    <row r="481">
      <c r="B481" s="183"/>
      <c r="C481" s="183"/>
      <c r="I481" s="182"/>
      <c r="BH481" s="183"/>
    </row>
    <row r="482">
      <c r="B482" s="183"/>
      <c r="C482" s="183"/>
      <c r="I482" s="182"/>
      <c r="BH482" s="183"/>
    </row>
    <row r="483">
      <c r="B483" s="183"/>
      <c r="C483" s="183"/>
      <c r="I483" s="182"/>
      <c r="BH483" s="183"/>
    </row>
    <row r="484">
      <c r="B484" s="183"/>
      <c r="C484" s="183"/>
      <c r="I484" s="182"/>
      <c r="BH484" s="183"/>
    </row>
    <row r="485">
      <c r="B485" s="183"/>
      <c r="C485" s="183"/>
      <c r="I485" s="182"/>
      <c r="BH485" s="183"/>
    </row>
    <row r="486">
      <c r="B486" s="183"/>
      <c r="C486" s="183"/>
      <c r="I486" s="182"/>
      <c r="BH486" s="183"/>
    </row>
    <row r="487">
      <c r="B487" s="183"/>
      <c r="C487" s="183"/>
      <c r="I487" s="182"/>
      <c r="BH487" s="183"/>
    </row>
    <row r="488">
      <c r="B488" s="183"/>
      <c r="C488" s="183"/>
      <c r="I488" s="182"/>
      <c r="BH488" s="183"/>
    </row>
    <row r="489">
      <c r="B489" s="183"/>
      <c r="C489" s="183"/>
      <c r="I489" s="182"/>
      <c r="BH489" s="183"/>
    </row>
    <row r="490">
      <c r="B490" s="183"/>
      <c r="C490" s="183"/>
      <c r="I490" s="182"/>
      <c r="BH490" s="183"/>
    </row>
    <row r="491">
      <c r="B491" s="183"/>
      <c r="C491" s="183"/>
      <c r="I491" s="182"/>
      <c r="BH491" s="183"/>
    </row>
    <row r="492">
      <c r="B492" s="183"/>
      <c r="C492" s="183"/>
      <c r="I492" s="182"/>
      <c r="BH492" s="183"/>
    </row>
    <row r="493">
      <c r="B493" s="183"/>
      <c r="C493" s="183"/>
      <c r="I493" s="182"/>
      <c r="BH493" s="183"/>
    </row>
    <row r="494">
      <c r="B494" s="183"/>
      <c r="C494" s="183"/>
      <c r="I494" s="182"/>
      <c r="BH494" s="183"/>
    </row>
    <row r="495">
      <c r="B495" s="183"/>
      <c r="C495" s="183"/>
      <c r="I495" s="182"/>
      <c r="BH495" s="183"/>
    </row>
    <row r="496">
      <c r="B496" s="183"/>
      <c r="C496" s="183"/>
      <c r="I496" s="182"/>
      <c r="BH496" s="183"/>
    </row>
    <row r="497">
      <c r="B497" s="183"/>
      <c r="C497" s="183"/>
      <c r="I497" s="182"/>
      <c r="BH497" s="183"/>
    </row>
    <row r="498">
      <c r="B498" s="183"/>
      <c r="C498" s="183"/>
      <c r="I498" s="182"/>
      <c r="BH498" s="183"/>
    </row>
    <row r="499">
      <c r="B499" s="183"/>
      <c r="C499" s="183"/>
      <c r="I499" s="182"/>
      <c r="BH499" s="183"/>
    </row>
    <row r="500">
      <c r="B500" s="183"/>
      <c r="C500" s="183"/>
      <c r="I500" s="182"/>
      <c r="BH500" s="183"/>
    </row>
    <row r="501">
      <c r="B501" s="183"/>
      <c r="C501" s="183"/>
      <c r="I501" s="182"/>
      <c r="BH501" s="183"/>
    </row>
    <row r="502">
      <c r="B502" s="183"/>
      <c r="C502" s="183"/>
      <c r="I502" s="182"/>
      <c r="BH502" s="183"/>
    </row>
    <row r="503">
      <c r="B503" s="183"/>
      <c r="C503" s="183"/>
      <c r="I503" s="182"/>
      <c r="BH503" s="183"/>
    </row>
    <row r="504">
      <c r="B504" s="183"/>
      <c r="C504" s="183"/>
      <c r="I504" s="182"/>
      <c r="BH504" s="183"/>
    </row>
    <row r="505">
      <c r="B505" s="183"/>
      <c r="C505" s="183"/>
      <c r="I505" s="182"/>
      <c r="BH505" s="183"/>
    </row>
    <row r="506">
      <c r="B506" s="183"/>
      <c r="C506" s="183"/>
      <c r="I506" s="182"/>
      <c r="BH506" s="183"/>
    </row>
    <row r="507">
      <c r="B507" s="183"/>
      <c r="C507" s="183"/>
      <c r="I507" s="182"/>
      <c r="BH507" s="183"/>
    </row>
    <row r="508">
      <c r="B508" s="183"/>
      <c r="C508" s="183"/>
      <c r="I508" s="182"/>
      <c r="BH508" s="183"/>
    </row>
    <row r="509">
      <c r="B509" s="183"/>
      <c r="C509" s="183"/>
      <c r="I509" s="182"/>
      <c r="BH509" s="183"/>
    </row>
    <row r="510">
      <c r="B510" s="183"/>
      <c r="C510" s="183"/>
      <c r="I510" s="182"/>
      <c r="BH510" s="183"/>
    </row>
    <row r="511">
      <c r="B511" s="183"/>
      <c r="C511" s="183"/>
      <c r="I511" s="182"/>
      <c r="BH511" s="183"/>
    </row>
    <row r="512">
      <c r="B512" s="183"/>
      <c r="C512" s="183"/>
      <c r="I512" s="182"/>
      <c r="BH512" s="183"/>
    </row>
    <row r="513">
      <c r="B513" s="183"/>
      <c r="C513" s="183"/>
      <c r="I513" s="182"/>
      <c r="BH513" s="183"/>
    </row>
    <row r="514">
      <c r="B514" s="183"/>
      <c r="C514" s="183"/>
      <c r="I514" s="182"/>
      <c r="BH514" s="183"/>
    </row>
    <row r="515">
      <c r="B515" s="183"/>
      <c r="C515" s="183"/>
      <c r="I515" s="182"/>
      <c r="BH515" s="183"/>
    </row>
    <row r="516">
      <c r="B516" s="183"/>
      <c r="C516" s="183"/>
      <c r="I516" s="182"/>
      <c r="BH516" s="183"/>
    </row>
    <row r="517">
      <c r="B517" s="183"/>
      <c r="C517" s="183"/>
      <c r="I517" s="182"/>
      <c r="BH517" s="183"/>
    </row>
    <row r="518">
      <c r="B518" s="183"/>
      <c r="C518" s="183"/>
      <c r="I518" s="182"/>
      <c r="BH518" s="183"/>
    </row>
    <row r="519">
      <c r="B519" s="183"/>
      <c r="C519" s="183"/>
      <c r="I519" s="182"/>
      <c r="BH519" s="183"/>
    </row>
    <row r="520">
      <c r="B520" s="183"/>
      <c r="C520" s="183"/>
      <c r="I520" s="182"/>
      <c r="BH520" s="183"/>
    </row>
    <row r="521">
      <c r="B521" s="183"/>
      <c r="C521" s="183"/>
      <c r="I521" s="182"/>
      <c r="BH521" s="183"/>
    </row>
    <row r="522">
      <c r="B522" s="183"/>
      <c r="C522" s="183"/>
      <c r="I522" s="182"/>
      <c r="BH522" s="183"/>
    </row>
    <row r="523">
      <c r="B523" s="183"/>
      <c r="C523" s="183"/>
      <c r="I523" s="182"/>
      <c r="BH523" s="183"/>
    </row>
    <row r="524">
      <c r="B524" s="183"/>
      <c r="C524" s="183"/>
      <c r="I524" s="182"/>
      <c r="BH524" s="183"/>
    </row>
    <row r="525">
      <c r="B525" s="183"/>
      <c r="C525" s="183"/>
      <c r="I525" s="182"/>
      <c r="BH525" s="183"/>
    </row>
    <row r="526">
      <c r="B526" s="183"/>
      <c r="C526" s="183"/>
      <c r="I526" s="182"/>
      <c r="BH526" s="183"/>
    </row>
    <row r="527">
      <c r="B527" s="183"/>
      <c r="C527" s="183"/>
      <c r="I527" s="182"/>
      <c r="BH527" s="183"/>
    </row>
    <row r="528">
      <c r="B528" s="183"/>
      <c r="C528" s="183"/>
      <c r="I528" s="182"/>
      <c r="BH528" s="183"/>
    </row>
    <row r="529">
      <c r="B529" s="183"/>
      <c r="C529" s="183"/>
      <c r="I529" s="182"/>
      <c r="BH529" s="183"/>
    </row>
    <row r="530">
      <c r="B530" s="183"/>
      <c r="C530" s="183"/>
      <c r="I530" s="182"/>
      <c r="BH530" s="183"/>
    </row>
    <row r="531">
      <c r="B531" s="183"/>
      <c r="C531" s="183"/>
      <c r="I531" s="182"/>
      <c r="BH531" s="183"/>
    </row>
    <row r="532">
      <c r="B532" s="183"/>
      <c r="C532" s="183"/>
      <c r="I532" s="182"/>
      <c r="BH532" s="183"/>
    </row>
    <row r="533">
      <c r="B533" s="183"/>
      <c r="C533" s="183"/>
      <c r="I533" s="182"/>
      <c r="BH533" s="183"/>
    </row>
    <row r="534">
      <c r="B534" s="183"/>
      <c r="C534" s="183"/>
      <c r="I534" s="182"/>
      <c r="BH534" s="183"/>
    </row>
    <row r="535">
      <c r="B535" s="183"/>
      <c r="C535" s="183"/>
      <c r="I535" s="182"/>
      <c r="BH535" s="183"/>
    </row>
    <row r="536">
      <c r="B536" s="183"/>
      <c r="C536" s="183"/>
      <c r="I536" s="182"/>
      <c r="BH536" s="183"/>
    </row>
    <row r="537">
      <c r="B537" s="183"/>
      <c r="C537" s="183"/>
      <c r="I537" s="182"/>
      <c r="BH537" s="183"/>
    </row>
    <row r="538">
      <c r="B538" s="183"/>
      <c r="C538" s="183"/>
      <c r="I538" s="182"/>
      <c r="BH538" s="183"/>
    </row>
    <row r="539">
      <c r="B539" s="183"/>
      <c r="C539" s="183"/>
      <c r="I539" s="182"/>
      <c r="BH539" s="183"/>
    </row>
    <row r="540">
      <c r="B540" s="183"/>
      <c r="C540" s="183"/>
      <c r="I540" s="182"/>
      <c r="BH540" s="183"/>
    </row>
    <row r="541">
      <c r="B541" s="183"/>
      <c r="C541" s="183"/>
      <c r="I541" s="182"/>
      <c r="BH541" s="183"/>
    </row>
    <row r="542">
      <c r="B542" s="183"/>
      <c r="C542" s="183"/>
      <c r="I542" s="182"/>
      <c r="BH542" s="183"/>
    </row>
    <row r="543">
      <c r="B543" s="183"/>
      <c r="C543" s="183"/>
      <c r="I543" s="182"/>
      <c r="BH543" s="183"/>
    </row>
    <row r="544">
      <c r="B544" s="183"/>
      <c r="C544" s="183"/>
      <c r="I544" s="182"/>
      <c r="BH544" s="183"/>
    </row>
    <row r="545">
      <c r="B545" s="183"/>
      <c r="C545" s="183"/>
      <c r="I545" s="182"/>
      <c r="BH545" s="183"/>
    </row>
    <row r="546">
      <c r="B546" s="183"/>
      <c r="C546" s="183"/>
      <c r="I546" s="182"/>
      <c r="BH546" s="183"/>
    </row>
    <row r="547">
      <c r="B547" s="183"/>
      <c r="C547" s="183"/>
      <c r="I547" s="182"/>
      <c r="BH547" s="183"/>
    </row>
    <row r="548">
      <c r="B548" s="183"/>
      <c r="C548" s="183"/>
      <c r="I548" s="182"/>
      <c r="BH548" s="183"/>
    </row>
    <row r="549">
      <c r="B549" s="183"/>
      <c r="C549" s="183"/>
      <c r="I549" s="182"/>
      <c r="BH549" s="183"/>
    </row>
    <row r="550">
      <c r="B550" s="183"/>
      <c r="C550" s="183"/>
      <c r="I550" s="182"/>
      <c r="BH550" s="183"/>
    </row>
    <row r="551">
      <c r="B551" s="183"/>
      <c r="C551" s="183"/>
      <c r="I551" s="182"/>
      <c r="BH551" s="183"/>
    </row>
    <row r="552">
      <c r="B552" s="183"/>
      <c r="C552" s="183"/>
      <c r="I552" s="182"/>
      <c r="BH552" s="183"/>
    </row>
    <row r="553">
      <c r="B553" s="183"/>
      <c r="C553" s="183"/>
      <c r="I553" s="182"/>
      <c r="BH553" s="183"/>
    </row>
    <row r="554">
      <c r="B554" s="183"/>
      <c r="C554" s="183"/>
      <c r="I554" s="182"/>
      <c r="BH554" s="183"/>
    </row>
    <row r="555">
      <c r="B555" s="183"/>
      <c r="C555" s="183"/>
      <c r="I555" s="182"/>
      <c r="BH555" s="183"/>
    </row>
    <row r="556">
      <c r="B556" s="183"/>
      <c r="C556" s="183"/>
      <c r="I556" s="182"/>
      <c r="BH556" s="183"/>
    </row>
    <row r="557">
      <c r="B557" s="183"/>
      <c r="C557" s="183"/>
      <c r="I557" s="182"/>
      <c r="BH557" s="183"/>
    </row>
    <row r="558">
      <c r="B558" s="183"/>
      <c r="C558" s="183"/>
      <c r="I558" s="182"/>
      <c r="BH558" s="183"/>
    </row>
    <row r="559">
      <c r="B559" s="183"/>
      <c r="C559" s="183"/>
      <c r="I559" s="182"/>
      <c r="BH559" s="183"/>
    </row>
    <row r="560">
      <c r="B560" s="183"/>
      <c r="C560" s="183"/>
      <c r="I560" s="182"/>
      <c r="BH560" s="183"/>
    </row>
    <row r="561">
      <c r="B561" s="183"/>
      <c r="C561" s="183"/>
      <c r="I561" s="182"/>
      <c r="BH561" s="183"/>
    </row>
    <row r="562">
      <c r="B562" s="183"/>
      <c r="C562" s="183"/>
      <c r="I562" s="182"/>
      <c r="BH562" s="183"/>
    </row>
    <row r="563">
      <c r="B563" s="183"/>
      <c r="C563" s="183"/>
      <c r="I563" s="182"/>
      <c r="BH563" s="183"/>
    </row>
    <row r="564">
      <c r="B564" s="183"/>
      <c r="C564" s="183"/>
      <c r="I564" s="182"/>
      <c r="BH564" s="183"/>
    </row>
    <row r="565">
      <c r="B565" s="183"/>
      <c r="C565" s="183"/>
      <c r="I565" s="182"/>
      <c r="BH565" s="183"/>
    </row>
    <row r="566">
      <c r="B566" s="183"/>
      <c r="C566" s="183"/>
      <c r="I566" s="182"/>
      <c r="BH566" s="183"/>
    </row>
    <row r="567">
      <c r="B567" s="183"/>
      <c r="C567" s="183"/>
      <c r="I567" s="182"/>
      <c r="BH567" s="183"/>
    </row>
    <row r="568">
      <c r="B568" s="183"/>
      <c r="C568" s="183"/>
      <c r="I568" s="182"/>
      <c r="BH568" s="183"/>
    </row>
    <row r="569">
      <c r="B569" s="183"/>
      <c r="C569" s="183"/>
      <c r="I569" s="182"/>
      <c r="BH569" s="183"/>
    </row>
    <row r="570">
      <c r="B570" s="183"/>
      <c r="C570" s="183"/>
      <c r="I570" s="182"/>
      <c r="BH570" s="183"/>
    </row>
    <row r="571">
      <c r="B571" s="183"/>
      <c r="C571" s="183"/>
      <c r="I571" s="182"/>
      <c r="BH571" s="183"/>
    </row>
    <row r="572">
      <c r="B572" s="183"/>
      <c r="C572" s="183"/>
      <c r="I572" s="182"/>
      <c r="BH572" s="183"/>
    </row>
    <row r="573">
      <c r="B573" s="183"/>
      <c r="C573" s="183"/>
      <c r="I573" s="182"/>
      <c r="BH573" s="183"/>
    </row>
    <row r="574">
      <c r="B574" s="183"/>
      <c r="C574" s="183"/>
      <c r="I574" s="182"/>
      <c r="BH574" s="183"/>
    </row>
    <row r="575">
      <c r="B575" s="183"/>
      <c r="C575" s="183"/>
      <c r="I575" s="182"/>
      <c r="BH575" s="183"/>
    </row>
    <row r="576">
      <c r="B576" s="183"/>
      <c r="C576" s="183"/>
      <c r="I576" s="182"/>
      <c r="BH576" s="183"/>
    </row>
    <row r="577">
      <c r="B577" s="183"/>
      <c r="C577" s="183"/>
      <c r="I577" s="182"/>
      <c r="BH577" s="183"/>
    </row>
    <row r="578">
      <c r="B578" s="183"/>
      <c r="C578" s="183"/>
      <c r="I578" s="182"/>
      <c r="BH578" s="183"/>
    </row>
    <row r="579">
      <c r="B579" s="183"/>
      <c r="C579" s="183"/>
      <c r="I579" s="182"/>
      <c r="BH579" s="183"/>
    </row>
    <row r="580">
      <c r="B580" s="183"/>
      <c r="C580" s="183"/>
      <c r="I580" s="182"/>
      <c r="BH580" s="183"/>
    </row>
    <row r="581">
      <c r="B581" s="183"/>
      <c r="C581" s="183"/>
      <c r="I581" s="182"/>
      <c r="BH581" s="183"/>
    </row>
    <row r="582">
      <c r="B582" s="183"/>
      <c r="C582" s="183"/>
      <c r="I582" s="182"/>
      <c r="BH582" s="183"/>
    </row>
    <row r="583">
      <c r="B583" s="183"/>
      <c r="C583" s="183"/>
      <c r="I583" s="182"/>
      <c r="BH583" s="183"/>
    </row>
    <row r="584">
      <c r="B584" s="183"/>
      <c r="C584" s="183"/>
      <c r="I584" s="182"/>
      <c r="BH584" s="183"/>
    </row>
    <row r="585">
      <c r="B585" s="183"/>
      <c r="C585" s="183"/>
      <c r="I585" s="182"/>
      <c r="BH585" s="183"/>
    </row>
    <row r="586">
      <c r="B586" s="183"/>
      <c r="C586" s="183"/>
      <c r="I586" s="182"/>
      <c r="BH586" s="183"/>
    </row>
    <row r="587">
      <c r="B587" s="183"/>
      <c r="C587" s="183"/>
      <c r="I587" s="182"/>
      <c r="BH587" s="183"/>
    </row>
    <row r="588">
      <c r="B588" s="183"/>
      <c r="C588" s="183"/>
      <c r="I588" s="182"/>
      <c r="BH588" s="183"/>
    </row>
    <row r="589">
      <c r="B589" s="183"/>
      <c r="C589" s="183"/>
      <c r="I589" s="182"/>
      <c r="BH589" s="183"/>
    </row>
    <row r="590">
      <c r="B590" s="183"/>
      <c r="C590" s="183"/>
      <c r="I590" s="182"/>
      <c r="BH590" s="183"/>
    </row>
    <row r="591">
      <c r="B591" s="183"/>
      <c r="C591" s="183"/>
      <c r="I591" s="182"/>
      <c r="BH591" s="183"/>
    </row>
    <row r="592">
      <c r="B592" s="183"/>
      <c r="C592" s="183"/>
      <c r="I592" s="182"/>
      <c r="BH592" s="183"/>
    </row>
    <row r="593">
      <c r="B593" s="183"/>
      <c r="C593" s="183"/>
      <c r="I593" s="182"/>
      <c r="BH593" s="183"/>
    </row>
    <row r="594">
      <c r="B594" s="183"/>
      <c r="C594" s="183"/>
      <c r="I594" s="182"/>
      <c r="BH594" s="183"/>
    </row>
    <row r="595">
      <c r="B595" s="183"/>
      <c r="C595" s="183"/>
      <c r="I595" s="182"/>
      <c r="BH595" s="183"/>
    </row>
    <row r="596">
      <c r="B596" s="183"/>
      <c r="C596" s="183"/>
      <c r="I596" s="182"/>
      <c r="BH596" s="183"/>
    </row>
    <row r="597">
      <c r="B597" s="183"/>
      <c r="C597" s="183"/>
      <c r="I597" s="182"/>
      <c r="BH597" s="183"/>
    </row>
    <row r="598">
      <c r="B598" s="183"/>
      <c r="C598" s="183"/>
      <c r="I598" s="182"/>
      <c r="BH598" s="183"/>
    </row>
    <row r="599">
      <c r="B599" s="183"/>
      <c r="C599" s="183"/>
      <c r="I599" s="182"/>
      <c r="BH599" s="183"/>
    </row>
    <row r="600">
      <c r="B600" s="183"/>
      <c r="C600" s="183"/>
      <c r="I600" s="182"/>
      <c r="BH600" s="183"/>
    </row>
    <row r="601">
      <c r="B601" s="183"/>
      <c r="C601" s="183"/>
      <c r="I601" s="182"/>
      <c r="BH601" s="183"/>
    </row>
    <row r="602">
      <c r="B602" s="183"/>
      <c r="C602" s="183"/>
      <c r="I602" s="182"/>
      <c r="BH602" s="183"/>
    </row>
    <row r="603">
      <c r="B603" s="183"/>
      <c r="C603" s="183"/>
      <c r="I603" s="182"/>
      <c r="BH603" s="183"/>
    </row>
    <row r="604">
      <c r="B604" s="183"/>
      <c r="C604" s="183"/>
      <c r="I604" s="182"/>
      <c r="BH604" s="183"/>
    </row>
    <row r="605">
      <c r="B605" s="183"/>
      <c r="C605" s="183"/>
      <c r="I605" s="182"/>
      <c r="BH605" s="183"/>
    </row>
    <row r="606">
      <c r="B606" s="183"/>
      <c r="C606" s="183"/>
      <c r="I606" s="182"/>
      <c r="BH606" s="183"/>
    </row>
    <row r="607">
      <c r="B607" s="183"/>
      <c r="C607" s="183"/>
      <c r="I607" s="182"/>
      <c r="BH607" s="183"/>
    </row>
    <row r="608">
      <c r="B608" s="183"/>
      <c r="C608" s="183"/>
      <c r="I608" s="182"/>
      <c r="BH608" s="183"/>
    </row>
    <row r="609">
      <c r="B609" s="183"/>
      <c r="C609" s="183"/>
      <c r="I609" s="182"/>
      <c r="BH609" s="183"/>
    </row>
    <row r="610">
      <c r="B610" s="183"/>
      <c r="C610" s="183"/>
      <c r="I610" s="182"/>
      <c r="BH610" s="183"/>
    </row>
    <row r="611">
      <c r="B611" s="183"/>
      <c r="C611" s="183"/>
      <c r="I611" s="182"/>
      <c r="BH611" s="183"/>
    </row>
    <row r="612">
      <c r="B612" s="183"/>
      <c r="C612" s="183"/>
      <c r="I612" s="182"/>
      <c r="BH612" s="183"/>
    </row>
    <row r="613">
      <c r="B613" s="183"/>
      <c r="C613" s="183"/>
      <c r="I613" s="182"/>
      <c r="BH613" s="183"/>
    </row>
    <row r="614">
      <c r="B614" s="183"/>
      <c r="C614" s="183"/>
      <c r="I614" s="182"/>
      <c r="BH614" s="183"/>
    </row>
    <row r="615">
      <c r="B615" s="183"/>
      <c r="C615" s="183"/>
      <c r="I615" s="182"/>
      <c r="BH615" s="183"/>
    </row>
    <row r="616">
      <c r="B616" s="183"/>
      <c r="C616" s="183"/>
      <c r="I616" s="182"/>
      <c r="BH616" s="183"/>
    </row>
    <row r="617">
      <c r="B617" s="183"/>
      <c r="C617" s="183"/>
      <c r="I617" s="182"/>
      <c r="BH617" s="183"/>
    </row>
    <row r="618">
      <c r="B618" s="183"/>
      <c r="C618" s="183"/>
      <c r="I618" s="182"/>
      <c r="BH618" s="183"/>
    </row>
    <row r="619">
      <c r="B619" s="183"/>
      <c r="C619" s="183"/>
      <c r="I619" s="182"/>
      <c r="BH619" s="183"/>
    </row>
    <row r="620">
      <c r="B620" s="183"/>
      <c r="C620" s="183"/>
      <c r="I620" s="182"/>
      <c r="BH620" s="183"/>
    </row>
    <row r="621">
      <c r="B621" s="183"/>
      <c r="C621" s="183"/>
      <c r="I621" s="182"/>
      <c r="BH621" s="183"/>
    </row>
    <row r="622">
      <c r="B622" s="183"/>
      <c r="C622" s="183"/>
      <c r="I622" s="182"/>
      <c r="BH622" s="183"/>
    </row>
    <row r="623">
      <c r="B623" s="183"/>
      <c r="C623" s="183"/>
      <c r="I623" s="182"/>
      <c r="BH623" s="183"/>
    </row>
    <row r="624">
      <c r="B624" s="183"/>
      <c r="C624" s="183"/>
      <c r="I624" s="182"/>
      <c r="BH624" s="183"/>
    </row>
    <row r="625">
      <c r="B625" s="183"/>
      <c r="C625" s="183"/>
      <c r="I625" s="182"/>
      <c r="BH625" s="183"/>
    </row>
    <row r="626">
      <c r="B626" s="183"/>
      <c r="C626" s="183"/>
      <c r="I626" s="182"/>
      <c r="BH626" s="183"/>
    </row>
    <row r="627">
      <c r="B627" s="183"/>
      <c r="C627" s="183"/>
      <c r="I627" s="182"/>
      <c r="BH627" s="183"/>
    </row>
    <row r="628">
      <c r="B628" s="183"/>
      <c r="C628" s="183"/>
      <c r="I628" s="182"/>
      <c r="BH628" s="183"/>
    </row>
    <row r="629">
      <c r="B629" s="183"/>
      <c r="C629" s="183"/>
      <c r="I629" s="182"/>
      <c r="BH629" s="183"/>
    </row>
    <row r="630">
      <c r="B630" s="183"/>
      <c r="C630" s="183"/>
      <c r="I630" s="182"/>
      <c r="BH630" s="183"/>
    </row>
    <row r="631">
      <c r="B631" s="183"/>
      <c r="C631" s="183"/>
      <c r="I631" s="182"/>
      <c r="BH631" s="183"/>
    </row>
    <row r="632">
      <c r="B632" s="183"/>
      <c r="C632" s="183"/>
      <c r="I632" s="182"/>
      <c r="BH632" s="183"/>
    </row>
    <row r="633">
      <c r="B633" s="183"/>
      <c r="C633" s="183"/>
      <c r="I633" s="182"/>
      <c r="BH633" s="183"/>
    </row>
    <row r="634">
      <c r="B634" s="183"/>
      <c r="C634" s="183"/>
      <c r="I634" s="182"/>
      <c r="BH634" s="183"/>
    </row>
    <row r="635">
      <c r="B635" s="183"/>
      <c r="C635" s="183"/>
      <c r="I635" s="182"/>
      <c r="BH635" s="183"/>
    </row>
    <row r="636">
      <c r="B636" s="183"/>
      <c r="C636" s="183"/>
      <c r="I636" s="182"/>
      <c r="BH636" s="183"/>
    </row>
    <row r="637">
      <c r="B637" s="183"/>
      <c r="C637" s="183"/>
      <c r="I637" s="182"/>
      <c r="BH637" s="183"/>
    </row>
    <row r="638">
      <c r="B638" s="183"/>
      <c r="C638" s="183"/>
      <c r="I638" s="182"/>
      <c r="BH638" s="183"/>
    </row>
    <row r="639">
      <c r="B639" s="183"/>
      <c r="C639" s="183"/>
      <c r="I639" s="182"/>
      <c r="BH639" s="183"/>
    </row>
    <row r="640">
      <c r="B640" s="183"/>
      <c r="C640" s="183"/>
      <c r="I640" s="182"/>
      <c r="BH640" s="183"/>
    </row>
    <row r="641">
      <c r="B641" s="183"/>
      <c r="C641" s="183"/>
      <c r="I641" s="182"/>
      <c r="BH641" s="183"/>
    </row>
    <row r="642">
      <c r="B642" s="183"/>
      <c r="C642" s="183"/>
      <c r="I642" s="182"/>
      <c r="BH642" s="183"/>
    </row>
    <row r="643">
      <c r="B643" s="183"/>
      <c r="C643" s="183"/>
      <c r="I643" s="182"/>
      <c r="BH643" s="183"/>
    </row>
    <row r="644">
      <c r="B644" s="183"/>
      <c r="C644" s="183"/>
      <c r="I644" s="182"/>
      <c r="BH644" s="183"/>
    </row>
    <row r="645">
      <c r="B645" s="183"/>
      <c r="C645" s="183"/>
      <c r="I645" s="182"/>
      <c r="BH645" s="183"/>
    </row>
    <row r="646">
      <c r="B646" s="183"/>
      <c r="C646" s="183"/>
      <c r="I646" s="182"/>
      <c r="BH646" s="183"/>
    </row>
    <row r="647">
      <c r="B647" s="183"/>
      <c r="C647" s="183"/>
      <c r="I647" s="182"/>
      <c r="BH647" s="183"/>
    </row>
    <row r="648">
      <c r="B648" s="183"/>
      <c r="C648" s="183"/>
      <c r="I648" s="182"/>
      <c r="BH648" s="183"/>
    </row>
    <row r="649">
      <c r="B649" s="183"/>
      <c r="C649" s="183"/>
      <c r="I649" s="182"/>
      <c r="BH649" s="183"/>
    </row>
    <row r="650">
      <c r="B650" s="183"/>
      <c r="C650" s="183"/>
      <c r="I650" s="182"/>
      <c r="BH650" s="183"/>
    </row>
    <row r="651">
      <c r="B651" s="183"/>
      <c r="C651" s="183"/>
      <c r="I651" s="182"/>
      <c r="BH651" s="183"/>
    </row>
    <row r="652">
      <c r="B652" s="183"/>
      <c r="C652" s="183"/>
      <c r="I652" s="182"/>
      <c r="BH652" s="183"/>
    </row>
    <row r="653">
      <c r="B653" s="183"/>
      <c r="C653" s="183"/>
      <c r="I653" s="182"/>
      <c r="BH653" s="183"/>
    </row>
    <row r="654">
      <c r="B654" s="183"/>
      <c r="C654" s="183"/>
      <c r="I654" s="182"/>
      <c r="BH654" s="183"/>
    </row>
    <row r="655">
      <c r="B655" s="183"/>
      <c r="C655" s="183"/>
      <c r="I655" s="182"/>
      <c r="BH655" s="183"/>
    </row>
    <row r="656">
      <c r="B656" s="183"/>
      <c r="C656" s="183"/>
      <c r="I656" s="182"/>
      <c r="BH656" s="183"/>
    </row>
    <row r="657">
      <c r="B657" s="183"/>
      <c r="C657" s="183"/>
      <c r="I657" s="182"/>
      <c r="BH657" s="183"/>
    </row>
    <row r="658">
      <c r="B658" s="183"/>
      <c r="C658" s="183"/>
      <c r="I658" s="182"/>
      <c r="BH658" s="183"/>
    </row>
    <row r="659">
      <c r="B659" s="183"/>
      <c r="C659" s="183"/>
      <c r="I659" s="182"/>
      <c r="BH659" s="183"/>
    </row>
    <row r="660">
      <c r="B660" s="183"/>
      <c r="C660" s="183"/>
      <c r="I660" s="182"/>
      <c r="BH660" s="183"/>
    </row>
    <row r="661">
      <c r="B661" s="183"/>
      <c r="C661" s="183"/>
      <c r="I661" s="182"/>
      <c r="BH661" s="183"/>
    </row>
    <row r="662">
      <c r="B662" s="183"/>
      <c r="C662" s="183"/>
      <c r="I662" s="182"/>
      <c r="BH662" s="183"/>
    </row>
    <row r="663">
      <c r="B663" s="183"/>
      <c r="C663" s="183"/>
      <c r="I663" s="182"/>
      <c r="BH663" s="183"/>
    </row>
    <row r="664">
      <c r="B664" s="183"/>
      <c r="C664" s="183"/>
      <c r="I664" s="182"/>
      <c r="BH664" s="183"/>
    </row>
    <row r="665">
      <c r="B665" s="183"/>
      <c r="C665" s="183"/>
      <c r="I665" s="182"/>
      <c r="BH665" s="183"/>
    </row>
    <row r="666">
      <c r="B666" s="183"/>
      <c r="C666" s="183"/>
      <c r="I666" s="182"/>
      <c r="BH666" s="183"/>
    </row>
    <row r="667">
      <c r="B667" s="183"/>
      <c r="C667" s="183"/>
      <c r="I667" s="182"/>
      <c r="BH667" s="183"/>
    </row>
    <row r="668">
      <c r="B668" s="183"/>
      <c r="C668" s="183"/>
      <c r="I668" s="182"/>
      <c r="BH668" s="183"/>
    </row>
    <row r="669">
      <c r="B669" s="183"/>
      <c r="C669" s="183"/>
      <c r="I669" s="182"/>
      <c r="BH669" s="183"/>
    </row>
    <row r="670">
      <c r="B670" s="183"/>
      <c r="C670" s="183"/>
      <c r="I670" s="182"/>
      <c r="BH670" s="183"/>
    </row>
    <row r="671">
      <c r="B671" s="183"/>
      <c r="C671" s="183"/>
      <c r="I671" s="182"/>
      <c r="BH671" s="183"/>
    </row>
    <row r="672">
      <c r="B672" s="183"/>
      <c r="C672" s="183"/>
      <c r="I672" s="182"/>
      <c r="BH672" s="183"/>
    </row>
    <row r="673">
      <c r="B673" s="183"/>
      <c r="C673" s="183"/>
      <c r="I673" s="182"/>
      <c r="BH673" s="183"/>
    </row>
    <row r="674">
      <c r="B674" s="183"/>
      <c r="C674" s="183"/>
      <c r="I674" s="182"/>
      <c r="BH674" s="183"/>
    </row>
    <row r="675">
      <c r="B675" s="183"/>
      <c r="C675" s="183"/>
      <c r="I675" s="182"/>
      <c r="BH675" s="183"/>
    </row>
    <row r="676">
      <c r="B676" s="183"/>
      <c r="C676" s="183"/>
      <c r="I676" s="182"/>
      <c r="BH676" s="183"/>
    </row>
    <row r="677">
      <c r="B677" s="183"/>
      <c r="C677" s="183"/>
      <c r="I677" s="182"/>
      <c r="BH677" s="183"/>
    </row>
    <row r="678">
      <c r="B678" s="183"/>
      <c r="C678" s="183"/>
      <c r="I678" s="182"/>
      <c r="BH678" s="183"/>
    </row>
    <row r="679">
      <c r="B679" s="183"/>
      <c r="C679" s="183"/>
      <c r="I679" s="182"/>
      <c r="BH679" s="183"/>
    </row>
    <row r="680">
      <c r="B680" s="183"/>
      <c r="C680" s="183"/>
      <c r="I680" s="182"/>
      <c r="BH680" s="183"/>
    </row>
    <row r="681">
      <c r="B681" s="183"/>
      <c r="C681" s="183"/>
      <c r="I681" s="182"/>
      <c r="BH681" s="183"/>
    </row>
    <row r="682">
      <c r="B682" s="183"/>
      <c r="C682" s="183"/>
      <c r="I682" s="182"/>
      <c r="BH682" s="183"/>
    </row>
    <row r="683">
      <c r="B683" s="183"/>
      <c r="C683" s="183"/>
      <c r="I683" s="182"/>
      <c r="BH683" s="183"/>
    </row>
    <row r="684">
      <c r="B684" s="183"/>
      <c r="C684" s="183"/>
      <c r="I684" s="182"/>
      <c r="BH684" s="183"/>
    </row>
    <row r="685">
      <c r="B685" s="183"/>
      <c r="C685" s="183"/>
      <c r="I685" s="182"/>
      <c r="BH685" s="183"/>
    </row>
    <row r="686">
      <c r="B686" s="183"/>
      <c r="C686" s="183"/>
      <c r="I686" s="182"/>
      <c r="BH686" s="183"/>
    </row>
    <row r="687">
      <c r="B687" s="183"/>
      <c r="C687" s="183"/>
      <c r="I687" s="182"/>
      <c r="BH687" s="183"/>
    </row>
    <row r="688">
      <c r="B688" s="183"/>
      <c r="C688" s="183"/>
      <c r="I688" s="182"/>
      <c r="BH688" s="183"/>
    </row>
    <row r="689">
      <c r="B689" s="183"/>
      <c r="C689" s="183"/>
      <c r="I689" s="182"/>
      <c r="BH689" s="183"/>
    </row>
    <row r="690">
      <c r="B690" s="183"/>
      <c r="C690" s="183"/>
      <c r="I690" s="182"/>
      <c r="BH690" s="183"/>
    </row>
    <row r="691">
      <c r="B691" s="183"/>
      <c r="C691" s="183"/>
      <c r="I691" s="182"/>
      <c r="BH691" s="183"/>
    </row>
    <row r="692">
      <c r="B692" s="183"/>
      <c r="C692" s="183"/>
      <c r="I692" s="182"/>
      <c r="BH692" s="183"/>
    </row>
    <row r="693">
      <c r="B693" s="183"/>
      <c r="C693" s="183"/>
      <c r="I693" s="182"/>
      <c r="BH693" s="183"/>
    </row>
    <row r="694">
      <c r="B694" s="183"/>
      <c r="C694" s="183"/>
      <c r="I694" s="182"/>
      <c r="BH694" s="183"/>
    </row>
    <row r="695">
      <c r="B695" s="183"/>
      <c r="C695" s="183"/>
      <c r="I695" s="182"/>
      <c r="BH695" s="183"/>
    </row>
    <row r="696">
      <c r="B696" s="183"/>
      <c r="C696" s="183"/>
      <c r="I696" s="182"/>
      <c r="BH696" s="183"/>
    </row>
    <row r="697">
      <c r="B697" s="183"/>
      <c r="C697" s="183"/>
      <c r="I697" s="182"/>
      <c r="BH697" s="183"/>
    </row>
    <row r="698">
      <c r="B698" s="183"/>
      <c r="C698" s="183"/>
      <c r="I698" s="182"/>
      <c r="BH698" s="183"/>
    </row>
    <row r="699">
      <c r="B699" s="183"/>
      <c r="C699" s="183"/>
      <c r="I699" s="182"/>
      <c r="BH699" s="183"/>
    </row>
    <row r="700">
      <c r="B700" s="183"/>
      <c r="C700" s="183"/>
      <c r="I700" s="182"/>
      <c r="BH700" s="183"/>
    </row>
    <row r="701">
      <c r="B701" s="183"/>
      <c r="C701" s="183"/>
      <c r="I701" s="182"/>
      <c r="BH701" s="183"/>
    </row>
    <row r="702">
      <c r="B702" s="183"/>
      <c r="C702" s="183"/>
      <c r="I702" s="182"/>
      <c r="BH702" s="183"/>
    </row>
    <row r="703">
      <c r="B703" s="183"/>
      <c r="C703" s="183"/>
      <c r="I703" s="182"/>
      <c r="BH703" s="183"/>
    </row>
    <row r="704">
      <c r="B704" s="183"/>
      <c r="C704" s="183"/>
      <c r="I704" s="182"/>
      <c r="BH704" s="183"/>
    </row>
    <row r="705">
      <c r="B705" s="183"/>
      <c r="C705" s="183"/>
      <c r="I705" s="182"/>
      <c r="BH705" s="183"/>
    </row>
    <row r="706">
      <c r="B706" s="183"/>
      <c r="C706" s="183"/>
      <c r="I706" s="182"/>
      <c r="BH706" s="183"/>
    </row>
    <row r="707">
      <c r="B707" s="183"/>
      <c r="C707" s="183"/>
      <c r="I707" s="182"/>
      <c r="BH707" s="183"/>
    </row>
    <row r="708">
      <c r="B708" s="183"/>
      <c r="C708" s="183"/>
      <c r="I708" s="182"/>
      <c r="BH708" s="183"/>
    </row>
    <row r="709">
      <c r="B709" s="183"/>
      <c r="C709" s="183"/>
      <c r="I709" s="182"/>
      <c r="BH709" s="183"/>
    </row>
    <row r="710">
      <c r="B710" s="183"/>
      <c r="C710" s="183"/>
      <c r="I710" s="182"/>
      <c r="BH710" s="183"/>
    </row>
    <row r="711">
      <c r="B711" s="183"/>
      <c r="C711" s="183"/>
      <c r="I711" s="182"/>
      <c r="BH711" s="183"/>
    </row>
    <row r="712">
      <c r="B712" s="183"/>
      <c r="C712" s="183"/>
      <c r="I712" s="182"/>
      <c r="BH712" s="183"/>
    </row>
    <row r="713">
      <c r="B713" s="183"/>
      <c r="C713" s="183"/>
      <c r="I713" s="182"/>
      <c r="BH713" s="183"/>
    </row>
    <row r="714">
      <c r="B714" s="183"/>
      <c r="C714" s="183"/>
      <c r="I714" s="182"/>
      <c r="BH714" s="183"/>
    </row>
    <row r="715">
      <c r="B715" s="183"/>
      <c r="C715" s="183"/>
      <c r="I715" s="182"/>
      <c r="BH715" s="183"/>
    </row>
    <row r="716">
      <c r="B716" s="183"/>
      <c r="C716" s="183"/>
      <c r="I716" s="182"/>
      <c r="BH716" s="183"/>
    </row>
    <row r="717">
      <c r="B717" s="183"/>
      <c r="C717" s="183"/>
      <c r="I717" s="182"/>
      <c r="BH717" s="183"/>
    </row>
    <row r="718">
      <c r="B718" s="183"/>
      <c r="C718" s="183"/>
      <c r="I718" s="182"/>
      <c r="BH718" s="183"/>
    </row>
    <row r="719">
      <c r="B719" s="183"/>
      <c r="C719" s="183"/>
      <c r="I719" s="182"/>
      <c r="BH719" s="183"/>
    </row>
    <row r="720">
      <c r="B720" s="183"/>
      <c r="C720" s="183"/>
      <c r="I720" s="182"/>
      <c r="BH720" s="183"/>
    </row>
    <row r="721">
      <c r="B721" s="183"/>
      <c r="C721" s="183"/>
      <c r="I721" s="182"/>
      <c r="BH721" s="183"/>
    </row>
    <row r="722">
      <c r="B722" s="183"/>
      <c r="C722" s="183"/>
      <c r="I722" s="182"/>
      <c r="BH722" s="183"/>
    </row>
    <row r="723">
      <c r="B723" s="183"/>
      <c r="C723" s="183"/>
      <c r="I723" s="182"/>
      <c r="BH723" s="183"/>
    </row>
    <row r="724">
      <c r="B724" s="183"/>
      <c r="C724" s="183"/>
      <c r="I724" s="182"/>
      <c r="BH724" s="183"/>
    </row>
    <row r="725">
      <c r="B725" s="183"/>
      <c r="C725" s="183"/>
      <c r="I725" s="182"/>
      <c r="BH725" s="183"/>
    </row>
    <row r="726">
      <c r="B726" s="183"/>
      <c r="C726" s="183"/>
      <c r="I726" s="182"/>
      <c r="BH726" s="183"/>
    </row>
    <row r="727">
      <c r="B727" s="183"/>
      <c r="C727" s="183"/>
      <c r="I727" s="182"/>
      <c r="BH727" s="183"/>
    </row>
    <row r="728">
      <c r="B728" s="183"/>
      <c r="C728" s="183"/>
      <c r="I728" s="182"/>
      <c r="BH728" s="183"/>
    </row>
    <row r="729">
      <c r="B729" s="183"/>
      <c r="C729" s="183"/>
      <c r="I729" s="182"/>
      <c r="BH729" s="183"/>
    </row>
    <row r="730">
      <c r="B730" s="183"/>
      <c r="C730" s="183"/>
      <c r="I730" s="182"/>
      <c r="BH730" s="183"/>
    </row>
    <row r="731">
      <c r="B731" s="183"/>
      <c r="C731" s="183"/>
      <c r="I731" s="182"/>
      <c r="BH731" s="183"/>
    </row>
    <row r="732">
      <c r="B732" s="183"/>
      <c r="C732" s="183"/>
      <c r="I732" s="182"/>
      <c r="BH732" s="183"/>
    </row>
    <row r="733">
      <c r="B733" s="183"/>
      <c r="C733" s="183"/>
      <c r="I733" s="182"/>
      <c r="BH733" s="183"/>
    </row>
    <row r="734">
      <c r="B734" s="183"/>
      <c r="C734" s="183"/>
      <c r="I734" s="182"/>
      <c r="BH734" s="183"/>
    </row>
    <row r="735">
      <c r="B735" s="183"/>
      <c r="C735" s="183"/>
      <c r="I735" s="182"/>
      <c r="BH735" s="183"/>
    </row>
    <row r="736">
      <c r="B736" s="183"/>
      <c r="C736" s="183"/>
      <c r="I736" s="182"/>
      <c r="BH736" s="183"/>
    </row>
    <row r="737">
      <c r="B737" s="183"/>
      <c r="C737" s="183"/>
      <c r="I737" s="182"/>
      <c r="BH737" s="183"/>
    </row>
    <row r="738">
      <c r="B738" s="183"/>
      <c r="C738" s="183"/>
      <c r="I738" s="182"/>
      <c r="BH738" s="183"/>
    </row>
    <row r="739">
      <c r="B739" s="183"/>
      <c r="C739" s="183"/>
      <c r="I739" s="182"/>
      <c r="BH739" s="183"/>
    </row>
    <row r="740">
      <c r="B740" s="183"/>
      <c r="C740" s="183"/>
      <c r="I740" s="182"/>
      <c r="BH740" s="183"/>
    </row>
    <row r="741">
      <c r="B741" s="183"/>
      <c r="C741" s="183"/>
      <c r="I741" s="182"/>
      <c r="BH741" s="183"/>
    </row>
    <row r="742">
      <c r="B742" s="183"/>
      <c r="C742" s="183"/>
      <c r="I742" s="182"/>
      <c r="BH742" s="183"/>
    </row>
    <row r="743">
      <c r="B743" s="183"/>
      <c r="C743" s="183"/>
      <c r="I743" s="182"/>
      <c r="BH743" s="183"/>
    </row>
    <row r="744">
      <c r="B744" s="183"/>
      <c r="C744" s="183"/>
      <c r="I744" s="182"/>
      <c r="BH744" s="183"/>
    </row>
    <row r="745">
      <c r="B745" s="183"/>
      <c r="C745" s="183"/>
      <c r="I745" s="182"/>
      <c r="BH745" s="183"/>
    </row>
    <row r="746">
      <c r="B746" s="183"/>
      <c r="C746" s="183"/>
      <c r="I746" s="182"/>
      <c r="BH746" s="183"/>
    </row>
    <row r="747">
      <c r="B747" s="183"/>
      <c r="C747" s="183"/>
      <c r="I747" s="182"/>
      <c r="BH747" s="183"/>
    </row>
    <row r="748">
      <c r="B748" s="183"/>
      <c r="C748" s="183"/>
      <c r="I748" s="182"/>
      <c r="BH748" s="183"/>
    </row>
    <row r="749">
      <c r="B749" s="183"/>
      <c r="C749" s="183"/>
      <c r="I749" s="182"/>
      <c r="BH749" s="183"/>
    </row>
    <row r="750">
      <c r="B750" s="183"/>
      <c r="C750" s="183"/>
      <c r="I750" s="182"/>
      <c r="BH750" s="183"/>
    </row>
    <row r="751">
      <c r="B751" s="183"/>
      <c r="C751" s="183"/>
      <c r="I751" s="182"/>
      <c r="BH751" s="183"/>
    </row>
    <row r="752">
      <c r="B752" s="183"/>
      <c r="C752" s="183"/>
      <c r="I752" s="182"/>
      <c r="BH752" s="183"/>
    </row>
    <row r="753">
      <c r="B753" s="183"/>
      <c r="C753" s="183"/>
      <c r="I753" s="182"/>
      <c r="BH753" s="183"/>
    </row>
    <row r="754">
      <c r="B754" s="183"/>
      <c r="C754" s="183"/>
      <c r="I754" s="182"/>
      <c r="BH754" s="183"/>
    </row>
    <row r="755">
      <c r="B755" s="183"/>
      <c r="C755" s="183"/>
      <c r="I755" s="182"/>
      <c r="BH755" s="183"/>
    </row>
    <row r="756">
      <c r="B756" s="183"/>
      <c r="C756" s="183"/>
      <c r="I756" s="182"/>
      <c r="BH756" s="183"/>
    </row>
    <row r="757">
      <c r="B757" s="183"/>
      <c r="C757" s="183"/>
      <c r="I757" s="182"/>
      <c r="BH757" s="183"/>
    </row>
    <row r="758">
      <c r="B758" s="183"/>
      <c r="C758" s="183"/>
      <c r="I758" s="182"/>
      <c r="BH758" s="183"/>
    </row>
    <row r="759">
      <c r="B759" s="183"/>
      <c r="C759" s="183"/>
      <c r="I759" s="182"/>
      <c r="BH759" s="183"/>
    </row>
    <row r="760">
      <c r="B760" s="183"/>
      <c r="C760" s="183"/>
      <c r="I760" s="182"/>
      <c r="BH760" s="183"/>
    </row>
    <row r="761">
      <c r="B761" s="183"/>
      <c r="C761" s="183"/>
      <c r="I761" s="182"/>
      <c r="BH761" s="183"/>
    </row>
    <row r="762">
      <c r="B762" s="183"/>
      <c r="C762" s="183"/>
      <c r="I762" s="182"/>
      <c r="BH762" s="183"/>
    </row>
    <row r="763">
      <c r="B763" s="183"/>
      <c r="C763" s="183"/>
      <c r="I763" s="182"/>
      <c r="BH763" s="183"/>
    </row>
    <row r="764">
      <c r="B764" s="183"/>
      <c r="C764" s="183"/>
      <c r="I764" s="182"/>
      <c r="BH764" s="183"/>
    </row>
    <row r="765">
      <c r="B765" s="183"/>
      <c r="C765" s="183"/>
      <c r="I765" s="182"/>
      <c r="BH765" s="183"/>
    </row>
    <row r="766">
      <c r="B766" s="183"/>
      <c r="C766" s="183"/>
      <c r="I766" s="182"/>
      <c r="BH766" s="183"/>
    </row>
    <row r="767">
      <c r="B767" s="183"/>
      <c r="C767" s="183"/>
      <c r="I767" s="182"/>
      <c r="BH767" s="183"/>
    </row>
    <row r="768">
      <c r="B768" s="183"/>
      <c r="C768" s="183"/>
      <c r="I768" s="182"/>
      <c r="BH768" s="183"/>
    </row>
    <row r="769">
      <c r="B769" s="183"/>
      <c r="C769" s="183"/>
      <c r="I769" s="182"/>
      <c r="BH769" s="183"/>
    </row>
    <row r="770">
      <c r="B770" s="183"/>
      <c r="C770" s="183"/>
      <c r="I770" s="182"/>
      <c r="BH770" s="183"/>
    </row>
    <row r="771">
      <c r="B771" s="183"/>
      <c r="C771" s="183"/>
      <c r="I771" s="182"/>
      <c r="BH771" s="183"/>
    </row>
    <row r="772">
      <c r="B772" s="183"/>
      <c r="C772" s="183"/>
      <c r="I772" s="182"/>
      <c r="BH772" s="183"/>
    </row>
    <row r="773">
      <c r="B773" s="183"/>
      <c r="C773" s="183"/>
      <c r="I773" s="182"/>
      <c r="BH773" s="183"/>
    </row>
    <row r="774">
      <c r="B774" s="183"/>
      <c r="C774" s="183"/>
      <c r="I774" s="182"/>
      <c r="BH774" s="183"/>
    </row>
    <row r="775">
      <c r="B775" s="183"/>
      <c r="C775" s="183"/>
      <c r="I775" s="182"/>
      <c r="BH775" s="183"/>
    </row>
    <row r="776">
      <c r="B776" s="183"/>
      <c r="C776" s="183"/>
      <c r="I776" s="182"/>
      <c r="BH776" s="183"/>
    </row>
    <row r="777">
      <c r="B777" s="183"/>
      <c r="C777" s="183"/>
      <c r="I777" s="182"/>
      <c r="BH777" s="183"/>
    </row>
    <row r="778">
      <c r="B778" s="183"/>
      <c r="C778" s="183"/>
      <c r="I778" s="182"/>
      <c r="BH778" s="183"/>
    </row>
    <row r="779">
      <c r="B779" s="183"/>
      <c r="C779" s="183"/>
      <c r="I779" s="182"/>
      <c r="BH779" s="183"/>
    </row>
    <row r="780">
      <c r="B780" s="183"/>
      <c r="C780" s="183"/>
      <c r="I780" s="182"/>
      <c r="BH780" s="183"/>
    </row>
    <row r="781">
      <c r="B781" s="183"/>
      <c r="C781" s="183"/>
      <c r="I781" s="182"/>
      <c r="BH781" s="183"/>
    </row>
    <row r="782">
      <c r="B782" s="183"/>
      <c r="C782" s="183"/>
      <c r="I782" s="182"/>
      <c r="BH782" s="183"/>
    </row>
    <row r="783">
      <c r="B783" s="183"/>
      <c r="C783" s="183"/>
      <c r="I783" s="182"/>
      <c r="BH783" s="183"/>
    </row>
    <row r="784">
      <c r="B784" s="183"/>
      <c r="C784" s="183"/>
      <c r="I784" s="182"/>
      <c r="BH784" s="183"/>
    </row>
    <row r="785">
      <c r="B785" s="183"/>
      <c r="C785" s="183"/>
      <c r="I785" s="182"/>
      <c r="BH785" s="183"/>
    </row>
    <row r="786">
      <c r="B786" s="183"/>
      <c r="C786" s="183"/>
      <c r="I786" s="182"/>
      <c r="BH786" s="183"/>
    </row>
    <row r="787">
      <c r="B787" s="183"/>
      <c r="C787" s="183"/>
      <c r="I787" s="182"/>
      <c r="BH787" s="183"/>
    </row>
    <row r="788">
      <c r="B788" s="183"/>
      <c r="C788" s="183"/>
      <c r="I788" s="182"/>
      <c r="BH788" s="183"/>
    </row>
    <row r="789">
      <c r="B789" s="183"/>
      <c r="C789" s="183"/>
      <c r="I789" s="182"/>
      <c r="BH789" s="183"/>
    </row>
    <row r="790">
      <c r="B790" s="183"/>
      <c r="C790" s="183"/>
      <c r="I790" s="182"/>
      <c r="BH790" s="183"/>
    </row>
    <row r="791">
      <c r="B791" s="183"/>
      <c r="C791" s="183"/>
      <c r="I791" s="182"/>
      <c r="BH791" s="183"/>
    </row>
    <row r="792">
      <c r="B792" s="183"/>
      <c r="C792" s="183"/>
      <c r="I792" s="182"/>
      <c r="BH792" s="183"/>
    </row>
    <row r="793">
      <c r="B793" s="183"/>
      <c r="C793" s="183"/>
      <c r="I793" s="182"/>
      <c r="BH793" s="183"/>
    </row>
    <row r="794">
      <c r="B794" s="183"/>
      <c r="C794" s="183"/>
      <c r="I794" s="182"/>
      <c r="BH794" s="183"/>
    </row>
    <row r="795">
      <c r="B795" s="183"/>
      <c r="C795" s="183"/>
      <c r="I795" s="182"/>
      <c r="BH795" s="183"/>
    </row>
    <row r="796">
      <c r="B796" s="183"/>
      <c r="C796" s="183"/>
      <c r="I796" s="182"/>
      <c r="BH796" s="183"/>
    </row>
    <row r="797">
      <c r="B797" s="183"/>
      <c r="C797" s="183"/>
      <c r="I797" s="182"/>
      <c r="BH797" s="183"/>
    </row>
    <row r="798">
      <c r="B798" s="183"/>
      <c r="C798" s="183"/>
      <c r="I798" s="182"/>
      <c r="BH798" s="183"/>
    </row>
    <row r="799">
      <c r="B799" s="183"/>
      <c r="C799" s="183"/>
      <c r="I799" s="182"/>
      <c r="BH799" s="183"/>
    </row>
    <row r="800">
      <c r="B800" s="183"/>
      <c r="C800" s="183"/>
      <c r="I800" s="182"/>
      <c r="BH800" s="183"/>
    </row>
    <row r="801">
      <c r="B801" s="183"/>
      <c r="C801" s="183"/>
      <c r="I801" s="182"/>
      <c r="BH801" s="183"/>
    </row>
    <row r="802">
      <c r="B802" s="183"/>
      <c r="C802" s="183"/>
      <c r="I802" s="182"/>
      <c r="BH802" s="183"/>
    </row>
    <row r="803">
      <c r="B803" s="183"/>
      <c r="C803" s="183"/>
      <c r="I803" s="182"/>
      <c r="BH803" s="183"/>
    </row>
    <row r="804">
      <c r="B804" s="183"/>
      <c r="C804" s="183"/>
      <c r="I804" s="182"/>
      <c r="BH804" s="183"/>
    </row>
    <row r="805">
      <c r="B805" s="183"/>
      <c r="C805" s="183"/>
      <c r="I805" s="182"/>
      <c r="BH805" s="183"/>
    </row>
    <row r="806">
      <c r="B806" s="183"/>
      <c r="C806" s="183"/>
      <c r="I806" s="182"/>
      <c r="BH806" s="183"/>
    </row>
    <row r="807">
      <c r="B807" s="183"/>
      <c r="C807" s="183"/>
      <c r="I807" s="182"/>
      <c r="BH807" s="183"/>
    </row>
    <row r="808">
      <c r="B808" s="183"/>
      <c r="C808" s="183"/>
      <c r="I808" s="182"/>
      <c r="BH808" s="183"/>
    </row>
    <row r="809">
      <c r="B809" s="183"/>
      <c r="C809" s="183"/>
      <c r="I809" s="182"/>
      <c r="BH809" s="183"/>
    </row>
    <row r="810">
      <c r="B810" s="183"/>
      <c r="C810" s="183"/>
      <c r="I810" s="182"/>
      <c r="BH810" s="183"/>
    </row>
    <row r="811">
      <c r="B811" s="183"/>
      <c r="C811" s="183"/>
      <c r="I811" s="182"/>
      <c r="BH811" s="183"/>
    </row>
    <row r="812">
      <c r="B812" s="183"/>
      <c r="C812" s="183"/>
      <c r="I812" s="182"/>
      <c r="BH812" s="183"/>
    </row>
    <row r="813">
      <c r="B813" s="183"/>
      <c r="C813" s="183"/>
      <c r="I813" s="182"/>
      <c r="BH813" s="183"/>
    </row>
    <row r="814">
      <c r="B814" s="183"/>
      <c r="C814" s="183"/>
      <c r="I814" s="182"/>
      <c r="BH814" s="183"/>
    </row>
    <row r="815">
      <c r="B815" s="183"/>
      <c r="C815" s="183"/>
      <c r="I815" s="182"/>
      <c r="BH815" s="183"/>
    </row>
    <row r="816">
      <c r="B816" s="183"/>
      <c r="C816" s="183"/>
      <c r="I816" s="182"/>
      <c r="BH816" s="183"/>
    </row>
    <row r="817">
      <c r="B817" s="183"/>
      <c r="C817" s="183"/>
      <c r="I817" s="182"/>
      <c r="BH817" s="183"/>
    </row>
    <row r="818">
      <c r="B818" s="183"/>
      <c r="C818" s="183"/>
      <c r="I818" s="182"/>
      <c r="BH818" s="183"/>
    </row>
    <row r="819">
      <c r="B819" s="183"/>
      <c r="C819" s="183"/>
      <c r="I819" s="182"/>
      <c r="BH819" s="183"/>
    </row>
    <row r="820">
      <c r="B820" s="183"/>
      <c r="C820" s="183"/>
      <c r="I820" s="182"/>
      <c r="BH820" s="183"/>
    </row>
    <row r="821">
      <c r="B821" s="183"/>
      <c r="C821" s="183"/>
      <c r="I821" s="182"/>
      <c r="BH821" s="183"/>
    </row>
    <row r="822">
      <c r="B822" s="183"/>
      <c r="C822" s="183"/>
      <c r="I822" s="182"/>
      <c r="BH822" s="183"/>
    </row>
    <row r="823">
      <c r="B823" s="183"/>
      <c r="C823" s="183"/>
      <c r="I823" s="182"/>
      <c r="BH823" s="183"/>
    </row>
    <row r="824">
      <c r="B824" s="183"/>
      <c r="C824" s="183"/>
      <c r="I824" s="182"/>
      <c r="BH824" s="183"/>
    </row>
    <row r="825">
      <c r="B825" s="183"/>
      <c r="C825" s="183"/>
      <c r="I825" s="182"/>
      <c r="BH825" s="183"/>
    </row>
    <row r="826">
      <c r="B826" s="183"/>
      <c r="C826" s="183"/>
      <c r="I826" s="182"/>
      <c r="BH826" s="183"/>
    </row>
    <row r="827">
      <c r="B827" s="183"/>
      <c r="C827" s="183"/>
      <c r="I827" s="182"/>
      <c r="BH827" s="183"/>
    </row>
    <row r="828">
      <c r="B828" s="183"/>
      <c r="C828" s="183"/>
      <c r="I828" s="182"/>
      <c r="BH828" s="183"/>
    </row>
    <row r="829">
      <c r="B829" s="183"/>
      <c r="C829" s="183"/>
      <c r="I829" s="182"/>
      <c r="BH829" s="183"/>
    </row>
    <row r="830">
      <c r="B830" s="183"/>
      <c r="C830" s="183"/>
      <c r="I830" s="182"/>
      <c r="BH830" s="183"/>
    </row>
    <row r="831">
      <c r="B831" s="183"/>
      <c r="C831" s="183"/>
      <c r="I831" s="182"/>
      <c r="BH831" s="183"/>
    </row>
    <row r="832">
      <c r="B832" s="183"/>
      <c r="C832" s="183"/>
      <c r="I832" s="182"/>
      <c r="BH832" s="183"/>
    </row>
    <row r="833">
      <c r="B833" s="183"/>
      <c r="C833" s="183"/>
      <c r="I833" s="182"/>
      <c r="BH833" s="183"/>
    </row>
    <row r="834">
      <c r="B834" s="183"/>
      <c r="C834" s="183"/>
      <c r="I834" s="182"/>
      <c r="BH834" s="183"/>
    </row>
    <row r="835">
      <c r="B835" s="183"/>
      <c r="C835" s="183"/>
      <c r="I835" s="182"/>
      <c r="BH835" s="183"/>
    </row>
    <row r="836">
      <c r="B836" s="183"/>
      <c r="C836" s="183"/>
      <c r="I836" s="182"/>
      <c r="BH836" s="183"/>
    </row>
    <row r="837">
      <c r="B837" s="183"/>
      <c r="C837" s="183"/>
      <c r="I837" s="182"/>
      <c r="BH837" s="183"/>
    </row>
    <row r="838">
      <c r="B838" s="183"/>
      <c r="C838" s="183"/>
      <c r="I838" s="182"/>
      <c r="BH838" s="183"/>
    </row>
    <row r="839">
      <c r="B839" s="183"/>
      <c r="C839" s="183"/>
      <c r="I839" s="182"/>
      <c r="BH839" s="183"/>
    </row>
    <row r="840">
      <c r="B840" s="183"/>
      <c r="C840" s="183"/>
      <c r="I840" s="182"/>
      <c r="BH840" s="183"/>
    </row>
    <row r="841">
      <c r="B841" s="183"/>
      <c r="C841" s="183"/>
      <c r="I841" s="182"/>
      <c r="BH841" s="183"/>
    </row>
    <row r="842">
      <c r="B842" s="183"/>
      <c r="C842" s="183"/>
      <c r="I842" s="182"/>
      <c r="BH842" s="183"/>
    </row>
    <row r="843">
      <c r="B843" s="183"/>
      <c r="C843" s="183"/>
      <c r="I843" s="182"/>
      <c r="BH843" s="183"/>
    </row>
    <row r="844">
      <c r="B844" s="183"/>
      <c r="C844" s="183"/>
      <c r="I844" s="182"/>
      <c r="BH844" s="183"/>
    </row>
    <row r="845">
      <c r="B845" s="183"/>
      <c r="C845" s="183"/>
      <c r="I845" s="182"/>
      <c r="BH845" s="183"/>
    </row>
    <row r="846">
      <c r="B846" s="183"/>
      <c r="C846" s="183"/>
      <c r="I846" s="182"/>
      <c r="BH846" s="183"/>
    </row>
    <row r="847">
      <c r="B847" s="183"/>
      <c r="C847" s="183"/>
      <c r="I847" s="182"/>
      <c r="BH847" s="183"/>
    </row>
    <row r="848">
      <c r="B848" s="183"/>
      <c r="C848" s="183"/>
      <c r="I848" s="182"/>
      <c r="BH848" s="183"/>
    </row>
    <row r="849">
      <c r="B849" s="183"/>
      <c r="C849" s="183"/>
      <c r="I849" s="182"/>
      <c r="BH849" s="183"/>
    </row>
    <row r="850">
      <c r="B850" s="183"/>
      <c r="C850" s="183"/>
      <c r="I850" s="182"/>
      <c r="BH850" s="183"/>
    </row>
    <row r="851">
      <c r="B851" s="183"/>
      <c r="C851" s="183"/>
      <c r="I851" s="182"/>
      <c r="BH851" s="183"/>
    </row>
    <row r="852">
      <c r="B852" s="183"/>
      <c r="C852" s="183"/>
      <c r="I852" s="182"/>
      <c r="BH852" s="183"/>
    </row>
    <row r="853">
      <c r="B853" s="183"/>
      <c r="C853" s="183"/>
      <c r="I853" s="182"/>
      <c r="BH853" s="183"/>
    </row>
    <row r="854">
      <c r="B854" s="183"/>
      <c r="C854" s="183"/>
      <c r="I854" s="182"/>
      <c r="BH854" s="183"/>
    </row>
    <row r="855">
      <c r="B855" s="183"/>
      <c r="C855" s="183"/>
      <c r="I855" s="182"/>
      <c r="BH855" s="183"/>
    </row>
    <row r="856">
      <c r="B856" s="183"/>
      <c r="C856" s="183"/>
      <c r="I856" s="182"/>
      <c r="BH856" s="183"/>
    </row>
    <row r="857">
      <c r="B857" s="183"/>
      <c r="C857" s="183"/>
      <c r="I857" s="182"/>
      <c r="BH857" s="183"/>
    </row>
    <row r="858">
      <c r="B858" s="183"/>
      <c r="C858" s="183"/>
      <c r="I858" s="182"/>
      <c r="BH858" s="183"/>
    </row>
    <row r="859">
      <c r="B859" s="183"/>
      <c r="C859" s="183"/>
      <c r="I859" s="182"/>
      <c r="BH859" s="183"/>
    </row>
    <row r="860">
      <c r="B860" s="183"/>
      <c r="C860" s="183"/>
      <c r="I860" s="182"/>
      <c r="BH860" s="183"/>
    </row>
    <row r="861">
      <c r="B861" s="183"/>
      <c r="C861" s="183"/>
      <c r="I861" s="182"/>
      <c r="BH861" s="183"/>
    </row>
    <row r="862">
      <c r="B862" s="183"/>
      <c r="C862" s="183"/>
      <c r="I862" s="182"/>
      <c r="BH862" s="183"/>
    </row>
    <row r="863">
      <c r="B863" s="183"/>
      <c r="C863" s="183"/>
      <c r="I863" s="182"/>
      <c r="BH863" s="183"/>
    </row>
    <row r="864">
      <c r="B864" s="183"/>
      <c r="C864" s="183"/>
      <c r="I864" s="182"/>
      <c r="BH864" s="183"/>
    </row>
    <row r="865">
      <c r="B865" s="183"/>
      <c r="C865" s="183"/>
      <c r="I865" s="182"/>
      <c r="BH865" s="183"/>
    </row>
    <row r="866">
      <c r="B866" s="183"/>
      <c r="C866" s="183"/>
      <c r="I866" s="182"/>
      <c r="BH866" s="183"/>
    </row>
    <row r="867">
      <c r="B867" s="183"/>
      <c r="C867" s="183"/>
      <c r="I867" s="182"/>
      <c r="BH867" s="183"/>
    </row>
    <row r="868">
      <c r="B868" s="183"/>
      <c r="C868" s="183"/>
      <c r="I868" s="182"/>
      <c r="BH868" s="183"/>
    </row>
    <row r="869">
      <c r="B869" s="183"/>
      <c r="C869" s="183"/>
      <c r="I869" s="182"/>
      <c r="BH869" s="183"/>
    </row>
    <row r="870">
      <c r="B870" s="183"/>
      <c r="C870" s="183"/>
      <c r="I870" s="182"/>
      <c r="BH870" s="183"/>
    </row>
    <row r="871">
      <c r="B871" s="183"/>
      <c r="C871" s="183"/>
      <c r="I871" s="182"/>
      <c r="BH871" s="183"/>
    </row>
    <row r="872">
      <c r="B872" s="183"/>
      <c r="C872" s="183"/>
      <c r="I872" s="182"/>
      <c r="BH872" s="183"/>
    </row>
    <row r="873">
      <c r="B873" s="183"/>
      <c r="C873" s="183"/>
      <c r="I873" s="182"/>
      <c r="BH873" s="183"/>
    </row>
    <row r="874">
      <c r="B874" s="183"/>
      <c r="C874" s="183"/>
      <c r="I874" s="182"/>
      <c r="BH874" s="183"/>
    </row>
    <row r="875">
      <c r="B875" s="183"/>
      <c r="C875" s="183"/>
      <c r="I875" s="182"/>
      <c r="BH875" s="183"/>
    </row>
    <row r="876">
      <c r="B876" s="183"/>
      <c r="C876" s="183"/>
      <c r="I876" s="182"/>
      <c r="BH876" s="183"/>
    </row>
    <row r="877">
      <c r="B877" s="183"/>
      <c r="C877" s="183"/>
      <c r="I877" s="182"/>
      <c r="BH877" s="183"/>
    </row>
    <row r="878">
      <c r="B878" s="183"/>
      <c r="C878" s="183"/>
      <c r="I878" s="182"/>
      <c r="BH878" s="183"/>
    </row>
    <row r="879">
      <c r="B879" s="183"/>
      <c r="C879" s="183"/>
      <c r="I879" s="182"/>
      <c r="BH879" s="183"/>
    </row>
    <row r="880">
      <c r="B880" s="183"/>
      <c r="C880" s="183"/>
      <c r="I880" s="182"/>
      <c r="BH880" s="183"/>
    </row>
    <row r="881">
      <c r="B881" s="183"/>
      <c r="C881" s="183"/>
      <c r="I881" s="182"/>
      <c r="BH881" s="183"/>
    </row>
    <row r="882">
      <c r="B882" s="183"/>
      <c r="C882" s="183"/>
      <c r="I882" s="182"/>
      <c r="BH882" s="183"/>
    </row>
    <row r="883">
      <c r="B883" s="183"/>
      <c r="C883" s="183"/>
      <c r="I883" s="182"/>
      <c r="BH883" s="183"/>
    </row>
    <row r="884">
      <c r="B884" s="183"/>
      <c r="C884" s="183"/>
      <c r="I884" s="182"/>
      <c r="BH884" s="183"/>
    </row>
    <row r="885">
      <c r="B885" s="183"/>
      <c r="C885" s="183"/>
      <c r="I885" s="182"/>
      <c r="BH885" s="183"/>
    </row>
    <row r="886">
      <c r="B886" s="183"/>
      <c r="C886" s="183"/>
      <c r="I886" s="182"/>
      <c r="BH886" s="183"/>
    </row>
    <row r="887">
      <c r="B887" s="183"/>
      <c r="C887" s="183"/>
      <c r="I887" s="182"/>
      <c r="BH887" s="183"/>
    </row>
    <row r="888">
      <c r="B888" s="183"/>
      <c r="C888" s="183"/>
      <c r="I888" s="182"/>
      <c r="BH888" s="183"/>
    </row>
    <row r="889">
      <c r="B889" s="183"/>
      <c r="C889" s="183"/>
      <c r="I889" s="182"/>
      <c r="BH889" s="183"/>
    </row>
    <row r="890">
      <c r="B890" s="183"/>
      <c r="C890" s="183"/>
      <c r="I890" s="182"/>
      <c r="BH890" s="183"/>
    </row>
    <row r="891">
      <c r="B891" s="183"/>
      <c r="C891" s="183"/>
      <c r="I891" s="182"/>
      <c r="BH891" s="183"/>
    </row>
    <row r="892">
      <c r="B892" s="183"/>
      <c r="C892" s="183"/>
      <c r="I892" s="182"/>
      <c r="BH892" s="183"/>
    </row>
    <row r="893">
      <c r="B893" s="183"/>
      <c r="C893" s="183"/>
      <c r="I893" s="182"/>
      <c r="BH893" s="183"/>
    </row>
    <row r="894">
      <c r="B894" s="183"/>
      <c r="C894" s="183"/>
      <c r="I894" s="182"/>
      <c r="BH894" s="183"/>
    </row>
    <row r="895">
      <c r="B895" s="183"/>
      <c r="C895" s="183"/>
      <c r="I895" s="182"/>
      <c r="BH895" s="183"/>
    </row>
    <row r="896">
      <c r="B896" s="183"/>
      <c r="C896" s="183"/>
      <c r="I896" s="182"/>
      <c r="BH896" s="183"/>
    </row>
    <row r="897">
      <c r="B897" s="183"/>
      <c r="C897" s="183"/>
      <c r="I897" s="182"/>
      <c r="BH897" s="183"/>
    </row>
    <row r="898">
      <c r="B898" s="183"/>
      <c r="C898" s="183"/>
      <c r="I898" s="182"/>
      <c r="BH898" s="183"/>
    </row>
    <row r="899">
      <c r="B899" s="183"/>
      <c r="C899" s="183"/>
      <c r="I899" s="182"/>
      <c r="BH899" s="183"/>
    </row>
    <row r="900">
      <c r="B900" s="183"/>
      <c r="C900" s="183"/>
      <c r="I900" s="182"/>
      <c r="BH900" s="183"/>
    </row>
    <row r="901">
      <c r="B901" s="183"/>
      <c r="C901" s="183"/>
      <c r="I901" s="182"/>
      <c r="BH901" s="183"/>
    </row>
    <row r="902">
      <c r="B902" s="183"/>
      <c r="C902" s="183"/>
      <c r="I902" s="182"/>
      <c r="BH902" s="183"/>
    </row>
    <row r="903">
      <c r="B903" s="183"/>
      <c r="C903" s="183"/>
      <c r="I903" s="182"/>
      <c r="BH903" s="183"/>
    </row>
    <row r="904">
      <c r="B904" s="183"/>
      <c r="C904" s="183"/>
      <c r="I904" s="182"/>
      <c r="BH904" s="183"/>
    </row>
    <row r="905">
      <c r="B905" s="183"/>
      <c r="C905" s="183"/>
      <c r="I905" s="182"/>
      <c r="BH905" s="183"/>
    </row>
    <row r="906">
      <c r="B906" s="183"/>
      <c r="C906" s="183"/>
      <c r="I906" s="182"/>
      <c r="BH906" s="183"/>
    </row>
    <row r="907">
      <c r="B907" s="183"/>
      <c r="C907" s="183"/>
      <c r="I907" s="182"/>
      <c r="BH907" s="183"/>
    </row>
    <row r="908">
      <c r="B908" s="183"/>
      <c r="C908" s="183"/>
      <c r="I908" s="182"/>
      <c r="BH908" s="183"/>
    </row>
    <row r="909">
      <c r="B909" s="183"/>
      <c r="C909" s="183"/>
      <c r="I909" s="182"/>
      <c r="BH909" s="183"/>
    </row>
    <row r="910">
      <c r="B910" s="183"/>
      <c r="C910" s="183"/>
      <c r="I910" s="182"/>
      <c r="BH910" s="183"/>
    </row>
    <row r="911">
      <c r="B911" s="183"/>
      <c r="C911" s="183"/>
      <c r="I911" s="182"/>
      <c r="BH911" s="183"/>
    </row>
    <row r="912">
      <c r="B912" s="183"/>
      <c r="C912" s="183"/>
      <c r="I912" s="182"/>
      <c r="BH912" s="183"/>
    </row>
    <row r="913">
      <c r="B913" s="183"/>
      <c r="C913" s="183"/>
      <c r="I913" s="182"/>
      <c r="BH913" s="183"/>
    </row>
    <row r="914">
      <c r="B914" s="183"/>
      <c r="C914" s="183"/>
      <c r="I914" s="182"/>
      <c r="BH914" s="183"/>
    </row>
    <row r="915">
      <c r="B915" s="183"/>
      <c r="C915" s="183"/>
      <c r="I915" s="182"/>
      <c r="BH915" s="183"/>
    </row>
    <row r="916">
      <c r="B916" s="183"/>
      <c r="C916" s="183"/>
      <c r="I916" s="182"/>
      <c r="BH916" s="183"/>
    </row>
    <row r="917">
      <c r="B917" s="183"/>
      <c r="C917" s="183"/>
      <c r="I917" s="182"/>
      <c r="BH917" s="183"/>
    </row>
    <row r="918">
      <c r="B918" s="183"/>
      <c r="C918" s="183"/>
      <c r="I918" s="182"/>
      <c r="BH918" s="183"/>
    </row>
    <row r="919">
      <c r="B919" s="183"/>
      <c r="C919" s="183"/>
      <c r="I919" s="182"/>
      <c r="BH919" s="183"/>
    </row>
    <row r="920">
      <c r="B920" s="183"/>
      <c r="C920" s="183"/>
      <c r="I920" s="182"/>
      <c r="BH920" s="183"/>
    </row>
    <row r="921">
      <c r="B921" s="183"/>
      <c r="C921" s="183"/>
      <c r="I921" s="182"/>
      <c r="BH921" s="183"/>
    </row>
    <row r="922">
      <c r="B922" s="183"/>
      <c r="C922" s="183"/>
      <c r="I922" s="182"/>
      <c r="BH922" s="183"/>
    </row>
    <row r="923">
      <c r="B923" s="183"/>
      <c r="C923" s="183"/>
      <c r="I923" s="182"/>
      <c r="BH923" s="183"/>
    </row>
    <row r="924">
      <c r="B924" s="183"/>
      <c r="C924" s="183"/>
      <c r="I924" s="182"/>
      <c r="BH924" s="183"/>
    </row>
    <row r="925">
      <c r="B925" s="183"/>
      <c r="C925" s="183"/>
      <c r="I925" s="182"/>
      <c r="BH925" s="183"/>
    </row>
    <row r="926">
      <c r="B926" s="183"/>
      <c r="C926" s="183"/>
      <c r="I926" s="182"/>
      <c r="BH926" s="183"/>
    </row>
    <row r="927">
      <c r="B927" s="183"/>
      <c r="C927" s="183"/>
      <c r="I927" s="182"/>
      <c r="BH927" s="183"/>
    </row>
    <row r="928">
      <c r="B928" s="183"/>
      <c r="C928" s="183"/>
      <c r="I928" s="182"/>
      <c r="BH928" s="183"/>
    </row>
    <row r="929">
      <c r="B929" s="183"/>
      <c r="C929" s="183"/>
      <c r="I929" s="182"/>
      <c r="BH929" s="183"/>
    </row>
    <row r="930">
      <c r="B930" s="183"/>
      <c r="C930" s="183"/>
      <c r="I930" s="182"/>
      <c r="BH930" s="183"/>
    </row>
    <row r="931">
      <c r="B931" s="183"/>
      <c r="C931" s="183"/>
      <c r="I931" s="182"/>
      <c r="BH931" s="183"/>
    </row>
    <row r="932">
      <c r="B932" s="183"/>
      <c r="C932" s="183"/>
      <c r="I932" s="182"/>
      <c r="BH932" s="183"/>
    </row>
    <row r="933">
      <c r="B933" s="183"/>
      <c r="C933" s="183"/>
      <c r="I933" s="182"/>
      <c r="BH933" s="183"/>
    </row>
    <row r="934">
      <c r="B934" s="183"/>
      <c r="C934" s="183"/>
      <c r="I934" s="182"/>
      <c r="BH934" s="183"/>
    </row>
    <row r="935">
      <c r="B935" s="183"/>
      <c r="C935" s="183"/>
      <c r="I935" s="182"/>
      <c r="BH935" s="183"/>
    </row>
    <row r="936">
      <c r="B936" s="183"/>
      <c r="C936" s="183"/>
      <c r="I936" s="182"/>
      <c r="BH936" s="183"/>
    </row>
    <row r="937">
      <c r="B937" s="183"/>
      <c r="C937" s="183"/>
      <c r="I937" s="182"/>
      <c r="BH937" s="183"/>
    </row>
    <row r="938">
      <c r="B938" s="183"/>
      <c r="C938" s="183"/>
      <c r="I938" s="182"/>
      <c r="BH938" s="183"/>
    </row>
    <row r="939">
      <c r="B939" s="183"/>
      <c r="C939" s="183"/>
      <c r="I939" s="182"/>
      <c r="BH939" s="183"/>
    </row>
    <row r="940">
      <c r="B940" s="183"/>
      <c r="C940" s="183"/>
      <c r="I940" s="182"/>
      <c r="BH940" s="183"/>
    </row>
    <row r="941">
      <c r="B941" s="183"/>
      <c r="C941" s="183"/>
      <c r="I941" s="182"/>
      <c r="BH941" s="183"/>
    </row>
    <row r="942">
      <c r="B942" s="183"/>
      <c r="C942" s="183"/>
      <c r="I942" s="182"/>
      <c r="BH942" s="183"/>
    </row>
    <row r="943">
      <c r="B943" s="183"/>
      <c r="C943" s="183"/>
      <c r="I943" s="182"/>
      <c r="BH943" s="183"/>
    </row>
    <row r="944">
      <c r="B944" s="183"/>
      <c r="C944" s="183"/>
      <c r="I944" s="182"/>
      <c r="BH944" s="183"/>
    </row>
    <row r="945">
      <c r="B945" s="183"/>
      <c r="C945" s="183"/>
      <c r="I945" s="182"/>
      <c r="BH945" s="183"/>
    </row>
    <row r="946">
      <c r="B946" s="183"/>
      <c r="C946" s="183"/>
      <c r="I946" s="182"/>
      <c r="BH946" s="183"/>
    </row>
    <row r="947">
      <c r="B947" s="183"/>
      <c r="C947" s="183"/>
      <c r="I947" s="182"/>
      <c r="BH947" s="183"/>
    </row>
    <row r="948">
      <c r="B948" s="183"/>
      <c r="C948" s="183"/>
      <c r="I948" s="182"/>
      <c r="BH948" s="183"/>
    </row>
    <row r="949">
      <c r="B949" s="183"/>
      <c r="C949" s="183"/>
      <c r="I949" s="182"/>
      <c r="BH949" s="183"/>
    </row>
    <row r="950">
      <c r="B950" s="183"/>
      <c r="C950" s="183"/>
      <c r="I950" s="182"/>
      <c r="BH950" s="183"/>
    </row>
    <row r="951">
      <c r="B951" s="183"/>
      <c r="C951" s="183"/>
      <c r="I951" s="182"/>
      <c r="BH951" s="183"/>
    </row>
    <row r="952">
      <c r="B952" s="183"/>
      <c r="C952" s="183"/>
      <c r="I952" s="182"/>
      <c r="BH952" s="183"/>
    </row>
    <row r="953">
      <c r="B953" s="183"/>
      <c r="C953" s="183"/>
      <c r="I953" s="182"/>
      <c r="BH953" s="183"/>
    </row>
    <row r="954">
      <c r="B954" s="183"/>
      <c r="C954" s="183"/>
      <c r="I954" s="182"/>
      <c r="BH954" s="183"/>
    </row>
    <row r="955">
      <c r="B955" s="183"/>
      <c r="C955" s="183"/>
      <c r="I955" s="182"/>
      <c r="BH955" s="183"/>
    </row>
    <row r="956">
      <c r="B956" s="183"/>
      <c r="C956" s="183"/>
      <c r="I956" s="182"/>
      <c r="BH956" s="183"/>
    </row>
    <row r="957">
      <c r="B957" s="183"/>
      <c r="C957" s="183"/>
      <c r="I957" s="182"/>
      <c r="BH957" s="183"/>
    </row>
    <row r="958">
      <c r="B958" s="183"/>
      <c r="C958" s="183"/>
      <c r="I958" s="182"/>
      <c r="BH958" s="183"/>
    </row>
    <row r="959">
      <c r="B959" s="183"/>
      <c r="C959" s="183"/>
      <c r="I959" s="182"/>
      <c r="BH959" s="183"/>
    </row>
    <row r="960">
      <c r="B960" s="183"/>
      <c r="C960" s="183"/>
      <c r="I960" s="182"/>
      <c r="BH960" s="183"/>
    </row>
    <row r="961">
      <c r="B961" s="183"/>
      <c r="C961" s="183"/>
      <c r="I961" s="182"/>
      <c r="BH961" s="183"/>
    </row>
    <row r="962">
      <c r="B962" s="183"/>
      <c r="C962" s="183"/>
      <c r="I962" s="182"/>
      <c r="BH962" s="183"/>
    </row>
    <row r="963">
      <c r="B963" s="183"/>
      <c r="C963" s="183"/>
      <c r="I963" s="182"/>
      <c r="BH963" s="183"/>
    </row>
    <row r="964">
      <c r="B964" s="183"/>
      <c r="C964" s="183"/>
      <c r="I964" s="182"/>
      <c r="BH964" s="183"/>
    </row>
    <row r="965">
      <c r="B965" s="183"/>
      <c r="C965" s="183"/>
      <c r="I965" s="182"/>
      <c r="BH965" s="183"/>
    </row>
    <row r="966">
      <c r="B966" s="183"/>
      <c r="C966" s="183"/>
      <c r="I966" s="182"/>
      <c r="BH966" s="183"/>
    </row>
    <row r="967">
      <c r="B967" s="183"/>
      <c r="C967" s="183"/>
      <c r="I967" s="182"/>
      <c r="BH967" s="183"/>
    </row>
    <row r="968">
      <c r="B968" s="183"/>
      <c r="C968" s="183"/>
      <c r="I968" s="182"/>
      <c r="BH968" s="183"/>
    </row>
    <row r="969">
      <c r="B969" s="183"/>
      <c r="C969" s="183"/>
      <c r="I969" s="182"/>
      <c r="BH969" s="183"/>
    </row>
    <row r="970">
      <c r="B970" s="183"/>
      <c r="C970" s="183"/>
      <c r="I970" s="182"/>
      <c r="BH970" s="183"/>
    </row>
    <row r="971">
      <c r="B971" s="183"/>
      <c r="C971" s="183"/>
      <c r="I971" s="182"/>
      <c r="BH971" s="183"/>
    </row>
    <row r="972">
      <c r="B972" s="183"/>
      <c r="C972" s="183"/>
      <c r="I972" s="182"/>
      <c r="BH972" s="183"/>
    </row>
    <row r="973">
      <c r="B973" s="183"/>
      <c r="C973" s="183"/>
      <c r="I973" s="182"/>
      <c r="BH973" s="183"/>
    </row>
    <row r="974">
      <c r="B974" s="183"/>
      <c r="C974" s="183"/>
      <c r="I974" s="182"/>
      <c r="BH974" s="183"/>
    </row>
    <row r="975">
      <c r="B975" s="183"/>
      <c r="C975" s="183"/>
      <c r="I975" s="182"/>
      <c r="BH975" s="183"/>
    </row>
    <row r="976">
      <c r="B976" s="183"/>
      <c r="C976" s="183"/>
      <c r="I976" s="182"/>
      <c r="BH976" s="183"/>
    </row>
    <row r="977">
      <c r="B977" s="183"/>
      <c r="C977" s="183"/>
      <c r="I977" s="182"/>
      <c r="BH977" s="183"/>
    </row>
    <row r="978">
      <c r="B978" s="183"/>
      <c r="C978" s="183"/>
      <c r="I978" s="182"/>
      <c r="BH978" s="183"/>
    </row>
    <row r="979">
      <c r="B979" s="183"/>
      <c r="C979" s="183"/>
      <c r="I979" s="182"/>
      <c r="BH979" s="183"/>
    </row>
    <row r="980">
      <c r="B980" s="183"/>
      <c r="C980" s="183"/>
      <c r="I980" s="182"/>
      <c r="BH980" s="183"/>
    </row>
    <row r="981">
      <c r="B981" s="183"/>
      <c r="C981" s="183"/>
      <c r="I981" s="182"/>
      <c r="BH981" s="183"/>
    </row>
    <row r="982">
      <c r="B982" s="183"/>
      <c r="C982" s="183"/>
      <c r="I982" s="182"/>
      <c r="BH982" s="183"/>
    </row>
    <row r="983">
      <c r="B983" s="183"/>
      <c r="C983" s="183"/>
      <c r="I983" s="182"/>
      <c r="BH983" s="183"/>
    </row>
    <row r="984">
      <c r="B984" s="183"/>
      <c r="C984" s="183"/>
      <c r="I984" s="182"/>
      <c r="BH984" s="183"/>
    </row>
    <row r="985">
      <c r="B985" s="183"/>
      <c r="C985" s="183"/>
      <c r="I985" s="182"/>
      <c r="BH985" s="183"/>
    </row>
    <row r="986">
      <c r="B986" s="183"/>
      <c r="C986" s="183"/>
      <c r="I986" s="182"/>
      <c r="BH986" s="183"/>
    </row>
    <row r="987">
      <c r="B987" s="183"/>
      <c r="C987" s="183"/>
      <c r="I987" s="182"/>
      <c r="BH987" s="183"/>
    </row>
    <row r="988">
      <c r="B988" s="183"/>
      <c r="C988" s="183"/>
      <c r="I988" s="182"/>
      <c r="BH988" s="183"/>
    </row>
    <row r="989">
      <c r="B989" s="183"/>
      <c r="C989" s="183"/>
      <c r="I989" s="182"/>
      <c r="BH989" s="183"/>
    </row>
    <row r="990">
      <c r="B990" s="183"/>
      <c r="C990" s="183"/>
      <c r="I990" s="182"/>
      <c r="BH990" s="183"/>
    </row>
    <row r="991">
      <c r="B991" s="183"/>
      <c r="C991" s="183"/>
      <c r="I991" s="182"/>
      <c r="BH991" s="183"/>
    </row>
    <row r="992">
      <c r="B992" s="183"/>
      <c r="C992" s="183"/>
      <c r="I992" s="182"/>
      <c r="BH992" s="183"/>
    </row>
    <row r="993">
      <c r="B993" s="183"/>
      <c r="C993" s="183"/>
      <c r="I993" s="182"/>
      <c r="BH993" s="183"/>
    </row>
    <row r="994">
      <c r="B994" s="183"/>
      <c r="C994" s="183"/>
      <c r="I994" s="182"/>
      <c r="BH994" s="183"/>
    </row>
    <row r="995">
      <c r="B995" s="183"/>
      <c r="C995" s="183"/>
      <c r="I995" s="182"/>
      <c r="BH995" s="183"/>
    </row>
    <row r="996">
      <c r="B996" s="183"/>
      <c r="C996" s="183"/>
      <c r="I996" s="182"/>
      <c r="BH996" s="183"/>
    </row>
    <row r="997">
      <c r="B997" s="183"/>
      <c r="C997" s="183"/>
      <c r="I997" s="182"/>
      <c r="BH997" s="183"/>
    </row>
    <row r="998">
      <c r="B998" s="183"/>
      <c r="C998" s="183"/>
      <c r="I998" s="182"/>
      <c r="BH998" s="183"/>
    </row>
    <row r="999">
      <c r="B999" s="183"/>
      <c r="C999" s="183"/>
      <c r="I999" s="182"/>
      <c r="BH999" s="183"/>
    </row>
    <row r="1000">
      <c r="B1000" s="183"/>
      <c r="C1000" s="183"/>
      <c r="I1000" s="182"/>
      <c r="BH1000" s="183"/>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9.25"/>
  </cols>
  <sheetData>
    <row r="1">
      <c r="A1" s="36" t="s">
        <v>362</v>
      </c>
      <c r="B1" s="36" t="s">
        <v>363</v>
      </c>
      <c r="C1" s="151" t="s">
        <v>753</v>
      </c>
      <c r="D1" s="36" t="s">
        <v>365</v>
      </c>
      <c r="E1" s="36" t="s">
        <v>366</v>
      </c>
      <c r="F1" s="151" t="s">
        <v>754</v>
      </c>
      <c r="G1" s="36" t="s">
        <v>368</v>
      </c>
      <c r="H1" s="36" t="s">
        <v>369</v>
      </c>
      <c r="I1" s="151" t="s">
        <v>755</v>
      </c>
      <c r="J1" s="36" t="s">
        <v>371</v>
      </c>
      <c r="K1" s="36" t="s">
        <v>372</v>
      </c>
      <c r="L1" s="151" t="s">
        <v>756</v>
      </c>
      <c r="M1" s="36" t="s">
        <v>374</v>
      </c>
      <c r="N1" s="36" t="s">
        <v>375</v>
      </c>
      <c r="O1" s="151" t="s">
        <v>757</v>
      </c>
      <c r="P1" s="36" t="s">
        <v>377</v>
      </c>
      <c r="Q1" s="36" t="s">
        <v>378</v>
      </c>
      <c r="R1" s="151" t="s">
        <v>758</v>
      </c>
      <c r="S1" s="36" t="s">
        <v>380</v>
      </c>
      <c r="T1" s="36" t="s">
        <v>381</v>
      </c>
      <c r="U1" s="151" t="s">
        <v>759</v>
      </c>
      <c r="V1" s="36" t="s">
        <v>383</v>
      </c>
      <c r="W1" s="36" t="s">
        <v>384</v>
      </c>
    </row>
    <row r="2">
      <c r="A2" s="152">
        <v>44992.15950976852</v>
      </c>
      <c r="B2" s="24" t="s">
        <v>8</v>
      </c>
      <c r="C2" s="24" t="s">
        <v>387</v>
      </c>
      <c r="F2" s="24" t="s">
        <v>387</v>
      </c>
      <c r="I2" s="24" t="s">
        <v>387</v>
      </c>
      <c r="L2" s="24" t="s">
        <v>387</v>
      </c>
      <c r="O2" s="24" t="s">
        <v>387</v>
      </c>
      <c r="R2" s="24" t="s">
        <v>387</v>
      </c>
      <c r="U2" s="24" t="s">
        <v>387</v>
      </c>
    </row>
    <row r="3">
      <c r="A3" s="152">
        <v>44992.336475868055</v>
      </c>
      <c r="B3" s="24" t="s">
        <v>11</v>
      </c>
      <c r="C3" s="24" t="s">
        <v>387</v>
      </c>
      <c r="F3" s="24" t="s">
        <v>387</v>
      </c>
      <c r="I3" s="24" t="s">
        <v>387</v>
      </c>
      <c r="L3" s="24" t="s">
        <v>387</v>
      </c>
      <c r="O3" s="24" t="s">
        <v>386</v>
      </c>
      <c r="R3" s="24" t="s">
        <v>387</v>
      </c>
      <c r="U3" s="24" t="s">
        <v>386</v>
      </c>
    </row>
    <row r="4">
      <c r="A4" s="152">
        <v>44992.35014130787</v>
      </c>
      <c r="B4" s="24" t="s">
        <v>12</v>
      </c>
      <c r="C4" s="24" t="s">
        <v>387</v>
      </c>
      <c r="F4" s="24" t="s">
        <v>387</v>
      </c>
      <c r="I4" s="24" t="s">
        <v>387</v>
      </c>
      <c r="L4" s="24" t="s">
        <v>387</v>
      </c>
      <c r="O4" s="24" t="s">
        <v>387</v>
      </c>
      <c r="R4" s="24" t="s">
        <v>387</v>
      </c>
      <c r="U4" s="24" t="s">
        <v>387</v>
      </c>
    </row>
    <row r="5">
      <c r="A5" s="152">
        <v>44992.46563228009</v>
      </c>
      <c r="B5" s="24" t="s">
        <v>13</v>
      </c>
      <c r="C5" s="24" t="s">
        <v>387</v>
      </c>
      <c r="F5" s="24" t="s">
        <v>387</v>
      </c>
      <c r="I5" s="24" t="s">
        <v>387</v>
      </c>
      <c r="L5" s="24" t="s">
        <v>387</v>
      </c>
      <c r="O5" s="24" t="s">
        <v>387</v>
      </c>
      <c r="R5" s="24" t="s">
        <v>387</v>
      </c>
      <c r="U5" s="24" t="s">
        <v>760</v>
      </c>
    </row>
    <row r="6">
      <c r="A6" s="152">
        <v>44993.88548087963</v>
      </c>
      <c r="B6" s="24" t="s">
        <v>9</v>
      </c>
      <c r="C6" s="24" t="s">
        <v>387</v>
      </c>
      <c r="F6" s="24" t="s">
        <v>387</v>
      </c>
      <c r="I6" s="24" t="s">
        <v>387</v>
      </c>
      <c r="L6" s="24" t="s">
        <v>387</v>
      </c>
      <c r="O6" s="24" t="s">
        <v>387</v>
      </c>
      <c r="R6" s="24" t="s">
        <v>387</v>
      </c>
      <c r="U6" s="24" t="s">
        <v>761</v>
      </c>
      <c r="V6" s="153">
        <v>0.6666666666642413</v>
      </c>
    </row>
    <row r="7">
      <c r="A7" s="152">
        <v>44994.539225</v>
      </c>
      <c r="B7" s="24" t="s">
        <v>6</v>
      </c>
      <c r="C7" s="24" t="s">
        <v>387</v>
      </c>
      <c r="F7" s="24" t="s">
        <v>387</v>
      </c>
      <c r="I7" s="24" t="s">
        <v>387</v>
      </c>
      <c r="L7" s="24" t="s">
        <v>387</v>
      </c>
      <c r="O7" s="24" t="s">
        <v>387</v>
      </c>
      <c r="R7" s="24" t="s">
        <v>387</v>
      </c>
      <c r="U7" s="24" t="s">
        <v>762</v>
      </c>
      <c r="V7" s="153">
        <v>0.5</v>
      </c>
      <c r="W7" s="153">
        <v>0.75</v>
      </c>
    </row>
    <row r="8">
      <c r="A8" s="152">
        <v>44994.57750265046</v>
      </c>
      <c r="B8" s="24" t="s">
        <v>7</v>
      </c>
      <c r="C8" s="24" t="s">
        <v>387</v>
      </c>
      <c r="F8" s="24" t="s">
        <v>387</v>
      </c>
      <c r="I8" s="24" t="s">
        <v>387</v>
      </c>
      <c r="L8" s="24" t="s">
        <v>387</v>
      </c>
      <c r="O8" s="24" t="s">
        <v>387</v>
      </c>
      <c r="R8" s="24" t="s">
        <v>387</v>
      </c>
      <c r="U8" s="24" t="s">
        <v>387</v>
      </c>
    </row>
    <row r="9">
      <c r="A9" s="152">
        <v>44994.57750265046</v>
      </c>
      <c r="B9" s="24" t="s">
        <v>7</v>
      </c>
      <c r="C9" s="24" t="s">
        <v>387</v>
      </c>
      <c r="F9" s="24" t="s">
        <v>387</v>
      </c>
      <c r="I9" s="24" t="s">
        <v>387</v>
      </c>
      <c r="L9" s="24" t="s">
        <v>387</v>
      </c>
      <c r="O9" s="24" t="s">
        <v>387</v>
      </c>
      <c r="R9" s="24" t="s">
        <v>387</v>
      </c>
      <c r="U9" s="24" t="s">
        <v>387</v>
      </c>
    </row>
    <row r="10">
      <c r="A10" s="152">
        <v>44996.79409790509</v>
      </c>
      <c r="B10" s="24" t="s">
        <v>10</v>
      </c>
      <c r="C10" s="24" t="s">
        <v>387</v>
      </c>
      <c r="F10" s="24" t="s">
        <v>387</v>
      </c>
      <c r="I10" s="24" t="s">
        <v>387</v>
      </c>
      <c r="L10" s="24" t="s">
        <v>387</v>
      </c>
      <c r="O10" s="24" t="s">
        <v>386</v>
      </c>
      <c r="R10" s="24" t="s">
        <v>387</v>
      </c>
      <c r="U10" s="24" t="s">
        <v>386</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1.5"/>
  </cols>
  <sheetData>
    <row r="1" ht="16.5" customHeight="1">
      <c r="A1" s="36" t="s">
        <v>362</v>
      </c>
      <c r="B1" s="36" t="s">
        <v>363</v>
      </c>
      <c r="C1" s="151" t="s">
        <v>763</v>
      </c>
      <c r="D1" s="36" t="s">
        <v>365</v>
      </c>
      <c r="E1" s="36" t="s">
        <v>366</v>
      </c>
      <c r="F1" s="151" t="s">
        <v>764</v>
      </c>
      <c r="G1" s="36" t="s">
        <v>368</v>
      </c>
      <c r="H1" s="36" t="s">
        <v>369</v>
      </c>
      <c r="I1" s="151" t="s">
        <v>765</v>
      </c>
      <c r="J1" s="36" t="s">
        <v>371</v>
      </c>
      <c r="K1" s="36" t="s">
        <v>372</v>
      </c>
      <c r="L1" s="151" t="s">
        <v>766</v>
      </c>
      <c r="M1" s="36" t="s">
        <v>374</v>
      </c>
      <c r="N1" s="36" t="s">
        <v>375</v>
      </c>
      <c r="O1" s="151" t="s">
        <v>767</v>
      </c>
      <c r="P1" s="36" t="s">
        <v>377</v>
      </c>
      <c r="Q1" s="36" t="s">
        <v>378</v>
      </c>
      <c r="R1" s="151" t="s">
        <v>768</v>
      </c>
      <c r="S1" s="36" t="s">
        <v>380</v>
      </c>
      <c r="T1" s="36" t="s">
        <v>381</v>
      </c>
      <c r="U1" s="151" t="s">
        <v>769</v>
      </c>
      <c r="V1" s="36" t="s">
        <v>383</v>
      </c>
      <c r="W1" s="36" t="s">
        <v>384</v>
      </c>
    </row>
    <row r="2">
      <c r="A2" s="152">
        <v>44991.67294722222</v>
      </c>
      <c r="B2" s="24" t="s">
        <v>14</v>
      </c>
      <c r="C2" s="24" t="s">
        <v>387</v>
      </c>
      <c r="F2" s="24" t="s">
        <v>387</v>
      </c>
      <c r="I2" s="24" t="s">
        <v>387</v>
      </c>
      <c r="L2" s="24" t="s">
        <v>387</v>
      </c>
      <c r="O2" s="24" t="s">
        <v>387</v>
      </c>
      <c r="R2" s="24" t="s">
        <v>387</v>
      </c>
      <c r="U2" s="24" t="s">
        <v>387</v>
      </c>
    </row>
    <row r="3">
      <c r="A3" s="152">
        <v>44992.16174822916</v>
      </c>
      <c r="B3" s="24" t="s">
        <v>8</v>
      </c>
      <c r="C3" s="24" t="s">
        <v>387</v>
      </c>
      <c r="F3" s="24" t="s">
        <v>387</v>
      </c>
      <c r="I3" s="24" t="s">
        <v>387</v>
      </c>
      <c r="L3" s="24" t="s">
        <v>387</v>
      </c>
      <c r="O3" s="24" t="s">
        <v>770</v>
      </c>
      <c r="P3" s="153">
        <v>0.5</v>
      </c>
      <c r="R3" s="24" t="s">
        <v>386</v>
      </c>
      <c r="U3" s="24" t="s">
        <v>386</v>
      </c>
    </row>
    <row r="4">
      <c r="A4" s="152">
        <v>44992.33808318287</v>
      </c>
      <c r="B4" s="24" t="s">
        <v>11</v>
      </c>
      <c r="C4" s="24" t="s">
        <v>396</v>
      </c>
      <c r="D4" s="153">
        <v>0.375</v>
      </c>
      <c r="E4" s="153">
        <v>0.7708333333357587</v>
      </c>
      <c r="F4" s="24" t="s">
        <v>386</v>
      </c>
      <c r="I4" s="24" t="s">
        <v>386</v>
      </c>
      <c r="L4" s="24" t="s">
        <v>386</v>
      </c>
      <c r="O4" s="24" t="s">
        <v>386</v>
      </c>
      <c r="R4" s="24" t="s">
        <v>386</v>
      </c>
      <c r="U4" s="24" t="s">
        <v>386</v>
      </c>
    </row>
    <row r="5">
      <c r="A5" s="152">
        <v>44992.351317928245</v>
      </c>
      <c r="B5" s="24" t="s">
        <v>12</v>
      </c>
      <c r="C5" s="24" t="s">
        <v>387</v>
      </c>
      <c r="F5" s="24" t="s">
        <v>387</v>
      </c>
      <c r="I5" s="24" t="s">
        <v>387</v>
      </c>
      <c r="L5" s="24" t="s">
        <v>670</v>
      </c>
      <c r="O5" s="24" t="s">
        <v>671</v>
      </c>
      <c r="R5" s="24" t="s">
        <v>771</v>
      </c>
      <c r="U5" s="24" t="s">
        <v>772</v>
      </c>
    </row>
    <row r="6">
      <c r="A6" s="152">
        <v>44992.469973935185</v>
      </c>
      <c r="B6" s="24" t="s">
        <v>13</v>
      </c>
      <c r="C6" s="24" t="s">
        <v>773</v>
      </c>
      <c r="D6" s="153">
        <v>0.5</v>
      </c>
      <c r="F6" s="24" t="s">
        <v>387</v>
      </c>
      <c r="I6" s="24" t="s">
        <v>773</v>
      </c>
      <c r="J6" s="153">
        <v>0.5</v>
      </c>
      <c r="L6" s="24" t="s">
        <v>773</v>
      </c>
      <c r="M6" s="153">
        <v>0.5</v>
      </c>
      <c r="O6" s="24" t="s">
        <v>773</v>
      </c>
      <c r="P6" s="153">
        <v>0.5</v>
      </c>
      <c r="R6" s="24" t="s">
        <v>773</v>
      </c>
      <c r="U6" s="24" t="s">
        <v>773</v>
      </c>
    </row>
    <row r="7">
      <c r="A7" s="152">
        <v>44993.91225743055</v>
      </c>
      <c r="B7" s="24" t="s">
        <v>9</v>
      </c>
      <c r="C7" s="24" t="s">
        <v>386</v>
      </c>
      <c r="F7" s="24" t="s">
        <v>386</v>
      </c>
      <c r="I7" s="24" t="s">
        <v>396</v>
      </c>
      <c r="K7" s="153">
        <v>0.6666666666642413</v>
      </c>
      <c r="L7" s="24" t="s">
        <v>387</v>
      </c>
      <c r="O7" s="24" t="s">
        <v>386</v>
      </c>
      <c r="R7" s="24" t="s">
        <v>396</v>
      </c>
      <c r="T7" s="153">
        <v>0.45833333333575865</v>
      </c>
      <c r="U7" s="24" t="s">
        <v>386</v>
      </c>
    </row>
    <row r="8">
      <c r="A8" s="152">
        <v>44994.403219189815</v>
      </c>
      <c r="B8" s="24" t="s">
        <v>14</v>
      </c>
      <c r="C8" s="24" t="s">
        <v>387</v>
      </c>
      <c r="F8" s="24" t="s">
        <v>387</v>
      </c>
      <c r="I8" s="24" t="s">
        <v>387</v>
      </c>
      <c r="L8" s="24" t="s">
        <v>387</v>
      </c>
      <c r="O8" s="24" t="s">
        <v>387</v>
      </c>
      <c r="R8" s="24" t="s">
        <v>387</v>
      </c>
      <c r="U8" s="24" t="s">
        <v>387</v>
      </c>
    </row>
    <row r="9">
      <c r="A9" s="152">
        <v>44994.539849560184</v>
      </c>
      <c r="B9" s="24" t="s">
        <v>6</v>
      </c>
      <c r="C9" s="24" t="s">
        <v>386</v>
      </c>
      <c r="F9" s="24" t="s">
        <v>387</v>
      </c>
      <c r="I9" s="24" t="s">
        <v>387</v>
      </c>
      <c r="L9" s="24" t="s">
        <v>386</v>
      </c>
      <c r="O9" s="24" t="s">
        <v>386</v>
      </c>
      <c r="R9" s="24" t="s">
        <v>386</v>
      </c>
      <c r="U9" s="24" t="s">
        <v>387</v>
      </c>
    </row>
    <row r="10">
      <c r="A10" s="152">
        <v>44994.57880769676</v>
      </c>
      <c r="B10" s="24" t="s">
        <v>7</v>
      </c>
      <c r="C10" s="24" t="s">
        <v>774</v>
      </c>
      <c r="F10" s="24" t="s">
        <v>774</v>
      </c>
      <c r="I10" s="24" t="s">
        <v>387</v>
      </c>
      <c r="L10" s="24" t="s">
        <v>387</v>
      </c>
      <c r="O10" s="24" t="s">
        <v>387</v>
      </c>
      <c r="R10" s="24" t="s">
        <v>774</v>
      </c>
      <c r="U10" s="24" t="s">
        <v>387</v>
      </c>
    </row>
    <row r="11">
      <c r="A11" s="152">
        <v>44996.79589430556</v>
      </c>
      <c r="B11" s="24" t="s">
        <v>10</v>
      </c>
      <c r="C11" s="24" t="s">
        <v>387</v>
      </c>
      <c r="F11" s="24" t="s">
        <v>387</v>
      </c>
      <c r="I11" s="24" t="s">
        <v>775</v>
      </c>
      <c r="J11" s="153">
        <v>0.375</v>
      </c>
      <c r="K11" s="153">
        <v>0.8229166666642413</v>
      </c>
      <c r="L11" s="24" t="s">
        <v>386</v>
      </c>
      <c r="O11" s="24" t="s">
        <v>386</v>
      </c>
      <c r="R11" s="24" t="s">
        <v>386</v>
      </c>
      <c r="U11" s="24" t="s">
        <v>386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2.75"/>
  </cols>
  <sheetData>
    <row r="1">
      <c r="A1" s="36" t="s">
        <v>362</v>
      </c>
      <c r="B1" s="36" t="s">
        <v>363</v>
      </c>
      <c r="C1" s="151" t="s">
        <v>776</v>
      </c>
      <c r="D1" s="36" t="s">
        <v>365</v>
      </c>
      <c r="E1" s="36" t="s">
        <v>366</v>
      </c>
      <c r="F1" s="151" t="s">
        <v>777</v>
      </c>
      <c r="G1" s="36" t="s">
        <v>368</v>
      </c>
      <c r="H1" s="36" t="s">
        <v>369</v>
      </c>
      <c r="I1" s="151" t="s">
        <v>778</v>
      </c>
      <c r="J1" s="36" t="s">
        <v>371</v>
      </c>
      <c r="K1" s="36" t="s">
        <v>372</v>
      </c>
      <c r="L1" s="151" t="s">
        <v>779</v>
      </c>
      <c r="M1" s="36" t="s">
        <v>374</v>
      </c>
      <c r="N1" s="36" t="s">
        <v>375</v>
      </c>
      <c r="O1" s="151" t="s">
        <v>780</v>
      </c>
      <c r="P1" s="36" t="s">
        <v>377</v>
      </c>
      <c r="Q1" s="36" t="s">
        <v>378</v>
      </c>
      <c r="R1" s="151" t="s">
        <v>781</v>
      </c>
      <c r="S1" s="36" t="s">
        <v>380</v>
      </c>
      <c r="T1" s="36" t="s">
        <v>381</v>
      </c>
      <c r="U1" s="151" t="s">
        <v>782</v>
      </c>
      <c r="V1" s="36" t="s">
        <v>383</v>
      </c>
      <c r="W1" s="36" t="s">
        <v>384</v>
      </c>
    </row>
    <row r="2">
      <c r="A2" s="152">
        <v>44650.49846258102</v>
      </c>
      <c r="B2" s="24" t="s">
        <v>390</v>
      </c>
      <c r="C2" s="24" t="s">
        <v>783</v>
      </c>
      <c r="F2" s="24" t="s">
        <v>784</v>
      </c>
      <c r="I2" s="24" t="s">
        <v>386</v>
      </c>
      <c r="L2" s="24" t="s">
        <v>386</v>
      </c>
      <c r="O2" s="24" t="s">
        <v>387</v>
      </c>
      <c r="R2" s="24" t="s">
        <v>386</v>
      </c>
      <c r="U2" s="24" t="s">
        <v>785</v>
      </c>
    </row>
    <row r="3">
      <c r="A3" s="152">
        <v>44650.52400158565</v>
      </c>
      <c r="B3" s="24" t="s">
        <v>395</v>
      </c>
      <c r="C3" s="24" t="s">
        <v>387</v>
      </c>
      <c r="F3" s="24" t="s">
        <v>387</v>
      </c>
      <c r="I3" s="24" t="s">
        <v>386</v>
      </c>
      <c r="L3" s="24" t="s">
        <v>387</v>
      </c>
      <c r="O3" s="24" t="s">
        <v>387</v>
      </c>
      <c r="R3" s="24" t="s">
        <v>396</v>
      </c>
      <c r="T3" s="153">
        <v>0.6875</v>
      </c>
      <c r="U3" s="24" t="s">
        <v>386</v>
      </c>
    </row>
    <row r="4">
      <c r="A4" s="152">
        <v>44650.53490628472</v>
      </c>
      <c r="B4" s="24" t="s">
        <v>391</v>
      </c>
      <c r="C4" s="24" t="s">
        <v>786</v>
      </c>
      <c r="F4" s="24" t="s">
        <v>387</v>
      </c>
      <c r="I4" s="24" t="s">
        <v>386</v>
      </c>
      <c r="L4" s="24" t="s">
        <v>386</v>
      </c>
      <c r="O4" s="24" t="s">
        <v>386</v>
      </c>
      <c r="R4" s="24" t="s">
        <v>787</v>
      </c>
      <c r="U4" s="24" t="s">
        <v>386</v>
      </c>
    </row>
    <row r="5">
      <c r="A5" s="152">
        <v>44650.68234854167</v>
      </c>
      <c r="B5" s="24" t="s">
        <v>408</v>
      </c>
      <c r="C5" s="24" t="s">
        <v>419</v>
      </c>
      <c r="E5" s="153">
        <v>0.6666666666642413</v>
      </c>
      <c r="F5" s="24" t="s">
        <v>387</v>
      </c>
      <c r="I5" s="24" t="s">
        <v>387</v>
      </c>
      <c r="L5" s="24" t="s">
        <v>387</v>
      </c>
      <c r="O5" s="24" t="s">
        <v>788</v>
      </c>
      <c r="R5" s="24" t="s">
        <v>401</v>
      </c>
      <c r="S5" s="153">
        <v>0.5208333333357587</v>
      </c>
      <c r="U5" s="24" t="s">
        <v>386</v>
      </c>
    </row>
    <row r="6">
      <c r="A6" s="152">
        <v>44651.7598441088</v>
      </c>
      <c r="B6" s="24" t="s">
        <v>412</v>
      </c>
      <c r="C6" s="24" t="s">
        <v>386</v>
      </c>
      <c r="F6" s="24" t="s">
        <v>386</v>
      </c>
      <c r="I6" s="24" t="s">
        <v>789</v>
      </c>
      <c r="L6" s="24" t="s">
        <v>387</v>
      </c>
      <c r="O6" s="24" t="s">
        <v>387</v>
      </c>
      <c r="R6" s="24" t="s">
        <v>386</v>
      </c>
      <c r="U6" s="24" t="s">
        <v>790</v>
      </c>
      <c r="V6" s="153">
        <v>0.5625</v>
      </c>
    </row>
    <row r="7">
      <c r="A7" s="152">
        <v>44651.782938460645</v>
      </c>
      <c r="B7" s="24" t="s">
        <v>410</v>
      </c>
      <c r="C7" s="24" t="s">
        <v>791</v>
      </c>
      <c r="F7" s="24" t="s">
        <v>791</v>
      </c>
      <c r="I7" s="24" t="s">
        <v>386</v>
      </c>
      <c r="L7" s="24" t="s">
        <v>386</v>
      </c>
      <c r="O7" s="24" t="s">
        <v>386</v>
      </c>
      <c r="R7" s="24" t="s">
        <v>386</v>
      </c>
      <c r="U7" s="24" t="s">
        <v>386</v>
      </c>
    </row>
    <row r="8">
      <c r="A8" s="152">
        <v>44652.47963909722</v>
      </c>
      <c r="B8" s="24" t="s">
        <v>418</v>
      </c>
      <c r="C8" s="24" t="s">
        <v>386</v>
      </c>
      <c r="F8" s="24" t="s">
        <v>386</v>
      </c>
      <c r="I8" s="24" t="s">
        <v>386</v>
      </c>
      <c r="L8" s="24" t="s">
        <v>387</v>
      </c>
      <c r="O8" s="24" t="s">
        <v>387</v>
      </c>
      <c r="R8" s="24" t="s">
        <v>387</v>
      </c>
      <c r="U8" s="24" t="s">
        <v>387</v>
      </c>
    </row>
    <row r="9">
      <c r="A9" s="152">
        <v>44654.54404946759</v>
      </c>
      <c r="B9" s="24" t="s">
        <v>424</v>
      </c>
      <c r="C9" s="24" t="s">
        <v>386</v>
      </c>
      <c r="F9" s="24" t="s">
        <v>387</v>
      </c>
      <c r="I9" s="24" t="s">
        <v>386</v>
      </c>
      <c r="L9" s="24" t="s">
        <v>387</v>
      </c>
      <c r="O9" s="24" t="s">
        <v>386</v>
      </c>
      <c r="R9" s="24">
        <v>-17.0</v>
      </c>
      <c r="U9" s="24" t="s">
        <v>386</v>
      </c>
    </row>
    <row r="10">
      <c r="A10" s="152">
        <v>44991.67391596065</v>
      </c>
      <c r="B10" s="24" t="s">
        <v>14</v>
      </c>
      <c r="C10" s="24" t="s">
        <v>387</v>
      </c>
      <c r="F10" s="24" t="s">
        <v>387</v>
      </c>
      <c r="I10" s="24" t="s">
        <v>387</v>
      </c>
      <c r="L10" s="24" t="s">
        <v>387</v>
      </c>
      <c r="O10" s="24" t="s">
        <v>387</v>
      </c>
      <c r="R10" s="24" t="s">
        <v>387</v>
      </c>
      <c r="U10" s="24" t="s">
        <v>387</v>
      </c>
    </row>
    <row r="11">
      <c r="A11" s="152">
        <v>44997.61179778935</v>
      </c>
      <c r="B11" s="24" t="s">
        <v>11</v>
      </c>
      <c r="C11" s="24" t="s">
        <v>386</v>
      </c>
      <c r="F11" s="24" t="s">
        <v>386</v>
      </c>
      <c r="I11" s="24" t="s">
        <v>386</v>
      </c>
      <c r="L11" s="24" t="s">
        <v>387</v>
      </c>
      <c r="O11" s="24" t="s">
        <v>386</v>
      </c>
      <c r="R11" s="24" t="s">
        <v>386</v>
      </c>
      <c r="U11" s="24" t="s">
        <v>387</v>
      </c>
    </row>
    <row r="12">
      <c r="A12" s="152">
        <v>45000.891636631946</v>
      </c>
      <c r="B12" s="24" t="s">
        <v>9</v>
      </c>
      <c r="C12" s="24" t="s">
        <v>386</v>
      </c>
      <c r="F12" s="24" t="s">
        <v>386</v>
      </c>
      <c r="I12" s="24" t="s">
        <v>387</v>
      </c>
      <c r="L12" s="24" t="s">
        <v>401</v>
      </c>
      <c r="M12" s="153">
        <v>0.5416666666642413</v>
      </c>
      <c r="O12" s="24" t="s">
        <v>387</v>
      </c>
      <c r="R12" s="24" t="s">
        <v>396</v>
      </c>
      <c r="T12" s="153">
        <v>0.6666666666642413</v>
      </c>
      <c r="U12" s="24" t="s">
        <v>387</v>
      </c>
    </row>
    <row r="13">
      <c r="A13" s="152">
        <v>45001.693016840276</v>
      </c>
      <c r="B13" s="24" t="s">
        <v>6</v>
      </c>
      <c r="C13" s="24" t="s">
        <v>386</v>
      </c>
      <c r="F13" s="24" t="s">
        <v>386</v>
      </c>
      <c r="I13" s="24" t="s">
        <v>386</v>
      </c>
      <c r="L13" s="24" t="s">
        <v>387</v>
      </c>
      <c r="O13" s="24" t="s">
        <v>387</v>
      </c>
      <c r="R13" s="24" t="s">
        <v>386</v>
      </c>
      <c r="U13" s="24" t="s">
        <v>386</v>
      </c>
    </row>
    <row r="14">
      <c r="A14" s="152">
        <v>45002.60468079861</v>
      </c>
      <c r="B14" s="24" t="s">
        <v>13</v>
      </c>
      <c r="C14" s="24" t="s">
        <v>419</v>
      </c>
      <c r="D14" s="153">
        <v>0.5</v>
      </c>
      <c r="F14" s="24" t="s">
        <v>387</v>
      </c>
      <c r="I14" s="24" t="s">
        <v>387</v>
      </c>
      <c r="L14" s="24" t="s">
        <v>386</v>
      </c>
      <c r="O14" s="24" t="s">
        <v>387</v>
      </c>
      <c r="R14" s="24" t="s">
        <v>387</v>
      </c>
      <c r="U14" s="24" t="s">
        <v>387</v>
      </c>
    </row>
    <row r="15">
      <c r="A15" s="152">
        <v>45002.79484052083</v>
      </c>
      <c r="B15" s="24" t="s">
        <v>10</v>
      </c>
      <c r="C15" s="24" t="s">
        <v>792</v>
      </c>
      <c r="D15" s="153">
        <v>0.375</v>
      </c>
      <c r="E15" s="153">
        <v>0.5416666666642413</v>
      </c>
      <c r="F15" s="24" t="s">
        <v>386</v>
      </c>
      <c r="I15" s="24" t="s">
        <v>386</v>
      </c>
      <c r="L15" s="24" t="s">
        <v>386</v>
      </c>
      <c r="O15" s="24" t="s">
        <v>386</v>
      </c>
      <c r="R15" s="24" t="s">
        <v>386</v>
      </c>
      <c r="U15" s="24" t="s">
        <v>793</v>
      </c>
      <c r="V15" s="153">
        <v>0.375</v>
      </c>
      <c r="W15" s="153">
        <v>0.5416666666642413</v>
      </c>
    </row>
    <row r="16">
      <c r="A16" s="152">
        <v>45002.79908303241</v>
      </c>
      <c r="B16" s="24" t="s">
        <v>12</v>
      </c>
      <c r="C16" s="24" t="s">
        <v>387</v>
      </c>
      <c r="F16" s="24" t="s">
        <v>387</v>
      </c>
      <c r="I16" s="24" t="s">
        <v>387</v>
      </c>
      <c r="L16" s="24" t="s">
        <v>794</v>
      </c>
      <c r="O16" s="24" t="s">
        <v>795</v>
      </c>
      <c r="R16" s="24" t="s">
        <v>387</v>
      </c>
      <c r="U16" s="24" t="s">
        <v>387</v>
      </c>
    </row>
    <row r="17">
      <c r="A17" s="152">
        <v>45002.87749539352</v>
      </c>
      <c r="B17" s="24" t="s">
        <v>8</v>
      </c>
      <c r="C17" s="24" t="s">
        <v>796</v>
      </c>
      <c r="D17" s="153">
        <v>0.625</v>
      </c>
      <c r="E17" s="153">
        <v>0.75</v>
      </c>
      <c r="F17" s="24" t="s">
        <v>387</v>
      </c>
      <c r="I17" s="24" t="s">
        <v>387</v>
      </c>
      <c r="L17" s="24" t="s">
        <v>387</v>
      </c>
      <c r="O17" s="24" t="s">
        <v>386</v>
      </c>
      <c r="R17" s="24" t="s">
        <v>386</v>
      </c>
      <c r="U17" s="24" t="s">
        <v>386</v>
      </c>
    </row>
    <row r="18">
      <c r="A18" s="152">
        <v>45002.91220424768</v>
      </c>
      <c r="B18" s="24" t="s">
        <v>7</v>
      </c>
      <c r="C18" s="24" t="s">
        <v>387</v>
      </c>
      <c r="F18" s="24" t="s">
        <v>387</v>
      </c>
      <c r="I18" s="24" t="s">
        <v>387</v>
      </c>
      <c r="L18" s="24" t="s">
        <v>387</v>
      </c>
      <c r="O18" s="24" t="s">
        <v>419</v>
      </c>
      <c r="R18" s="24" t="s">
        <v>419</v>
      </c>
      <c r="U18" s="24" t="s">
        <v>387</v>
      </c>
    </row>
    <row r="19">
      <c r="A19" s="152">
        <v>45002.99953670139</v>
      </c>
      <c r="B19" s="24" t="s">
        <v>14</v>
      </c>
      <c r="C19" s="24" t="s">
        <v>387</v>
      </c>
      <c r="F19" s="24" t="s">
        <v>387</v>
      </c>
      <c r="I19" s="24" t="s">
        <v>387</v>
      </c>
      <c r="L19" s="24" t="s">
        <v>387</v>
      </c>
      <c r="O19" s="24" t="s">
        <v>387</v>
      </c>
      <c r="R19" s="24" t="s">
        <v>387</v>
      </c>
      <c r="U19" s="24" t="s">
        <v>387</v>
      </c>
    </row>
    <row r="20">
      <c r="A20" s="152">
        <v>45003.99380871528</v>
      </c>
      <c r="B20" s="24" t="s">
        <v>12</v>
      </c>
      <c r="C20" s="24" t="s">
        <v>387</v>
      </c>
      <c r="F20" s="24" t="s">
        <v>387</v>
      </c>
      <c r="I20" s="24" t="s">
        <v>387</v>
      </c>
      <c r="L20" s="24" t="s">
        <v>387</v>
      </c>
      <c r="O20" s="24" t="s">
        <v>387</v>
      </c>
      <c r="R20" s="24" t="s">
        <v>387</v>
      </c>
      <c r="U20" s="24" t="s">
        <v>419</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36" t="s">
        <v>362</v>
      </c>
      <c r="B1" s="36" t="s">
        <v>363</v>
      </c>
      <c r="C1" s="151" t="s">
        <v>797</v>
      </c>
      <c r="D1" s="36" t="s">
        <v>365</v>
      </c>
      <c r="E1" s="36" t="s">
        <v>366</v>
      </c>
      <c r="F1" s="151" t="s">
        <v>798</v>
      </c>
      <c r="G1" s="36" t="s">
        <v>368</v>
      </c>
      <c r="H1" s="36" t="s">
        <v>369</v>
      </c>
      <c r="I1" s="151" t="s">
        <v>799</v>
      </c>
      <c r="J1" s="36" t="s">
        <v>371</v>
      </c>
      <c r="K1" s="36" t="s">
        <v>372</v>
      </c>
      <c r="L1" s="151" t="s">
        <v>800</v>
      </c>
      <c r="M1" s="36" t="s">
        <v>374</v>
      </c>
      <c r="N1" s="36" t="s">
        <v>375</v>
      </c>
      <c r="O1" s="151" t="s">
        <v>801</v>
      </c>
      <c r="P1" s="36" t="s">
        <v>377</v>
      </c>
      <c r="Q1" s="36" t="s">
        <v>378</v>
      </c>
      <c r="R1" s="151" t="s">
        <v>802</v>
      </c>
      <c r="S1" s="36" t="s">
        <v>380</v>
      </c>
      <c r="T1" s="36" t="s">
        <v>381</v>
      </c>
      <c r="U1" s="151" t="s">
        <v>803</v>
      </c>
      <c r="V1" s="36" t="s">
        <v>383</v>
      </c>
      <c r="W1" s="36" t="s">
        <v>384</v>
      </c>
    </row>
    <row r="2">
      <c r="A2" s="152">
        <v>44650.49875506945</v>
      </c>
      <c r="B2" s="24" t="s">
        <v>390</v>
      </c>
      <c r="C2" s="24" t="s">
        <v>386</v>
      </c>
      <c r="F2" s="24" t="s">
        <v>387</v>
      </c>
      <c r="I2" s="24" t="s">
        <v>386</v>
      </c>
      <c r="L2" s="24" t="s">
        <v>386</v>
      </c>
      <c r="O2" s="24" t="s">
        <v>386</v>
      </c>
      <c r="R2" s="24" t="s">
        <v>386</v>
      </c>
      <c r="U2" s="24" t="s">
        <v>386</v>
      </c>
    </row>
    <row r="3">
      <c r="A3" s="152">
        <v>44650.52459916667</v>
      </c>
      <c r="B3" s="24" t="s">
        <v>395</v>
      </c>
      <c r="C3" s="24" t="s">
        <v>387</v>
      </c>
      <c r="F3" s="24" t="s">
        <v>387</v>
      </c>
      <c r="I3" s="24" t="s">
        <v>386</v>
      </c>
      <c r="L3" s="24" t="s">
        <v>387</v>
      </c>
      <c r="O3" s="24" t="s">
        <v>386</v>
      </c>
      <c r="R3" s="24" t="s">
        <v>386</v>
      </c>
      <c r="U3" s="24" t="s">
        <v>386</v>
      </c>
    </row>
    <row r="4">
      <c r="A4" s="152">
        <v>44650.53594528935</v>
      </c>
      <c r="B4" s="24" t="s">
        <v>391</v>
      </c>
      <c r="C4" s="24" t="s">
        <v>386</v>
      </c>
      <c r="F4" s="24" t="s">
        <v>386</v>
      </c>
      <c r="I4" s="24" t="s">
        <v>386</v>
      </c>
      <c r="L4" s="24" t="s">
        <v>550</v>
      </c>
      <c r="O4" s="24" t="s">
        <v>386</v>
      </c>
      <c r="R4" s="24" t="s">
        <v>386</v>
      </c>
      <c r="U4" s="24" t="s">
        <v>386</v>
      </c>
    </row>
    <row r="5">
      <c r="A5" s="152">
        <v>44650.68596408565</v>
      </c>
      <c r="B5" s="24" t="s">
        <v>408</v>
      </c>
      <c r="C5" s="24" t="s">
        <v>419</v>
      </c>
      <c r="F5" s="24" t="s">
        <v>419</v>
      </c>
      <c r="I5" s="24" t="s">
        <v>419</v>
      </c>
      <c r="L5" s="24" t="s">
        <v>386</v>
      </c>
      <c r="O5" s="24" t="s">
        <v>387</v>
      </c>
      <c r="R5" s="24" t="s">
        <v>386</v>
      </c>
      <c r="U5" s="24" t="s">
        <v>386</v>
      </c>
    </row>
    <row r="6">
      <c r="A6" s="152">
        <v>44651.72468171296</v>
      </c>
      <c r="B6" s="24" t="s">
        <v>412</v>
      </c>
      <c r="C6" s="24" t="s">
        <v>804</v>
      </c>
      <c r="F6" s="24" t="s">
        <v>387</v>
      </c>
      <c r="I6" s="24" t="s">
        <v>805</v>
      </c>
      <c r="L6" s="24" t="s">
        <v>806</v>
      </c>
      <c r="O6" s="24" t="s">
        <v>386</v>
      </c>
      <c r="R6" s="24" t="s">
        <v>386</v>
      </c>
      <c r="U6" s="24" t="s">
        <v>386</v>
      </c>
    </row>
    <row r="7">
      <c r="A7" s="152">
        <v>44651.78329670139</v>
      </c>
      <c r="B7" s="24" t="s">
        <v>410</v>
      </c>
      <c r="C7" s="24" t="s">
        <v>387</v>
      </c>
      <c r="F7" s="24" t="s">
        <v>387</v>
      </c>
      <c r="I7" s="24" t="s">
        <v>386</v>
      </c>
      <c r="L7" s="24" t="s">
        <v>386</v>
      </c>
      <c r="O7" s="24" t="s">
        <v>386</v>
      </c>
      <c r="R7" s="24" t="s">
        <v>386</v>
      </c>
      <c r="U7" s="24" t="s">
        <v>386</v>
      </c>
    </row>
    <row r="8">
      <c r="A8" s="152">
        <v>44652.47992363426</v>
      </c>
      <c r="B8" s="24" t="s">
        <v>418</v>
      </c>
      <c r="C8" s="24" t="s">
        <v>387</v>
      </c>
      <c r="F8" s="24" t="s">
        <v>387</v>
      </c>
      <c r="I8" s="24" t="s">
        <v>386</v>
      </c>
      <c r="L8" s="24" t="s">
        <v>387</v>
      </c>
      <c r="O8" s="24" t="s">
        <v>386</v>
      </c>
      <c r="R8" s="24" t="s">
        <v>386</v>
      </c>
      <c r="U8" s="24" t="s">
        <v>386</v>
      </c>
    </row>
    <row r="9">
      <c r="A9" s="152">
        <v>44654.54439848379</v>
      </c>
      <c r="B9" s="24" t="s">
        <v>424</v>
      </c>
      <c r="C9" s="24" t="s">
        <v>387</v>
      </c>
      <c r="F9" s="24" t="s">
        <v>386</v>
      </c>
      <c r="I9" s="24" t="s">
        <v>386</v>
      </c>
      <c r="L9" s="24" t="s">
        <v>386</v>
      </c>
      <c r="O9" s="24" t="s">
        <v>386</v>
      </c>
      <c r="R9" s="24" t="s">
        <v>386</v>
      </c>
      <c r="U9" s="24">
        <v>-17.0</v>
      </c>
    </row>
    <row r="10">
      <c r="A10" s="152">
        <v>44997.612338217594</v>
      </c>
      <c r="B10" s="24" t="s">
        <v>11</v>
      </c>
      <c r="C10" s="24" t="s">
        <v>387</v>
      </c>
      <c r="F10" s="24" t="s">
        <v>386</v>
      </c>
      <c r="I10" s="24" t="s">
        <v>386</v>
      </c>
      <c r="L10" s="24" t="s">
        <v>386</v>
      </c>
      <c r="O10" s="24" t="s">
        <v>386</v>
      </c>
      <c r="R10" s="24" t="s">
        <v>386</v>
      </c>
      <c r="U10" s="24" t="s">
        <v>386</v>
      </c>
    </row>
    <row r="11">
      <c r="A11" s="152">
        <v>45001.6935390162</v>
      </c>
      <c r="B11" s="24" t="s">
        <v>6</v>
      </c>
      <c r="C11" s="24" t="s">
        <v>386</v>
      </c>
      <c r="F11" s="24" t="s">
        <v>387</v>
      </c>
      <c r="I11" s="24" t="s">
        <v>387</v>
      </c>
      <c r="L11" s="24" t="s">
        <v>387</v>
      </c>
      <c r="O11" s="24" t="s">
        <v>387</v>
      </c>
      <c r="R11" s="24" t="s">
        <v>387</v>
      </c>
      <c r="U11" s="24" t="s">
        <v>386</v>
      </c>
    </row>
    <row r="12">
      <c r="A12" s="152">
        <v>45002.60515001157</v>
      </c>
      <c r="B12" s="24" t="s">
        <v>13</v>
      </c>
      <c r="C12" s="24" t="s">
        <v>387</v>
      </c>
      <c r="F12" s="24" t="s">
        <v>387</v>
      </c>
      <c r="I12" s="24" t="s">
        <v>387</v>
      </c>
      <c r="L12" s="24" t="s">
        <v>387</v>
      </c>
      <c r="O12" s="24" t="s">
        <v>387</v>
      </c>
      <c r="R12" s="24" t="s">
        <v>419</v>
      </c>
      <c r="S12" s="153">
        <v>0.5</v>
      </c>
      <c r="U12" s="24" t="s">
        <v>386</v>
      </c>
    </row>
    <row r="13">
      <c r="A13" s="152">
        <v>45002.7998454051</v>
      </c>
      <c r="B13" s="24" t="s">
        <v>12</v>
      </c>
      <c r="C13" s="24" t="s">
        <v>387</v>
      </c>
      <c r="F13" s="24" t="s">
        <v>387</v>
      </c>
      <c r="I13" s="24" t="s">
        <v>669</v>
      </c>
      <c r="L13" s="24" t="s">
        <v>387</v>
      </c>
      <c r="O13" s="24" t="s">
        <v>387</v>
      </c>
      <c r="R13" s="24" t="s">
        <v>387</v>
      </c>
      <c r="U13" s="24" t="s">
        <v>386</v>
      </c>
    </row>
    <row r="14">
      <c r="A14" s="152">
        <v>45002.85109855324</v>
      </c>
      <c r="B14" s="24" t="s">
        <v>9</v>
      </c>
      <c r="C14" s="24" t="s">
        <v>386</v>
      </c>
      <c r="F14" s="24" t="s">
        <v>386</v>
      </c>
      <c r="I14" s="24" t="s">
        <v>396</v>
      </c>
      <c r="K14" s="153">
        <v>0.6875</v>
      </c>
      <c r="L14" s="24" t="s">
        <v>386</v>
      </c>
      <c r="O14" s="24" t="s">
        <v>387</v>
      </c>
      <c r="R14" s="24" t="s">
        <v>396</v>
      </c>
      <c r="T14" s="153">
        <v>0.6875</v>
      </c>
      <c r="U14" s="24" t="s">
        <v>386</v>
      </c>
    </row>
    <row r="15">
      <c r="A15" s="152">
        <v>45002.91277112269</v>
      </c>
      <c r="B15" s="24" t="s">
        <v>7</v>
      </c>
      <c r="C15" s="24" t="s">
        <v>386</v>
      </c>
      <c r="F15" s="24" t="s">
        <v>386</v>
      </c>
      <c r="I15" s="24" t="s">
        <v>386</v>
      </c>
      <c r="L15" s="24" t="s">
        <v>419</v>
      </c>
      <c r="O15" s="24" t="s">
        <v>419</v>
      </c>
      <c r="R15" s="24" t="s">
        <v>386</v>
      </c>
      <c r="U15" s="24" t="s">
        <v>386</v>
      </c>
    </row>
    <row r="16">
      <c r="A16" s="152">
        <v>45002.99985736111</v>
      </c>
      <c r="B16" s="24" t="s">
        <v>14</v>
      </c>
      <c r="C16" s="24" t="s">
        <v>387</v>
      </c>
      <c r="F16" s="24" t="s">
        <v>387</v>
      </c>
      <c r="I16" s="24" t="s">
        <v>386</v>
      </c>
      <c r="L16" s="24" t="s">
        <v>387</v>
      </c>
      <c r="O16" s="24" t="s">
        <v>387</v>
      </c>
      <c r="R16" s="24" t="s">
        <v>386</v>
      </c>
      <c r="U16" s="24" t="s">
        <v>387</v>
      </c>
    </row>
    <row r="17">
      <c r="A17" s="152">
        <v>45003.80749202546</v>
      </c>
      <c r="B17" s="24" t="s">
        <v>8</v>
      </c>
      <c r="C17" s="24" t="s">
        <v>807</v>
      </c>
      <c r="E17" s="153">
        <v>0.7083333333357587</v>
      </c>
      <c r="F17" s="24" t="s">
        <v>386</v>
      </c>
      <c r="I17" s="24" t="s">
        <v>387</v>
      </c>
      <c r="L17" s="24" t="s">
        <v>808</v>
      </c>
      <c r="O17" s="24" t="s">
        <v>387</v>
      </c>
      <c r="R17" s="24" t="s">
        <v>387</v>
      </c>
      <c r="U17" s="24" t="s">
        <v>386</v>
      </c>
    </row>
    <row r="18">
      <c r="A18" s="152">
        <v>45003.920413182874</v>
      </c>
      <c r="B18" s="24" t="s">
        <v>10</v>
      </c>
      <c r="C18" s="24" t="s">
        <v>386</v>
      </c>
      <c r="F18" s="24" t="s">
        <v>386</v>
      </c>
      <c r="I18" s="24" t="s">
        <v>387</v>
      </c>
      <c r="L18" s="24" t="s">
        <v>387</v>
      </c>
      <c r="O18" s="24" t="s">
        <v>387</v>
      </c>
      <c r="R18" s="24" t="s">
        <v>387</v>
      </c>
      <c r="U18" s="24" t="s">
        <v>386</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89">
        <f t="array" ref="A2:BC102">sort('02_indirect'!2:102)</f>
        <v>1</v>
      </c>
      <c r="B2" s="36" t="s">
        <v>20</v>
      </c>
      <c r="C2" s="36" t="s">
        <v>21</v>
      </c>
      <c r="D2" s="36" t="s">
        <v>22</v>
      </c>
      <c r="E2" s="36"/>
      <c r="F2" s="36">
        <v>2.0</v>
      </c>
      <c r="G2" s="36"/>
      <c r="H2" s="36"/>
      <c r="I2" s="36"/>
      <c r="J2" s="36"/>
      <c r="K2" s="36"/>
      <c r="L2" s="36"/>
      <c r="M2" s="36"/>
      <c r="N2" s="36"/>
      <c r="O2" s="36">
        <v>2.0</v>
      </c>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row>
    <row r="3">
      <c r="A3" s="36">
        <v>1.0</v>
      </c>
      <c r="B3" s="36" t="s">
        <v>23</v>
      </c>
      <c r="C3" s="36" t="s">
        <v>24</v>
      </c>
      <c r="D3" s="36" t="s">
        <v>22</v>
      </c>
      <c r="E3" s="36"/>
      <c r="F3" s="36"/>
      <c r="G3" s="36">
        <v>2.0</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row>
    <row r="4">
      <c r="A4" s="36">
        <v>2.0</v>
      </c>
      <c r="B4" s="36" t="s">
        <v>25</v>
      </c>
      <c r="C4" s="36" t="s">
        <v>26</v>
      </c>
      <c r="D4" s="36" t="s">
        <v>22</v>
      </c>
      <c r="E4" s="36"/>
      <c r="F4" s="36">
        <v>1.0</v>
      </c>
      <c r="G4" s="36"/>
      <c r="H4" s="36"/>
      <c r="I4" s="36">
        <v>2.0</v>
      </c>
      <c r="J4" s="36"/>
      <c r="K4" s="36"/>
      <c r="L4" s="36">
        <v>2.0</v>
      </c>
      <c r="M4" s="36">
        <v>2.0</v>
      </c>
      <c r="N4" s="36"/>
      <c r="O4" s="36"/>
      <c r="P4" s="36"/>
      <c r="Q4" s="36"/>
      <c r="R4" s="36">
        <v>2.0</v>
      </c>
      <c r="S4" s="36">
        <v>2.0</v>
      </c>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row>
    <row r="5">
      <c r="A5" s="36">
        <v>2.0</v>
      </c>
      <c r="B5" s="36" t="s">
        <v>27</v>
      </c>
      <c r="C5" s="36" t="s">
        <v>28</v>
      </c>
      <c r="D5" s="36" t="s">
        <v>22</v>
      </c>
      <c r="E5" s="36"/>
      <c r="F5" s="36"/>
      <c r="G5" s="36"/>
      <c r="H5" s="36">
        <v>2.0</v>
      </c>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row>
    <row r="6">
      <c r="A6" s="36">
        <v>2.0</v>
      </c>
      <c r="B6" s="36" t="s">
        <v>29</v>
      </c>
      <c r="C6" s="36" t="s">
        <v>30</v>
      </c>
      <c r="D6" s="36" t="s">
        <v>22</v>
      </c>
      <c r="E6" s="36"/>
      <c r="F6" s="36"/>
      <c r="G6" s="36"/>
      <c r="H6" s="36">
        <v>2.0</v>
      </c>
      <c r="I6" s="36"/>
      <c r="J6" s="36"/>
      <c r="K6" s="36"/>
      <c r="L6" s="36"/>
      <c r="M6" s="36"/>
      <c r="N6" s="36"/>
      <c r="O6" s="36"/>
      <c r="P6" s="36"/>
      <c r="Q6" s="36"/>
      <c r="R6" s="36"/>
      <c r="S6" s="36"/>
      <c r="T6" s="36"/>
      <c r="U6" s="36"/>
      <c r="V6" s="36">
        <v>2.0</v>
      </c>
      <c r="W6" s="36">
        <v>2.0</v>
      </c>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row>
    <row r="7">
      <c r="A7" s="36">
        <v>2.0</v>
      </c>
      <c r="B7" s="36" t="s">
        <v>31</v>
      </c>
      <c r="C7" s="36" t="s">
        <v>32</v>
      </c>
      <c r="D7" s="36" t="s">
        <v>22</v>
      </c>
      <c r="E7" s="36"/>
      <c r="F7" s="36"/>
      <c r="G7" s="36"/>
      <c r="H7" s="36">
        <v>2.0</v>
      </c>
      <c r="I7" s="36"/>
      <c r="J7" s="36"/>
      <c r="K7" s="36"/>
      <c r="L7" s="36"/>
      <c r="M7" s="36"/>
      <c r="N7" s="36"/>
      <c r="O7" s="36"/>
      <c r="P7" s="36"/>
      <c r="Q7" s="36"/>
      <c r="R7" s="36"/>
      <c r="S7" s="36"/>
      <c r="T7" s="36"/>
      <c r="U7" s="36"/>
      <c r="V7" s="36">
        <v>2.0</v>
      </c>
      <c r="W7" s="36">
        <v>2.0</v>
      </c>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row>
    <row r="8">
      <c r="A8" s="36">
        <v>2.0</v>
      </c>
      <c r="B8" s="36" t="s">
        <v>33</v>
      </c>
      <c r="C8" s="36" t="s">
        <v>34</v>
      </c>
      <c r="D8" s="36" t="s">
        <v>22</v>
      </c>
      <c r="E8" s="36"/>
      <c r="F8" s="36">
        <v>2.0</v>
      </c>
      <c r="G8" s="36">
        <v>2.0</v>
      </c>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row>
    <row r="9">
      <c r="A9" s="36">
        <v>2.0</v>
      </c>
      <c r="B9" s="36" t="s">
        <v>35</v>
      </c>
      <c r="C9" s="36" t="s">
        <v>36</v>
      </c>
      <c r="D9" s="36" t="s">
        <v>22</v>
      </c>
      <c r="E9" s="36"/>
      <c r="F9" s="36"/>
      <c r="G9" s="36">
        <v>2.0</v>
      </c>
      <c r="H9" s="36"/>
      <c r="I9" s="36"/>
      <c r="J9" s="36"/>
      <c r="K9" s="36">
        <v>2.0</v>
      </c>
      <c r="L9" s="36"/>
      <c r="M9" s="36"/>
      <c r="N9" s="36"/>
      <c r="O9" s="36"/>
      <c r="P9" s="36"/>
      <c r="Q9" s="36"/>
      <c r="R9" s="36"/>
      <c r="S9" s="36"/>
      <c r="T9" s="36"/>
      <c r="U9" s="36"/>
      <c r="V9" s="36"/>
      <c r="W9" s="36"/>
      <c r="X9" s="36">
        <v>2.0</v>
      </c>
      <c r="Y9" s="36">
        <v>2.0</v>
      </c>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row>
    <row r="10">
      <c r="A10" s="36">
        <v>3.0</v>
      </c>
      <c r="B10" s="36" t="s">
        <v>37</v>
      </c>
      <c r="C10" s="36" t="s">
        <v>38</v>
      </c>
      <c r="D10" s="36" t="s">
        <v>22</v>
      </c>
      <c r="E10" s="36"/>
      <c r="F10" s="36"/>
      <c r="G10" s="36"/>
      <c r="H10" s="36">
        <v>2.0</v>
      </c>
      <c r="I10" s="36"/>
      <c r="J10" s="36">
        <v>2.0</v>
      </c>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row>
    <row r="11">
      <c r="A11" s="36">
        <v>3.0</v>
      </c>
      <c r="B11" s="36" t="s">
        <v>39</v>
      </c>
      <c r="C11" s="36" t="s">
        <v>40</v>
      </c>
      <c r="D11" s="36" t="s">
        <v>22</v>
      </c>
      <c r="E11" s="36"/>
      <c r="F11" s="36">
        <v>2.0</v>
      </c>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row>
    <row r="12">
      <c r="A12" s="36">
        <v>3.0</v>
      </c>
      <c r="B12" s="36" t="s">
        <v>41</v>
      </c>
      <c r="C12" s="36" t="s">
        <v>42</v>
      </c>
      <c r="D12" s="36" t="s">
        <v>22</v>
      </c>
      <c r="E12" s="36"/>
      <c r="F12" s="36"/>
      <c r="G12" s="36"/>
      <c r="H12" s="36"/>
      <c r="I12" s="36">
        <v>2.0</v>
      </c>
      <c r="J12" s="36"/>
      <c r="K12" s="36"/>
      <c r="L12" s="36">
        <v>2.0</v>
      </c>
      <c r="M12" s="36">
        <v>2.0</v>
      </c>
      <c r="N12" s="36"/>
      <c r="O12" s="36"/>
      <c r="P12" s="36"/>
      <c r="Q12" s="36"/>
      <c r="R12" s="36">
        <v>2.0</v>
      </c>
      <c r="S12" s="36">
        <v>2.0</v>
      </c>
      <c r="T12" s="36">
        <v>2.0</v>
      </c>
      <c r="U12" s="36">
        <v>2.0</v>
      </c>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row>
    <row r="13">
      <c r="A13" s="36">
        <v>4.0</v>
      </c>
      <c r="B13" s="36" t="s">
        <v>43</v>
      </c>
      <c r="C13" s="36" t="s">
        <v>44</v>
      </c>
      <c r="D13" s="36" t="s">
        <v>22</v>
      </c>
      <c r="E13" s="36"/>
      <c r="F13" s="36"/>
      <c r="G13" s="36">
        <v>2.0</v>
      </c>
      <c r="H13" s="36"/>
      <c r="I13" s="36">
        <v>2.0</v>
      </c>
      <c r="J13" s="36"/>
      <c r="K13" s="36">
        <v>2.0</v>
      </c>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row>
    <row r="14">
      <c r="A14" s="36">
        <v>4.0</v>
      </c>
      <c r="B14" s="36" t="s">
        <v>45</v>
      </c>
      <c r="C14" s="36" t="s">
        <v>46</v>
      </c>
      <c r="D14" s="36" t="s">
        <v>22</v>
      </c>
      <c r="E14" s="36"/>
      <c r="F14" s="36"/>
      <c r="G14" s="36"/>
      <c r="H14" s="36"/>
      <c r="I14" s="36">
        <v>2.0</v>
      </c>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row>
    <row r="15">
      <c r="A15" s="36">
        <v>4.0</v>
      </c>
      <c r="B15" s="36" t="s">
        <v>47</v>
      </c>
      <c r="C15" s="36" t="s">
        <v>48</v>
      </c>
      <c r="D15" s="36" t="s">
        <v>22</v>
      </c>
      <c r="E15" s="36"/>
      <c r="F15" s="36"/>
      <c r="G15" s="36"/>
      <c r="H15" s="36"/>
      <c r="I15" s="36">
        <v>2.0</v>
      </c>
      <c r="J15" s="36">
        <v>2.0</v>
      </c>
      <c r="K15" s="36">
        <v>2.0</v>
      </c>
      <c r="L15" s="36">
        <v>2.0</v>
      </c>
      <c r="M15" s="36">
        <v>2.0</v>
      </c>
      <c r="N15" s="36"/>
      <c r="O15" s="36"/>
      <c r="P15" s="36"/>
      <c r="Q15" s="36"/>
      <c r="R15" s="36">
        <v>2.0</v>
      </c>
      <c r="S15" s="36">
        <v>2.0</v>
      </c>
      <c r="T15" s="36">
        <v>2.0</v>
      </c>
      <c r="U15" s="36">
        <v>2.0</v>
      </c>
      <c r="V15" s="36"/>
      <c r="W15" s="36"/>
      <c r="X15" s="36">
        <v>2.0</v>
      </c>
      <c r="Y15" s="36">
        <v>2.0</v>
      </c>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row>
    <row r="16">
      <c r="A16" s="36">
        <v>6.0</v>
      </c>
      <c r="B16" s="36" t="s">
        <v>49</v>
      </c>
      <c r="C16" s="36" t="s">
        <v>50</v>
      </c>
      <c r="D16" s="36" t="s">
        <v>22</v>
      </c>
      <c r="E16" s="36"/>
      <c r="F16" s="36">
        <v>2.0</v>
      </c>
      <c r="G16" s="36">
        <v>2.0</v>
      </c>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row>
    <row r="17">
      <c r="A17" s="36">
        <v>6.0</v>
      </c>
      <c r="B17" s="36" t="s">
        <v>51</v>
      </c>
      <c r="C17" s="36" t="s">
        <v>6</v>
      </c>
      <c r="D17" s="36" t="s">
        <v>22</v>
      </c>
      <c r="E17" s="36"/>
      <c r="F17" s="36">
        <v>2.0</v>
      </c>
      <c r="G17" s="36"/>
      <c r="H17" s="36"/>
      <c r="I17" s="36"/>
      <c r="J17" s="36"/>
      <c r="K17" s="36"/>
      <c r="L17" s="36"/>
      <c r="M17" s="36"/>
      <c r="N17" s="36">
        <v>2.0</v>
      </c>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row>
    <row r="18">
      <c r="A18" s="36">
        <v>7.0</v>
      </c>
      <c r="B18" s="36" t="s">
        <v>52</v>
      </c>
      <c r="C18" s="36" t="s">
        <v>53</v>
      </c>
      <c r="D18" s="36" t="s">
        <v>22</v>
      </c>
      <c r="E18" s="36"/>
      <c r="F18" s="36">
        <v>2.0</v>
      </c>
      <c r="G18" s="36"/>
      <c r="H18" s="36"/>
      <c r="I18" s="36"/>
      <c r="J18" s="36"/>
      <c r="K18" s="36"/>
      <c r="L18" s="36"/>
      <c r="M18" s="36"/>
      <c r="N18" s="36">
        <v>2.0</v>
      </c>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row>
    <row r="19">
      <c r="A19" s="36">
        <v>7.0</v>
      </c>
      <c r="B19" s="36" t="s">
        <v>54</v>
      </c>
      <c r="C19" s="36" t="s">
        <v>55</v>
      </c>
      <c r="D19" s="36" t="s">
        <v>22</v>
      </c>
      <c r="E19" s="36"/>
      <c r="F19" s="36">
        <v>2.0</v>
      </c>
      <c r="G19" s="36">
        <v>2.0</v>
      </c>
      <c r="H19" s="36"/>
      <c r="I19" s="36">
        <v>2.0</v>
      </c>
      <c r="J19" s="36">
        <v>2.0</v>
      </c>
      <c r="K19" s="36">
        <v>2.0</v>
      </c>
      <c r="L19" s="36">
        <v>2.0</v>
      </c>
      <c r="M19" s="36">
        <v>2.0</v>
      </c>
      <c r="N19" s="36"/>
      <c r="O19" s="36"/>
      <c r="P19" s="36"/>
      <c r="Q19" s="36"/>
      <c r="R19" s="36">
        <v>2.0</v>
      </c>
      <c r="S19" s="36">
        <v>2.0</v>
      </c>
      <c r="T19" s="36">
        <v>2.0</v>
      </c>
      <c r="U19" s="36">
        <v>2.0</v>
      </c>
      <c r="V19" s="36"/>
      <c r="W19" s="36"/>
      <c r="X19" s="36">
        <v>2.0</v>
      </c>
      <c r="Y19" s="36">
        <v>2.0</v>
      </c>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row>
    <row r="20">
      <c r="A20" s="36">
        <v>7.0</v>
      </c>
      <c r="B20" s="36"/>
      <c r="C20" s="36" t="s">
        <v>56</v>
      </c>
      <c r="D20" s="36" t="s">
        <v>22</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row>
    <row r="21">
      <c r="A21" s="36">
        <v>8.0</v>
      </c>
      <c r="B21" s="36"/>
      <c r="C21" s="36" t="s">
        <v>57</v>
      </c>
      <c r="D21" s="36" t="s">
        <v>22</v>
      </c>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row>
    <row r="22">
      <c r="A22" s="36">
        <v>8.0</v>
      </c>
      <c r="B22" s="36"/>
      <c r="C22" s="36"/>
      <c r="D22" s="36" t="s">
        <v>58</v>
      </c>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row>
    <row r="23">
      <c r="A23" s="36">
        <v>9.0</v>
      </c>
      <c r="B23" s="36"/>
      <c r="C23" s="36"/>
      <c r="D23" s="36" t="s">
        <v>22</v>
      </c>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row>
    <row r="24">
      <c r="A24" s="36">
        <v>9.0</v>
      </c>
      <c r="B24" s="36"/>
      <c r="C24" s="36"/>
      <c r="D24" s="36" t="s">
        <v>58</v>
      </c>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row>
    <row r="25">
      <c r="A25" s="36">
        <v>9.0</v>
      </c>
      <c r="B25" s="36"/>
      <c r="C25" s="36"/>
      <c r="D25" s="36" t="s">
        <v>59</v>
      </c>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row>
    <row r="26">
      <c r="A26" s="36">
        <v>10.0</v>
      </c>
      <c r="B26" s="36"/>
      <c r="C26" s="36"/>
      <c r="D26" s="36" t="s">
        <v>22</v>
      </c>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row>
    <row r="27">
      <c r="A27" s="36">
        <v>10.0</v>
      </c>
      <c r="B27" s="36"/>
      <c r="C27" s="36"/>
      <c r="D27" s="36" t="s">
        <v>58</v>
      </c>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row>
    <row r="28">
      <c r="A28" s="36">
        <v>10.0</v>
      </c>
      <c r="B28" s="36"/>
      <c r="C28" s="36"/>
      <c r="D28" s="36" t="s">
        <v>59</v>
      </c>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row>
    <row r="29">
      <c r="A29" s="36">
        <v>11.0</v>
      </c>
      <c r="B29" s="36"/>
      <c r="C29" s="36"/>
      <c r="D29" s="36" t="s">
        <v>22</v>
      </c>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row>
    <row r="30">
      <c r="A30" s="36">
        <v>11.0</v>
      </c>
      <c r="B30" s="36"/>
      <c r="C30" s="36"/>
      <c r="D30" s="36" t="s">
        <v>58</v>
      </c>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row>
    <row r="31">
      <c r="A31" s="36">
        <v>13.0</v>
      </c>
      <c r="B31" s="36"/>
      <c r="C31" s="36"/>
      <c r="D31" s="36" t="s">
        <v>58</v>
      </c>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row>
    <row r="32">
      <c r="A32" s="36">
        <v>14.0</v>
      </c>
      <c r="B32" s="36"/>
      <c r="C32" s="36"/>
      <c r="D32" s="36" t="s">
        <v>22</v>
      </c>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row>
    <row r="33">
      <c r="A33" s="36">
        <v>14.0</v>
      </c>
      <c r="B33" s="36"/>
      <c r="C33" s="36"/>
      <c r="D33" s="36" t="s">
        <v>58</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row>
    <row r="34">
      <c r="A34" s="36">
        <v>15.0</v>
      </c>
      <c r="B34" s="36"/>
      <c r="C34" s="36"/>
      <c r="D34" s="36" t="s">
        <v>22</v>
      </c>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row>
    <row r="35">
      <c r="A35" s="36">
        <v>15.0</v>
      </c>
      <c r="B35" s="36"/>
      <c r="C35" s="36"/>
      <c r="D35" s="36" t="s">
        <v>58</v>
      </c>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row>
    <row r="36">
      <c r="A36" s="36">
        <v>16.0</v>
      </c>
      <c r="B36" s="36"/>
      <c r="C36" s="36"/>
      <c r="D36" s="36" t="s">
        <v>58</v>
      </c>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row>
    <row r="37">
      <c r="A37" s="36">
        <v>17.0</v>
      </c>
      <c r="B37" s="36"/>
      <c r="C37" s="36"/>
      <c r="D37" s="36" t="s">
        <v>22</v>
      </c>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row>
    <row r="38">
      <c r="A38" s="36">
        <v>17.0</v>
      </c>
      <c r="B38" s="36"/>
      <c r="C38" s="36"/>
      <c r="D38" s="36" t="s">
        <v>58</v>
      </c>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row>
    <row r="39">
      <c r="A39" s="36">
        <v>17.0</v>
      </c>
      <c r="B39" s="36"/>
      <c r="C39" s="36"/>
      <c r="D39" s="36" t="s">
        <v>59</v>
      </c>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row>
    <row r="40">
      <c r="A40" s="36">
        <v>18.0</v>
      </c>
      <c r="B40" s="36"/>
      <c r="C40" s="36"/>
      <c r="D40" s="36" t="s">
        <v>60</v>
      </c>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row>
    <row r="41">
      <c r="A41" s="36">
        <v>18.0</v>
      </c>
      <c r="B41" s="36"/>
      <c r="C41" s="36"/>
      <c r="D41" s="36" t="s">
        <v>22</v>
      </c>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row>
    <row r="42">
      <c r="A42" s="36">
        <v>18.0</v>
      </c>
      <c r="B42" s="36"/>
      <c r="C42" s="36"/>
      <c r="D42" s="36" t="s">
        <v>58</v>
      </c>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row>
    <row r="43">
      <c r="A43" s="36">
        <v>19.0</v>
      </c>
      <c r="B43" s="36"/>
      <c r="C43" s="36"/>
      <c r="D43" s="36" t="s">
        <v>22</v>
      </c>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row>
    <row r="44">
      <c r="A44" s="36">
        <v>19.0</v>
      </c>
      <c r="B44" s="36"/>
      <c r="C44" s="36"/>
      <c r="D44" s="36" t="s">
        <v>58</v>
      </c>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row>
    <row r="45">
      <c r="A45" s="36">
        <v>20.0</v>
      </c>
      <c r="B45" s="36"/>
      <c r="C45" s="36"/>
      <c r="D45" s="36" t="s">
        <v>58</v>
      </c>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row>
    <row r="46">
      <c r="A46" s="36">
        <v>23.0</v>
      </c>
      <c r="B46" s="36"/>
      <c r="C46" s="36"/>
      <c r="D46" s="36" t="s">
        <v>22</v>
      </c>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row>
    <row r="47">
      <c r="A47" s="36">
        <v>23.0</v>
      </c>
      <c r="B47" s="36"/>
      <c r="C47" s="36"/>
      <c r="D47" s="36" t="s">
        <v>58</v>
      </c>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row>
    <row r="48">
      <c r="A48" s="36">
        <v>25.0</v>
      </c>
      <c r="B48" s="36"/>
      <c r="C48" s="36"/>
      <c r="D48" s="36" t="s">
        <v>22</v>
      </c>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row>
    <row r="49">
      <c r="A49" s="36">
        <v>25.0</v>
      </c>
      <c r="B49" s="36"/>
      <c r="C49" s="36"/>
      <c r="D49" s="36" t="s">
        <v>58</v>
      </c>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row>
    <row r="50">
      <c r="A50" s="36">
        <v>25.0</v>
      </c>
      <c r="B50" s="36"/>
      <c r="C50" s="36"/>
      <c r="D50" s="36" t="s">
        <v>61</v>
      </c>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row>
    <row r="51">
      <c r="A51" s="36">
        <v>25.0</v>
      </c>
      <c r="B51" s="36"/>
      <c r="C51" s="36"/>
      <c r="D51" s="36" t="s">
        <v>59</v>
      </c>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row>
    <row r="52">
      <c r="A52" s="36">
        <v>26.0</v>
      </c>
      <c r="B52" s="36"/>
      <c r="C52" s="36"/>
      <c r="D52" s="36" t="s">
        <v>22</v>
      </c>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row>
    <row r="53">
      <c r="A53" s="36">
        <v>26.0</v>
      </c>
      <c r="B53" s="36"/>
      <c r="C53" s="36"/>
      <c r="D53" s="36" t="s">
        <v>58</v>
      </c>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row>
    <row r="54">
      <c r="A54" s="36">
        <v>27.0</v>
      </c>
      <c r="B54" s="36"/>
      <c r="C54" s="36"/>
      <c r="D54" s="36" t="s">
        <v>22</v>
      </c>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row>
    <row r="55">
      <c r="A55" s="36">
        <v>27.0</v>
      </c>
      <c r="B55" s="36"/>
      <c r="C55" s="36"/>
      <c r="D55" s="36" t="s">
        <v>58</v>
      </c>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row>
    <row r="56">
      <c r="A56" s="36">
        <v>27.0</v>
      </c>
      <c r="B56" s="36"/>
      <c r="C56" s="36"/>
      <c r="D56" s="36" t="s">
        <v>59</v>
      </c>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row>
    <row r="57">
      <c r="A57" s="36">
        <v>31.0</v>
      </c>
      <c r="B57" s="36"/>
      <c r="C57" s="36"/>
      <c r="D57" s="36" t="s">
        <v>58</v>
      </c>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row>
    <row r="58">
      <c r="A58" s="36">
        <v>32.0</v>
      </c>
      <c r="B58" s="36"/>
      <c r="C58" s="36"/>
      <c r="D58" s="36" t="s">
        <v>22</v>
      </c>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row>
    <row r="59">
      <c r="A59" s="36">
        <v>32.0</v>
      </c>
      <c r="B59" s="36"/>
      <c r="C59" s="36"/>
      <c r="D59" s="36" t="s">
        <v>58</v>
      </c>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row>
    <row r="60">
      <c r="A60" s="36">
        <v>33.0</v>
      </c>
      <c r="B60" s="36"/>
      <c r="C60" s="36"/>
      <c r="D60" s="36" t="s">
        <v>22</v>
      </c>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row>
    <row r="61">
      <c r="A61" s="36">
        <v>33.0</v>
      </c>
      <c r="B61" s="36"/>
      <c r="C61" s="36"/>
      <c r="D61" s="36" t="s">
        <v>58</v>
      </c>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row>
    <row r="62">
      <c r="A62" s="36">
        <v>33.0</v>
      </c>
      <c r="B62" s="36"/>
      <c r="C62" s="36"/>
      <c r="D62" s="36" t="s">
        <v>59</v>
      </c>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row>
    <row r="63">
      <c r="A63" s="36">
        <v>34.0</v>
      </c>
      <c r="B63" s="36"/>
      <c r="C63" s="36"/>
      <c r="D63" s="36" t="s">
        <v>60</v>
      </c>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row>
    <row r="64">
      <c r="A64" s="36">
        <v>34.0</v>
      </c>
      <c r="B64" s="36"/>
      <c r="C64" s="36"/>
      <c r="D64" s="36" t="s">
        <v>22</v>
      </c>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row>
    <row r="65">
      <c r="A65" s="36">
        <v>34.0</v>
      </c>
      <c r="B65" s="36"/>
      <c r="C65" s="36"/>
      <c r="D65" s="36" t="s">
        <v>58</v>
      </c>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row>
    <row r="66">
      <c r="A66" s="36">
        <v>34.0</v>
      </c>
      <c r="B66" s="36"/>
      <c r="C66" s="36"/>
      <c r="D66" s="36" t="s">
        <v>59</v>
      </c>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809</v>
      </c>
      <c r="B1" s="190" t="str">
        <f>indirect("'01_memberdate'!$B2")</f>
        <v>た</v>
      </c>
      <c r="C1" s="190" t="str">
        <f>indirect("'01_memberdate'!$B3")</f>
        <v>●○ゆかこ</v>
      </c>
      <c r="D1" s="190" t="str">
        <f>indirect("'01_memberdate'!$B4")</f>
        <v>りー</v>
      </c>
      <c r="E1" s="190" t="str">
        <f>indirect("'01_memberdate'!$B5")</f>
        <v>○わっこ</v>
      </c>
      <c r="F1" s="190" t="str">
        <f>indirect("'01_memberdate'!$B6")</f>
        <v>ふーか</v>
      </c>
      <c r="G1" s="190" t="str">
        <f>indirect("'01_memberdate'!$B7")</f>
        <v>☆はーすけ</v>
      </c>
      <c r="H1" s="190" t="str">
        <f>indirect("'01_memberdate'!$B8")</f>
        <v>●だま</v>
      </c>
      <c r="I1" s="190" t="str">
        <f>indirect("'01_memberdate'!$B9")</f>
        <v>●☆まっしー</v>
      </c>
      <c r="J1" s="190" t="str">
        <f>indirect("'01_memberdate'!$B10")</f>
        <v>○みお</v>
      </c>
      <c r="K1" s="190" t="str">
        <f>indirect("'01_memberdate'!$B11")</f>
        <v/>
      </c>
      <c r="L1" s="190" t="str">
        <f>indirect("'01_memberdate'!$B12")</f>
        <v/>
      </c>
      <c r="M1" s="190" t="str">
        <f>indirect("'01_memberdate'!$B13")</f>
        <v/>
      </c>
      <c r="N1" s="190" t="str">
        <f>indirect("'01_memberdate'!$B14")</f>
        <v/>
      </c>
      <c r="O1" s="190" t="str">
        <f>indirect("'01_memberdate'!$B15")</f>
        <v/>
      </c>
      <c r="P1" s="190" t="str">
        <f>indirect("'01_memberdate'!$B16")</f>
        <v/>
      </c>
      <c r="Q1" s="190" t="str">
        <f>indirect("'01_memberdate'!$B17")</f>
        <v/>
      </c>
      <c r="R1" s="190" t="str">
        <f>indirect("'01_memberdate'!$B18")</f>
        <v/>
      </c>
      <c r="S1" s="190" t="str">
        <f>indirect("'01_memberdate'!$B19")</f>
        <v/>
      </c>
      <c r="T1" s="190" t="str">
        <f>indirect("'01_memberdate'!$B20")</f>
        <v/>
      </c>
      <c r="U1" s="190" t="str">
        <f>indirect("'01_memberdate'!$B21")</f>
        <v/>
      </c>
      <c r="V1" s="190" t="str">
        <f>indirect("'01_memberdate'!$B22")</f>
        <v/>
      </c>
      <c r="W1" s="190" t="str">
        <f>indirect("'01_memberdate'!$B23")</f>
        <v/>
      </c>
      <c r="X1" s="190" t="str">
        <f>indirect("'01_memberdate'!$B24")</f>
        <v/>
      </c>
      <c r="Y1" s="190" t="str">
        <f>indirect("'01_memberdate'!$B25")</f>
        <v/>
      </c>
      <c r="Z1" s="190" t="str">
        <f>indirect("'01_memberdate'!$B26")</f>
        <v/>
      </c>
      <c r="AA1" s="190" t="str">
        <f>indirect("'01_memberdate'!$B27")</f>
        <v/>
      </c>
      <c r="AB1" s="190" t="str">
        <f>indirect("'01_memberdate'!$B28")</f>
        <v/>
      </c>
      <c r="AC1" s="190" t="str">
        <f>indirect("'01_memberdate'!$B29")</f>
        <v/>
      </c>
      <c r="AD1" s="190" t="str">
        <f>indirect("'01_memberdate'!$B30")</f>
        <v/>
      </c>
      <c r="AE1" s="190" t="str">
        <f>indirect("'01_memberdate'!$B31")</f>
        <v/>
      </c>
      <c r="AF1" s="190" t="str">
        <f>indirect("'01_memberdate'!$B32")</f>
        <v/>
      </c>
      <c r="AG1" s="190" t="str">
        <f>indirect("'01_memberdate'!$B33")</f>
        <v/>
      </c>
      <c r="AH1" s="190" t="str">
        <f>indirect("'01_memberdate'!$B34")</f>
        <v/>
      </c>
      <c r="AI1" s="190" t="str">
        <f>indirect("'01_memberdate'!$B35")</f>
        <v/>
      </c>
      <c r="AJ1" s="190" t="str">
        <f>indirect("'01_memberdate'!$B36")</f>
        <v/>
      </c>
      <c r="AK1" s="190" t="str">
        <f>indirect("'01_memberdate'!$B37")</f>
        <v/>
      </c>
      <c r="AL1" s="190" t="str">
        <f>indirect("'01_memberdate'!$B38")</f>
        <v/>
      </c>
      <c r="AM1" s="190" t="str">
        <f>indirect("'01_memberdate'!$B39")</f>
        <v/>
      </c>
      <c r="AN1" s="190" t="str">
        <f>indirect("'01_memberdate'!$B40")</f>
        <v/>
      </c>
      <c r="AO1" s="190" t="str">
        <f>indirect("'01_memberdate'!$B41")</f>
        <v/>
      </c>
      <c r="AP1" s="190" t="str">
        <f>indirect("'01_memberdate'!$B42")</f>
        <v/>
      </c>
      <c r="AQ1" s="190" t="str">
        <f>indirect("'01_memberdate'!$B43")</f>
        <v/>
      </c>
      <c r="AR1" s="190" t="str">
        <f>indirect("'01_memberdate'!$B44")</f>
        <v/>
      </c>
      <c r="AS1" s="190" t="str">
        <f>indirect("'01_memberdate'!$B45")</f>
        <v/>
      </c>
      <c r="AT1" s="190" t="str">
        <f>indirect("'01_memberdate'!$B46")</f>
        <v/>
      </c>
      <c r="AU1" s="190" t="str">
        <f>indirect("'01_memberdate'!$B47")</f>
        <v/>
      </c>
      <c r="AV1" s="190" t="str">
        <f>indirect("'01_memberdate'!$B48")</f>
        <v/>
      </c>
      <c r="AW1" s="190" t="str">
        <f>indirect("'01_memberdate'!$B49")</f>
        <v/>
      </c>
      <c r="AX1" s="190" t="str">
        <f>indirect("'01_memberdate'!$B50")</f>
        <v/>
      </c>
      <c r="AY1" s="191" t="str">
        <f>indirect("'01_memberdate'!$B51")</f>
        <v/>
      </c>
    </row>
    <row r="2">
      <c r="A2" s="36" t="str">
        <f>k1_sort!B2</f>
        <v>M1</v>
      </c>
      <c r="B2" s="189">
        <f>if(k1_sort!F2="",1,SWITCH(k1_sort!$D2,"ソロ歌",k1_sort!F2*7,"ソリ歌",k1_sort!F2*7,"振り",k1_sort!F2*5,"演技",k1_sort!F2*3,"全体歌",k1_sort!F2,1))</f>
        <v>14</v>
      </c>
      <c r="C2" s="189">
        <f>if(k1_sort!G2="",1,SWITCH(k1_sort!$D2,"ソロ歌",k1_sort!G2*7,"ソリ歌",k1_sort!G2*7,"振り",k1_sort!G2*5,"演技",k1_sort!G2*3,"全体歌",k1_sort!G2,1))</f>
        <v>1</v>
      </c>
      <c r="D2" s="189">
        <f>if(k1_sort!H2="",1,SWITCH(k1_sort!$D2,"ソロ歌",k1_sort!H2*7,"ソリ歌",k1_sort!H2*7,"振り",k1_sort!H2*5,"演技",k1_sort!H2*3,"全体歌",k1_sort!H2,1))</f>
        <v>1</v>
      </c>
      <c r="E2" s="189">
        <f>if(k1_sort!I2="",1,SWITCH(k1_sort!$D2,"ソロ歌",k1_sort!I2*7,"ソリ歌",k1_sort!I2*7,"振り",k1_sort!I2*5,"演技",k1_sort!I2*3,"全体歌",k1_sort!I2,1))</f>
        <v>1</v>
      </c>
      <c r="F2" s="189">
        <f>if(k1_sort!J2="",1,SWITCH(k1_sort!$D2,"ソロ歌",k1_sort!J2*7,"ソリ歌",k1_sort!J2*7,"振り",k1_sort!J2*5,"演技",k1_sort!J2*3,"全体歌",k1_sort!J2,1))</f>
        <v>1</v>
      </c>
      <c r="G2" s="189">
        <f>if(k1_sort!K2="",1,SWITCH(k1_sort!$D2,"ソロ歌",k1_sort!K2*7,"ソリ歌",k1_sort!K2*7,"振り",k1_sort!K2*5,"演技",k1_sort!K2*3,"全体歌",k1_sort!K2,1))</f>
        <v>1</v>
      </c>
      <c r="H2" s="189">
        <f>if(k1_sort!L2="",1,SWITCH(k1_sort!$D2,"ソロ歌",k1_sort!L2*7,"ソリ歌",k1_sort!L2*7,"振り",k1_sort!L2*5,"演技",k1_sort!L2*3,"全体歌",k1_sort!L2,1))</f>
        <v>1</v>
      </c>
      <c r="I2" s="189">
        <f>if(k1_sort!M2="",1,SWITCH(k1_sort!$D2,"ソロ歌",k1_sort!M2*7,"ソリ歌",k1_sort!M2*7,"振り",k1_sort!M2*5,"演技",k1_sort!M2*3,"全体歌",k1_sort!M2,1))</f>
        <v>1</v>
      </c>
      <c r="J2" s="189">
        <f>if(k1_sort!N2="",1,SWITCH(k1_sort!$D2,"ソロ歌",k1_sort!N2*7,"ソリ歌",k1_sort!N2*7,"振り",k1_sort!N2*5,"演技",k1_sort!N2*3,"全体歌",k1_sort!N2,1))</f>
        <v>1</v>
      </c>
      <c r="K2" s="189">
        <f>if(k1_sort!O2="",1,SWITCH(k1_sort!$D2,"ソロ歌",k1_sort!O2*7,"ソリ歌",k1_sort!O2*7,"振り",k1_sort!O2*5,"演技",k1_sort!O2*3,"全体歌",k1_sort!O2,1))</f>
        <v>14</v>
      </c>
      <c r="L2" s="189">
        <f>if(k1_sort!P2="",1,SWITCH(k1_sort!$D2,"ソロ歌",k1_sort!P2*7,"ソリ歌",k1_sort!P2*7,"振り",k1_sort!P2*5,"演技",k1_sort!P2*3,"全体歌",k1_sort!P2,1))</f>
        <v>1</v>
      </c>
      <c r="M2" s="189">
        <f>if(k1_sort!Q2="",1,SWITCH(k1_sort!$D2,"ソロ歌",k1_sort!Q2*7,"ソリ歌",k1_sort!Q2*7,"振り",k1_sort!Q2*5,"演技",k1_sort!Q2*3,"全体歌",k1_sort!Q2,1))</f>
        <v>1</v>
      </c>
      <c r="N2" s="189">
        <f>if(k1_sort!R2="",1,SWITCH(k1_sort!$D2,"ソロ歌",k1_sort!R2*7,"ソリ歌",k1_sort!R2*7,"振り",k1_sort!R2*5,"演技",k1_sort!R2*3,"全体歌",k1_sort!R2,1))</f>
        <v>1</v>
      </c>
      <c r="O2" s="189">
        <f>if(k1_sort!S2="",1,SWITCH(k1_sort!$D2,"ソロ歌",k1_sort!S2*7,"ソリ歌",k1_sort!S2*7,"振り",k1_sort!S2*5,"演技",k1_sort!S2*3,"全体歌",k1_sort!S2,1))</f>
        <v>1</v>
      </c>
      <c r="P2" s="189">
        <f>if(k1_sort!T2="",1,SWITCH(k1_sort!$D2,"ソロ歌",k1_sort!T2*7,"ソリ歌",k1_sort!T2*7,"振り",k1_sort!T2*5,"演技",k1_sort!T2*3,"全体歌",k1_sort!T2,1))</f>
        <v>1</v>
      </c>
      <c r="Q2" s="189">
        <f>if(k1_sort!U2="",1,SWITCH(k1_sort!$D2,"ソロ歌",k1_sort!U2*7,"ソリ歌",k1_sort!U2*7,"振り",k1_sort!U2*5,"演技",k1_sort!U2*3,"全体歌",k1_sort!U2,1))</f>
        <v>1</v>
      </c>
      <c r="R2" s="189">
        <f>if(k1_sort!V2="",1,SWITCH(k1_sort!$D2,"ソロ歌",k1_sort!V2*7,"ソリ歌",k1_sort!V2*7,"振り",k1_sort!V2*5,"演技",k1_sort!V2*3,"全体歌",k1_sort!V2,1))</f>
        <v>1</v>
      </c>
      <c r="S2" s="189">
        <f>if(k1_sort!W2="",1,SWITCH(k1_sort!$D2,"ソロ歌",k1_sort!W2*7,"ソリ歌",k1_sort!W2*7,"振り",k1_sort!W2*5,"演技",k1_sort!W2*3,"全体歌",k1_sort!W2,1))</f>
        <v>1</v>
      </c>
      <c r="T2" s="189">
        <f>if(k1_sort!X2="",1,SWITCH(k1_sort!$D2,"ソロ歌",k1_sort!X2*7,"ソリ歌",k1_sort!X2*7,"振り",k1_sort!X2*5,"演技",k1_sort!X2*3,"全体歌",k1_sort!X2,1))</f>
        <v>1</v>
      </c>
      <c r="U2" s="189">
        <f>if(k1_sort!Y2="",1,SWITCH(k1_sort!$D2,"ソロ歌",k1_sort!Y2*7,"ソリ歌",k1_sort!Y2*7,"振り",k1_sort!Y2*5,"演技",k1_sort!Y2*3,"全体歌",k1_sort!Y2,1))</f>
        <v>1</v>
      </c>
      <c r="V2" s="189">
        <f>if(k1_sort!Z2="",1,SWITCH(k1_sort!$D2,"ソロ歌",k1_sort!Z2*7,"ソリ歌",k1_sort!Z2*7,"振り",k1_sort!Z2*5,"演技",k1_sort!Z2*3,"全体歌",k1_sort!Z2,1))</f>
        <v>1</v>
      </c>
      <c r="W2" s="189">
        <f>if(k1_sort!AA2="",1,SWITCH(k1_sort!$D2,"ソロ歌",k1_sort!AA2*7,"ソリ歌",k1_sort!AA2*7,"振り",k1_sort!AA2*5,"演技",k1_sort!AA2*3,"全体歌",k1_sort!AA2,1))</f>
        <v>1</v>
      </c>
      <c r="X2" s="189">
        <f>if(k1_sort!AB2="",1,SWITCH(k1_sort!$D2,"ソロ歌",k1_sort!AB2*7,"ソリ歌",k1_sort!AB2*7,"振り",k1_sort!AB2*5,"演技",k1_sort!AB2*3,"全体歌",k1_sort!AB2,1))</f>
        <v>1</v>
      </c>
      <c r="Y2" s="189">
        <f>if(k1_sort!AC2="",1,SWITCH(k1_sort!$D2,"ソロ歌",k1_sort!AC2*7,"ソリ歌",k1_sort!AC2*7,"振り",k1_sort!AC2*5,"演技",k1_sort!AC2*3,"全体歌",k1_sort!AC2,1))</f>
        <v>1</v>
      </c>
      <c r="Z2" s="189">
        <f>if(k1_sort!AD2="",1,SWITCH(k1_sort!$D2,"ソロ歌",k1_sort!AD2*7,"ソリ歌",k1_sort!AD2*7,"振り",k1_sort!AD2*5,"演技",k1_sort!AD2*3,"全体歌",k1_sort!AD2,1))</f>
        <v>1</v>
      </c>
      <c r="AA2" s="189">
        <f>if(k1_sort!AE2="",1,SWITCH(k1_sort!$D2,"ソロ歌",k1_sort!AE2*7,"ソリ歌",k1_sort!AE2*7,"振り",k1_sort!AE2*5,"演技",k1_sort!AE2*3,"全体歌",k1_sort!AE2,1))</f>
        <v>1</v>
      </c>
      <c r="AB2" s="189">
        <f>if(k1_sort!AF2="",1,SWITCH(k1_sort!$D2,"ソロ歌",k1_sort!AF2*7,"ソリ歌",k1_sort!AF2*7,"振り",k1_sort!AF2*5,"演技",k1_sort!AF2*3,"全体歌",k1_sort!AF2,1))</f>
        <v>1</v>
      </c>
      <c r="AC2" s="189">
        <f>if(k1_sort!AG2="",1,SWITCH(k1_sort!$D2,"ソロ歌",k1_sort!AG2*7,"ソリ歌",k1_sort!AG2*7,"振り",k1_sort!AG2*5,"演技",k1_sort!AG2*3,"全体歌",k1_sort!AG2,1))</f>
        <v>1</v>
      </c>
      <c r="AD2" s="189">
        <f>if(k1_sort!AH2="",1,SWITCH(k1_sort!$D2,"ソロ歌",k1_sort!AH2*7,"ソリ歌",k1_sort!AH2*7,"振り",k1_sort!AH2*5,"演技",k1_sort!AH2*3,"全体歌",k1_sort!AH2,1))</f>
        <v>1</v>
      </c>
      <c r="AE2" s="189">
        <f>if(k1_sort!AI2="",1,SWITCH(k1_sort!$D2,"ソロ歌",k1_sort!AI2*7,"ソリ歌",k1_sort!AI2*7,"振り",k1_sort!AI2*5,"演技",k1_sort!AI2*3,"全体歌",k1_sort!AI2,1))</f>
        <v>1</v>
      </c>
      <c r="AF2" s="189">
        <f>if(k1_sort!AJ2="",1,SWITCH(k1_sort!$D2,"ソロ歌",k1_sort!AJ2*7,"ソリ歌",k1_sort!AJ2*7,"振り",k1_sort!AJ2*5,"演技",k1_sort!AJ2*3,"全体歌",k1_sort!AJ2,1))</f>
        <v>1</v>
      </c>
      <c r="AG2" s="189">
        <f>if(k1_sort!AK2="",1,SWITCH(k1_sort!$D2,"ソロ歌",k1_sort!AK2*7,"ソリ歌",k1_sort!AK2*7,"振り",k1_sort!AK2*5,"演技",k1_sort!AK2*3,"全体歌",k1_sort!AK2,1))</f>
        <v>1</v>
      </c>
      <c r="AH2" s="189">
        <f>if(k1_sort!AL2="",1,SWITCH(k1_sort!$D2,"ソロ歌",k1_sort!AL2*7,"ソリ歌",k1_sort!AL2*7,"振り",k1_sort!AL2*5,"演技",k1_sort!AL2*3,"全体歌",k1_sort!AL2,1))</f>
        <v>1</v>
      </c>
      <c r="AI2" s="189">
        <f>if(k1_sort!AM2="",1,SWITCH(k1_sort!$D2,"ソロ歌",k1_sort!AM2*7,"ソリ歌",k1_sort!AM2*7,"振り",k1_sort!AM2*5,"演技",k1_sort!AM2*3,"全体歌",k1_sort!AM2,1))</f>
        <v>1</v>
      </c>
      <c r="AJ2" s="189">
        <f>if(k1_sort!AN2="",1,SWITCH(k1_sort!$D2,"ソロ歌",k1_sort!AN2*7,"ソリ歌",k1_sort!AN2*7,"振り",k1_sort!AN2*5,"演技",k1_sort!AN2*3,"全体歌",k1_sort!AN2,1))</f>
        <v>1</v>
      </c>
      <c r="AK2" s="189">
        <f>if(k1_sort!AO2="",1,SWITCH(k1_sort!$D2,"ソロ歌",k1_sort!AO2*7,"ソリ歌",k1_sort!AO2*7,"振り",k1_sort!AO2*5,"演技",k1_sort!AO2*3,"全体歌",k1_sort!AO2,1))</f>
        <v>1</v>
      </c>
      <c r="AL2" s="189">
        <f>if(k1_sort!AP2="",1,SWITCH(k1_sort!$D2,"ソロ歌",k1_sort!AP2*7,"ソリ歌",k1_sort!AP2*7,"振り",k1_sort!AP2*5,"演技",k1_sort!AP2*3,"全体歌",k1_sort!AP2,1))</f>
        <v>1</v>
      </c>
      <c r="AM2" s="189">
        <f>if(k1_sort!AQ2="",1,SWITCH(k1_sort!$D2,"ソロ歌",k1_sort!AQ2*7,"ソリ歌",k1_sort!AQ2*7,"振り",k1_sort!AQ2*5,"演技",k1_sort!AQ2*3,"全体歌",k1_sort!AQ2,1))</f>
        <v>1</v>
      </c>
      <c r="AN2" s="189">
        <f>if(k1_sort!AR2="",1,SWITCH(k1_sort!$D2,"ソロ歌",k1_sort!AR2*7,"ソリ歌",k1_sort!AR2*7,"振り",k1_sort!AR2*5,"演技",k1_sort!AR2*3,"全体歌",k1_sort!AR2,1))</f>
        <v>1</v>
      </c>
      <c r="AO2" s="189">
        <f>if(k1_sort!AS2="",1,SWITCH(k1_sort!$D2,"ソロ歌",k1_sort!AS2*7,"ソリ歌",k1_sort!AS2*7,"振り",k1_sort!AS2*5,"演技",k1_sort!AS2*3,"全体歌",k1_sort!AS2,1))</f>
        <v>1</v>
      </c>
      <c r="AP2" s="189">
        <f>if(k1_sort!AT2="",1,SWITCH(k1_sort!$D2,"ソロ歌",k1_sort!AT2*7,"ソリ歌",k1_sort!AT2*7,"振り",k1_sort!AT2*5,"演技",k1_sort!AT2*3,"全体歌",k1_sort!AT2,1))</f>
        <v>1</v>
      </c>
      <c r="AQ2" s="189">
        <f>if(k1_sort!AU2="",1,SWITCH(k1_sort!$D2,"ソロ歌",k1_sort!AU2*7,"ソリ歌",k1_sort!AU2*7,"振り",k1_sort!AU2*5,"演技",k1_sort!AU2*3,"全体歌",k1_sort!AU2,1))</f>
        <v>1</v>
      </c>
      <c r="AR2" s="189">
        <f>if(k1_sort!AV2="",1,SWITCH(k1_sort!$D2,"ソロ歌",k1_sort!AV2*7,"ソリ歌",k1_sort!AV2*7,"振り",k1_sort!AV2*5,"演技",k1_sort!AV2*3,"全体歌",k1_sort!AV2,1))</f>
        <v>1</v>
      </c>
      <c r="AS2" s="189">
        <f>if(k1_sort!AW2="",1,SWITCH(k1_sort!$D2,"ソロ歌",k1_sort!AW2*7,"ソリ歌",k1_sort!AW2*7,"振り",k1_sort!AW2*5,"演技",k1_sort!AW2*3,"全体歌",k1_sort!AW2,1))</f>
        <v>1</v>
      </c>
      <c r="AT2" s="189">
        <f>if(k1_sort!AX2="",1,SWITCH(k1_sort!$D2,"ソロ歌",k1_sort!AX2*7,"ソリ歌",k1_sort!AX2*7,"振り",k1_sort!AX2*5,"演技",k1_sort!AX2*3,"全体歌",k1_sort!AX2,1))</f>
        <v>1</v>
      </c>
      <c r="AU2" s="189">
        <f>if(k1_sort!AY2="",1,SWITCH(k1_sort!$D2,"ソロ歌",k1_sort!AY2*7,"ソリ歌",k1_sort!AY2*7,"振り",k1_sort!AY2*5,"演技",k1_sort!AY2*3,"全体歌",k1_sort!AY2,1))</f>
        <v>1</v>
      </c>
      <c r="AV2" s="189">
        <f>if(k1_sort!AZ2="",1,SWITCH(k1_sort!$D2,"ソロ歌",k1_sort!AZ2*7,"ソリ歌",k1_sort!AZ2*7,"振り",k1_sort!AZ2*5,"演技",k1_sort!AZ2*3,"全体歌",k1_sort!AZ2,1))</f>
        <v>1</v>
      </c>
      <c r="AW2" s="189">
        <f>if(k1_sort!BA2="",1,SWITCH(k1_sort!$D2,"ソロ歌",k1_sort!BA2*7,"ソリ歌",k1_sort!BA2*7,"振り",k1_sort!BA2*5,"演技",k1_sort!BA2*3,"全体歌",k1_sort!BA2,1))</f>
        <v>1</v>
      </c>
      <c r="AX2" s="189">
        <f>if(k1_sort!BB2="",1,SWITCH(k1_sort!$D2,"ソロ歌",k1_sort!BB2*7,"ソリ歌",k1_sort!BB2*7,"振り",k1_sort!BB2*5,"演技",k1_sort!BB2*3,"全体歌",k1_sort!BB2,1))</f>
        <v>1</v>
      </c>
      <c r="AY2" s="189">
        <f>if(k1_sort!BC2="",1,SWITCH(k1_sort!$D2,"ソロ歌",k1_sort!BC2*7,"ソリ歌",k1_sort!BC2*7,"振り",k1_sort!BC2*5,"演技",k1_sort!BC2*3,"全体歌",k1_sort!BC2,1))</f>
        <v>1</v>
      </c>
    </row>
    <row r="3">
      <c r="A3" s="36" t="str">
        <f>k1_sort!B3</f>
        <v>M2</v>
      </c>
      <c r="B3" s="189">
        <f>if(k1_sort!F3="",1,SWITCH(k1_sort!$D3,"ソロ歌",k1_sort!F3*7,"ソリ歌",k1_sort!F3*7,"振り",k1_sort!F3*5,"演技",k1_sort!F3*3,"全体歌",k1_sort!F3,1))</f>
        <v>1</v>
      </c>
      <c r="C3" s="189">
        <f>if(k1_sort!G3="",1,SWITCH(k1_sort!$D3,"ソロ歌",k1_sort!G3*7,"ソリ歌",k1_sort!G3*7,"振り",k1_sort!G3*5,"演技",k1_sort!G3*3,"全体歌",k1_sort!G3,1))</f>
        <v>14</v>
      </c>
      <c r="D3" s="189">
        <f>if(k1_sort!H3="",1,SWITCH(k1_sort!$D3,"ソロ歌",k1_sort!H3*7,"ソリ歌",k1_sort!H3*7,"振り",k1_sort!H3*5,"演技",k1_sort!H3*3,"全体歌",k1_sort!H3,1))</f>
        <v>1</v>
      </c>
      <c r="E3" s="189">
        <f>if(k1_sort!I3="",1,SWITCH(k1_sort!$D3,"ソロ歌",k1_sort!I3*7,"ソリ歌",k1_sort!I3*7,"振り",k1_sort!I3*5,"演技",k1_sort!I3*3,"全体歌",k1_sort!I3,1))</f>
        <v>1</v>
      </c>
      <c r="F3" s="189">
        <f>if(k1_sort!J3="",1,SWITCH(k1_sort!$D3,"ソロ歌",k1_sort!J3*7,"ソリ歌",k1_sort!J3*7,"振り",k1_sort!J3*5,"演技",k1_sort!J3*3,"全体歌",k1_sort!J3,1))</f>
        <v>1</v>
      </c>
      <c r="G3" s="189">
        <f>if(k1_sort!K3="",1,SWITCH(k1_sort!$D3,"ソロ歌",k1_sort!K3*7,"ソリ歌",k1_sort!K3*7,"振り",k1_sort!K3*5,"演技",k1_sort!K3*3,"全体歌",k1_sort!K3,1))</f>
        <v>1</v>
      </c>
      <c r="H3" s="189">
        <f>if(k1_sort!L3="",1,SWITCH(k1_sort!$D3,"ソロ歌",k1_sort!L3*7,"ソリ歌",k1_sort!L3*7,"振り",k1_sort!L3*5,"演技",k1_sort!L3*3,"全体歌",k1_sort!L3,1))</f>
        <v>1</v>
      </c>
      <c r="I3" s="189">
        <f>if(k1_sort!M3="",1,SWITCH(k1_sort!$D3,"ソロ歌",k1_sort!M3*7,"ソリ歌",k1_sort!M3*7,"振り",k1_sort!M3*5,"演技",k1_sort!M3*3,"全体歌",k1_sort!M3,1))</f>
        <v>1</v>
      </c>
      <c r="J3" s="189">
        <f>if(k1_sort!N3="",1,SWITCH(k1_sort!$D3,"ソロ歌",k1_sort!N3*7,"ソリ歌",k1_sort!N3*7,"振り",k1_sort!N3*5,"演技",k1_sort!N3*3,"全体歌",k1_sort!N3,1))</f>
        <v>1</v>
      </c>
      <c r="K3" s="189">
        <f>if(k1_sort!O3="",1,SWITCH(k1_sort!$D3,"ソロ歌",k1_sort!O3*7,"ソリ歌",k1_sort!O3*7,"振り",k1_sort!O3*5,"演技",k1_sort!O3*3,"全体歌",k1_sort!O3,1))</f>
        <v>1</v>
      </c>
      <c r="L3" s="189">
        <f>if(k1_sort!P3="",1,SWITCH(k1_sort!$D3,"ソロ歌",k1_sort!P3*7,"ソリ歌",k1_sort!P3*7,"振り",k1_sort!P3*5,"演技",k1_sort!P3*3,"全体歌",k1_sort!P3,1))</f>
        <v>1</v>
      </c>
      <c r="M3" s="189">
        <f>if(k1_sort!Q3="",1,SWITCH(k1_sort!$D3,"ソロ歌",k1_sort!Q3*7,"ソリ歌",k1_sort!Q3*7,"振り",k1_sort!Q3*5,"演技",k1_sort!Q3*3,"全体歌",k1_sort!Q3,1))</f>
        <v>1</v>
      </c>
      <c r="N3" s="189">
        <f>if(k1_sort!R3="",1,SWITCH(k1_sort!$D3,"ソロ歌",k1_sort!R3*7,"ソリ歌",k1_sort!R3*7,"振り",k1_sort!R3*5,"演技",k1_sort!R3*3,"全体歌",k1_sort!R3,1))</f>
        <v>1</v>
      </c>
      <c r="O3" s="189">
        <f>if(k1_sort!S3="",1,SWITCH(k1_sort!$D3,"ソロ歌",k1_sort!S3*7,"ソリ歌",k1_sort!S3*7,"振り",k1_sort!S3*5,"演技",k1_sort!S3*3,"全体歌",k1_sort!S3,1))</f>
        <v>1</v>
      </c>
      <c r="P3" s="189">
        <f>if(k1_sort!T3="",1,SWITCH(k1_sort!$D3,"ソロ歌",k1_sort!T3*7,"ソリ歌",k1_sort!T3*7,"振り",k1_sort!T3*5,"演技",k1_sort!T3*3,"全体歌",k1_sort!T3,1))</f>
        <v>1</v>
      </c>
      <c r="Q3" s="189">
        <f>if(k1_sort!U3="",1,SWITCH(k1_sort!$D3,"ソロ歌",k1_sort!U3*7,"ソリ歌",k1_sort!U3*7,"振り",k1_sort!U3*5,"演技",k1_sort!U3*3,"全体歌",k1_sort!U3,1))</f>
        <v>1</v>
      </c>
      <c r="R3" s="189">
        <f>if(k1_sort!V3="",1,SWITCH(k1_sort!$D3,"ソロ歌",k1_sort!V3*7,"ソリ歌",k1_sort!V3*7,"振り",k1_sort!V3*5,"演技",k1_sort!V3*3,"全体歌",k1_sort!V3,1))</f>
        <v>1</v>
      </c>
      <c r="S3" s="189">
        <f>if(k1_sort!W3="",1,SWITCH(k1_sort!$D3,"ソロ歌",k1_sort!W3*7,"ソリ歌",k1_sort!W3*7,"振り",k1_sort!W3*5,"演技",k1_sort!W3*3,"全体歌",k1_sort!W3,1))</f>
        <v>1</v>
      </c>
      <c r="T3" s="189">
        <f>if(k1_sort!X3="",1,SWITCH(k1_sort!$D3,"ソロ歌",k1_sort!X3*7,"ソリ歌",k1_sort!X3*7,"振り",k1_sort!X3*5,"演技",k1_sort!X3*3,"全体歌",k1_sort!X3,1))</f>
        <v>1</v>
      </c>
      <c r="U3" s="189">
        <f>if(k1_sort!Y3="",1,SWITCH(k1_sort!$D3,"ソロ歌",k1_sort!Y3*7,"ソリ歌",k1_sort!Y3*7,"振り",k1_sort!Y3*5,"演技",k1_sort!Y3*3,"全体歌",k1_sort!Y3,1))</f>
        <v>1</v>
      </c>
      <c r="V3" s="189">
        <f>if(k1_sort!Z3="",1,SWITCH(k1_sort!$D3,"ソロ歌",k1_sort!Z3*7,"ソリ歌",k1_sort!Z3*7,"振り",k1_sort!Z3*5,"演技",k1_sort!Z3*3,"全体歌",k1_sort!Z3,1))</f>
        <v>1</v>
      </c>
      <c r="W3" s="189">
        <f>if(k1_sort!AA3="",1,SWITCH(k1_sort!$D3,"ソロ歌",k1_sort!AA3*7,"ソリ歌",k1_sort!AA3*7,"振り",k1_sort!AA3*5,"演技",k1_sort!AA3*3,"全体歌",k1_sort!AA3,1))</f>
        <v>1</v>
      </c>
      <c r="X3" s="189">
        <f>if(k1_sort!AB3="",1,SWITCH(k1_sort!$D3,"ソロ歌",k1_sort!AB3*7,"ソリ歌",k1_sort!AB3*7,"振り",k1_sort!AB3*5,"演技",k1_sort!AB3*3,"全体歌",k1_sort!AB3,1))</f>
        <v>1</v>
      </c>
      <c r="Y3" s="189">
        <f>if(k1_sort!AC3="",1,SWITCH(k1_sort!$D3,"ソロ歌",k1_sort!AC3*7,"ソリ歌",k1_sort!AC3*7,"振り",k1_sort!AC3*5,"演技",k1_sort!AC3*3,"全体歌",k1_sort!AC3,1))</f>
        <v>1</v>
      </c>
      <c r="Z3" s="189">
        <f>if(k1_sort!AD3="",1,SWITCH(k1_sort!$D3,"ソロ歌",k1_sort!AD3*7,"ソリ歌",k1_sort!AD3*7,"振り",k1_sort!AD3*5,"演技",k1_sort!AD3*3,"全体歌",k1_sort!AD3,1))</f>
        <v>1</v>
      </c>
      <c r="AA3" s="189">
        <f>if(k1_sort!AE3="",1,SWITCH(k1_sort!$D3,"ソロ歌",k1_sort!AE3*7,"ソリ歌",k1_sort!AE3*7,"振り",k1_sort!AE3*5,"演技",k1_sort!AE3*3,"全体歌",k1_sort!AE3,1))</f>
        <v>1</v>
      </c>
      <c r="AB3" s="189">
        <f>if(k1_sort!AF3="",1,SWITCH(k1_sort!$D3,"ソロ歌",k1_sort!AF3*7,"ソリ歌",k1_sort!AF3*7,"振り",k1_sort!AF3*5,"演技",k1_sort!AF3*3,"全体歌",k1_sort!AF3,1))</f>
        <v>1</v>
      </c>
      <c r="AC3" s="189">
        <f>if(k1_sort!AG3="",1,SWITCH(k1_sort!$D3,"ソロ歌",k1_sort!AG3*7,"ソリ歌",k1_sort!AG3*7,"振り",k1_sort!AG3*5,"演技",k1_sort!AG3*3,"全体歌",k1_sort!AG3,1))</f>
        <v>1</v>
      </c>
      <c r="AD3" s="189">
        <f>if(k1_sort!AH3="",1,SWITCH(k1_sort!$D3,"ソロ歌",k1_sort!AH3*7,"ソリ歌",k1_sort!AH3*7,"振り",k1_sort!AH3*5,"演技",k1_sort!AH3*3,"全体歌",k1_sort!AH3,1))</f>
        <v>1</v>
      </c>
      <c r="AE3" s="189">
        <f>if(k1_sort!AI3="",1,SWITCH(k1_sort!$D3,"ソロ歌",k1_sort!AI3*7,"ソリ歌",k1_sort!AI3*7,"振り",k1_sort!AI3*5,"演技",k1_sort!AI3*3,"全体歌",k1_sort!AI3,1))</f>
        <v>1</v>
      </c>
      <c r="AF3" s="189">
        <f>if(k1_sort!AJ3="",1,SWITCH(k1_sort!$D3,"ソロ歌",k1_sort!AJ3*7,"ソリ歌",k1_sort!AJ3*7,"振り",k1_sort!AJ3*5,"演技",k1_sort!AJ3*3,"全体歌",k1_sort!AJ3,1))</f>
        <v>1</v>
      </c>
      <c r="AG3" s="189">
        <f>if(k1_sort!AK3="",1,SWITCH(k1_sort!$D3,"ソロ歌",k1_sort!AK3*7,"ソリ歌",k1_sort!AK3*7,"振り",k1_sort!AK3*5,"演技",k1_sort!AK3*3,"全体歌",k1_sort!AK3,1))</f>
        <v>1</v>
      </c>
      <c r="AH3" s="189">
        <f>if(k1_sort!AL3="",1,SWITCH(k1_sort!$D3,"ソロ歌",k1_sort!AL3*7,"ソリ歌",k1_sort!AL3*7,"振り",k1_sort!AL3*5,"演技",k1_sort!AL3*3,"全体歌",k1_sort!AL3,1))</f>
        <v>1</v>
      </c>
      <c r="AI3" s="189">
        <f>if(k1_sort!AM3="",1,SWITCH(k1_sort!$D3,"ソロ歌",k1_sort!AM3*7,"ソリ歌",k1_sort!AM3*7,"振り",k1_sort!AM3*5,"演技",k1_sort!AM3*3,"全体歌",k1_sort!AM3,1))</f>
        <v>1</v>
      </c>
      <c r="AJ3" s="189">
        <f>if(k1_sort!AN3="",1,SWITCH(k1_sort!$D3,"ソロ歌",k1_sort!AN3*7,"ソリ歌",k1_sort!AN3*7,"振り",k1_sort!AN3*5,"演技",k1_sort!AN3*3,"全体歌",k1_sort!AN3,1))</f>
        <v>1</v>
      </c>
      <c r="AK3" s="189">
        <f>if(k1_sort!AO3="",1,SWITCH(k1_sort!$D3,"ソロ歌",k1_sort!AO3*7,"ソリ歌",k1_sort!AO3*7,"振り",k1_sort!AO3*5,"演技",k1_sort!AO3*3,"全体歌",k1_sort!AO3,1))</f>
        <v>1</v>
      </c>
      <c r="AL3" s="189">
        <f>if(k1_sort!AP3="",1,SWITCH(k1_sort!$D3,"ソロ歌",k1_sort!AP3*7,"ソリ歌",k1_sort!AP3*7,"振り",k1_sort!AP3*5,"演技",k1_sort!AP3*3,"全体歌",k1_sort!AP3,1))</f>
        <v>1</v>
      </c>
      <c r="AM3" s="189">
        <f>if(k1_sort!AQ3="",1,SWITCH(k1_sort!$D3,"ソロ歌",k1_sort!AQ3*7,"ソリ歌",k1_sort!AQ3*7,"振り",k1_sort!AQ3*5,"演技",k1_sort!AQ3*3,"全体歌",k1_sort!AQ3,1))</f>
        <v>1</v>
      </c>
      <c r="AN3" s="189">
        <f>if(k1_sort!AR3="",1,SWITCH(k1_sort!$D3,"ソロ歌",k1_sort!AR3*7,"ソリ歌",k1_sort!AR3*7,"振り",k1_sort!AR3*5,"演技",k1_sort!AR3*3,"全体歌",k1_sort!AR3,1))</f>
        <v>1</v>
      </c>
      <c r="AO3" s="189">
        <f>if(k1_sort!AS3="",1,SWITCH(k1_sort!$D3,"ソロ歌",k1_sort!AS3*7,"ソリ歌",k1_sort!AS3*7,"振り",k1_sort!AS3*5,"演技",k1_sort!AS3*3,"全体歌",k1_sort!AS3,1))</f>
        <v>1</v>
      </c>
      <c r="AP3" s="189">
        <f>if(k1_sort!AT3="",1,SWITCH(k1_sort!$D3,"ソロ歌",k1_sort!AT3*7,"ソリ歌",k1_sort!AT3*7,"振り",k1_sort!AT3*5,"演技",k1_sort!AT3*3,"全体歌",k1_sort!AT3,1))</f>
        <v>1</v>
      </c>
      <c r="AQ3" s="189">
        <f>if(k1_sort!AU3="",1,SWITCH(k1_sort!$D3,"ソロ歌",k1_sort!AU3*7,"ソリ歌",k1_sort!AU3*7,"振り",k1_sort!AU3*5,"演技",k1_sort!AU3*3,"全体歌",k1_sort!AU3,1))</f>
        <v>1</v>
      </c>
      <c r="AR3" s="189">
        <f>if(k1_sort!AV3="",1,SWITCH(k1_sort!$D3,"ソロ歌",k1_sort!AV3*7,"ソリ歌",k1_sort!AV3*7,"振り",k1_sort!AV3*5,"演技",k1_sort!AV3*3,"全体歌",k1_sort!AV3,1))</f>
        <v>1</v>
      </c>
      <c r="AS3" s="189">
        <f>if(k1_sort!AW3="",1,SWITCH(k1_sort!$D3,"ソロ歌",k1_sort!AW3*7,"ソリ歌",k1_sort!AW3*7,"振り",k1_sort!AW3*5,"演技",k1_sort!AW3*3,"全体歌",k1_sort!AW3,1))</f>
        <v>1</v>
      </c>
      <c r="AT3" s="189">
        <f>if(k1_sort!AX3="",1,SWITCH(k1_sort!$D3,"ソロ歌",k1_sort!AX3*7,"ソリ歌",k1_sort!AX3*7,"振り",k1_sort!AX3*5,"演技",k1_sort!AX3*3,"全体歌",k1_sort!AX3,1))</f>
        <v>1</v>
      </c>
      <c r="AU3" s="189">
        <f>if(k1_sort!AY3="",1,SWITCH(k1_sort!$D3,"ソロ歌",k1_sort!AY3*7,"ソリ歌",k1_sort!AY3*7,"振り",k1_sort!AY3*5,"演技",k1_sort!AY3*3,"全体歌",k1_sort!AY3,1))</f>
        <v>1</v>
      </c>
      <c r="AV3" s="189">
        <f>if(k1_sort!AZ3="",1,SWITCH(k1_sort!$D3,"ソロ歌",k1_sort!AZ3*7,"ソリ歌",k1_sort!AZ3*7,"振り",k1_sort!AZ3*5,"演技",k1_sort!AZ3*3,"全体歌",k1_sort!AZ3,1))</f>
        <v>1</v>
      </c>
      <c r="AW3" s="189">
        <f>if(k1_sort!BA3="",1,SWITCH(k1_sort!$D3,"ソロ歌",k1_sort!BA3*7,"ソリ歌",k1_sort!BA3*7,"振り",k1_sort!BA3*5,"演技",k1_sort!BA3*3,"全体歌",k1_sort!BA3,1))</f>
        <v>1</v>
      </c>
      <c r="AX3" s="189">
        <f>if(k1_sort!BB3="",1,SWITCH(k1_sort!$D3,"ソロ歌",k1_sort!BB3*7,"ソリ歌",k1_sort!BB3*7,"振り",k1_sort!BB3*5,"演技",k1_sort!BB3*3,"全体歌",k1_sort!BB3,1))</f>
        <v>1</v>
      </c>
      <c r="AY3" s="189">
        <f>if(k1_sort!BC3="",1,SWITCH(k1_sort!$D3,"ソロ歌",k1_sort!BC3*7,"ソリ歌",k1_sort!BC3*7,"振り",k1_sort!BC3*5,"演技",k1_sort!BC3*3,"全体歌",k1_sort!BC3,1))</f>
        <v>1</v>
      </c>
    </row>
    <row r="4">
      <c r="A4" s="36" t="str">
        <f>k1_sort!B4</f>
        <v>M3</v>
      </c>
      <c r="B4" s="189">
        <f>if(k1_sort!F4="",1,SWITCH(k1_sort!$D4,"ソロ歌",k1_sort!F4*7,"ソリ歌",k1_sort!F4*7,"振り",k1_sort!F4*5,"演技",k1_sort!F4*3,"全体歌",k1_sort!F4,1))</f>
        <v>7</v>
      </c>
      <c r="C4" s="189">
        <f>if(k1_sort!G4="",1,SWITCH(k1_sort!$D4,"ソロ歌",k1_sort!G4*7,"ソリ歌",k1_sort!G4*7,"振り",k1_sort!G4*5,"演技",k1_sort!G4*3,"全体歌",k1_sort!G4,1))</f>
        <v>1</v>
      </c>
      <c r="D4" s="189">
        <f>if(k1_sort!H4="",1,SWITCH(k1_sort!$D4,"ソロ歌",k1_sort!H4*7,"ソリ歌",k1_sort!H4*7,"振り",k1_sort!H4*5,"演技",k1_sort!H4*3,"全体歌",k1_sort!H4,1))</f>
        <v>1</v>
      </c>
      <c r="E4" s="189">
        <f>if(k1_sort!I4="",1,SWITCH(k1_sort!$D4,"ソロ歌",k1_sort!I4*7,"ソリ歌",k1_sort!I4*7,"振り",k1_sort!I4*5,"演技",k1_sort!I4*3,"全体歌",k1_sort!I4,1))</f>
        <v>14</v>
      </c>
      <c r="F4" s="189">
        <f>if(k1_sort!J4="",1,SWITCH(k1_sort!$D4,"ソロ歌",k1_sort!J4*7,"ソリ歌",k1_sort!J4*7,"振り",k1_sort!J4*5,"演技",k1_sort!J4*3,"全体歌",k1_sort!J4,1))</f>
        <v>1</v>
      </c>
      <c r="G4" s="189">
        <f>if(k1_sort!K4="",1,SWITCH(k1_sort!$D4,"ソロ歌",k1_sort!K4*7,"ソリ歌",k1_sort!K4*7,"振り",k1_sort!K4*5,"演技",k1_sort!K4*3,"全体歌",k1_sort!K4,1))</f>
        <v>1</v>
      </c>
      <c r="H4" s="189">
        <f>if(k1_sort!L4="",1,SWITCH(k1_sort!$D4,"ソロ歌",k1_sort!L4*7,"ソリ歌",k1_sort!L4*7,"振り",k1_sort!L4*5,"演技",k1_sort!L4*3,"全体歌",k1_sort!L4,1))</f>
        <v>14</v>
      </c>
      <c r="I4" s="189">
        <f>if(k1_sort!M4="",1,SWITCH(k1_sort!$D4,"ソロ歌",k1_sort!M4*7,"ソリ歌",k1_sort!M4*7,"振り",k1_sort!M4*5,"演技",k1_sort!M4*3,"全体歌",k1_sort!M4,1))</f>
        <v>14</v>
      </c>
      <c r="J4" s="189">
        <f>if(k1_sort!N4="",1,SWITCH(k1_sort!$D4,"ソロ歌",k1_sort!N4*7,"ソリ歌",k1_sort!N4*7,"振り",k1_sort!N4*5,"演技",k1_sort!N4*3,"全体歌",k1_sort!N4,1))</f>
        <v>1</v>
      </c>
      <c r="K4" s="189">
        <f>if(k1_sort!O4="",1,SWITCH(k1_sort!$D4,"ソロ歌",k1_sort!O4*7,"ソリ歌",k1_sort!O4*7,"振り",k1_sort!O4*5,"演技",k1_sort!O4*3,"全体歌",k1_sort!O4,1))</f>
        <v>1</v>
      </c>
      <c r="L4" s="189">
        <f>if(k1_sort!P4="",1,SWITCH(k1_sort!$D4,"ソロ歌",k1_sort!P4*7,"ソリ歌",k1_sort!P4*7,"振り",k1_sort!P4*5,"演技",k1_sort!P4*3,"全体歌",k1_sort!P4,1))</f>
        <v>1</v>
      </c>
      <c r="M4" s="189">
        <f>if(k1_sort!Q4="",1,SWITCH(k1_sort!$D4,"ソロ歌",k1_sort!Q4*7,"ソリ歌",k1_sort!Q4*7,"振り",k1_sort!Q4*5,"演技",k1_sort!Q4*3,"全体歌",k1_sort!Q4,1))</f>
        <v>1</v>
      </c>
      <c r="N4" s="189">
        <f>if(k1_sort!R4="",1,SWITCH(k1_sort!$D4,"ソロ歌",k1_sort!R4*7,"ソリ歌",k1_sort!R4*7,"振り",k1_sort!R4*5,"演技",k1_sort!R4*3,"全体歌",k1_sort!R4,1))</f>
        <v>14</v>
      </c>
      <c r="O4" s="189">
        <f>if(k1_sort!S4="",1,SWITCH(k1_sort!$D4,"ソロ歌",k1_sort!S4*7,"ソリ歌",k1_sort!S4*7,"振り",k1_sort!S4*5,"演技",k1_sort!S4*3,"全体歌",k1_sort!S4,1))</f>
        <v>14</v>
      </c>
      <c r="P4" s="189">
        <f>if(k1_sort!T4="",1,SWITCH(k1_sort!$D4,"ソロ歌",k1_sort!T4*7,"ソリ歌",k1_sort!T4*7,"振り",k1_sort!T4*5,"演技",k1_sort!T4*3,"全体歌",k1_sort!T4,1))</f>
        <v>1</v>
      </c>
      <c r="Q4" s="189">
        <f>if(k1_sort!U4="",1,SWITCH(k1_sort!$D4,"ソロ歌",k1_sort!U4*7,"ソリ歌",k1_sort!U4*7,"振り",k1_sort!U4*5,"演技",k1_sort!U4*3,"全体歌",k1_sort!U4,1))</f>
        <v>1</v>
      </c>
      <c r="R4" s="189">
        <f>if(k1_sort!V4="",1,SWITCH(k1_sort!$D4,"ソロ歌",k1_sort!V4*7,"ソリ歌",k1_sort!V4*7,"振り",k1_sort!V4*5,"演技",k1_sort!V4*3,"全体歌",k1_sort!V4,1))</f>
        <v>1</v>
      </c>
      <c r="S4" s="189">
        <f>if(k1_sort!W4="",1,SWITCH(k1_sort!$D4,"ソロ歌",k1_sort!W4*7,"ソリ歌",k1_sort!W4*7,"振り",k1_sort!W4*5,"演技",k1_sort!W4*3,"全体歌",k1_sort!W4,1))</f>
        <v>1</v>
      </c>
      <c r="T4" s="189">
        <f>if(k1_sort!X4="",1,SWITCH(k1_sort!$D4,"ソロ歌",k1_sort!X4*7,"ソリ歌",k1_sort!X4*7,"振り",k1_sort!X4*5,"演技",k1_sort!X4*3,"全体歌",k1_sort!X4,1))</f>
        <v>1</v>
      </c>
      <c r="U4" s="189">
        <f>if(k1_sort!Y4="",1,SWITCH(k1_sort!$D4,"ソロ歌",k1_sort!Y4*7,"ソリ歌",k1_sort!Y4*7,"振り",k1_sort!Y4*5,"演技",k1_sort!Y4*3,"全体歌",k1_sort!Y4,1))</f>
        <v>1</v>
      </c>
      <c r="V4" s="189">
        <f>if(k1_sort!Z4="",1,SWITCH(k1_sort!$D4,"ソロ歌",k1_sort!Z4*7,"ソリ歌",k1_sort!Z4*7,"振り",k1_sort!Z4*5,"演技",k1_sort!Z4*3,"全体歌",k1_sort!Z4,1))</f>
        <v>1</v>
      </c>
      <c r="W4" s="189">
        <f>if(k1_sort!AA4="",1,SWITCH(k1_sort!$D4,"ソロ歌",k1_sort!AA4*7,"ソリ歌",k1_sort!AA4*7,"振り",k1_sort!AA4*5,"演技",k1_sort!AA4*3,"全体歌",k1_sort!AA4,1))</f>
        <v>1</v>
      </c>
      <c r="X4" s="189">
        <f>if(k1_sort!AB4="",1,SWITCH(k1_sort!$D4,"ソロ歌",k1_sort!AB4*7,"ソリ歌",k1_sort!AB4*7,"振り",k1_sort!AB4*5,"演技",k1_sort!AB4*3,"全体歌",k1_sort!AB4,1))</f>
        <v>1</v>
      </c>
      <c r="Y4" s="189">
        <f>if(k1_sort!AC4="",1,SWITCH(k1_sort!$D4,"ソロ歌",k1_sort!AC4*7,"ソリ歌",k1_sort!AC4*7,"振り",k1_sort!AC4*5,"演技",k1_sort!AC4*3,"全体歌",k1_sort!AC4,1))</f>
        <v>1</v>
      </c>
      <c r="Z4" s="189">
        <f>if(k1_sort!AD4="",1,SWITCH(k1_sort!$D4,"ソロ歌",k1_sort!AD4*7,"ソリ歌",k1_sort!AD4*7,"振り",k1_sort!AD4*5,"演技",k1_sort!AD4*3,"全体歌",k1_sort!AD4,1))</f>
        <v>1</v>
      </c>
      <c r="AA4" s="189">
        <f>if(k1_sort!AE4="",1,SWITCH(k1_sort!$D4,"ソロ歌",k1_sort!AE4*7,"ソリ歌",k1_sort!AE4*7,"振り",k1_sort!AE4*5,"演技",k1_sort!AE4*3,"全体歌",k1_sort!AE4,1))</f>
        <v>1</v>
      </c>
      <c r="AB4" s="189">
        <f>if(k1_sort!AF4="",1,SWITCH(k1_sort!$D4,"ソロ歌",k1_sort!AF4*7,"ソリ歌",k1_sort!AF4*7,"振り",k1_sort!AF4*5,"演技",k1_sort!AF4*3,"全体歌",k1_sort!AF4,1))</f>
        <v>1</v>
      </c>
      <c r="AC4" s="189">
        <f>if(k1_sort!AG4="",1,SWITCH(k1_sort!$D4,"ソロ歌",k1_sort!AG4*7,"ソリ歌",k1_sort!AG4*7,"振り",k1_sort!AG4*5,"演技",k1_sort!AG4*3,"全体歌",k1_sort!AG4,1))</f>
        <v>1</v>
      </c>
      <c r="AD4" s="189">
        <f>if(k1_sort!AH4="",1,SWITCH(k1_sort!$D4,"ソロ歌",k1_sort!AH4*7,"ソリ歌",k1_sort!AH4*7,"振り",k1_sort!AH4*5,"演技",k1_sort!AH4*3,"全体歌",k1_sort!AH4,1))</f>
        <v>1</v>
      </c>
      <c r="AE4" s="189">
        <f>if(k1_sort!AI4="",1,SWITCH(k1_sort!$D4,"ソロ歌",k1_sort!AI4*7,"ソリ歌",k1_sort!AI4*7,"振り",k1_sort!AI4*5,"演技",k1_sort!AI4*3,"全体歌",k1_sort!AI4,1))</f>
        <v>1</v>
      </c>
      <c r="AF4" s="189">
        <f>if(k1_sort!AJ4="",1,SWITCH(k1_sort!$D4,"ソロ歌",k1_sort!AJ4*7,"ソリ歌",k1_sort!AJ4*7,"振り",k1_sort!AJ4*5,"演技",k1_sort!AJ4*3,"全体歌",k1_sort!AJ4,1))</f>
        <v>1</v>
      </c>
      <c r="AG4" s="189">
        <f>if(k1_sort!AK4="",1,SWITCH(k1_sort!$D4,"ソロ歌",k1_sort!AK4*7,"ソリ歌",k1_sort!AK4*7,"振り",k1_sort!AK4*5,"演技",k1_sort!AK4*3,"全体歌",k1_sort!AK4,1))</f>
        <v>1</v>
      </c>
      <c r="AH4" s="189">
        <f>if(k1_sort!AL4="",1,SWITCH(k1_sort!$D4,"ソロ歌",k1_sort!AL4*7,"ソリ歌",k1_sort!AL4*7,"振り",k1_sort!AL4*5,"演技",k1_sort!AL4*3,"全体歌",k1_sort!AL4,1))</f>
        <v>1</v>
      </c>
      <c r="AI4" s="189">
        <f>if(k1_sort!AM4="",1,SWITCH(k1_sort!$D4,"ソロ歌",k1_sort!AM4*7,"ソリ歌",k1_sort!AM4*7,"振り",k1_sort!AM4*5,"演技",k1_sort!AM4*3,"全体歌",k1_sort!AM4,1))</f>
        <v>1</v>
      </c>
      <c r="AJ4" s="189">
        <f>if(k1_sort!AN4="",1,SWITCH(k1_sort!$D4,"ソロ歌",k1_sort!AN4*7,"ソリ歌",k1_sort!AN4*7,"振り",k1_sort!AN4*5,"演技",k1_sort!AN4*3,"全体歌",k1_sort!AN4,1))</f>
        <v>1</v>
      </c>
      <c r="AK4" s="189">
        <f>if(k1_sort!AO4="",1,SWITCH(k1_sort!$D4,"ソロ歌",k1_sort!AO4*7,"ソリ歌",k1_sort!AO4*7,"振り",k1_sort!AO4*5,"演技",k1_sort!AO4*3,"全体歌",k1_sort!AO4,1))</f>
        <v>1</v>
      </c>
      <c r="AL4" s="189">
        <f>if(k1_sort!AP4="",1,SWITCH(k1_sort!$D4,"ソロ歌",k1_sort!AP4*7,"ソリ歌",k1_sort!AP4*7,"振り",k1_sort!AP4*5,"演技",k1_sort!AP4*3,"全体歌",k1_sort!AP4,1))</f>
        <v>1</v>
      </c>
      <c r="AM4" s="189">
        <f>if(k1_sort!AQ4="",1,SWITCH(k1_sort!$D4,"ソロ歌",k1_sort!AQ4*7,"ソリ歌",k1_sort!AQ4*7,"振り",k1_sort!AQ4*5,"演技",k1_sort!AQ4*3,"全体歌",k1_sort!AQ4,1))</f>
        <v>1</v>
      </c>
      <c r="AN4" s="189">
        <f>if(k1_sort!AR4="",1,SWITCH(k1_sort!$D4,"ソロ歌",k1_sort!AR4*7,"ソリ歌",k1_sort!AR4*7,"振り",k1_sort!AR4*5,"演技",k1_sort!AR4*3,"全体歌",k1_sort!AR4,1))</f>
        <v>1</v>
      </c>
      <c r="AO4" s="189">
        <f>if(k1_sort!AS4="",1,SWITCH(k1_sort!$D4,"ソロ歌",k1_sort!AS4*7,"ソリ歌",k1_sort!AS4*7,"振り",k1_sort!AS4*5,"演技",k1_sort!AS4*3,"全体歌",k1_sort!AS4,1))</f>
        <v>1</v>
      </c>
      <c r="AP4" s="189">
        <f>if(k1_sort!AT4="",1,SWITCH(k1_sort!$D4,"ソロ歌",k1_sort!AT4*7,"ソリ歌",k1_sort!AT4*7,"振り",k1_sort!AT4*5,"演技",k1_sort!AT4*3,"全体歌",k1_sort!AT4,1))</f>
        <v>1</v>
      </c>
      <c r="AQ4" s="189">
        <f>if(k1_sort!AU4="",1,SWITCH(k1_sort!$D4,"ソロ歌",k1_sort!AU4*7,"ソリ歌",k1_sort!AU4*7,"振り",k1_sort!AU4*5,"演技",k1_sort!AU4*3,"全体歌",k1_sort!AU4,1))</f>
        <v>1</v>
      </c>
      <c r="AR4" s="189">
        <f>if(k1_sort!AV4="",1,SWITCH(k1_sort!$D4,"ソロ歌",k1_sort!AV4*7,"ソリ歌",k1_sort!AV4*7,"振り",k1_sort!AV4*5,"演技",k1_sort!AV4*3,"全体歌",k1_sort!AV4,1))</f>
        <v>1</v>
      </c>
      <c r="AS4" s="189">
        <f>if(k1_sort!AW4="",1,SWITCH(k1_sort!$D4,"ソロ歌",k1_sort!AW4*7,"ソリ歌",k1_sort!AW4*7,"振り",k1_sort!AW4*5,"演技",k1_sort!AW4*3,"全体歌",k1_sort!AW4,1))</f>
        <v>1</v>
      </c>
      <c r="AT4" s="189">
        <f>if(k1_sort!AX4="",1,SWITCH(k1_sort!$D4,"ソロ歌",k1_sort!AX4*7,"ソリ歌",k1_sort!AX4*7,"振り",k1_sort!AX4*5,"演技",k1_sort!AX4*3,"全体歌",k1_sort!AX4,1))</f>
        <v>1</v>
      </c>
      <c r="AU4" s="189">
        <f>if(k1_sort!AY4="",1,SWITCH(k1_sort!$D4,"ソロ歌",k1_sort!AY4*7,"ソリ歌",k1_sort!AY4*7,"振り",k1_sort!AY4*5,"演技",k1_sort!AY4*3,"全体歌",k1_sort!AY4,1))</f>
        <v>1</v>
      </c>
      <c r="AV4" s="189">
        <f>if(k1_sort!AZ4="",1,SWITCH(k1_sort!$D4,"ソロ歌",k1_sort!AZ4*7,"ソリ歌",k1_sort!AZ4*7,"振り",k1_sort!AZ4*5,"演技",k1_sort!AZ4*3,"全体歌",k1_sort!AZ4,1))</f>
        <v>1</v>
      </c>
      <c r="AW4" s="189">
        <f>if(k1_sort!BA4="",1,SWITCH(k1_sort!$D4,"ソロ歌",k1_sort!BA4*7,"ソリ歌",k1_sort!BA4*7,"振り",k1_sort!BA4*5,"演技",k1_sort!BA4*3,"全体歌",k1_sort!BA4,1))</f>
        <v>1</v>
      </c>
      <c r="AX4" s="189">
        <f>if(k1_sort!BB4="",1,SWITCH(k1_sort!$D4,"ソロ歌",k1_sort!BB4*7,"ソリ歌",k1_sort!BB4*7,"振り",k1_sort!BB4*5,"演技",k1_sort!BB4*3,"全体歌",k1_sort!BB4,1))</f>
        <v>1</v>
      </c>
      <c r="AY4" s="189">
        <f>if(k1_sort!BC4="",1,SWITCH(k1_sort!$D4,"ソロ歌",k1_sort!BC4*7,"ソリ歌",k1_sort!BC4*7,"振り",k1_sort!BC4*5,"演技",k1_sort!BC4*3,"全体歌",k1_sort!BC4,1))</f>
        <v>1</v>
      </c>
    </row>
    <row r="5">
      <c r="A5" s="36" t="str">
        <f>k1_sort!B5</f>
        <v>M4①</v>
      </c>
      <c r="B5" s="189">
        <f>if(k1_sort!F5="",1,SWITCH(k1_sort!$D5,"ソロ歌",k1_sort!F5*7,"ソリ歌",k1_sort!F5*7,"振り",k1_sort!F5*5,"演技",k1_sort!F5*3,"全体歌",k1_sort!F5,1))</f>
        <v>1</v>
      </c>
      <c r="C5" s="189">
        <f>if(k1_sort!G5="",1,SWITCH(k1_sort!$D5,"ソロ歌",k1_sort!G5*7,"ソリ歌",k1_sort!G5*7,"振り",k1_sort!G5*5,"演技",k1_sort!G5*3,"全体歌",k1_sort!G5,1))</f>
        <v>1</v>
      </c>
      <c r="D5" s="189">
        <f>if(k1_sort!H5="",1,SWITCH(k1_sort!$D5,"ソロ歌",k1_sort!H5*7,"ソリ歌",k1_sort!H5*7,"振り",k1_sort!H5*5,"演技",k1_sort!H5*3,"全体歌",k1_sort!H5,1))</f>
        <v>14</v>
      </c>
      <c r="E5" s="189">
        <f>if(k1_sort!I5="",1,SWITCH(k1_sort!$D5,"ソロ歌",k1_sort!I5*7,"ソリ歌",k1_sort!I5*7,"振り",k1_sort!I5*5,"演技",k1_sort!I5*3,"全体歌",k1_sort!I5,1))</f>
        <v>1</v>
      </c>
      <c r="F5" s="189">
        <f>if(k1_sort!J5="",1,SWITCH(k1_sort!$D5,"ソロ歌",k1_sort!J5*7,"ソリ歌",k1_sort!J5*7,"振り",k1_sort!J5*5,"演技",k1_sort!J5*3,"全体歌",k1_sort!J5,1))</f>
        <v>1</v>
      </c>
      <c r="G5" s="189">
        <f>if(k1_sort!K5="",1,SWITCH(k1_sort!$D5,"ソロ歌",k1_sort!K5*7,"ソリ歌",k1_sort!K5*7,"振り",k1_sort!K5*5,"演技",k1_sort!K5*3,"全体歌",k1_sort!K5,1))</f>
        <v>1</v>
      </c>
      <c r="H5" s="189">
        <f>if(k1_sort!L5="",1,SWITCH(k1_sort!$D5,"ソロ歌",k1_sort!L5*7,"ソリ歌",k1_sort!L5*7,"振り",k1_sort!L5*5,"演技",k1_sort!L5*3,"全体歌",k1_sort!L5,1))</f>
        <v>1</v>
      </c>
      <c r="I5" s="189">
        <f>if(k1_sort!M5="",1,SWITCH(k1_sort!$D5,"ソロ歌",k1_sort!M5*7,"ソリ歌",k1_sort!M5*7,"振り",k1_sort!M5*5,"演技",k1_sort!M5*3,"全体歌",k1_sort!M5,1))</f>
        <v>1</v>
      </c>
      <c r="J5" s="189">
        <f>if(k1_sort!N5="",1,SWITCH(k1_sort!$D5,"ソロ歌",k1_sort!N5*7,"ソリ歌",k1_sort!N5*7,"振り",k1_sort!N5*5,"演技",k1_sort!N5*3,"全体歌",k1_sort!N5,1))</f>
        <v>1</v>
      </c>
      <c r="K5" s="189">
        <f>if(k1_sort!O5="",1,SWITCH(k1_sort!$D5,"ソロ歌",k1_sort!O5*7,"ソリ歌",k1_sort!O5*7,"振り",k1_sort!O5*5,"演技",k1_sort!O5*3,"全体歌",k1_sort!O5,1))</f>
        <v>1</v>
      </c>
      <c r="L5" s="189">
        <f>if(k1_sort!P5="",1,SWITCH(k1_sort!$D5,"ソロ歌",k1_sort!P5*7,"ソリ歌",k1_sort!P5*7,"振り",k1_sort!P5*5,"演技",k1_sort!P5*3,"全体歌",k1_sort!P5,1))</f>
        <v>1</v>
      </c>
      <c r="M5" s="189">
        <f>if(k1_sort!Q5="",1,SWITCH(k1_sort!$D5,"ソロ歌",k1_sort!Q5*7,"ソリ歌",k1_sort!Q5*7,"振り",k1_sort!Q5*5,"演技",k1_sort!Q5*3,"全体歌",k1_sort!Q5,1))</f>
        <v>1</v>
      </c>
      <c r="N5" s="189">
        <f>if(k1_sort!R5="",1,SWITCH(k1_sort!$D5,"ソロ歌",k1_sort!R5*7,"ソリ歌",k1_sort!R5*7,"振り",k1_sort!R5*5,"演技",k1_sort!R5*3,"全体歌",k1_sort!R5,1))</f>
        <v>1</v>
      </c>
      <c r="O5" s="189">
        <f>if(k1_sort!S5="",1,SWITCH(k1_sort!$D5,"ソロ歌",k1_sort!S5*7,"ソリ歌",k1_sort!S5*7,"振り",k1_sort!S5*5,"演技",k1_sort!S5*3,"全体歌",k1_sort!S5,1))</f>
        <v>1</v>
      </c>
      <c r="P5" s="189">
        <f>if(k1_sort!T5="",1,SWITCH(k1_sort!$D5,"ソロ歌",k1_sort!T5*7,"ソリ歌",k1_sort!T5*7,"振り",k1_sort!T5*5,"演技",k1_sort!T5*3,"全体歌",k1_sort!T5,1))</f>
        <v>1</v>
      </c>
      <c r="Q5" s="189">
        <f>if(k1_sort!U5="",1,SWITCH(k1_sort!$D5,"ソロ歌",k1_sort!U5*7,"ソリ歌",k1_sort!U5*7,"振り",k1_sort!U5*5,"演技",k1_sort!U5*3,"全体歌",k1_sort!U5,1))</f>
        <v>1</v>
      </c>
      <c r="R5" s="189">
        <f>if(k1_sort!V5="",1,SWITCH(k1_sort!$D5,"ソロ歌",k1_sort!V5*7,"ソリ歌",k1_sort!V5*7,"振り",k1_sort!V5*5,"演技",k1_sort!V5*3,"全体歌",k1_sort!V5,1))</f>
        <v>1</v>
      </c>
      <c r="S5" s="189">
        <f>if(k1_sort!W5="",1,SWITCH(k1_sort!$D5,"ソロ歌",k1_sort!W5*7,"ソリ歌",k1_sort!W5*7,"振り",k1_sort!W5*5,"演技",k1_sort!W5*3,"全体歌",k1_sort!W5,1))</f>
        <v>1</v>
      </c>
      <c r="T5" s="189">
        <f>if(k1_sort!X5="",1,SWITCH(k1_sort!$D5,"ソロ歌",k1_sort!X5*7,"ソリ歌",k1_sort!X5*7,"振り",k1_sort!X5*5,"演技",k1_sort!X5*3,"全体歌",k1_sort!X5,1))</f>
        <v>1</v>
      </c>
      <c r="U5" s="189">
        <f>if(k1_sort!Y5="",1,SWITCH(k1_sort!$D5,"ソロ歌",k1_sort!Y5*7,"ソリ歌",k1_sort!Y5*7,"振り",k1_sort!Y5*5,"演技",k1_sort!Y5*3,"全体歌",k1_sort!Y5,1))</f>
        <v>1</v>
      </c>
      <c r="V5" s="189">
        <f>if(k1_sort!Z5="",1,SWITCH(k1_sort!$D5,"ソロ歌",k1_sort!Z5*7,"ソリ歌",k1_sort!Z5*7,"振り",k1_sort!Z5*5,"演技",k1_sort!Z5*3,"全体歌",k1_sort!Z5,1))</f>
        <v>1</v>
      </c>
      <c r="W5" s="189">
        <f>if(k1_sort!AA5="",1,SWITCH(k1_sort!$D5,"ソロ歌",k1_sort!AA5*7,"ソリ歌",k1_sort!AA5*7,"振り",k1_sort!AA5*5,"演技",k1_sort!AA5*3,"全体歌",k1_sort!AA5,1))</f>
        <v>1</v>
      </c>
      <c r="X5" s="189">
        <f>if(k1_sort!AB5="",1,SWITCH(k1_sort!$D5,"ソロ歌",k1_sort!AB5*7,"ソリ歌",k1_sort!AB5*7,"振り",k1_sort!AB5*5,"演技",k1_sort!AB5*3,"全体歌",k1_sort!AB5,1))</f>
        <v>1</v>
      </c>
      <c r="Y5" s="189">
        <f>if(k1_sort!AC5="",1,SWITCH(k1_sort!$D5,"ソロ歌",k1_sort!AC5*7,"ソリ歌",k1_sort!AC5*7,"振り",k1_sort!AC5*5,"演技",k1_sort!AC5*3,"全体歌",k1_sort!AC5,1))</f>
        <v>1</v>
      </c>
      <c r="Z5" s="189">
        <f>if(k1_sort!AD5="",1,SWITCH(k1_sort!$D5,"ソロ歌",k1_sort!AD5*7,"ソリ歌",k1_sort!AD5*7,"振り",k1_sort!AD5*5,"演技",k1_sort!AD5*3,"全体歌",k1_sort!AD5,1))</f>
        <v>1</v>
      </c>
      <c r="AA5" s="189">
        <f>if(k1_sort!AE5="",1,SWITCH(k1_sort!$D5,"ソロ歌",k1_sort!AE5*7,"ソリ歌",k1_sort!AE5*7,"振り",k1_sort!AE5*5,"演技",k1_sort!AE5*3,"全体歌",k1_sort!AE5,1))</f>
        <v>1</v>
      </c>
      <c r="AB5" s="189">
        <f>if(k1_sort!AF5="",1,SWITCH(k1_sort!$D5,"ソロ歌",k1_sort!AF5*7,"ソリ歌",k1_sort!AF5*7,"振り",k1_sort!AF5*5,"演技",k1_sort!AF5*3,"全体歌",k1_sort!AF5,1))</f>
        <v>1</v>
      </c>
      <c r="AC5" s="189">
        <f>if(k1_sort!AG5="",1,SWITCH(k1_sort!$D5,"ソロ歌",k1_sort!AG5*7,"ソリ歌",k1_sort!AG5*7,"振り",k1_sort!AG5*5,"演技",k1_sort!AG5*3,"全体歌",k1_sort!AG5,1))</f>
        <v>1</v>
      </c>
      <c r="AD5" s="189">
        <f>if(k1_sort!AH5="",1,SWITCH(k1_sort!$D5,"ソロ歌",k1_sort!AH5*7,"ソリ歌",k1_sort!AH5*7,"振り",k1_sort!AH5*5,"演技",k1_sort!AH5*3,"全体歌",k1_sort!AH5,1))</f>
        <v>1</v>
      </c>
      <c r="AE5" s="189">
        <f>if(k1_sort!AI5="",1,SWITCH(k1_sort!$D5,"ソロ歌",k1_sort!AI5*7,"ソリ歌",k1_sort!AI5*7,"振り",k1_sort!AI5*5,"演技",k1_sort!AI5*3,"全体歌",k1_sort!AI5,1))</f>
        <v>1</v>
      </c>
      <c r="AF5" s="189">
        <f>if(k1_sort!AJ5="",1,SWITCH(k1_sort!$D5,"ソロ歌",k1_sort!AJ5*7,"ソリ歌",k1_sort!AJ5*7,"振り",k1_sort!AJ5*5,"演技",k1_sort!AJ5*3,"全体歌",k1_sort!AJ5,1))</f>
        <v>1</v>
      </c>
      <c r="AG5" s="189">
        <f>if(k1_sort!AK5="",1,SWITCH(k1_sort!$D5,"ソロ歌",k1_sort!AK5*7,"ソリ歌",k1_sort!AK5*7,"振り",k1_sort!AK5*5,"演技",k1_sort!AK5*3,"全体歌",k1_sort!AK5,1))</f>
        <v>1</v>
      </c>
      <c r="AH5" s="189">
        <f>if(k1_sort!AL5="",1,SWITCH(k1_sort!$D5,"ソロ歌",k1_sort!AL5*7,"ソリ歌",k1_sort!AL5*7,"振り",k1_sort!AL5*5,"演技",k1_sort!AL5*3,"全体歌",k1_sort!AL5,1))</f>
        <v>1</v>
      </c>
      <c r="AI5" s="189">
        <f>if(k1_sort!AM5="",1,SWITCH(k1_sort!$D5,"ソロ歌",k1_sort!AM5*7,"ソリ歌",k1_sort!AM5*7,"振り",k1_sort!AM5*5,"演技",k1_sort!AM5*3,"全体歌",k1_sort!AM5,1))</f>
        <v>1</v>
      </c>
      <c r="AJ5" s="189">
        <f>if(k1_sort!AN5="",1,SWITCH(k1_sort!$D5,"ソロ歌",k1_sort!AN5*7,"ソリ歌",k1_sort!AN5*7,"振り",k1_sort!AN5*5,"演技",k1_sort!AN5*3,"全体歌",k1_sort!AN5,1))</f>
        <v>1</v>
      </c>
      <c r="AK5" s="189">
        <f>if(k1_sort!AO5="",1,SWITCH(k1_sort!$D5,"ソロ歌",k1_sort!AO5*7,"ソリ歌",k1_sort!AO5*7,"振り",k1_sort!AO5*5,"演技",k1_sort!AO5*3,"全体歌",k1_sort!AO5,1))</f>
        <v>1</v>
      </c>
      <c r="AL5" s="189">
        <f>if(k1_sort!AP5="",1,SWITCH(k1_sort!$D5,"ソロ歌",k1_sort!AP5*7,"ソリ歌",k1_sort!AP5*7,"振り",k1_sort!AP5*5,"演技",k1_sort!AP5*3,"全体歌",k1_sort!AP5,1))</f>
        <v>1</v>
      </c>
      <c r="AM5" s="189">
        <f>if(k1_sort!AQ5="",1,SWITCH(k1_sort!$D5,"ソロ歌",k1_sort!AQ5*7,"ソリ歌",k1_sort!AQ5*7,"振り",k1_sort!AQ5*5,"演技",k1_sort!AQ5*3,"全体歌",k1_sort!AQ5,1))</f>
        <v>1</v>
      </c>
      <c r="AN5" s="189">
        <f>if(k1_sort!AR5="",1,SWITCH(k1_sort!$D5,"ソロ歌",k1_sort!AR5*7,"ソリ歌",k1_sort!AR5*7,"振り",k1_sort!AR5*5,"演技",k1_sort!AR5*3,"全体歌",k1_sort!AR5,1))</f>
        <v>1</v>
      </c>
      <c r="AO5" s="189">
        <f>if(k1_sort!AS5="",1,SWITCH(k1_sort!$D5,"ソロ歌",k1_sort!AS5*7,"ソリ歌",k1_sort!AS5*7,"振り",k1_sort!AS5*5,"演技",k1_sort!AS5*3,"全体歌",k1_sort!AS5,1))</f>
        <v>1</v>
      </c>
      <c r="AP5" s="189">
        <f>if(k1_sort!AT5="",1,SWITCH(k1_sort!$D5,"ソロ歌",k1_sort!AT5*7,"ソリ歌",k1_sort!AT5*7,"振り",k1_sort!AT5*5,"演技",k1_sort!AT5*3,"全体歌",k1_sort!AT5,1))</f>
        <v>1</v>
      </c>
      <c r="AQ5" s="189">
        <f>if(k1_sort!AU5="",1,SWITCH(k1_sort!$D5,"ソロ歌",k1_sort!AU5*7,"ソリ歌",k1_sort!AU5*7,"振り",k1_sort!AU5*5,"演技",k1_sort!AU5*3,"全体歌",k1_sort!AU5,1))</f>
        <v>1</v>
      </c>
      <c r="AR5" s="189">
        <f>if(k1_sort!AV5="",1,SWITCH(k1_sort!$D5,"ソロ歌",k1_sort!AV5*7,"ソリ歌",k1_sort!AV5*7,"振り",k1_sort!AV5*5,"演技",k1_sort!AV5*3,"全体歌",k1_sort!AV5,1))</f>
        <v>1</v>
      </c>
      <c r="AS5" s="189">
        <f>if(k1_sort!AW5="",1,SWITCH(k1_sort!$D5,"ソロ歌",k1_sort!AW5*7,"ソリ歌",k1_sort!AW5*7,"振り",k1_sort!AW5*5,"演技",k1_sort!AW5*3,"全体歌",k1_sort!AW5,1))</f>
        <v>1</v>
      </c>
      <c r="AT5" s="189">
        <f>if(k1_sort!AX5="",1,SWITCH(k1_sort!$D5,"ソロ歌",k1_sort!AX5*7,"ソリ歌",k1_sort!AX5*7,"振り",k1_sort!AX5*5,"演技",k1_sort!AX5*3,"全体歌",k1_sort!AX5,1))</f>
        <v>1</v>
      </c>
      <c r="AU5" s="189">
        <f>if(k1_sort!AY5="",1,SWITCH(k1_sort!$D5,"ソロ歌",k1_sort!AY5*7,"ソリ歌",k1_sort!AY5*7,"振り",k1_sort!AY5*5,"演技",k1_sort!AY5*3,"全体歌",k1_sort!AY5,1))</f>
        <v>1</v>
      </c>
      <c r="AV5" s="189">
        <f>if(k1_sort!AZ5="",1,SWITCH(k1_sort!$D5,"ソロ歌",k1_sort!AZ5*7,"ソリ歌",k1_sort!AZ5*7,"振り",k1_sort!AZ5*5,"演技",k1_sort!AZ5*3,"全体歌",k1_sort!AZ5,1))</f>
        <v>1</v>
      </c>
      <c r="AW5" s="189">
        <f>if(k1_sort!BA5="",1,SWITCH(k1_sort!$D5,"ソロ歌",k1_sort!BA5*7,"ソリ歌",k1_sort!BA5*7,"振り",k1_sort!BA5*5,"演技",k1_sort!BA5*3,"全体歌",k1_sort!BA5,1))</f>
        <v>1</v>
      </c>
      <c r="AX5" s="189">
        <f>if(k1_sort!BB5="",1,SWITCH(k1_sort!$D5,"ソロ歌",k1_sort!BB5*7,"ソリ歌",k1_sort!BB5*7,"振り",k1_sort!BB5*5,"演技",k1_sort!BB5*3,"全体歌",k1_sort!BB5,1))</f>
        <v>1</v>
      </c>
      <c r="AY5" s="189">
        <f>if(k1_sort!BC5="",1,SWITCH(k1_sort!$D5,"ソロ歌",k1_sort!BC5*7,"ソリ歌",k1_sort!BC5*7,"振り",k1_sort!BC5*5,"演技",k1_sort!BC5*3,"全体歌",k1_sort!BC5,1))</f>
        <v>1</v>
      </c>
    </row>
    <row r="6">
      <c r="A6" s="36" t="str">
        <f>k1_sort!B6</f>
        <v>M4②</v>
      </c>
      <c r="B6" s="189">
        <f>if(k1_sort!F6="",1,SWITCH(k1_sort!$D6,"ソロ歌",k1_sort!F6*7,"ソリ歌",k1_sort!F6*7,"振り",k1_sort!F6*5,"演技",k1_sort!F6*3,"全体歌",k1_sort!F6,1))</f>
        <v>1</v>
      </c>
      <c r="C6" s="189">
        <f>if(k1_sort!G6="",1,SWITCH(k1_sort!$D6,"ソロ歌",k1_sort!G6*7,"ソリ歌",k1_sort!G6*7,"振り",k1_sort!G6*5,"演技",k1_sort!G6*3,"全体歌",k1_sort!G6,1))</f>
        <v>1</v>
      </c>
      <c r="D6" s="189">
        <f>if(k1_sort!H6="",1,SWITCH(k1_sort!$D6,"ソロ歌",k1_sort!H6*7,"ソリ歌",k1_sort!H6*7,"振り",k1_sort!H6*5,"演技",k1_sort!H6*3,"全体歌",k1_sort!H6,1))</f>
        <v>14</v>
      </c>
      <c r="E6" s="189">
        <f>if(k1_sort!I6="",1,SWITCH(k1_sort!$D6,"ソロ歌",k1_sort!I6*7,"ソリ歌",k1_sort!I6*7,"振り",k1_sort!I6*5,"演技",k1_sort!I6*3,"全体歌",k1_sort!I6,1))</f>
        <v>1</v>
      </c>
      <c r="F6" s="189">
        <f>if(k1_sort!J6="",1,SWITCH(k1_sort!$D6,"ソロ歌",k1_sort!J6*7,"ソリ歌",k1_sort!J6*7,"振り",k1_sort!J6*5,"演技",k1_sort!J6*3,"全体歌",k1_sort!J6,1))</f>
        <v>1</v>
      </c>
      <c r="G6" s="189">
        <f>if(k1_sort!K6="",1,SWITCH(k1_sort!$D6,"ソロ歌",k1_sort!K6*7,"ソリ歌",k1_sort!K6*7,"振り",k1_sort!K6*5,"演技",k1_sort!K6*3,"全体歌",k1_sort!K6,1))</f>
        <v>1</v>
      </c>
      <c r="H6" s="189">
        <f>if(k1_sort!L6="",1,SWITCH(k1_sort!$D6,"ソロ歌",k1_sort!L6*7,"ソリ歌",k1_sort!L6*7,"振り",k1_sort!L6*5,"演技",k1_sort!L6*3,"全体歌",k1_sort!L6,1))</f>
        <v>1</v>
      </c>
      <c r="I6" s="189">
        <f>if(k1_sort!M6="",1,SWITCH(k1_sort!$D6,"ソロ歌",k1_sort!M6*7,"ソリ歌",k1_sort!M6*7,"振り",k1_sort!M6*5,"演技",k1_sort!M6*3,"全体歌",k1_sort!M6,1))</f>
        <v>1</v>
      </c>
      <c r="J6" s="189">
        <f>if(k1_sort!N6="",1,SWITCH(k1_sort!$D6,"ソロ歌",k1_sort!N6*7,"ソリ歌",k1_sort!N6*7,"振り",k1_sort!N6*5,"演技",k1_sort!N6*3,"全体歌",k1_sort!N6,1))</f>
        <v>1</v>
      </c>
      <c r="K6" s="189">
        <f>if(k1_sort!O6="",1,SWITCH(k1_sort!$D6,"ソロ歌",k1_sort!O6*7,"ソリ歌",k1_sort!O6*7,"振り",k1_sort!O6*5,"演技",k1_sort!O6*3,"全体歌",k1_sort!O6,1))</f>
        <v>1</v>
      </c>
      <c r="L6" s="189">
        <f>if(k1_sort!P6="",1,SWITCH(k1_sort!$D6,"ソロ歌",k1_sort!P6*7,"ソリ歌",k1_sort!P6*7,"振り",k1_sort!P6*5,"演技",k1_sort!P6*3,"全体歌",k1_sort!P6,1))</f>
        <v>1</v>
      </c>
      <c r="M6" s="189">
        <f>if(k1_sort!Q6="",1,SWITCH(k1_sort!$D6,"ソロ歌",k1_sort!Q6*7,"ソリ歌",k1_sort!Q6*7,"振り",k1_sort!Q6*5,"演技",k1_sort!Q6*3,"全体歌",k1_sort!Q6,1))</f>
        <v>1</v>
      </c>
      <c r="N6" s="189">
        <f>if(k1_sort!R6="",1,SWITCH(k1_sort!$D6,"ソロ歌",k1_sort!R6*7,"ソリ歌",k1_sort!R6*7,"振り",k1_sort!R6*5,"演技",k1_sort!R6*3,"全体歌",k1_sort!R6,1))</f>
        <v>1</v>
      </c>
      <c r="O6" s="189">
        <f>if(k1_sort!S6="",1,SWITCH(k1_sort!$D6,"ソロ歌",k1_sort!S6*7,"ソリ歌",k1_sort!S6*7,"振り",k1_sort!S6*5,"演技",k1_sort!S6*3,"全体歌",k1_sort!S6,1))</f>
        <v>1</v>
      </c>
      <c r="P6" s="189">
        <f>if(k1_sort!T6="",1,SWITCH(k1_sort!$D6,"ソロ歌",k1_sort!T6*7,"ソリ歌",k1_sort!T6*7,"振り",k1_sort!T6*5,"演技",k1_sort!T6*3,"全体歌",k1_sort!T6,1))</f>
        <v>1</v>
      </c>
      <c r="Q6" s="189">
        <f>if(k1_sort!U6="",1,SWITCH(k1_sort!$D6,"ソロ歌",k1_sort!U6*7,"ソリ歌",k1_sort!U6*7,"振り",k1_sort!U6*5,"演技",k1_sort!U6*3,"全体歌",k1_sort!U6,1))</f>
        <v>1</v>
      </c>
      <c r="R6" s="189">
        <f>if(k1_sort!V6="",1,SWITCH(k1_sort!$D6,"ソロ歌",k1_sort!V6*7,"ソリ歌",k1_sort!V6*7,"振り",k1_sort!V6*5,"演技",k1_sort!V6*3,"全体歌",k1_sort!V6,1))</f>
        <v>14</v>
      </c>
      <c r="S6" s="189">
        <f>if(k1_sort!W6="",1,SWITCH(k1_sort!$D6,"ソロ歌",k1_sort!W6*7,"ソリ歌",k1_sort!W6*7,"振り",k1_sort!W6*5,"演技",k1_sort!W6*3,"全体歌",k1_sort!W6,1))</f>
        <v>14</v>
      </c>
      <c r="T6" s="189">
        <f>if(k1_sort!X6="",1,SWITCH(k1_sort!$D6,"ソロ歌",k1_sort!X6*7,"ソリ歌",k1_sort!X6*7,"振り",k1_sort!X6*5,"演技",k1_sort!X6*3,"全体歌",k1_sort!X6,1))</f>
        <v>1</v>
      </c>
      <c r="U6" s="189">
        <f>if(k1_sort!Y6="",1,SWITCH(k1_sort!$D6,"ソロ歌",k1_sort!Y6*7,"ソリ歌",k1_sort!Y6*7,"振り",k1_sort!Y6*5,"演技",k1_sort!Y6*3,"全体歌",k1_sort!Y6,1))</f>
        <v>1</v>
      </c>
      <c r="V6" s="189">
        <f>if(k1_sort!Z6="",1,SWITCH(k1_sort!$D6,"ソロ歌",k1_sort!Z6*7,"ソリ歌",k1_sort!Z6*7,"振り",k1_sort!Z6*5,"演技",k1_sort!Z6*3,"全体歌",k1_sort!Z6,1))</f>
        <v>1</v>
      </c>
      <c r="W6" s="189">
        <f>if(k1_sort!AA6="",1,SWITCH(k1_sort!$D6,"ソロ歌",k1_sort!AA6*7,"ソリ歌",k1_sort!AA6*7,"振り",k1_sort!AA6*5,"演技",k1_sort!AA6*3,"全体歌",k1_sort!AA6,1))</f>
        <v>1</v>
      </c>
      <c r="X6" s="189">
        <f>if(k1_sort!AB6="",1,SWITCH(k1_sort!$D6,"ソロ歌",k1_sort!AB6*7,"ソリ歌",k1_sort!AB6*7,"振り",k1_sort!AB6*5,"演技",k1_sort!AB6*3,"全体歌",k1_sort!AB6,1))</f>
        <v>1</v>
      </c>
      <c r="Y6" s="189">
        <f>if(k1_sort!AC6="",1,SWITCH(k1_sort!$D6,"ソロ歌",k1_sort!AC6*7,"ソリ歌",k1_sort!AC6*7,"振り",k1_sort!AC6*5,"演技",k1_sort!AC6*3,"全体歌",k1_sort!AC6,1))</f>
        <v>1</v>
      </c>
      <c r="Z6" s="189">
        <f>if(k1_sort!AD6="",1,SWITCH(k1_sort!$D6,"ソロ歌",k1_sort!AD6*7,"ソリ歌",k1_sort!AD6*7,"振り",k1_sort!AD6*5,"演技",k1_sort!AD6*3,"全体歌",k1_sort!AD6,1))</f>
        <v>1</v>
      </c>
      <c r="AA6" s="189">
        <f>if(k1_sort!AE6="",1,SWITCH(k1_sort!$D6,"ソロ歌",k1_sort!AE6*7,"ソリ歌",k1_sort!AE6*7,"振り",k1_sort!AE6*5,"演技",k1_sort!AE6*3,"全体歌",k1_sort!AE6,1))</f>
        <v>1</v>
      </c>
      <c r="AB6" s="189">
        <f>if(k1_sort!AF6="",1,SWITCH(k1_sort!$D6,"ソロ歌",k1_sort!AF6*7,"ソリ歌",k1_sort!AF6*7,"振り",k1_sort!AF6*5,"演技",k1_sort!AF6*3,"全体歌",k1_sort!AF6,1))</f>
        <v>1</v>
      </c>
      <c r="AC6" s="189">
        <f>if(k1_sort!AG6="",1,SWITCH(k1_sort!$D6,"ソロ歌",k1_sort!AG6*7,"ソリ歌",k1_sort!AG6*7,"振り",k1_sort!AG6*5,"演技",k1_sort!AG6*3,"全体歌",k1_sort!AG6,1))</f>
        <v>1</v>
      </c>
      <c r="AD6" s="189">
        <f>if(k1_sort!AH6="",1,SWITCH(k1_sort!$D6,"ソロ歌",k1_sort!AH6*7,"ソリ歌",k1_sort!AH6*7,"振り",k1_sort!AH6*5,"演技",k1_sort!AH6*3,"全体歌",k1_sort!AH6,1))</f>
        <v>1</v>
      </c>
      <c r="AE6" s="189">
        <f>if(k1_sort!AI6="",1,SWITCH(k1_sort!$D6,"ソロ歌",k1_sort!AI6*7,"ソリ歌",k1_sort!AI6*7,"振り",k1_sort!AI6*5,"演技",k1_sort!AI6*3,"全体歌",k1_sort!AI6,1))</f>
        <v>1</v>
      </c>
      <c r="AF6" s="189">
        <f>if(k1_sort!AJ6="",1,SWITCH(k1_sort!$D6,"ソロ歌",k1_sort!AJ6*7,"ソリ歌",k1_sort!AJ6*7,"振り",k1_sort!AJ6*5,"演技",k1_sort!AJ6*3,"全体歌",k1_sort!AJ6,1))</f>
        <v>1</v>
      </c>
      <c r="AG6" s="189">
        <f>if(k1_sort!AK6="",1,SWITCH(k1_sort!$D6,"ソロ歌",k1_sort!AK6*7,"ソリ歌",k1_sort!AK6*7,"振り",k1_sort!AK6*5,"演技",k1_sort!AK6*3,"全体歌",k1_sort!AK6,1))</f>
        <v>1</v>
      </c>
      <c r="AH6" s="189">
        <f>if(k1_sort!AL6="",1,SWITCH(k1_sort!$D6,"ソロ歌",k1_sort!AL6*7,"ソリ歌",k1_sort!AL6*7,"振り",k1_sort!AL6*5,"演技",k1_sort!AL6*3,"全体歌",k1_sort!AL6,1))</f>
        <v>1</v>
      </c>
      <c r="AI6" s="189">
        <f>if(k1_sort!AM6="",1,SWITCH(k1_sort!$D6,"ソロ歌",k1_sort!AM6*7,"ソリ歌",k1_sort!AM6*7,"振り",k1_sort!AM6*5,"演技",k1_sort!AM6*3,"全体歌",k1_sort!AM6,1))</f>
        <v>1</v>
      </c>
      <c r="AJ6" s="189">
        <f>if(k1_sort!AN6="",1,SWITCH(k1_sort!$D6,"ソロ歌",k1_sort!AN6*7,"ソリ歌",k1_sort!AN6*7,"振り",k1_sort!AN6*5,"演技",k1_sort!AN6*3,"全体歌",k1_sort!AN6,1))</f>
        <v>1</v>
      </c>
      <c r="AK6" s="189">
        <f>if(k1_sort!AO6="",1,SWITCH(k1_sort!$D6,"ソロ歌",k1_sort!AO6*7,"ソリ歌",k1_sort!AO6*7,"振り",k1_sort!AO6*5,"演技",k1_sort!AO6*3,"全体歌",k1_sort!AO6,1))</f>
        <v>1</v>
      </c>
      <c r="AL6" s="189">
        <f>if(k1_sort!AP6="",1,SWITCH(k1_sort!$D6,"ソロ歌",k1_sort!AP6*7,"ソリ歌",k1_sort!AP6*7,"振り",k1_sort!AP6*5,"演技",k1_sort!AP6*3,"全体歌",k1_sort!AP6,1))</f>
        <v>1</v>
      </c>
      <c r="AM6" s="189">
        <f>if(k1_sort!AQ6="",1,SWITCH(k1_sort!$D6,"ソロ歌",k1_sort!AQ6*7,"ソリ歌",k1_sort!AQ6*7,"振り",k1_sort!AQ6*5,"演技",k1_sort!AQ6*3,"全体歌",k1_sort!AQ6,1))</f>
        <v>1</v>
      </c>
      <c r="AN6" s="189">
        <f>if(k1_sort!AR6="",1,SWITCH(k1_sort!$D6,"ソロ歌",k1_sort!AR6*7,"ソリ歌",k1_sort!AR6*7,"振り",k1_sort!AR6*5,"演技",k1_sort!AR6*3,"全体歌",k1_sort!AR6,1))</f>
        <v>1</v>
      </c>
      <c r="AO6" s="189">
        <f>if(k1_sort!AS6="",1,SWITCH(k1_sort!$D6,"ソロ歌",k1_sort!AS6*7,"ソリ歌",k1_sort!AS6*7,"振り",k1_sort!AS6*5,"演技",k1_sort!AS6*3,"全体歌",k1_sort!AS6,1))</f>
        <v>1</v>
      </c>
      <c r="AP6" s="189">
        <f>if(k1_sort!AT6="",1,SWITCH(k1_sort!$D6,"ソロ歌",k1_sort!AT6*7,"ソリ歌",k1_sort!AT6*7,"振り",k1_sort!AT6*5,"演技",k1_sort!AT6*3,"全体歌",k1_sort!AT6,1))</f>
        <v>1</v>
      </c>
      <c r="AQ6" s="189">
        <f>if(k1_sort!AU6="",1,SWITCH(k1_sort!$D6,"ソロ歌",k1_sort!AU6*7,"ソリ歌",k1_sort!AU6*7,"振り",k1_sort!AU6*5,"演技",k1_sort!AU6*3,"全体歌",k1_sort!AU6,1))</f>
        <v>1</v>
      </c>
      <c r="AR6" s="189">
        <f>if(k1_sort!AV6="",1,SWITCH(k1_sort!$D6,"ソロ歌",k1_sort!AV6*7,"ソリ歌",k1_sort!AV6*7,"振り",k1_sort!AV6*5,"演技",k1_sort!AV6*3,"全体歌",k1_sort!AV6,1))</f>
        <v>1</v>
      </c>
      <c r="AS6" s="189">
        <f>if(k1_sort!AW6="",1,SWITCH(k1_sort!$D6,"ソロ歌",k1_sort!AW6*7,"ソリ歌",k1_sort!AW6*7,"振り",k1_sort!AW6*5,"演技",k1_sort!AW6*3,"全体歌",k1_sort!AW6,1))</f>
        <v>1</v>
      </c>
      <c r="AT6" s="189">
        <f>if(k1_sort!AX6="",1,SWITCH(k1_sort!$D6,"ソロ歌",k1_sort!AX6*7,"ソリ歌",k1_sort!AX6*7,"振り",k1_sort!AX6*5,"演技",k1_sort!AX6*3,"全体歌",k1_sort!AX6,1))</f>
        <v>1</v>
      </c>
      <c r="AU6" s="189">
        <f>if(k1_sort!AY6="",1,SWITCH(k1_sort!$D6,"ソロ歌",k1_sort!AY6*7,"ソリ歌",k1_sort!AY6*7,"振り",k1_sort!AY6*5,"演技",k1_sort!AY6*3,"全体歌",k1_sort!AY6,1))</f>
        <v>1</v>
      </c>
      <c r="AV6" s="189">
        <f>if(k1_sort!AZ6="",1,SWITCH(k1_sort!$D6,"ソロ歌",k1_sort!AZ6*7,"ソリ歌",k1_sort!AZ6*7,"振り",k1_sort!AZ6*5,"演技",k1_sort!AZ6*3,"全体歌",k1_sort!AZ6,1))</f>
        <v>1</v>
      </c>
      <c r="AW6" s="189">
        <f>if(k1_sort!BA6="",1,SWITCH(k1_sort!$D6,"ソロ歌",k1_sort!BA6*7,"ソリ歌",k1_sort!BA6*7,"振り",k1_sort!BA6*5,"演技",k1_sort!BA6*3,"全体歌",k1_sort!BA6,1))</f>
        <v>1</v>
      </c>
      <c r="AX6" s="189">
        <f>if(k1_sort!BB6="",1,SWITCH(k1_sort!$D6,"ソロ歌",k1_sort!BB6*7,"ソリ歌",k1_sort!BB6*7,"振り",k1_sort!BB6*5,"演技",k1_sort!BB6*3,"全体歌",k1_sort!BB6,1))</f>
        <v>1</v>
      </c>
      <c r="AY6" s="189">
        <f>if(k1_sort!BC6="",1,SWITCH(k1_sort!$D6,"ソロ歌",k1_sort!BC6*7,"ソリ歌",k1_sort!BC6*7,"振り",k1_sort!BC6*5,"演技",k1_sort!BC6*3,"全体歌",k1_sort!BC6,1))</f>
        <v>1</v>
      </c>
    </row>
    <row r="7">
      <c r="A7" s="36" t="str">
        <f>k1_sort!B7</f>
        <v>M4③</v>
      </c>
      <c r="B7" s="189">
        <f>if(k1_sort!F7="",1,SWITCH(k1_sort!$D7,"ソロ歌",k1_sort!F7*7,"ソリ歌",k1_sort!F7*7,"振り",k1_sort!F7*5,"演技",k1_sort!F7*3,"全体歌",k1_sort!F7,1))</f>
        <v>1</v>
      </c>
      <c r="C7" s="189">
        <f>if(k1_sort!G7="",1,SWITCH(k1_sort!$D7,"ソロ歌",k1_sort!G7*7,"ソリ歌",k1_sort!G7*7,"振り",k1_sort!G7*5,"演技",k1_sort!G7*3,"全体歌",k1_sort!G7,1))</f>
        <v>1</v>
      </c>
      <c r="D7" s="189">
        <f>if(k1_sort!H7="",1,SWITCH(k1_sort!$D7,"ソロ歌",k1_sort!H7*7,"ソリ歌",k1_sort!H7*7,"振り",k1_sort!H7*5,"演技",k1_sort!H7*3,"全体歌",k1_sort!H7,1))</f>
        <v>14</v>
      </c>
      <c r="E7" s="189">
        <f>if(k1_sort!I7="",1,SWITCH(k1_sort!$D7,"ソロ歌",k1_sort!I7*7,"ソリ歌",k1_sort!I7*7,"振り",k1_sort!I7*5,"演技",k1_sort!I7*3,"全体歌",k1_sort!I7,1))</f>
        <v>1</v>
      </c>
      <c r="F7" s="189">
        <f>if(k1_sort!J7="",1,SWITCH(k1_sort!$D7,"ソロ歌",k1_sort!J7*7,"ソリ歌",k1_sort!J7*7,"振り",k1_sort!J7*5,"演技",k1_sort!J7*3,"全体歌",k1_sort!J7,1))</f>
        <v>1</v>
      </c>
      <c r="G7" s="189">
        <f>if(k1_sort!K7="",1,SWITCH(k1_sort!$D7,"ソロ歌",k1_sort!K7*7,"ソリ歌",k1_sort!K7*7,"振り",k1_sort!K7*5,"演技",k1_sort!K7*3,"全体歌",k1_sort!K7,1))</f>
        <v>1</v>
      </c>
      <c r="H7" s="189">
        <f>if(k1_sort!L7="",1,SWITCH(k1_sort!$D7,"ソロ歌",k1_sort!L7*7,"ソリ歌",k1_sort!L7*7,"振り",k1_sort!L7*5,"演技",k1_sort!L7*3,"全体歌",k1_sort!L7,1))</f>
        <v>1</v>
      </c>
      <c r="I7" s="189">
        <f>if(k1_sort!M7="",1,SWITCH(k1_sort!$D7,"ソロ歌",k1_sort!M7*7,"ソリ歌",k1_sort!M7*7,"振り",k1_sort!M7*5,"演技",k1_sort!M7*3,"全体歌",k1_sort!M7,1))</f>
        <v>1</v>
      </c>
      <c r="J7" s="189">
        <f>if(k1_sort!N7="",1,SWITCH(k1_sort!$D7,"ソロ歌",k1_sort!N7*7,"ソリ歌",k1_sort!N7*7,"振り",k1_sort!N7*5,"演技",k1_sort!N7*3,"全体歌",k1_sort!N7,1))</f>
        <v>1</v>
      </c>
      <c r="K7" s="189">
        <f>if(k1_sort!O7="",1,SWITCH(k1_sort!$D7,"ソロ歌",k1_sort!O7*7,"ソリ歌",k1_sort!O7*7,"振り",k1_sort!O7*5,"演技",k1_sort!O7*3,"全体歌",k1_sort!O7,1))</f>
        <v>1</v>
      </c>
      <c r="L7" s="189">
        <f>if(k1_sort!P7="",1,SWITCH(k1_sort!$D7,"ソロ歌",k1_sort!P7*7,"ソリ歌",k1_sort!P7*7,"振り",k1_sort!P7*5,"演技",k1_sort!P7*3,"全体歌",k1_sort!P7,1))</f>
        <v>1</v>
      </c>
      <c r="M7" s="189">
        <f>if(k1_sort!Q7="",1,SWITCH(k1_sort!$D7,"ソロ歌",k1_sort!Q7*7,"ソリ歌",k1_sort!Q7*7,"振り",k1_sort!Q7*5,"演技",k1_sort!Q7*3,"全体歌",k1_sort!Q7,1))</f>
        <v>1</v>
      </c>
      <c r="N7" s="189">
        <f>if(k1_sort!R7="",1,SWITCH(k1_sort!$D7,"ソロ歌",k1_sort!R7*7,"ソリ歌",k1_sort!R7*7,"振り",k1_sort!R7*5,"演技",k1_sort!R7*3,"全体歌",k1_sort!R7,1))</f>
        <v>1</v>
      </c>
      <c r="O7" s="189">
        <f>if(k1_sort!S7="",1,SWITCH(k1_sort!$D7,"ソロ歌",k1_sort!S7*7,"ソリ歌",k1_sort!S7*7,"振り",k1_sort!S7*5,"演技",k1_sort!S7*3,"全体歌",k1_sort!S7,1))</f>
        <v>1</v>
      </c>
      <c r="P7" s="189">
        <f>if(k1_sort!T7="",1,SWITCH(k1_sort!$D7,"ソロ歌",k1_sort!T7*7,"ソリ歌",k1_sort!T7*7,"振り",k1_sort!T7*5,"演技",k1_sort!T7*3,"全体歌",k1_sort!T7,1))</f>
        <v>1</v>
      </c>
      <c r="Q7" s="189">
        <f>if(k1_sort!U7="",1,SWITCH(k1_sort!$D7,"ソロ歌",k1_sort!U7*7,"ソリ歌",k1_sort!U7*7,"振り",k1_sort!U7*5,"演技",k1_sort!U7*3,"全体歌",k1_sort!U7,1))</f>
        <v>1</v>
      </c>
      <c r="R7" s="189">
        <f>if(k1_sort!V7="",1,SWITCH(k1_sort!$D7,"ソロ歌",k1_sort!V7*7,"ソリ歌",k1_sort!V7*7,"振り",k1_sort!V7*5,"演技",k1_sort!V7*3,"全体歌",k1_sort!V7,1))</f>
        <v>14</v>
      </c>
      <c r="S7" s="189">
        <f>if(k1_sort!W7="",1,SWITCH(k1_sort!$D7,"ソロ歌",k1_sort!W7*7,"ソリ歌",k1_sort!W7*7,"振り",k1_sort!W7*5,"演技",k1_sort!W7*3,"全体歌",k1_sort!W7,1))</f>
        <v>14</v>
      </c>
      <c r="T7" s="189">
        <f>if(k1_sort!X7="",1,SWITCH(k1_sort!$D7,"ソロ歌",k1_sort!X7*7,"ソリ歌",k1_sort!X7*7,"振り",k1_sort!X7*5,"演技",k1_sort!X7*3,"全体歌",k1_sort!X7,1))</f>
        <v>1</v>
      </c>
      <c r="U7" s="189">
        <f>if(k1_sort!Y7="",1,SWITCH(k1_sort!$D7,"ソロ歌",k1_sort!Y7*7,"ソリ歌",k1_sort!Y7*7,"振り",k1_sort!Y7*5,"演技",k1_sort!Y7*3,"全体歌",k1_sort!Y7,1))</f>
        <v>1</v>
      </c>
      <c r="V7" s="189">
        <f>if(k1_sort!Z7="",1,SWITCH(k1_sort!$D7,"ソロ歌",k1_sort!Z7*7,"ソリ歌",k1_sort!Z7*7,"振り",k1_sort!Z7*5,"演技",k1_sort!Z7*3,"全体歌",k1_sort!Z7,1))</f>
        <v>1</v>
      </c>
      <c r="W7" s="189">
        <f>if(k1_sort!AA7="",1,SWITCH(k1_sort!$D7,"ソロ歌",k1_sort!AA7*7,"ソリ歌",k1_sort!AA7*7,"振り",k1_sort!AA7*5,"演技",k1_sort!AA7*3,"全体歌",k1_sort!AA7,1))</f>
        <v>1</v>
      </c>
      <c r="X7" s="189">
        <f>if(k1_sort!AB7="",1,SWITCH(k1_sort!$D7,"ソロ歌",k1_sort!AB7*7,"ソリ歌",k1_sort!AB7*7,"振り",k1_sort!AB7*5,"演技",k1_sort!AB7*3,"全体歌",k1_sort!AB7,1))</f>
        <v>1</v>
      </c>
      <c r="Y7" s="189">
        <f>if(k1_sort!AC7="",1,SWITCH(k1_sort!$D7,"ソロ歌",k1_sort!AC7*7,"ソリ歌",k1_sort!AC7*7,"振り",k1_sort!AC7*5,"演技",k1_sort!AC7*3,"全体歌",k1_sort!AC7,1))</f>
        <v>1</v>
      </c>
      <c r="Z7" s="189">
        <f>if(k1_sort!AD7="",1,SWITCH(k1_sort!$D7,"ソロ歌",k1_sort!AD7*7,"ソリ歌",k1_sort!AD7*7,"振り",k1_sort!AD7*5,"演技",k1_sort!AD7*3,"全体歌",k1_sort!AD7,1))</f>
        <v>1</v>
      </c>
      <c r="AA7" s="189">
        <f>if(k1_sort!AE7="",1,SWITCH(k1_sort!$D7,"ソロ歌",k1_sort!AE7*7,"ソリ歌",k1_sort!AE7*7,"振り",k1_sort!AE7*5,"演技",k1_sort!AE7*3,"全体歌",k1_sort!AE7,1))</f>
        <v>1</v>
      </c>
      <c r="AB7" s="189">
        <f>if(k1_sort!AF7="",1,SWITCH(k1_sort!$D7,"ソロ歌",k1_sort!AF7*7,"ソリ歌",k1_sort!AF7*7,"振り",k1_sort!AF7*5,"演技",k1_sort!AF7*3,"全体歌",k1_sort!AF7,1))</f>
        <v>1</v>
      </c>
      <c r="AC7" s="189">
        <f>if(k1_sort!AG7="",1,SWITCH(k1_sort!$D7,"ソロ歌",k1_sort!AG7*7,"ソリ歌",k1_sort!AG7*7,"振り",k1_sort!AG7*5,"演技",k1_sort!AG7*3,"全体歌",k1_sort!AG7,1))</f>
        <v>1</v>
      </c>
      <c r="AD7" s="189">
        <f>if(k1_sort!AH7="",1,SWITCH(k1_sort!$D7,"ソロ歌",k1_sort!AH7*7,"ソリ歌",k1_sort!AH7*7,"振り",k1_sort!AH7*5,"演技",k1_sort!AH7*3,"全体歌",k1_sort!AH7,1))</f>
        <v>1</v>
      </c>
      <c r="AE7" s="189">
        <f>if(k1_sort!AI7="",1,SWITCH(k1_sort!$D7,"ソロ歌",k1_sort!AI7*7,"ソリ歌",k1_sort!AI7*7,"振り",k1_sort!AI7*5,"演技",k1_sort!AI7*3,"全体歌",k1_sort!AI7,1))</f>
        <v>1</v>
      </c>
      <c r="AF7" s="189">
        <f>if(k1_sort!AJ7="",1,SWITCH(k1_sort!$D7,"ソロ歌",k1_sort!AJ7*7,"ソリ歌",k1_sort!AJ7*7,"振り",k1_sort!AJ7*5,"演技",k1_sort!AJ7*3,"全体歌",k1_sort!AJ7,1))</f>
        <v>1</v>
      </c>
      <c r="AG7" s="189">
        <f>if(k1_sort!AK7="",1,SWITCH(k1_sort!$D7,"ソロ歌",k1_sort!AK7*7,"ソリ歌",k1_sort!AK7*7,"振り",k1_sort!AK7*5,"演技",k1_sort!AK7*3,"全体歌",k1_sort!AK7,1))</f>
        <v>1</v>
      </c>
      <c r="AH7" s="189">
        <f>if(k1_sort!AL7="",1,SWITCH(k1_sort!$D7,"ソロ歌",k1_sort!AL7*7,"ソリ歌",k1_sort!AL7*7,"振り",k1_sort!AL7*5,"演技",k1_sort!AL7*3,"全体歌",k1_sort!AL7,1))</f>
        <v>1</v>
      </c>
      <c r="AI7" s="189">
        <f>if(k1_sort!AM7="",1,SWITCH(k1_sort!$D7,"ソロ歌",k1_sort!AM7*7,"ソリ歌",k1_sort!AM7*7,"振り",k1_sort!AM7*5,"演技",k1_sort!AM7*3,"全体歌",k1_sort!AM7,1))</f>
        <v>1</v>
      </c>
      <c r="AJ7" s="189">
        <f>if(k1_sort!AN7="",1,SWITCH(k1_sort!$D7,"ソロ歌",k1_sort!AN7*7,"ソリ歌",k1_sort!AN7*7,"振り",k1_sort!AN7*5,"演技",k1_sort!AN7*3,"全体歌",k1_sort!AN7,1))</f>
        <v>1</v>
      </c>
      <c r="AK7" s="189">
        <f>if(k1_sort!AO7="",1,SWITCH(k1_sort!$D7,"ソロ歌",k1_sort!AO7*7,"ソリ歌",k1_sort!AO7*7,"振り",k1_sort!AO7*5,"演技",k1_sort!AO7*3,"全体歌",k1_sort!AO7,1))</f>
        <v>1</v>
      </c>
      <c r="AL7" s="189">
        <f>if(k1_sort!AP7="",1,SWITCH(k1_sort!$D7,"ソロ歌",k1_sort!AP7*7,"ソリ歌",k1_sort!AP7*7,"振り",k1_sort!AP7*5,"演技",k1_sort!AP7*3,"全体歌",k1_sort!AP7,1))</f>
        <v>1</v>
      </c>
      <c r="AM7" s="189">
        <f>if(k1_sort!AQ7="",1,SWITCH(k1_sort!$D7,"ソロ歌",k1_sort!AQ7*7,"ソリ歌",k1_sort!AQ7*7,"振り",k1_sort!AQ7*5,"演技",k1_sort!AQ7*3,"全体歌",k1_sort!AQ7,1))</f>
        <v>1</v>
      </c>
      <c r="AN7" s="189">
        <f>if(k1_sort!AR7="",1,SWITCH(k1_sort!$D7,"ソロ歌",k1_sort!AR7*7,"ソリ歌",k1_sort!AR7*7,"振り",k1_sort!AR7*5,"演技",k1_sort!AR7*3,"全体歌",k1_sort!AR7,1))</f>
        <v>1</v>
      </c>
      <c r="AO7" s="189">
        <f>if(k1_sort!AS7="",1,SWITCH(k1_sort!$D7,"ソロ歌",k1_sort!AS7*7,"ソリ歌",k1_sort!AS7*7,"振り",k1_sort!AS7*5,"演技",k1_sort!AS7*3,"全体歌",k1_sort!AS7,1))</f>
        <v>1</v>
      </c>
      <c r="AP7" s="189">
        <f>if(k1_sort!AT7="",1,SWITCH(k1_sort!$D7,"ソロ歌",k1_sort!AT7*7,"ソリ歌",k1_sort!AT7*7,"振り",k1_sort!AT7*5,"演技",k1_sort!AT7*3,"全体歌",k1_sort!AT7,1))</f>
        <v>1</v>
      </c>
      <c r="AQ7" s="189">
        <f>if(k1_sort!AU7="",1,SWITCH(k1_sort!$D7,"ソロ歌",k1_sort!AU7*7,"ソリ歌",k1_sort!AU7*7,"振り",k1_sort!AU7*5,"演技",k1_sort!AU7*3,"全体歌",k1_sort!AU7,1))</f>
        <v>1</v>
      </c>
      <c r="AR7" s="189">
        <f>if(k1_sort!AV7="",1,SWITCH(k1_sort!$D7,"ソロ歌",k1_sort!AV7*7,"ソリ歌",k1_sort!AV7*7,"振り",k1_sort!AV7*5,"演技",k1_sort!AV7*3,"全体歌",k1_sort!AV7,1))</f>
        <v>1</v>
      </c>
      <c r="AS7" s="189">
        <f>if(k1_sort!AW7="",1,SWITCH(k1_sort!$D7,"ソロ歌",k1_sort!AW7*7,"ソリ歌",k1_sort!AW7*7,"振り",k1_sort!AW7*5,"演技",k1_sort!AW7*3,"全体歌",k1_sort!AW7,1))</f>
        <v>1</v>
      </c>
      <c r="AT7" s="189">
        <f>if(k1_sort!AX7="",1,SWITCH(k1_sort!$D7,"ソロ歌",k1_sort!AX7*7,"ソリ歌",k1_sort!AX7*7,"振り",k1_sort!AX7*5,"演技",k1_sort!AX7*3,"全体歌",k1_sort!AX7,1))</f>
        <v>1</v>
      </c>
      <c r="AU7" s="189">
        <f>if(k1_sort!AY7="",1,SWITCH(k1_sort!$D7,"ソロ歌",k1_sort!AY7*7,"ソリ歌",k1_sort!AY7*7,"振り",k1_sort!AY7*5,"演技",k1_sort!AY7*3,"全体歌",k1_sort!AY7,1))</f>
        <v>1</v>
      </c>
      <c r="AV7" s="189">
        <f>if(k1_sort!AZ7="",1,SWITCH(k1_sort!$D7,"ソロ歌",k1_sort!AZ7*7,"ソリ歌",k1_sort!AZ7*7,"振り",k1_sort!AZ7*5,"演技",k1_sort!AZ7*3,"全体歌",k1_sort!AZ7,1))</f>
        <v>1</v>
      </c>
      <c r="AW7" s="189">
        <f>if(k1_sort!BA7="",1,SWITCH(k1_sort!$D7,"ソロ歌",k1_sort!BA7*7,"ソリ歌",k1_sort!BA7*7,"振り",k1_sort!BA7*5,"演技",k1_sort!BA7*3,"全体歌",k1_sort!BA7,1))</f>
        <v>1</v>
      </c>
      <c r="AX7" s="189">
        <f>if(k1_sort!BB7="",1,SWITCH(k1_sort!$D7,"ソロ歌",k1_sort!BB7*7,"ソリ歌",k1_sort!BB7*7,"振り",k1_sort!BB7*5,"演技",k1_sort!BB7*3,"全体歌",k1_sort!BB7,1))</f>
        <v>1</v>
      </c>
      <c r="AY7" s="189">
        <f>if(k1_sort!BC7="",1,SWITCH(k1_sort!$D7,"ソロ歌",k1_sort!BC7*7,"ソリ歌",k1_sort!BC7*7,"振り",k1_sort!BC7*5,"演技",k1_sort!BC7*3,"全体歌",k1_sort!BC7,1))</f>
        <v>1</v>
      </c>
    </row>
    <row r="8">
      <c r="A8" s="36" t="str">
        <f>k1_sort!B8</f>
        <v>M5</v>
      </c>
      <c r="B8" s="189">
        <f>if(k1_sort!F8="",1,SWITCH(k1_sort!$D8,"ソロ歌",k1_sort!F8*7,"ソリ歌",k1_sort!F8*7,"振り",k1_sort!F8*5,"演技",k1_sort!F8*3,"全体歌",k1_sort!F8,1))</f>
        <v>14</v>
      </c>
      <c r="C8" s="189">
        <f>if(k1_sort!G8="",1,SWITCH(k1_sort!$D8,"ソロ歌",k1_sort!G8*7,"ソリ歌",k1_sort!G8*7,"振り",k1_sort!G8*5,"演技",k1_sort!G8*3,"全体歌",k1_sort!G8,1))</f>
        <v>14</v>
      </c>
      <c r="D8" s="189">
        <f>if(k1_sort!H8="",1,SWITCH(k1_sort!$D8,"ソロ歌",k1_sort!H8*7,"ソリ歌",k1_sort!H8*7,"振り",k1_sort!H8*5,"演技",k1_sort!H8*3,"全体歌",k1_sort!H8,1))</f>
        <v>1</v>
      </c>
      <c r="E8" s="189">
        <f>if(k1_sort!I8="",1,SWITCH(k1_sort!$D8,"ソロ歌",k1_sort!I8*7,"ソリ歌",k1_sort!I8*7,"振り",k1_sort!I8*5,"演技",k1_sort!I8*3,"全体歌",k1_sort!I8,1))</f>
        <v>1</v>
      </c>
      <c r="F8" s="189">
        <f>if(k1_sort!J8="",1,SWITCH(k1_sort!$D8,"ソロ歌",k1_sort!J8*7,"ソリ歌",k1_sort!J8*7,"振り",k1_sort!J8*5,"演技",k1_sort!J8*3,"全体歌",k1_sort!J8,1))</f>
        <v>1</v>
      </c>
      <c r="G8" s="189">
        <f>if(k1_sort!K8="",1,SWITCH(k1_sort!$D8,"ソロ歌",k1_sort!K8*7,"ソリ歌",k1_sort!K8*7,"振り",k1_sort!K8*5,"演技",k1_sort!K8*3,"全体歌",k1_sort!K8,1))</f>
        <v>1</v>
      </c>
      <c r="H8" s="189">
        <f>if(k1_sort!L8="",1,SWITCH(k1_sort!$D8,"ソロ歌",k1_sort!L8*7,"ソリ歌",k1_sort!L8*7,"振り",k1_sort!L8*5,"演技",k1_sort!L8*3,"全体歌",k1_sort!L8,1))</f>
        <v>1</v>
      </c>
      <c r="I8" s="189">
        <f>if(k1_sort!M8="",1,SWITCH(k1_sort!$D8,"ソロ歌",k1_sort!M8*7,"ソリ歌",k1_sort!M8*7,"振り",k1_sort!M8*5,"演技",k1_sort!M8*3,"全体歌",k1_sort!M8,1))</f>
        <v>1</v>
      </c>
      <c r="J8" s="189">
        <f>if(k1_sort!N8="",1,SWITCH(k1_sort!$D8,"ソロ歌",k1_sort!N8*7,"ソリ歌",k1_sort!N8*7,"振り",k1_sort!N8*5,"演技",k1_sort!N8*3,"全体歌",k1_sort!N8,1))</f>
        <v>1</v>
      </c>
      <c r="K8" s="189">
        <f>if(k1_sort!O8="",1,SWITCH(k1_sort!$D8,"ソロ歌",k1_sort!O8*7,"ソリ歌",k1_sort!O8*7,"振り",k1_sort!O8*5,"演技",k1_sort!O8*3,"全体歌",k1_sort!O8,1))</f>
        <v>1</v>
      </c>
      <c r="L8" s="189">
        <f>if(k1_sort!P8="",1,SWITCH(k1_sort!$D8,"ソロ歌",k1_sort!P8*7,"ソリ歌",k1_sort!P8*7,"振り",k1_sort!P8*5,"演技",k1_sort!P8*3,"全体歌",k1_sort!P8,1))</f>
        <v>1</v>
      </c>
      <c r="M8" s="189">
        <f>if(k1_sort!Q8="",1,SWITCH(k1_sort!$D8,"ソロ歌",k1_sort!Q8*7,"ソリ歌",k1_sort!Q8*7,"振り",k1_sort!Q8*5,"演技",k1_sort!Q8*3,"全体歌",k1_sort!Q8,1))</f>
        <v>1</v>
      </c>
      <c r="N8" s="189">
        <f>if(k1_sort!R8="",1,SWITCH(k1_sort!$D8,"ソロ歌",k1_sort!R8*7,"ソリ歌",k1_sort!R8*7,"振り",k1_sort!R8*5,"演技",k1_sort!R8*3,"全体歌",k1_sort!R8,1))</f>
        <v>1</v>
      </c>
      <c r="O8" s="189">
        <f>if(k1_sort!S8="",1,SWITCH(k1_sort!$D8,"ソロ歌",k1_sort!S8*7,"ソリ歌",k1_sort!S8*7,"振り",k1_sort!S8*5,"演技",k1_sort!S8*3,"全体歌",k1_sort!S8,1))</f>
        <v>1</v>
      </c>
      <c r="P8" s="189">
        <f>if(k1_sort!T8="",1,SWITCH(k1_sort!$D8,"ソロ歌",k1_sort!T8*7,"ソリ歌",k1_sort!T8*7,"振り",k1_sort!T8*5,"演技",k1_sort!T8*3,"全体歌",k1_sort!T8,1))</f>
        <v>1</v>
      </c>
      <c r="Q8" s="189">
        <f>if(k1_sort!U8="",1,SWITCH(k1_sort!$D8,"ソロ歌",k1_sort!U8*7,"ソリ歌",k1_sort!U8*7,"振り",k1_sort!U8*5,"演技",k1_sort!U8*3,"全体歌",k1_sort!U8,1))</f>
        <v>1</v>
      </c>
      <c r="R8" s="189">
        <f>if(k1_sort!V8="",1,SWITCH(k1_sort!$D8,"ソロ歌",k1_sort!V8*7,"ソリ歌",k1_sort!V8*7,"振り",k1_sort!V8*5,"演技",k1_sort!V8*3,"全体歌",k1_sort!V8,1))</f>
        <v>1</v>
      </c>
      <c r="S8" s="189">
        <f>if(k1_sort!W8="",1,SWITCH(k1_sort!$D8,"ソロ歌",k1_sort!W8*7,"ソリ歌",k1_sort!W8*7,"振り",k1_sort!W8*5,"演技",k1_sort!W8*3,"全体歌",k1_sort!W8,1))</f>
        <v>1</v>
      </c>
      <c r="T8" s="189">
        <f>if(k1_sort!X8="",1,SWITCH(k1_sort!$D8,"ソロ歌",k1_sort!X8*7,"ソリ歌",k1_sort!X8*7,"振り",k1_sort!X8*5,"演技",k1_sort!X8*3,"全体歌",k1_sort!X8,1))</f>
        <v>1</v>
      </c>
      <c r="U8" s="189">
        <f>if(k1_sort!Y8="",1,SWITCH(k1_sort!$D8,"ソロ歌",k1_sort!Y8*7,"ソリ歌",k1_sort!Y8*7,"振り",k1_sort!Y8*5,"演技",k1_sort!Y8*3,"全体歌",k1_sort!Y8,1))</f>
        <v>1</v>
      </c>
      <c r="V8" s="189">
        <f>if(k1_sort!Z8="",1,SWITCH(k1_sort!$D8,"ソロ歌",k1_sort!Z8*7,"ソリ歌",k1_sort!Z8*7,"振り",k1_sort!Z8*5,"演技",k1_sort!Z8*3,"全体歌",k1_sort!Z8,1))</f>
        <v>1</v>
      </c>
      <c r="W8" s="189">
        <f>if(k1_sort!AA8="",1,SWITCH(k1_sort!$D8,"ソロ歌",k1_sort!AA8*7,"ソリ歌",k1_sort!AA8*7,"振り",k1_sort!AA8*5,"演技",k1_sort!AA8*3,"全体歌",k1_sort!AA8,1))</f>
        <v>1</v>
      </c>
      <c r="X8" s="189">
        <f>if(k1_sort!AB8="",1,SWITCH(k1_sort!$D8,"ソロ歌",k1_sort!AB8*7,"ソリ歌",k1_sort!AB8*7,"振り",k1_sort!AB8*5,"演技",k1_sort!AB8*3,"全体歌",k1_sort!AB8,1))</f>
        <v>1</v>
      </c>
      <c r="Y8" s="189">
        <f>if(k1_sort!AC8="",1,SWITCH(k1_sort!$D8,"ソロ歌",k1_sort!AC8*7,"ソリ歌",k1_sort!AC8*7,"振り",k1_sort!AC8*5,"演技",k1_sort!AC8*3,"全体歌",k1_sort!AC8,1))</f>
        <v>1</v>
      </c>
      <c r="Z8" s="189">
        <f>if(k1_sort!AD8="",1,SWITCH(k1_sort!$D8,"ソロ歌",k1_sort!AD8*7,"ソリ歌",k1_sort!AD8*7,"振り",k1_sort!AD8*5,"演技",k1_sort!AD8*3,"全体歌",k1_sort!AD8,1))</f>
        <v>1</v>
      </c>
      <c r="AA8" s="189">
        <f>if(k1_sort!AE8="",1,SWITCH(k1_sort!$D8,"ソロ歌",k1_sort!AE8*7,"ソリ歌",k1_sort!AE8*7,"振り",k1_sort!AE8*5,"演技",k1_sort!AE8*3,"全体歌",k1_sort!AE8,1))</f>
        <v>1</v>
      </c>
      <c r="AB8" s="189">
        <f>if(k1_sort!AF8="",1,SWITCH(k1_sort!$D8,"ソロ歌",k1_sort!AF8*7,"ソリ歌",k1_sort!AF8*7,"振り",k1_sort!AF8*5,"演技",k1_sort!AF8*3,"全体歌",k1_sort!AF8,1))</f>
        <v>1</v>
      </c>
      <c r="AC8" s="189">
        <f>if(k1_sort!AG8="",1,SWITCH(k1_sort!$D8,"ソロ歌",k1_sort!AG8*7,"ソリ歌",k1_sort!AG8*7,"振り",k1_sort!AG8*5,"演技",k1_sort!AG8*3,"全体歌",k1_sort!AG8,1))</f>
        <v>1</v>
      </c>
      <c r="AD8" s="189">
        <f>if(k1_sort!AH8="",1,SWITCH(k1_sort!$D8,"ソロ歌",k1_sort!AH8*7,"ソリ歌",k1_sort!AH8*7,"振り",k1_sort!AH8*5,"演技",k1_sort!AH8*3,"全体歌",k1_sort!AH8,1))</f>
        <v>1</v>
      </c>
      <c r="AE8" s="189">
        <f>if(k1_sort!AI8="",1,SWITCH(k1_sort!$D8,"ソロ歌",k1_sort!AI8*7,"ソリ歌",k1_sort!AI8*7,"振り",k1_sort!AI8*5,"演技",k1_sort!AI8*3,"全体歌",k1_sort!AI8,1))</f>
        <v>1</v>
      </c>
      <c r="AF8" s="189">
        <f>if(k1_sort!AJ8="",1,SWITCH(k1_sort!$D8,"ソロ歌",k1_sort!AJ8*7,"ソリ歌",k1_sort!AJ8*7,"振り",k1_sort!AJ8*5,"演技",k1_sort!AJ8*3,"全体歌",k1_sort!AJ8,1))</f>
        <v>1</v>
      </c>
      <c r="AG8" s="189">
        <f>if(k1_sort!AK8="",1,SWITCH(k1_sort!$D8,"ソロ歌",k1_sort!AK8*7,"ソリ歌",k1_sort!AK8*7,"振り",k1_sort!AK8*5,"演技",k1_sort!AK8*3,"全体歌",k1_sort!AK8,1))</f>
        <v>1</v>
      </c>
      <c r="AH8" s="189">
        <f>if(k1_sort!AL8="",1,SWITCH(k1_sort!$D8,"ソロ歌",k1_sort!AL8*7,"ソリ歌",k1_sort!AL8*7,"振り",k1_sort!AL8*5,"演技",k1_sort!AL8*3,"全体歌",k1_sort!AL8,1))</f>
        <v>1</v>
      </c>
      <c r="AI8" s="189">
        <f>if(k1_sort!AM8="",1,SWITCH(k1_sort!$D8,"ソロ歌",k1_sort!AM8*7,"ソリ歌",k1_sort!AM8*7,"振り",k1_sort!AM8*5,"演技",k1_sort!AM8*3,"全体歌",k1_sort!AM8,1))</f>
        <v>1</v>
      </c>
      <c r="AJ8" s="189">
        <f>if(k1_sort!AN8="",1,SWITCH(k1_sort!$D8,"ソロ歌",k1_sort!AN8*7,"ソリ歌",k1_sort!AN8*7,"振り",k1_sort!AN8*5,"演技",k1_sort!AN8*3,"全体歌",k1_sort!AN8,1))</f>
        <v>1</v>
      </c>
      <c r="AK8" s="189">
        <f>if(k1_sort!AO8="",1,SWITCH(k1_sort!$D8,"ソロ歌",k1_sort!AO8*7,"ソリ歌",k1_sort!AO8*7,"振り",k1_sort!AO8*5,"演技",k1_sort!AO8*3,"全体歌",k1_sort!AO8,1))</f>
        <v>1</v>
      </c>
      <c r="AL8" s="189">
        <f>if(k1_sort!AP8="",1,SWITCH(k1_sort!$D8,"ソロ歌",k1_sort!AP8*7,"ソリ歌",k1_sort!AP8*7,"振り",k1_sort!AP8*5,"演技",k1_sort!AP8*3,"全体歌",k1_sort!AP8,1))</f>
        <v>1</v>
      </c>
      <c r="AM8" s="189">
        <f>if(k1_sort!AQ8="",1,SWITCH(k1_sort!$D8,"ソロ歌",k1_sort!AQ8*7,"ソリ歌",k1_sort!AQ8*7,"振り",k1_sort!AQ8*5,"演技",k1_sort!AQ8*3,"全体歌",k1_sort!AQ8,1))</f>
        <v>1</v>
      </c>
      <c r="AN8" s="189">
        <f>if(k1_sort!AR8="",1,SWITCH(k1_sort!$D8,"ソロ歌",k1_sort!AR8*7,"ソリ歌",k1_sort!AR8*7,"振り",k1_sort!AR8*5,"演技",k1_sort!AR8*3,"全体歌",k1_sort!AR8,1))</f>
        <v>1</v>
      </c>
      <c r="AO8" s="189">
        <f>if(k1_sort!AS8="",1,SWITCH(k1_sort!$D8,"ソロ歌",k1_sort!AS8*7,"ソリ歌",k1_sort!AS8*7,"振り",k1_sort!AS8*5,"演技",k1_sort!AS8*3,"全体歌",k1_sort!AS8,1))</f>
        <v>1</v>
      </c>
      <c r="AP8" s="189">
        <f>if(k1_sort!AT8="",1,SWITCH(k1_sort!$D8,"ソロ歌",k1_sort!AT8*7,"ソリ歌",k1_sort!AT8*7,"振り",k1_sort!AT8*5,"演技",k1_sort!AT8*3,"全体歌",k1_sort!AT8,1))</f>
        <v>1</v>
      </c>
      <c r="AQ8" s="189">
        <f>if(k1_sort!AU8="",1,SWITCH(k1_sort!$D8,"ソロ歌",k1_sort!AU8*7,"ソリ歌",k1_sort!AU8*7,"振り",k1_sort!AU8*5,"演技",k1_sort!AU8*3,"全体歌",k1_sort!AU8,1))</f>
        <v>1</v>
      </c>
      <c r="AR8" s="189">
        <f>if(k1_sort!AV8="",1,SWITCH(k1_sort!$D8,"ソロ歌",k1_sort!AV8*7,"ソリ歌",k1_sort!AV8*7,"振り",k1_sort!AV8*5,"演技",k1_sort!AV8*3,"全体歌",k1_sort!AV8,1))</f>
        <v>1</v>
      </c>
      <c r="AS8" s="189">
        <f>if(k1_sort!AW8="",1,SWITCH(k1_sort!$D8,"ソロ歌",k1_sort!AW8*7,"ソリ歌",k1_sort!AW8*7,"振り",k1_sort!AW8*5,"演技",k1_sort!AW8*3,"全体歌",k1_sort!AW8,1))</f>
        <v>1</v>
      </c>
      <c r="AT8" s="189">
        <f>if(k1_sort!AX8="",1,SWITCH(k1_sort!$D8,"ソロ歌",k1_sort!AX8*7,"ソリ歌",k1_sort!AX8*7,"振り",k1_sort!AX8*5,"演技",k1_sort!AX8*3,"全体歌",k1_sort!AX8,1))</f>
        <v>1</v>
      </c>
      <c r="AU8" s="189">
        <f>if(k1_sort!AY8="",1,SWITCH(k1_sort!$D8,"ソロ歌",k1_sort!AY8*7,"ソリ歌",k1_sort!AY8*7,"振り",k1_sort!AY8*5,"演技",k1_sort!AY8*3,"全体歌",k1_sort!AY8,1))</f>
        <v>1</v>
      </c>
      <c r="AV8" s="189">
        <f>if(k1_sort!AZ8="",1,SWITCH(k1_sort!$D8,"ソロ歌",k1_sort!AZ8*7,"ソリ歌",k1_sort!AZ8*7,"振り",k1_sort!AZ8*5,"演技",k1_sort!AZ8*3,"全体歌",k1_sort!AZ8,1))</f>
        <v>1</v>
      </c>
      <c r="AW8" s="189">
        <f>if(k1_sort!BA8="",1,SWITCH(k1_sort!$D8,"ソロ歌",k1_sort!BA8*7,"ソリ歌",k1_sort!BA8*7,"振り",k1_sort!BA8*5,"演技",k1_sort!BA8*3,"全体歌",k1_sort!BA8,1))</f>
        <v>1</v>
      </c>
      <c r="AX8" s="189">
        <f>if(k1_sort!BB8="",1,SWITCH(k1_sort!$D8,"ソロ歌",k1_sort!BB8*7,"ソリ歌",k1_sort!BB8*7,"振り",k1_sort!BB8*5,"演技",k1_sort!BB8*3,"全体歌",k1_sort!BB8,1))</f>
        <v>1</v>
      </c>
      <c r="AY8" s="189">
        <f>if(k1_sort!BC8="",1,SWITCH(k1_sort!$D8,"ソロ歌",k1_sort!BC8*7,"ソリ歌",k1_sort!BC8*7,"振り",k1_sort!BC8*5,"演技",k1_sort!BC8*3,"全体歌",k1_sort!BC8,1))</f>
        <v>1</v>
      </c>
    </row>
    <row r="9">
      <c r="A9" s="36" t="str">
        <f>k1_sort!B9</f>
        <v>M6</v>
      </c>
      <c r="B9" s="189">
        <f>if(k1_sort!F9="",1,SWITCH(k1_sort!$D9,"ソロ歌",k1_sort!F9*7,"ソリ歌",k1_sort!F9*7,"振り",k1_sort!F9*5,"演技",k1_sort!F9*3,"全体歌",k1_sort!F9,1))</f>
        <v>1</v>
      </c>
      <c r="C9" s="189">
        <f>if(k1_sort!G9="",1,SWITCH(k1_sort!$D9,"ソロ歌",k1_sort!G9*7,"ソリ歌",k1_sort!G9*7,"振り",k1_sort!G9*5,"演技",k1_sort!G9*3,"全体歌",k1_sort!G9,1))</f>
        <v>14</v>
      </c>
      <c r="D9" s="189">
        <f>if(k1_sort!H9="",1,SWITCH(k1_sort!$D9,"ソロ歌",k1_sort!H9*7,"ソリ歌",k1_sort!H9*7,"振り",k1_sort!H9*5,"演技",k1_sort!H9*3,"全体歌",k1_sort!H9,1))</f>
        <v>1</v>
      </c>
      <c r="E9" s="189">
        <f>if(k1_sort!I9="",1,SWITCH(k1_sort!$D9,"ソロ歌",k1_sort!I9*7,"ソリ歌",k1_sort!I9*7,"振り",k1_sort!I9*5,"演技",k1_sort!I9*3,"全体歌",k1_sort!I9,1))</f>
        <v>1</v>
      </c>
      <c r="F9" s="189">
        <f>if(k1_sort!J9="",1,SWITCH(k1_sort!$D9,"ソロ歌",k1_sort!J9*7,"ソリ歌",k1_sort!J9*7,"振り",k1_sort!J9*5,"演技",k1_sort!J9*3,"全体歌",k1_sort!J9,1))</f>
        <v>1</v>
      </c>
      <c r="G9" s="189">
        <f>if(k1_sort!K9="",1,SWITCH(k1_sort!$D9,"ソロ歌",k1_sort!K9*7,"ソリ歌",k1_sort!K9*7,"振り",k1_sort!K9*5,"演技",k1_sort!K9*3,"全体歌",k1_sort!K9,1))</f>
        <v>14</v>
      </c>
      <c r="H9" s="189">
        <f>if(k1_sort!L9="",1,SWITCH(k1_sort!$D9,"ソロ歌",k1_sort!L9*7,"ソリ歌",k1_sort!L9*7,"振り",k1_sort!L9*5,"演技",k1_sort!L9*3,"全体歌",k1_sort!L9,1))</f>
        <v>1</v>
      </c>
      <c r="I9" s="189">
        <f>if(k1_sort!M9="",1,SWITCH(k1_sort!$D9,"ソロ歌",k1_sort!M9*7,"ソリ歌",k1_sort!M9*7,"振り",k1_sort!M9*5,"演技",k1_sort!M9*3,"全体歌",k1_sort!M9,1))</f>
        <v>1</v>
      </c>
      <c r="J9" s="189">
        <f>if(k1_sort!N9="",1,SWITCH(k1_sort!$D9,"ソロ歌",k1_sort!N9*7,"ソリ歌",k1_sort!N9*7,"振り",k1_sort!N9*5,"演技",k1_sort!N9*3,"全体歌",k1_sort!N9,1))</f>
        <v>1</v>
      </c>
      <c r="K9" s="189">
        <f>if(k1_sort!O9="",1,SWITCH(k1_sort!$D9,"ソロ歌",k1_sort!O9*7,"ソリ歌",k1_sort!O9*7,"振り",k1_sort!O9*5,"演技",k1_sort!O9*3,"全体歌",k1_sort!O9,1))</f>
        <v>1</v>
      </c>
      <c r="L9" s="189">
        <f>if(k1_sort!P9="",1,SWITCH(k1_sort!$D9,"ソロ歌",k1_sort!P9*7,"ソリ歌",k1_sort!P9*7,"振り",k1_sort!P9*5,"演技",k1_sort!P9*3,"全体歌",k1_sort!P9,1))</f>
        <v>1</v>
      </c>
      <c r="M9" s="189">
        <f>if(k1_sort!Q9="",1,SWITCH(k1_sort!$D9,"ソロ歌",k1_sort!Q9*7,"ソリ歌",k1_sort!Q9*7,"振り",k1_sort!Q9*5,"演技",k1_sort!Q9*3,"全体歌",k1_sort!Q9,1))</f>
        <v>1</v>
      </c>
      <c r="N9" s="189">
        <f>if(k1_sort!R9="",1,SWITCH(k1_sort!$D9,"ソロ歌",k1_sort!R9*7,"ソリ歌",k1_sort!R9*7,"振り",k1_sort!R9*5,"演技",k1_sort!R9*3,"全体歌",k1_sort!R9,1))</f>
        <v>1</v>
      </c>
      <c r="O9" s="189">
        <f>if(k1_sort!S9="",1,SWITCH(k1_sort!$D9,"ソロ歌",k1_sort!S9*7,"ソリ歌",k1_sort!S9*7,"振り",k1_sort!S9*5,"演技",k1_sort!S9*3,"全体歌",k1_sort!S9,1))</f>
        <v>1</v>
      </c>
      <c r="P9" s="189">
        <f>if(k1_sort!T9="",1,SWITCH(k1_sort!$D9,"ソロ歌",k1_sort!T9*7,"ソリ歌",k1_sort!T9*7,"振り",k1_sort!T9*5,"演技",k1_sort!T9*3,"全体歌",k1_sort!T9,1))</f>
        <v>1</v>
      </c>
      <c r="Q9" s="189">
        <f>if(k1_sort!U9="",1,SWITCH(k1_sort!$D9,"ソロ歌",k1_sort!U9*7,"ソリ歌",k1_sort!U9*7,"振り",k1_sort!U9*5,"演技",k1_sort!U9*3,"全体歌",k1_sort!U9,1))</f>
        <v>1</v>
      </c>
      <c r="R9" s="189">
        <f>if(k1_sort!V9="",1,SWITCH(k1_sort!$D9,"ソロ歌",k1_sort!V9*7,"ソリ歌",k1_sort!V9*7,"振り",k1_sort!V9*5,"演技",k1_sort!V9*3,"全体歌",k1_sort!V9,1))</f>
        <v>1</v>
      </c>
      <c r="S9" s="189">
        <f>if(k1_sort!W9="",1,SWITCH(k1_sort!$D9,"ソロ歌",k1_sort!W9*7,"ソリ歌",k1_sort!W9*7,"振り",k1_sort!W9*5,"演技",k1_sort!W9*3,"全体歌",k1_sort!W9,1))</f>
        <v>1</v>
      </c>
      <c r="T9" s="189">
        <f>if(k1_sort!X9="",1,SWITCH(k1_sort!$D9,"ソロ歌",k1_sort!X9*7,"ソリ歌",k1_sort!X9*7,"振り",k1_sort!X9*5,"演技",k1_sort!X9*3,"全体歌",k1_sort!X9,1))</f>
        <v>14</v>
      </c>
      <c r="U9" s="189">
        <f>if(k1_sort!Y9="",1,SWITCH(k1_sort!$D9,"ソロ歌",k1_sort!Y9*7,"ソリ歌",k1_sort!Y9*7,"振り",k1_sort!Y9*5,"演技",k1_sort!Y9*3,"全体歌",k1_sort!Y9,1))</f>
        <v>14</v>
      </c>
      <c r="V9" s="189">
        <f>if(k1_sort!Z9="",1,SWITCH(k1_sort!$D9,"ソロ歌",k1_sort!Z9*7,"ソリ歌",k1_sort!Z9*7,"振り",k1_sort!Z9*5,"演技",k1_sort!Z9*3,"全体歌",k1_sort!Z9,1))</f>
        <v>1</v>
      </c>
      <c r="W9" s="189">
        <f>if(k1_sort!AA9="",1,SWITCH(k1_sort!$D9,"ソロ歌",k1_sort!AA9*7,"ソリ歌",k1_sort!AA9*7,"振り",k1_sort!AA9*5,"演技",k1_sort!AA9*3,"全体歌",k1_sort!AA9,1))</f>
        <v>1</v>
      </c>
      <c r="X9" s="189">
        <f>if(k1_sort!AB9="",1,SWITCH(k1_sort!$D9,"ソロ歌",k1_sort!AB9*7,"ソリ歌",k1_sort!AB9*7,"振り",k1_sort!AB9*5,"演技",k1_sort!AB9*3,"全体歌",k1_sort!AB9,1))</f>
        <v>1</v>
      </c>
      <c r="Y9" s="189">
        <f>if(k1_sort!AC9="",1,SWITCH(k1_sort!$D9,"ソロ歌",k1_sort!AC9*7,"ソリ歌",k1_sort!AC9*7,"振り",k1_sort!AC9*5,"演技",k1_sort!AC9*3,"全体歌",k1_sort!AC9,1))</f>
        <v>1</v>
      </c>
      <c r="Z9" s="189">
        <f>if(k1_sort!AD9="",1,SWITCH(k1_sort!$D9,"ソロ歌",k1_sort!AD9*7,"ソリ歌",k1_sort!AD9*7,"振り",k1_sort!AD9*5,"演技",k1_sort!AD9*3,"全体歌",k1_sort!AD9,1))</f>
        <v>1</v>
      </c>
      <c r="AA9" s="189">
        <f>if(k1_sort!AE9="",1,SWITCH(k1_sort!$D9,"ソロ歌",k1_sort!AE9*7,"ソリ歌",k1_sort!AE9*7,"振り",k1_sort!AE9*5,"演技",k1_sort!AE9*3,"全体歌",k1_sort!AE9,1))</f>
        <v>1</v>
      </c>
      <c r="AB9" s="189">
        <f>if(k1_sort!AF9="",1,SWITCH(k1_sort!$D9,"ソロ歌",k1_sort!AF9*7,"ソリ歌",k1_sort!AF9*7,"振り",k1_sort!AF9*5,"演技",k1_sort!AF9*3,"全体歌",k1_sort!AF9,1))</f>
        <v>1</v>
      </c>
      <c r="AC9" s="189">
        <f>if(k1_sort!AG9="",1,SWITCH(k1_sort!$D9,"ソロ歌",k1_sort!AG9*7,"ソリ歌",k1_sort!AG9*7,"振り",k1_sort!AG9*5,"演技",k1_sort!AG9*3,"全体歌",k1_sort!AG9,1))</f>
        <v>1</v>
      </c>
      <c r="AD9" s="189">
        <f>if(k1_sort!AH9="",1,SWITCH(k1_sort!$D9,"ソロ歌",k1_sort!AH9*7,"ソリ歌",k1_sort!AH9*7,"振り",k1_sort!AH9*5,"演技",k1_sort!AH9*3,"全体歌",k1_sort!AH9,1))</f>
        <v>1</v>
      </c>
      <c r="AE9" s="189">
        <f>if(k1_sort!AI9="",1,SWITCH(k1_sort!$D9,"ソロ歌",k1_sort!AI9*7,"ソリ歌",k1_sort!AI9*7,"振り",k1_sort!AI9*5,"演技",k1_sort!AI9*3,"全体歌",k1_sort!AI9,1))</f>
        <v>1</v>
      </c>
      <c r="AF9" s="189">
        <f>if(k1_sort!AJ9="",1,SWITCH(k1_sort!$D9,"ソロ歌",k1_sort!AJ9*7,"ソリ歌",k1_sort!AJ9*7,"振り",k1_sort!AJ9*5,"演技",k1_sort!AJ9*3,"全体歌",k1_sort!AJ9,1))</f>
        <v>1</v>
      </c>
      <c r="AG9" s="189">
        <f>if(k1_sort!AK9="",1,SWITCH(k1_sort!$D9,"ソロ歌",k1_sort!AK9*7,"ソリ歌",k1_sort!AK9*7,"振り",k1_sort!AK9*5,"演技",k1_sort!AK9*3,"全体歌",k1_sort!AK9,1))</f>
        <v>1</v>
      </c>
      <c r="AH9" s="189">
        <f>if(k1_sort!AL9="",1,SWITCH(k1_sort!$D9,"ソロ歌",k1_sort!AL9*7,"ソリ歌",k1_sort!AL9*7,"振り",k1_sort!AL9*5,"演技",k1_sort!AL9*3,"全体歌",k1_sort!AL9,1))</f>
        <v>1</v>
      </c>
      <c r="AI9" s="189">
        <f>if(k1_sort!AM9="",1,SWITCH(k1_sort!$D9,"ソロ歌",k1_sort!AM9*7,"ソリ歌",k1_sort!AM9*7,"振り",k1_sort!AM9*5,"演技",k1_sort!AM9*3,"全体歌",k1_sort!AM9,1))</f>
        <v>1</v>
      </c>
      <c r="AJ9" s="189">
        <f>if(k1_sort!AN9="",1,SWITCH(k1_sort!$D9,"ソロ歌",k1_sort!AN9*7,"ソリ歌",k1_sort!AN9*7,"振り",k1_sort!AN9*5,"演技",k1_sort!AN9*3,"全体歌",k1_sort!AN9,1))</f>
        <v>1</v>
      </c>
      <c r="AK9" s="189">
        <f>if(k1_sort!AO9="",1,SWITCH(k1_sort!$D9,"ソロ歌",k1_sort!AO9*7,"ソリ歌",k1_sort!AO9*7,"振り",k1_sort!AO9*5,"演技",k1_sort!AO9*3,"全体歌",k1_sort!AO9,1))</f>
        <v>1</v>
      </c>
      <c r="AL9" s="189">
        <f>if(k1_sort!AP9="",1,SWITCH(k1_sort!$D9,"ソロ歌",k1_sort!AP9*7,"ソリ歌",k1_sort!AP9*7,"振り",k1_sort!AP9*5,"演技",k1_sort!AP9*3,"全体歌",k1_sort!AP9,1))</f>
        <v>1</v>
      </c>
      <c r="AM9" s="189">
        <f>if(k1_sort!AQ9="",1,SWITCH(k1_sort!$D9,"ソロ歌",k1_sort!AQ9*7,"ソリ歌",k1_sort!AQ9*7,"振り",k1_sort!AQ9*5,"演技",k1_sort!AQ9*3,"全体歌",k1_sort!AQ9,1))</f>
        <v>1</v>
      </c>
      <c r="AN9" s="189">
        <f>if(k1_sort!AR9="",1,SWITCH(k1_sort!$D9,"ソロ歌",k1_sort!AR9*7,"ソリ歌",k1_sort!AR9*7,"振り",k1_sort!AR9*5,"演技",k1_sort!AR9*3,"全体歌",k1_sort!AR9,1))</f>
        <v>1</v>
      </c>
      <c r="AO9" s="189">
        <f>if(k1_sort!AS9="",1,SWITCH(k1_sort!$D9,"ソロ歌",k1_sort!AS9*7,"ソリ歌",k1_sort!AS9*7,"振り",k1_sort!AS9*5,"演技",k1_sort!AS9*3,"全体歌",k1_sort!AS9,1))</f>
        <v>1</v>
      </c>
      <c r="AP9" s="189">
        <f>if(k1_sort!AT9="",1,SWITCH(k1_sort!$D9,"ソロ歌",k1_sort!AT9*7,"ソリ歌",k1_sort!AT9*7,"振り",k1_sort!AT9*5,"演技",k1_sort!AT9*3,"全体歌",k1_sort!AT9,1))</f>
        <v>1</v>
      </c>
      <c r="AQ9" s="189">
        <f>if(k1_sort!AU9="",1,SWITCH(k1_sort!$D9,"ソロ歌",k1_sort!AU9*7,"ソリ歌",k1_sort!AU9*7,"振り",k1_sort!AU9*5,"演技",k1_sort!AU9*3,"全体歌",k1_sort!AU9,1))</f>
        <v>1</v>
      </c>
      <c r="AR9" s="189">
        <f>if(k1_sort!AV9="",1,SWITCH(k1_sort!$D9,"ソロ歌",k1_sort!AV9*7,"ソリ歌",k1_sort!AV9*7,"振り",k1_sort!AV9*5,"演技",k1_sort!AV9*3,"全体歌",k1_sort!AV9,1))</f>
        <v>1</v>
      </c>
      <c r="AS9" s="189">
        <f>if(k1_sort!AW9="",1,SWITCH(k1_sort!$D9,"ソロ歌",k1_sort!AW9*7,"ソリ歌",k1_sort!AW9*7,"振り",k1_sort!AW9*5,"演技",k1_sort!AW9*3,"全体歌",k1_sort!AW9,1))</f>
        <v>1</v>
      </c>
      <c r="AT9" s="189">
        <f>if(k1_sort!AX9="",1,SWITCH(k1_sort!$D9,"ソロ歌",k1_sort!AX9*7,"ソリ歌",k1_sort!AX9*7,"振り",k1_sort!AX9*5,"演技",k1_sort!AX9*3,"全体歌",k1_sort!AX9,1))</f>
        <v>1</v>
      </c>
      <c r="AU9" s="189">
        <f>if(k1_sort!AY9="",1,SWITCH(k1_sort!$D9,"ソロ歌",k1_sort!AY9*7,"ソリ歌",k1_sort!AY9*7,"振り",k1_sort!AY9*5,"演技",k1_sort!AY9*3,"全体歌",k1_sort!AY9,1))</f>
        <v>1</v>
      </c>
      <c r="AV9" s="189">
        <f>if(k1_sort!AZ9="",1,SWITCH(k1_sort!$D9,"ソロ歌",k1_sort!AZ9*7,"ソリ歌",k1_sort!AZ9*7,"振り",k1_sort!AZ9*5,"演技",k1_sort!AZ9*3,"全体歌",k1_sort!AZ9,1))</f>
        <v>1</v>
      </c>
      <c r="AW9" s="189">
        <f>if(k1_sort!BA9="",1,SWITCH(k1_sort!$D9,"ソロ歌",k1_sort!BA9*7,"ソリ歌",k1_sort!BA9*7,"振り",k1_sort!BA9*5,"演技",k1_sort!BA9*3,"全体歌",k1_sort!BA9,1))</f>
        <v>1</v>
      </c>
      <c r="AX9" s="189">
        <f>if(k1_sort!BB9="",1,SWITCH(k1_sort!$D9,"ソロ歌",k1_sort!BB9*7,"ソリ歌",k1_sort!BB9*7,"振り",k1_sort!BB9*5,"演技",k1_sort!BB9*3,"全体歌",k1_sort!BB9,1))</f>
        <v>1</v>
      </c>
      <c r="AY9" s="189">
        <f>if(k1_sort!BC9="",1,SWITCH(k1_sort!$D9,"ソロ歌",k1_sort!BC9*7,"ソリ歌",k1_sort!BC9*7,"振り",k1_sort!BC9*5,"演技",k1_sort!BC9*3,"全体歌",k1_sort!BC9,1))</f>
        <v>1</v>
      </c>
    </row>
    <row r="10">
      <c r="A10" s="36" t="str">
        <f>k1_sort!B10</f>
        <v>M7</v>
      </c>
      <c r="B10" s="189">
        <f>if(k1_sort!F10="",1,SWITCH(k1_sort!$D10,"ソロ歌",k1_sort!F10*7,"ソリ歌",k1_sort!F10*7,"振り",k1_sort!F10*5,"演技",k1_sort!F10*3,"全体歌",k1_sort!F10,1))</f>
        <v>1</v>
      </c>
      <c r="C10" s="189">
        <f>if(k1_sort!G10="",1,SWITCH(k1_sort!$D10,"ソロ歌",k1_sort!G10*7,"ソリ歌",k1_sort!G10*7,"振り",k1_sort!G10*5,"演技",k1_sort!G10*3,"全体歌",k1_sort!G10,1))</f>
        <v>1</v>
      </c>
      <c r="D10" s="189">
        <f>if(k1_sort!H10="",1,SWITCH(k1_sort!$D10,"ソロ歌",k1_sort!H10*7,"ソリ歌",k1_sort!H10*7,"振り",k1_sort!H10*5,"演技",k1_sort!H10*3,"全体歌",k1_sort!H10,1))</f>
        <v>14</v>
      </c>
      <c r="E10" s="189">
        <f>if(k1_sort!I10="",1,SWITCH(k1_sort!$D10,"ソロ歌",k1_sort!I10*7,"ソリ歌",k1_sort!I10*7,"振り",k1_sort!I10*5,"演技",k1_sort!I10*3,"全体歌",k1_sort!I10,1))</f>
        <v>1</v>
      </c>
      <c r="F10" s="189">
        <f>if(k1_sort!J10="",1,SWITCH(k1_sort!$D10,"ソロ歌",k1_sort!J10*7,"ソリ歌",k1_sort!J10*7,"振り",k1_sort!J10*5,"演技",k1_sort!J10*3,"全体歌",k1_sort!J10,1))</f>
        <v>14</v>
      </c>
      <c r="G10" s="189">
        <f>if(k1_sort!K10="",1,SWITCH(k1_sort!$D10,"ソロ歌",k1_sort!K10*7,"ソリ歌",k1_sort!K10*7,"振り",k1_sort!K10*5,"演技",k1_sort!K10*3,"全体歌",k1_sort!K10,1))</f>
        <v>1</v>
      </c>
      <c r="H10" s="189">
        <f>if(k1_sort!L10="",1,SWITCH(k1_sort!$D10,"ソロ歌",k1_sort!L10*7,"ソリ歌",k1_sort!L10*7,"振り",k1_sort!L10*5,"演技",k1_sort!L10*3,"全体歌",k1_sort!L10,1))</f>
        <v>1</v>
      </c>
      <c r="I10" s="189">
        <f>if(k1_sort!M10="",1,SWITCH(k1_sort!$D10,"ソロ歌",k1_sort!M10*7,"ソリ歌",k1_sort!M10*7,"振り",k1_sort!M10*5,"演技",k1_sort!M10*3,"全体歌",k1_sort!M10,1))</f>
        <v>1</v>
      </c>
      <c r="J10" s="189">
        <f>if(k1_sort!N10="",1,SWITCH(k1_sort!$D10,"ソロ歌",k1_sort!N10*7,"ソリ歌",k1_sort!N10*7,"振り",k1_sort!N10*5,"演技",k1_sort!N10*3,"全体歌",k1_sort!N10,1))</f>
        <v>1</v>
      </c>
      <c r="K10" s="189">
        <f>if(k1_sort!O10="",1,SWITCH(k1_sort!$D10,"ソロ歌",k1_sort!O10*7,"ソリ歌",k1_sort!O10*7,"振り",k1_sort!O10*5,"演技",k1_sort!O10*3,"全体歌",k1_sort!O10,1))</f>
        <v>1</v>
      </c>
      <c r="L10" s="189">
        <f>if(k1_sort!P10="",1,SWITCH(k1_sort!$D10,"ソロ歌",k1_sort!P10*7,"ソリ歌",k1_sort!P10*7,"振り",k1_sort!P10*5,"演技",k1_sort!P10*3,"全体歌",k1_sort!P10,1))</f>
        <v>1</v>
      </c>
      <c r="M10" s="189">
        <f>if(k1_sort!Q10="",1,SWITCH(k1_sort!$D10,"ソロ歌",k1_sort!Q10*7,"ソリ歌",k1_sort!Q10*7,"振り",k1_sort!Q10*5,"演技",k1_sort!Q10*3,"全体歌",k1_sort!Q10,1))</f>
        <v>1</v>
      </c>
      <c r="N10" s="189">
        <f>if(k1_sort!R10="",1,SWITCH(k1_sort!$D10,"ソロ歌",k1_sort!R10*7,"ソリ歌",k1_sort!R10*7,"振り",k1_sort!R10*5,"演技",k1_sort!R10*3,"全体歌",k1_sort!R10,1))</f>
        <v>1</v>
      </c>
      <c r="O10" s="189">
        <f>if(k1_sort!S10="",1,SWITCH(k1_sort!$D10,"ソロ歌",k1_sort!S10*7,"ソリ歌",k1_sort!S10*7,"振り",k1_sort!S10*5,"演技",k1_sort!S10*3,"全体歌",k1_sort!S10,1))</f>
        <v>1</v>
      </c>
      <c r="P10" s="189">
        <f>if(k1_sort!T10="",1,SWITCH(k1_sort!$D10,"ソロ歌",k1_sort!T10*7,"ソリ歌",k1_sort!T10*7,"振り",k1_sort!T10*5,"演技",k1_sort!T10*3,"全体歌",k1_sort!T10,1))</f>
        <v>1</v>
      </c>
      <c r="Q10" s="189">
        <f>if(k1_sort!U10="",1,SWITCH(k1_sort!$D10,"ソロ歌",k1_sort!U10*7,"ソリ歌",k1_sort!U10*7,"振り",k1_sort!U10*5,"演技",k1_sort!U10*3,"全体歌",k1_sort!U10,1))</f>
        <v>1</v>
      </c>
      <c r="R10" s="189">
        <f>if(k1_sort!V10="",1,SWITCH(k1_sort!$D10,"ソロ歌",k1_sort!V10*7,"ソリ歌",k1_sort!V10*7,"振り",k1_sort!V10*5,"演技",k1_sort!V10*3,"全体歌",k1_sort!V10,1))</f>
        <v>1</v>
      </c>
      <c r="S10" s="189">
        <f>if(k1_sort!W10="",1,SWITCH(k1_sort!$D10,"ソロ歌",k1_sort!W10*7,"ソリ歌",k1_sort!W10*7,"振り",k1_sort!W10*5,"演技",k1_sort!W10*3,"全体歌",k1_sort!W10,1))</f>
        <v>1</v>
      </c>
      <c r="T10" s="189">
        <f>if(k1_sort!X10="",1,SWITCH(k1_sort!$D10,"ソロ歌",k1_sort!X10*7,"ソリ歌",k1_sort!X10*7,"振り",k1_sort!X10*5,"演技",k1_sort!X10*3,"全体歌",k1_sort!X10,1))</f>
        <v>1</v>
      </c>
      <c r="U10" s="189">
        <f>if(k1_sort!Y10="",1,SWITCH(k1_sort!$D10,"ソロ歌",k1_sort!Y10*7,"ソリ歌",k1_sort!Y10*7,"振り",k1_sort!Y10*5,"演技",k1_sort!Y10*3,"全体歌",k1_sort!Y10,1))</f>
        <v>1</v>
      </c>
      <c r="V10" s="189">
        <f>if(k1_sort!Z10="",1,SWITCH(k1_sort!$D10,"ソロ歌",k1_sort!Z10*7,"ソリ歌",k1_sort!Z10*7,"振り",k1_sort!Z10*5,"演技",k1_sort!Z10*3,"全体歌",k1_sort!Z10,1))</f>
        <v>1</v>
      </c>
      <c r="W10" s="189">
        <f>if(k1_sort!AA10="",1,SWITCH(k1_sort!$D10,"ソロ歌",k1_sort!AA10*7,"ソリ歌",k1_sort!AA10*7,"振り",k1_sort!AA10*5,"演技",k1_sort!AA10*3,"全体歌",k1_sort!AA10,1))</f>
        <v>1</v>
      </c>
      <c r="X10" s="189">
        <f>if(k1_sort!AB10="",1,SWITCH(k1_sort!$D10,"ソロ歌",k1_sort!AB10*7,"ソリ歌",k1_sort!AB10*7,"振り",k1_sort!AB10*5,"演技",k1_sort!AB10*3,"全体歌",k1_sort!AB10,1))</f>
        <v>1</v>
      </c>
      <c r="Y10" s="189">
        <f>if(k1_sort!AC10="",1,SWITCH(k1_sort!$D10,"ソロ歌",k1_sort!AC10*7,"ソリ歌",k1_sort!AC10*7,"振り",k1_sort!AC10*5,"演技",k1_sort!AC10*3,"全体歌",k1_sort!AC10,1))</f>
        <v>1</v>
      </c>
      <c r="Z10" s="189">
        <f>if(k1_sort!AD10="",1,SWITCH(k1_sort!$D10,"ソロ歌",k1_sort!AD10*7,"ソリ歌",k1_sort!AD10*7,"振り",k1_sort!AD10*5,"演技",k1_sort!AD10*3,"全体歌",k1_sort!AD10,1))</f>
        <v>1</v>
      </c>
      <c r="AA10" s="189">
        <f>if(k1_sort!AE10="",1,SWITCH(k1_sort!$D10,"ソロ歌",k1_sort!AE10*7,"ソリ歌",k1_sort!AE10*7,"振り",k1_sort!AE10*5,"演技",k1_sort!AE10*3,"全体歌",k1_sort!AE10,1))</f>
        <v>1</v>
      </c>
      <c r="AB10" s="189">
        <f>if(k1_sort!AF10="",1,SWITCH(k1_sort!$D10,"ソロ歌",k1_sort!AF10*7,"ソリ歌",k1_sort!AF10*7,"振り",k1_sort!AF10*5,"演技",k1_sort!AF10*3,"全体歌",k1_sort!AF10,1))</f>
        <v>1</v>
      </c>
      <c r="AC10" s="189">
        <f>if(k1_sort!AG10="",1,SWITCH(k1_sort!$D10,"ソロ歌",k1_sort!AG10*7,"ソリ歌",k1_sort!AG10*7,"振り",k1_sort!AG10*5,"演技",k1_sort!AG10*3,"全体歌",k1_sort!AG10,1))</f>
        <v>1</v>
      </c>
      <c r="AD10" s="189">
        <f>if(k1_sort!AH10="",1,SWITCH(k1_sort!$D10,"ソロ歌",k1_sort!AH10*7,"ソリ歌",k1_sort!AH10*7,"振り",k1_sort!AH10*5,"演技",k1_sort!AH10*3,"全体歌",k1_sort!AH10,1))</f>
        <v>1</v>
      </c>
      <c r="AE10" s="189">
        <f>if(k1_sort!AI10="",1,SWITCH(k1_sort!$D10,"ソロ歌",k1_sort!AI10*7,"ソリ歌",k1_sort!AI10*7,"振り",k1_sort!AI10*5,"演技",k1_sort!AI10*3,"全体歌",k1_sort!AI10,1))</f>
        <v>1</v>
      </c>
      <c r="AF10" s="189">
        <f>if(k1_sort!AJ10="",1,SWITCH(k1_sort!$D10,"ソロ歌",k1_sort!AJ10*7,"ソリ歌",k1_sort!AJ10*7,"振り",k1_sort!AJ10*5,"演技",k1_sort!AJ10*3,"全体歌",k1_sort!AJ10,1))</f>
        <v>1</v>
      </c>
      <c r="AG10" s="189">
        <f>if(k1_sort!AK10="",1,SWITCH(k1_sort!$D10,"ソロ歌",k1_sort!AK10*7,"ソリ歌",k1_sort!AK10*7,"振り",k1_sort!AK10*5,"演技",k1_sort!AK10*3,"全体歌",k1_sort!AK10,1))</f>
        <v>1</v>
      </c>
      <c r="AH10" s="189">
        <f>if(k1_sort!AL10="",1,SWITCH(k1_sort!$D10,"ソロ歌",k1_sort!AL10*7,"ソリ歌",k1_sort!AL10*7,"振り",k1_sort!AL10*5,"演技",k1_sort!AL10*3,"全体歌",k1_sort!AL10,1))</f>
        <v>1</v>
      </c>
      <c r="AI10" s="189">
        <f>if(k1_sort!AM10="",1,SWITCH(k1_sort!$D10,"ソロ歌",k1_sort!AM10*7,"ソリ歌",k1_sort!AM10*7,"振り",k1_sort!AM10*5,"演技",k1_sort!AM10*3,"全体歌",k1_sort!AM10,1))</f>
        <v>1</v>
      </c>
      <c r="AJ10" s="189">
        <f>if(k1_sort!AN10="",1,SWITCH(k1_sort!$D10,"ソロ歌",k1_sort!AN10*7,"ソリ歌",k1_sort!AN10*7,"振り",k1_sort!AN10*5,"演技",k1_sort!AN10*3,"全体歌",k1_sort!AN10,1))</f>
        <v>1</v>
      </c>
      <c r="AK10" s="189">
        <f>if(k1_sort!AO10="",1,SWITCH(k1_sort!$D10,"ソロ歌",k1_sort!AO10*7,"ソリ歌",k1_sort!AO10*7,"振り",k1_sort!AO10*5,"演技",k1_sort!AO10*3,"全体歌",k1_sort!AO10,1))</f>
        <v>1</v>
      </c>
      <c r="AL10" s="189">
        <f>if(k1_sort!AP10="",1,SWITCH(k1_sort!$D10,"ソロ歌",k1_sort!AP10*7,"ソリ歌",k1_sort!AP10*7,"振り",k1_sort!AP10*5,"演技",k1_sort!AP10*3,"全体歌",k1_sort!AP10,1))</f>
        <v>1</v>
      </c>
      <c r="AM10" s="189">
        <f>if(k1_sort!AQ10="",1,SWITCH(k1_sort!$D10,"ソロ歌",k1_sort!AQ10*7,"ソリ歌",k1_sort!AQ10*7,"振り",k1_sort!AQ10*5,"演技",k1_sort!AQ10*3,"全体歌",k1_sort!AQ10,1))</f>
        <v>1</v>
      </c>
      <c r="AN10" s="189">
        <f>if(k1_sort!AR10="",1,SWITCH(k1_sort!$D10,"ソロ歌",k1_sort!AR10*7,"ソリ歌",k1_sort!AR10*7,"振り",k1_sort!AR10*5,"演技",k1_sort!AR10*3,"全体歌",k1_sort!AR10,1))</f>
        <v>1</v>
      </c>
      <c r="AO10" s="189">
        <f>if(k1_sort!AS10="",1,SWITCH(k1_sort!$D10,"ソロ歌",k1_sort!AS10*7,"ソリ歌",k1_sort!AS10*7,"振り",k1_sort!AS10*5,"演技",k1_sort!AS10*3,"全体歌",k1_sort!AS10,1))</f>
        <v>1</v>
      </c>
      <c r="AP10" s="189">
        <f>if(k1_sort!AT10="",1,SWITCH(k1_sort!$D10,"ソロ歌",k1_sort!AT10*7,"ソリ歌",k1_sort!AT10*7,"振り",k1_sort!AT10*5,"演技",k1_sort!AT10*3,"全体歌",k1_sort!AT10,1))</f>
        <v>1</v>
      </c>
      <c r="AQ10" s="189">
        <f>if(k1_sort!AU10="",1,SWITCH(k1_sort!$D10,"ソロ歌",k1_sort!AU10*7,"ソリ歌",k1_sort!AU10*7,"振り",k1_sort!AU10*5,"演技",k1_sort!AU10*3,"全体歌",k1_sort!AU10,1))</f>
        <v>1</v>
      </c>
      <c r="AR10" s="189">
        <f>if(k1_sort!AV10="",1,SWITCH(k1_sort!$D10,"ソロ歌",k1_sort!AV10*7,"ソリ歌",k1_sort!AV10*7,"振り",k1_sort!AV10*5,"演技",k1_sort!AV10*3,"全体歌",k1_sort!AV10,1))</f>
        <v>1</v>
      </c>
      <c r="AS10" s="189">
        <f>if(k1_sort!AW10="",1,SWITCH(k1_sort!$D10,"ソロ歌",k1_sort!AW10*7,"ソリ歌",k1_sort!AW10*7,"振り",k1_sort!AW10*5,"演技",k1_sort!AW10*3,"全体歌",k1_sort!AW10,1))</f>
        <v>1</v>
      </c>
      <c r="AT10" s="189">
        <f>if(k1_sort!AX10="",1,SWITCH(k1_sort!$D10,"ソロ歌",k1_sort!AX10*7,"ソリ歌",k1_sort!AX10*7,"振り",k1_sort!AX10*5,"演技",k1_sort!AX10*3,"全体歌",k1_sort!AX10,1))</f>
        <v>1</v>
      </c>
      <c r="AU10" s="189">
        <f>if(k1_sort!AY10="",1,SWITCH(k1_sort!$D10,"ソロ歌",k1_sort!AY10*7,"ソリ歌",k1_sort!AY10*7,"振り",k1_sort!AY10*5,"演技",k1_sort!AY10*3,"全体歌",k1_sort!AY10,1))</f>
        <v>1</v>
      </c>
      <c r="AV10" s="189">
        <f>if(k1_sort!AZ10="",1,SWITCH(k1_sort!$D10,"ソロ歌",k1_sort!AZ10*7,"ソリ歌",k1_sort!AZ10*7,"振り",k1_sort!AZ10*5,"演技",k1_sort!AZ10*3,"全体歌",k1_sort!AZ10,1))</f>
        <v>1</v>
      </c>
      <c r="AW10" s="189">
        <f>if(k1_sort!BA10="",1,SWITCH(k1_sort!$D10,"ソロ歌",k1_sort!BA10*7,"ソリ歌",k1_sort!BA10*7,"振り",k1_sort!BA10*5,"演技",k1_sort!BA10*3,"全体歌",k1_sort!BA10,1))</f>
        <v>1</v>
      </c>
      <c r="AX10" s="189">
        <f>if(k1_sort!BB10="",1,SWITCH(k1_sort!$D10,"ソロ歌",k1_sort!BB10*7,"ソリ歌",k1_sort!BB10*7,"振り",k1_sort!BB10*5,"演技",k1_sort!BB10*3,"全体歌",k1_sort!BB10,1))</f>
        <v>1</v>
      </c>
      <c r="AY10" s="189">
        <f>if(k1_sort!BC10="",1,SWITCH(k1_sort!$D10,"ソロ歌",k1_sort!BC10*7,"ソリ歌",k1_sort!BC10*7,"振り",k1_sort!BC10*5,"演技",k1_sort!BC10*3,"全体歌",k1_sort!BC10,1))</f>
        <v>1</v>
      </c>
    </row>
    <row r="11">
      <c r="A11" s="36" t="str">
        <f>k1_sort!B11</f>
        <v>M8</v>
      </c>
      <c r="B11" s="189">
        <f>if(k1_sort!F11="",1,SWITCH(k1_sort!$D11,"ソロ歌",k1_sort!F11*7,"ソリ歌",k1_sort!F11*7,"振り",k1_sort!F11*5,"演技",k1_sort!F11*3,"全体歌",k1_sort!F11,1))</f>
        <v>14</v>
      </c>
      <c r="C11" s="189">
        <f>if(k1_sort!G11="",1,SWITCH(k1_sort!$D11,"ソロ歌",k1_sort!G11*7,"ソリ歌",k1_sort!G11*7,"振り",k1_sort!G11*5,"演技",k1_sort!G11*3,"全体歌",k1_sort!G11,1))</f>
        <v>1</v>
      </c>
      <c r="D11" s="189">
        <f>if(k1_sort!H11="",1,SWITCH(k1_sort!$D11,"ソロ歌",k1_sort!H11*7,"ソリ歌",k1_sort!H11*7,"振り",k1_sort!H11*5,"演技",k1_sort!H11*3,"全体歌",k1_sort!H11,1))</f>
        <v>1</v>
      </c>
      <c r="E11" s="189">
        <f>if(k1_sort!I11="",1,SWITCH(k1_sort!$D11,"ソロ歌",k1_sort!I11*7,"ソリ歌",k1_sort!I11*7,"振り",k1_sort!I11*5,"演技",k1_sort!I11*3,"全体歌",k1_sort!I11,1))</f>
        <v>1</v>
      </c>
      <c r="F11" s="189">
        <f>if(k1_sort!J11="",1,SWITCH(k1_sort!$D11,"ソロ歌",k1_sort!J11*7,"ソリ歌",k1_sort!J11*7,"振り",k1_sort!J11*5,"演技",k1_sort!J11*3,"全体歌",k1_sort!J11,1))</f>
        <v>1</v>
      </c>
      <c r="G11" s="189">
        <f>if(k1_sort!K11="",1,SWITCH(k1_sort!$D11,"ソロ歌",k1_sort!K11*7,"ソリ歌",k1_sort!K11*7,"振り",k1_sort!K11*5,"演技",k1_sort!K11*3,"全体歌",k1_sort!K11,1))</f>
        <v>1</v>
      </c>
      <c r="H11" s="189">
        <f>if(k1_sort!L11="",1,SWITCH(k1_sort!$D11,"ソロ歌",k1_sort!L11*7,"ソリ歌",k1_sort!L11*7,"振り",k1_sort!L11*5,"演技",k1_sort!L11*3,"全体歌",k1_sort!L11,1))</f>
        <v>1</v>
      </c>
      <c r="I11" s="189">
        <f>if(k1_sort!M11="",1,SWITCH(k1_sort!$D11,"ソロ歌",k1_sort!M11*7,"ソリ歌",k1_sort!M11*7,"振り",k1_sort!M11*5,"演技",k1_sort!M11*3,"全体歌",k1_sort!M11,1))</f>
        <v>1</v>
      </c>
      <c r="J11" s="189">
        <f>if(k1_sort!N11="",1,SWITCH(k1_sort!$D11,"ソロ歌",k1_sort!N11*7,"ソリ歌",k1_sort!N11*7,"振り",k1_sort!N11*5,"演技",k1_sort!N11*3,"全体歌",k1_sort!N11,1))</f>
        <v>1</v>
      </c>
      <c r="K11" s="189">
        <f>if(k1_sort!O11="",1,SWITCH(k1_sort!$D11,"ソロ歌",k1_sort!O11*7,"ソリ歌",k1_sort!O11*7,"振り",k1_sort!O11*5,"演技",k1_sort!O11*3,"全体歌",k1_sort!O11,1))</f>
        <v>1</v>
      </c>
      <c r="L11" s="189">
        <f>if(k1_sort!P11="",1,SWITCH(k1_sort!$D11,"ソロ歌",k1_sort!P11*7,"ソリ歌",k1_sort!P11*7,"振り",k1_sort!P11*5,"演技",k1_sort!P11*3,"全体歌",k1_sort!P11,1))</f>
        <v>1</v>
      </c>
      <c r="M11" s="189">
        <f>if(k1_sort!Q11="",1,SWITCH(k1_sort!$D11,"ソロ歌",k1_sort!Q11*7,"ソリ歌",k1_sort!Q11*7,"振り",k1_sort!Q11*5,"演技",k1_sort!Q11*3,"全体歌",k1_sort!Q11,1))</f>
        <v>1</v>
      </c>
      <c r="N11" s="189">
        <f>if(k1_sort!R11="",1,SWITCH(k1_sort!$D11,"ソロ歌",k1_sort!R11*7,"ソリ歌",k1_sort!R11*7,"振り",k1_sort!R11*5,"演技",k1_sort!R11*3,"全体歌",k1_sort!R11,1))</f>
        <v>1</v>
      </c>
      <c r="O11" s="189">
        <f>if(k1_sort!S11="",1,SWITCH(k1_sort!$D11,"ソロ歌",k1_sort!S11*7,"ソリ歌",k1_sort!S11*7,"振り",k1_sort!S11*5,"演技",k1_sort!S11*3,"全体歌",k1_sort!S11,1))</f>
        <v>1</v>
      </c>
      <c r="P11" s="189">
        <f>if(k1_sort!T11="",1,SWITCH(k1_sort!$D11,"ソロ歌",k1_sort!T11*7,"ソリ歌",k1_sort!T11*7,"振り",k1_sort!T11*5,"演技",k1_sort!T11*3,"全体歌",k1_sort!T11,1))</f>
        <v>1</v>
      </c>
      <c r="Q11" s="189">
        <f>if(k1_sort!U11="",1,SWITCH(k1_sort!$D11,"ソロ歌",k1_sort!U11*7,"ソリ歌",k1_sort!U11*7,"振り",k1_sort!U11*5,"演技",k1_sort!U11*3,"全体歌",k1_sort!U11,1))</f>
        <v>1</v>
      </c>
      <c r="R11" s="189">
        <f>if(k1_sort!V11="",1,SWITCH(k1_sort!$D11,"ソロ歌",k1_sort!V11*7,"ソリ歌",k1_sort!V11*7,"振り",k1_sort!V11*5,"演技",k1_sort!V11*3,"全体歌",k1_sort!V11,1))</f>
        <v>1</v>
      </c>
      <c r="S11" s="189">
        <f>if(k1_sort!W11="",1,SWITCH(k1_sort!$D11,"ソロ歌",k1_sort!W11*7,"ソリ歌",k1_sort!W11*7,"振り",k1_sort!W11*5,"演技",k1_sort!W11*3,"全体歌",k1_sort!W11,1))</f>
        <v>1</v>
      </c>
      <c r="T11" s="189">
        <f>if(k1_sort!X11="",1,SWITCH(k1_sort!$D11,"ソロ歌",k1_sort!X11*7,"ソリ歌",k1_sort!X11*7,"振り",k1_sort!X11*5,"演技",k1_sort!X11*3,"全体歌",k1_sort!X11,1))</f>
        <v>1</v>
      </c>
      <c r="U11" s="189">
        <f>if(k1_sort!Y11="",1,SWITCH(k1_sort!$D11,"ソロ歌",k1_sort!Y11*7,"ソリ歌",k1_sort!Y11*7,"振り",k1_sort!Y11*5,"演技",k1_sort!Y11*3,"全体歌",k1_sort!Y11,1))</f>
        <v>1</v>
      </c>
      <c r="V11" s="189">
        <f>if(k1_sort!Z11="",1,SWITCH(k1_sort!$D11,"ソロ歌",k1_sort!Z11*7,"ソリ歌",k1_sort!Z11*7,"振り",k1_sort!Z11*5,"演技",k1_sort!Z11*3,"全体歌",k1_sort!Z11,1))</f>
        <v>1</v>
      </c>
      <c r="W11" s="189">
        <f>if(k1_sort!AA11="",1,SWITCH(k1_sort!$D11,"ソロ歌",k1_sort!AA11*7,"ソリ歌",k1_sort!AA11*7,"振り",k1_sort!AA11*5,"演技",k1_sort!AA11*3,"全体歌",k1_sort!AA11,1))</f>
        <v>1</v>
      </c>
      <c r="X11" s="189">
        <f>if(k1_sort!AB11="",1,SWITCH(k1_sort!$D11,"ソロ歌",k1_sort!AB11*7,"ソリ歌",k1_sort!AB11*7,"振り",k1_sort!AB11*5,"演技",k1_sort!AB11*3,"全体歌",k1_sort!AB11,1))</f>
        <v>1</v>
      </c>
      <c r="Y11" s="189">
        <f>if(k1_sort!AC11="",1,SWITCH(k1_sort!$D11,"ソロ歌",k1_sort!AC11*7,"ソリ歌",k1_sort!AC11*7,"振り",k1_sort!AC11*5,"演技",k1_sort!AC11*3,"全体歌",k1_sort!AC11,1))</f>
        <v>1</v>
      </c>
      <c r="Z11" s="189">
        <f>if(k1_sort!AD11="",1,SWITCH(k1_sort!$D11,"ソロ歌",k1_sort!AD11*7,"ソリ歌",k1_sort!AD11*7,"振り",k1_sort!AD11*5,"演技",k1_sort!AD11*3,"全体歌",k1_sort!AD11,1))</f>
        <v>1</v>
      </c>
      <c r="AA11" s="189">
        <f>if(k1_sort!AE11="",1,SWITCH(k1_sort!$D11,"ソロ歌",k1_sort!AE11*7,"ソリ歌",k1_sort!AE11*7,"振り",k1_sort!AE11*5,"演技",k1_sort!AE11*3,"全体歌",k1_sort!AE11,1))</f>
        <v>1</v>
      </c>
      <c r="AB11" s="189">
        <f>if(k1_sort!AF11="",1,SWITCH(k1_sort!$D11,"ソロ歌",k1_sort!AF11*7,"ソリ歌",k1_sort!AF11*7,"振り",k1_sort!AF11*5,"演技",k1_sort!AF11*3,"全体歌",k1_sort!AF11,1))</f>
        <v>1</v>
      </c>
      <c r="AC11" s="189">
        <f>if(k1_sort!AG11="",1,SWITCH(k1_sort!$D11,"ソロ歌",k1_sort!AG11*7,"ソリ歌",k1_sort!AG11*7,"振り",k1_sort!AG11*5,"演技",k1_sort!AG11*3,"全体歌",k1_sort!AG11,1))</f>
        <v>1</v>
      </c>
      <c r="AD11" s="189">
        <f>if(k1_sort!AH11="",1,SWITCH(k1_sort!$D11,"ソロ歌",k1_sort!AH11*7,"ソリ歌",k1_sort!AH11*7,"振り",k1_sort!AH11*5,"演技",k1_sort!AH11*3,"全体歌",k1_sort!AH11,1))</f>
        <v>1</v>
      </c>
      <c r="AE11" s="189">
        <f>if(k1_sort!AI11="",1,SWITCH(k1_sort!$D11,"ソロ歌",k1_sort!AI11*7,"ソリ歌",k1_sort!AI11*7,"振り",k1_sort!AI11*5,"演技",k1_sort!AI11*3,"全体歌",k1_sort!AI11,1))</f>
        <v>1</v>
      </c>
      <c r="AF11" s="189">
        <f>if(k1_sort!AJ11="",1,SWITCH(k1_sort!$D11,"ソロ歌",k1_sort!AJ11*7,"ソリ歌",k1_sort!AJ11*7,"振り",k1_sort!AJ11*5,"演技",k1_sort!AJ11*3,"全体歌",k1_sort!AJ11,1))</f>
        <v>1</v>
      </c>
      <c r="AG11" s="189">
        <f>if(k1_sort!AK11="",1,SWITCH(k1_sort!$D11,"ソロ歌",k1_sort!AK11*7,"ソリ歌",k1_sort!AK11*7,"振り",k1_sort!AK11*5,"演技",k1_sort!AK11*3,"全体歌",k1_sort!AK11,1))</f>
        <v>1</v>
      </c>
      <c r="AH11" s="189">
        <f>if(k1_sort!AL11="",1,SWITCH(k1_sort!$D11,"ソロ歌",k1_sort!AL11*7,"ソリ歌",k1_sort!AL11*7,"振り",k1_sort!AL11*5,"演技",k1_sort!AL11*3,"全体歌",k1_sort!AL11,1))</f>
        <v>1</v>
      </c>
      <c r="AI11" s="189">
        <f>if(k1_sort!AM11="",1,SWITCH(k1_sort!$D11,"ソロ歌",k1_sort!AM11*7,"ソリ歌",k1_sort!AM11*7,"振り",k1_sort!AM11*5,"演技",k1_sort!AM11*3,"全体歌",k1_sort!AM11,1))</f>
        <v>1</v>
      </c>
      <c r="AJ11" s="189">
        <f>if(k1_sort!AN11="",1,SWITCH(k1_sort!$D11,"ソロ歌",k1_sort!AN11*7,"ソリ歌",k1_sort!AN11*7,"振り",k1_sort!AN11*5,"演技",k1_sort!AN11*3,"全体歌",k1_sort!AN11,1))</f>
        <v>1</v>
      </c>
      <c r="AK11" s="189">
        <f>if(k1_sort!AO11="",1,SWITCH(k1_sort!$D11,"ソロ歌",k1_sort!AO11*7,"ソリ歌",k1_sort!AO11*7,"振り",k1_sort!AO11*5,"演技",k1_sort!AO11*3,"全体歌",k1_sort!AO11,1))</f>
        <v>1</v>
      </c>
      <c r="AL11" s="189">
        <f>if(k1_sort!AP11="",1,SWITCH(k1_sort!$D11,"ソロ歌",k1_sort!AP11*7,"ソリ歌",k1_sort!AP11*7,"振り",k1_sort!AP11*5,"演技",k1_sort!AP11*3,"全体歌",k1_sort!AP11,1))</f>
        <v>1</v>
      </c>
      <c r="AM11" s="189">
        <f>if(k1_sort!AQ11="",1,SWITCH(k1_sort!$D11,"ソロ歌",k1_sort!AQ11*7,"ソリ歌",k1_sort!AQ11*7,"振り",k1_sort!AQ11*5,"演技",k1_sort!AQ11*3,"全体歌",k1_sort!AQ11,1))</f>
        <v>1</v>
      </c>
      <c r="AN11" s="189">
        <f>if(k1_sort!AR11="",1,SWITCH(k1_sort!$D11,"ソロ歌",k1_sort!AR11*7,"ソリ歌",k1_sort!AR11*7,"振り",k1_sort!AR11*5,"演技",k1_sort!AR11*3,"全体歌",k1_sort!AR11,1))</f>
        <v>1</v>
      </c>
      <c r="AO11" s="189">
        <f>if(k1_sort!AS11="",1,SWITCH(k1_sort!$D11,"ソロ歌",k1_sort!AS11*7,"ソリ歌",k1_sort!AS11*7,"振り",k1_sort!AS11*5,"演技",k1_sort!AS11*3,"全体歌",k1_sort!AS11,1))</f>
        <v>1</v>
      </c>
      <c r="AP11" s="189">
        <f>if(k1_sort!AT11="",1,SWITCH(k1_sort!$D11,"ソロ歌",k1_sort!AT11*7,"ソリ歌",k1_sort!AT11*7,"振り",k1_sort!AT11*5,"演技",k1_sort!AT11*3,"全体歌",k1_sort!AT11,1))</f>
        <v>1</v>
      </c>
      <c r="AQ11" s="189">
        <f>if(k1_sort!AU11="",1,SWITCH(k1_sort!$D11,"ソロ歌",k1_sort!AU11*7,"ソリ歌",k1_sort!AU11*7,"振り",k1_sort!AU11*5,"演技",k1_sort!AU11*3,"全体歌",k1_sort!AU11,1))</f>
        <v>1</v>
      </c>
      <c r="AR11" s="189">
        <f>if(k1_sort!AV11="",1,SWITCH(k1_sort!$D11,"ソロ歌",k1_sort!AV11*7,"ソリ歌",k1_sort!AV11*7,"振り",k1_sort!AV11*5,"演技",k1_sort!AV11*3,"全体歌",k1_sort!AV11,1))</f>
        <v>1</v>
      </c>
      <c r="AS11" s="189">
        <f>if(k1_sort!AW11="",1,SWITCH(k1_sort!$D11,"ソロ歌",k1_sort!AW11*7,"ソリ歌",k1_sort!AW11*7,"振り",k1_sort!AW11*5,"演技",k1_sort!AW11*3,"全体歌",k1_sort!AW11,1))</f>
        <v>1</v>
      </c>
      <c r="AT11" s="189">
        <f>if(k1_sort!AX11="",1,SWITCH(k1_sort!$D11,"ソロ歌",k1_sort!AX11*7,"ソリ歌",k1_sort!AX11*7,"振り",k1_sort!AX11*5,"演技",k1_sort!AX11*3,"全体歌",k1_sort!AX11,1))</f>
        <v>1</v>
      </c>
      <c r="AU11" s="189">
        <f>if(k1_sort!AY11="",1,SWITCH(k1_sort!$D11,"ソロ歌",k1_sort!AY11*7,"ソリ歌",k1_sort!AY11*7,"振り",k1_sort!AY11*5,"演技",k1_sort!AY11*3,"全体歌",k1_sort!AY11,1))</f>
        <v>1</v>
      </c>
      <c r="AV11" s="189">
        <f>if(k1_sort!AZ11="",1,SWITCH(k1_sort!$D11,"ソロ歌",k1_sort!AZ11*7,"ソリ歌",k1_sort!AZ11*7,"振り",k1_sort!AZ11*5,"演技",k1_sort!AZ11*3,"全体歌",k1_sort!AZ11,1))</f>
        <v>1</v>
      </c>
      <c r="AW11" s="189">
        <f>if(k1_sort!BA11="",1,SWITCH(k1_sort!$D11,"ソロ歌",k1_sort!BA11*7,"ソリ歌",k1_sort!BA11*7,"振り",k1_sort!BA11*5,"演技",k1_sort!BA11*3,"全体歌",k1_sort!BA11,1))</f>
        <v>1</v>
      </c>
      <c r="AX11" s="189">
        <f>if(k1_sort!BB11="",1,SWITCH(k1_sort!$D11,"ソロ歌",k1_sort!BB11*7,"ソリ歌",k1_sort!BB11*7,"振り",k1_sort!BB11*5,"演技",k1_sort!BB11*3,"全体歌",k1_sort!BB11,1))</f>
        <v>1</v>
      </c>
      <c r="AY11" s="189">
        <f>if(k1_sort!BC11="",1,SWITCH(k1_sort!$D11,"ソロ歌",k1_sort!BC11*7,"ソリ歌",k1_sort!BC11*7,"振り",k1_sort!BC11*5,"演技",k1_sort!BC11*3,"全体歌",k1_sort!BC11,1))</f>
        <v>1</v>
      </c>
    </row>
    <row r="12">
      <c r="A12" s="36" t="str">
        <f>k1_sort!B12</f>
        <v>M9</v>
      </c>
      <c r="B12" s="189">
        <f>if(k1_sort!F12="",1,SWITCH(k1_sort!$D12,"ソロ歌",k1_sort!F12*7,"ソリ歌",k1_sort!F12*7,"振り",k1_sort!F12*5,"演技",k1_sort!F12*3,"全体歌",k1_sort!F12,1))</f>
        <v>1</v>
      </c>
      <c r="C12" s="189">
        <f>if(k1_sort!G12="",1,SWITCH(k1_sort!$D12,"ソロ歌",k1_sort!G12*7,"ソリ歌",k1_sort!G12*7,"振り",k1_sort!G12*5,"演技",k1_sort!G12*3,"全体歌",k1_sort!G12,1))</f>
        <v>1</v>
      </c>
      <c r="D12" s="189">
        <f>if(k1_sort!H12="",1,SWITCH(k1_sort!$D12,"ソロ歌",k1_sort!H12*7,"ソリ歌",k1_sort!H12*7,"振り",k1_sort!H12*5,"演技",k1_sort!H12*3,"全体歌",k1_sort!H12,1))</f>
        <v>1</v>
      </c>
      <c r="E12" s="189">
        <f>if(k1_sort!I12="",1,SWITCH(k1_sort!$D12,"ソロ歌",k1_sort!I12*7,"ソリ歌",k1_sort!I12*7,"振り",k1_sort!I12*5,"演技",k1_sort!I12*3,"全体歌",k1_sort!I12,1))</f>
        <v>14</v>
      </c>
      <c r="F12" s="189">
        <f>if(k1_sort!J12="",1,SWITCH(k1_sort!$D12,"ソロ歌",k1_sort!J12*7,"ソリ歌",k1_sort!J12*7,"振り",k1_sort!J12*5,"演技",k1_sort!J12*3,"全体歌",k1_sort!J12,1))</f>
        <v>1</v>
      </c>
      <c r="G12" s="189">
        <f>if(k1_sort!K12="",1,SWITCH(k1_sort!$D12,"ソロ歌",k1_sort!K12*7,"ソリ歌",k1_sort!K12*7,"振り",k1_sort!K12*5,"演技",k1_sort!K12*3,"全体歌",k1_sort!K12,1))</f>
        <v>1</v>
      </c>
      <c r="H12" s="189">
        <f>if(k1_sort!L12="",1,SWITCH(k1_sort!$D12,"ソロ歌",k1_sort!L12*7,"ソリ歌",k1_sort!L12*7,"振り",k1_sort!L12*5,"演技",k1_sort!L12*3,"全体歌",k1_sort!L12,1))</f>
        <v>14</v>
      </c>
      <c r="I12" s="189">
        <f>if(k1_sort!M12="",1,SWITCH(k1_sort!$D12,"ソロ歌",k1_sort!M12*7,"ソリ歌",k1_sort!M12*7,"振り",k1_sort!M12*5,"演技",k1_sort!M12*3,"全体歌",k1_sort!M12,1))</f>
        <v>14</v>
      </c>
      <c r="J12" s="189">
        <f>if(k1_sort!N12="",1,SWITCH(k1_sort!$D12,"ソロ歌",k1_sort!N12*7,"ソリ歌",k1_sort!N12*7,"振り",k1_sort!N12*5,"演技",k1_sort!N12*3,"全体歌",k1_sort!N12,1))</f>
        <v>1</v>
      </c>
      <c r="K12" s="189">
        <f>if(k1_sort!O12="",1,SWITCH(k1_sort!$D12,"ソロ歌",k1_sort!O12*7,"ソリ歌",k1_sort!O12*7,"振り",k1_sort!O12*5,"演技",k1_sort!O12*3,"全体歌",k1_sort!O12,1))</f>
        <v>1</v>
      </c>
      <c r="L12" s="189">
        <f>if(k1_sort!P12="",1,SWITCH(k1_sort!$D12,"ソロ歌",k1_sort!P12*7,"ソリ歌",k1_sort!P12*7,"振り",k1_sort!P12*5,"演技",k1_sort!P12*3,"全体歌",k1_sort!P12,1))</f>
        <v>1</v>
      </c>
      <c r="M12" s="189">
        <f>if(k1_sort!Q12="",1,SWITCH(k1_sort!$D12,"ソロ歌",k1_sort!Q12*7,"ソリ歌",k1_sort!Q12*7,"振り",k1_sort!Q12*5,"演技",k1_sort!Q12*3,"全体歌",k1_sort!Q12,1))</f>
        <v>1</v>
      </c>
      <c r="N12" s="189">
        <f>if(k1_sort!R12="",1,SWITCH(k1_sort!$D12,"ソロ歌",k1_sort!R12*7,"ソリ歌",k1_sort!R12*7,"振り",k1_sort!R12*5,"演技",k1_sort!R12*3,"全体歌",k1_sort!R12,1))</f>
        <v>14</v>
      </c>
      <c r="O12" s="189">
        <f>if(k1_sort!S12="",1,SWITCH(k1_sort!$D12,"ソロ歌",k1_sort!S12*7,"ソリ歌",k1_sort!S12*7,"振り",k1_sort!S12*5,"演技",k1_sort!S12*3,"全体歌",k1_sort!S12,1))</f>
        <v>14</v>
      </c>
      <c r="P12" s="189">
        <f>if(k1_sort!T12="",1,SWITCH(k1_sort!$D12,"ソロ歌",k1_sort!T12*7,"ソリ歌",k1_sort!T12*7,"振り",k1_sort!T12*5,"演技",k1_sort!T12*3,"全体歌",k1_sort!T12,1))</f>
        <v>14</v>
      </c>
      <c r="Q12" s="189">
        <f>if(k1_sort!U12="",1,SWITCH(k1_sort!$D12,"ソロ歌",k1_sort!U12*7,"ソリ歌",k1_sort!U12*7,"振り",k1_sort!U12*5,"演技",k1_sort!U12*3,"全体歌",k1_sort!U12,1))</f>
        <v>14</v>
      </c>
      <c r="R12" s="189">
        <f>if(k1_sort!V12="",1,SWITCH(k1_sort!$D12,"ソロ歌",k1_sort!V12*7,"ソリ歌",k1_sort!V12*7,"振り",k1_sort!V12*5,"演技",k1_sort!V12*3,"全体歌",k1_sort!V12,1))</f>
        <v>1</v>
      </c>
      <c r="S12" s="189">
        <f>if(k1_sort!W12="",1,SWITCH(k1_sort!$D12,"ソロ歌",k1_sort!W12*7,"ソリ歌",k1_sort!W12*7,"振り",k1_sort!W12*5,"演技",k1_sort!W12*3,"全体歌",k1_sort!W12,1))</f>
        <v>1</v>
      </c>
      <c r="T12" s="189">
        <f>if(k1_sort!X12="",1,SWITCH(k1_sort!$D12,"ソロ歌",k1_sort!X12*7,"ソリ歌",k1_sort!X12*7,"振り",k1_sort!X12*5,"演技",k1_sort!X12*3,"全体歌",k1_sort!X12,1))</f>
        <v>1</v>
      </c>
      <c r="U12" s="189">
        <f>if(k1_sort!Y12="",1,SWITCH(k1_sort!$D12,"ソロ歌",k1_sort!Y12*7,"ソリ歌",k1_sort!Y12*7,"振り",k1_sort!Y12*5,"演技",k1_sort!Y12*3,"全体歌",k1_sort!Y12,1))</f>
        <v>1</v>
      </c>
      <c r="V12" s="189">
        <f>if(k1_sort!Z12="",1,SWITCH(k1_sort!$D12,"ソロ歌",k1_sort!Z12*7,"ソリ歌",k1_sort!Z12*7,"振り",k1_sort!Z12*5,"演技",k1_sort!Z12*3,"全体歌",k1_sort!Z12,1))</f>
        <v>1</v>
      </c>
      <c r="W12" s="189">
        <f>if(k1_sort!AA12="",1,SWITCH(k1_sort!$D12,"ソロ歌",k1_sort!AA12*7,"ソリ歌",k1_sort!AA12*7,"振り",k1_sort!AA12*5,"演技",k1_sort!AA12*3,"全体歌",k1_sort!AA12,1))</f>
        <v>1</v>
      </c>
      <c r="X12" s="189">
        <f>if(k1_sort!AB12="",1,SWITCH(k1_sort!$D12,"ソロ歌",k1_sort!AB12*7,"ソリ歌",k1_sort!AB12*7,"振り",k1_sort!AB12*5,"演技",k1_sort!AB12*3,"全体歌",k1_sort!AB12,1))</f>
        <v>1</v>
      </c>
      <c r="Y12" s="189">
        <f>if(k1_sort!AC12="",1,SWITCH(k1_sort!$D12,"ソロ歌",k1_sort!AC12*7,"ソリ歌",k1_sort!AC12*7,"振り",k1_sort!AC12*5,"演技",k1_sort!AC12*3,"全体歌",k1_sort!AC12,1))</f>
        <v>1</v>
      </c>
      <c r="Z12" s="189">
        <f>if(k1_sort!AD12="",1,SWITCH(k1_sort!$D12,"ソロ歌",k1_sort!AD12*7,"ソリ歌",k1_sort!AD12*7,"振り",k1_sort!AD12*5,"演技",k1_sort!AD12*3,"全体歌",k1_sort!AD12,1))</f>
        <v>1</v>
      </c>
      <c r="AA12" s="189">
        <f>if(k1_sort!AE12="",1,SWITCH(k1_sort!$D12,"ソロ歌",k1_sort!AE12*7,"ソリ歌",k1_sort!AE12*7,"振り",k1_sort!AE12*5,"演技",k1_sort!AE12*3,"全体歌",k1_sort!AE12,1))</f>
        <v>1</v>
      </c>
      <c r="AB12" s="189">
        <f>if(k1_sort!AF12="",1,SWITCH(k1_sort!$D12,"ソロ歌",k1_sort!AF12*7,"ソリ歌",k1_sort!AF12*7,"振り",k1_sort!AF12*5,"演技",k1_sort!AF12*3,"全体歌",k1_sort!AF12,1))</f>
        <v>1</v>
      </c>
      <c r="AC12" s="189">
        <f>if(k1_sort!AG12="",1,SWITCH(k1_sort!$D12,"ソロ歌",k1_sort!AG12*7,"ソリ歌",k1_sort!AG12*7,"振り",k1_sort!AG12*5,"演技",k1_sort!AG12*3,"全体歌",k1_sort!AG12,1))</f>
        <v>1</v>
      </c>
      <c r="AD12" s="189">
        <f>if(k1_sort!AH12="",1,SWITCH(k1_sort!$D12,"ソロ歌",k1_sort!AH12*7,"ソリ歌",k1_sort!AH12*7,"振り",k1_sort!AH12*5,"演技",k1_sort!AH12*3,"全体歌",k1_sort!AH12,1))</f>
        <v>1</v>
      </c>
      <c r="AE12" s="189">
        <f>if(k1_sort!AI12="",1,SWITCH(k1_sort!$D12,"ソロ歌",k1_sort!AI12*7,"ソリ歌",k1_sort!AI12*7,"振り",k1_sort!AI12*5,"演技",k1_sort!AI12*3,"全体歌",k1_sort!AI12,1))</f>
        <v>1</v>
      </c>
      <c r="AF12" s="189">
        <f>if(k1_sort!AJ12="",1,SWITCH(k1_sort!$D12,"ソロ歌",k1_sort!AJ12*7,"ソリ歌",k1_sort!AJ12*7,"振り",k1_sort!AJ12*5,"演技",k1_sort!AJ12*3,"全体歌",k1_sort!AJ12,1))</f>
        <v>1</v>
      </c>
      <c r="AG12" s="189">
        <f>if(k1_sort!AK12="",1,SWITCH(k1_sort!$D12,"ソロ歌",k1_sort!AK12*7,"ソリ歌",k1_sort!AK12*7,"振り",k1_sort!AK12*5,"演技",k1_sort!AK12*3,"全体歌",k1_sort!AK12,1))</f>
        <v>1</v>
      </c>
      <c r="AH12" s="189">
        <f>if(k1_sort!AL12="",1,SWITCH(k1_sort!$D12,"ソロ歌",k1_sort!AL12*7,"ソリ歌",k1_sort!AL12*7,"振り",k1_sort!AL12*5,"演技",k1_sort!AL12*3,"全体歌",k1_sort!AL12,1))</f>
        <v>1</v>
      </c>
      <c r="AI12" s="189">
        <f>if(k1_sort!AM12="",1,SWITCH(k1_sort!$D12,"ソロ歌",k1_sort!AM12*7,"ソリ歌",k1_sort!AM12*7,"振り",k1_sort!AM12*5,"演技",k1_sort!AM12*3,"全体歌",k1_sort!AM12,1))</f>
        <v>1</v>
      </c>
      <c r="AJ12" s="189">
        <f>if(k1_sort!AN12="",1,SWITCH(k1_sort!$D12,"ソロ歌",k1_sort!AN12*7,"ソリ歌",k1_sort!AN12*7,"振り",k1_sort!AN12*5,"演技",k1_sort!AN12*3,"全体歌",k1_sort!AN12,1))</f>
        <v>1</v>
      </c>
      <c r="AK12" s="189">
        <f>if(k1_sort!AO12="",1,SWITCH(k1_sort!$D12,"ソロ歌",k1_sort!AO12*7,"ソリ歌",k1_sort!AO12*7,"振り",k1_sort!AO12*5,"演技",k1_sort!AO12*3,"全体歌",k1_sort!AO12,1))</f>
        <v>1</v>
      </c>
      <c r="AL12" s="189">
        <f>if(k1_sort!AP12="",1,SWITCH(k1_sort!$D12,"ソロ歌",k1_sort!AP12*7,"ソリ歌",k1_sort!AP12*7,"振り",k1_sort!AP12*5,"演技",k1_sort!AP12*3,"全体歌",k1_sort!AP12,1))</f>
        <v>1</v>
      </c>
      <c r="AM12" s="189">
        <f>if(k1_sort!AQ12="",1,SWITCH(k1_sort!$D12,"ソロ歌",k1_sort!AQ12*7,"ソリ歌",k1_sort!AQ12*7,"振り",k1_sort!AQ12*5,"演技",k1_sort!AQ12*3,"全体歌",k1_sort!AQ12,1))</f>
        <v>1</v>
      </c>
      <c r="AN12" s="189">
        <f>if(k1_sort!AR12="",1,SWITCH(k1_sort!$D12,"ソロ歌",k1_sort!AR12*7,"ソリ歌",k1_sort!AR12*7,"振り",k1_sort!AR12*5,"演技",k1_sort!AR12*3,"全体歌",k1_sort!AR12,1))</f>
        <v>1</v>
      </c>
      <c r="AO12" s="189">
        <f>if(k1_sort!AS12="",1,SWITCH(k1_sort!$D12,"ソロ歌",k1_sort!AS12*7,"ソリ歌",k1_sort!AS12*7,"振り",k1_sort!AS12*5,"演技",k1_sort!AS12*3,"全体歌",k1_sort!AS12,1))</f>
        <v>1</v>
      </c>
      <c r="AP12" s="189">
        <f>if(k1_sort!AT12="",1,SWITCH(k1_sort!$D12,"ソロ歌",k1_sort!AT12*7,"ソリ歌",k1_sort!AT12*7,"振り",k1_sort!AT12*5,"演技",k1_sort!AT12*3,"全体歌",k1_sort!AT12,1))</f>
        <v>1</v>
      </c>
      <c r="AQ12" s="189">
        <f>if(k1_sort!AU12="",1,SWITCH(k1_sort!$D12,"ソロ歌",k1_sort!AU12*7,"ソリ歌",k1_sort!AU12*7,"振り",k1_sort!AU12*5,"演技",k1_sort!AU12*3,"全体歌",k1_sort!AU12,1))</f>
        <v>1</v>
      </c>
      <c r="AR12" s="189">
        <f>if(k1_sort!AV12="",1,SWITCH(k1_sort!$D12,"ソロ歌",k1_sort!AV12*7,"ソリ歌",k1_sort!AV12*7,"振り",k1_sort!AV12*5,"演技",k1_sort!AV12*3,"全体歌",k1_sort!AV12,1))</f>
        <v>1</v>
      </c>
      <c r="AS12" s="189">
        <f>if(k1_sort!AW12="",1,SWITCH(k1_sort!$D12,"ソロ歌",k1_sort!AW12*7,"ソリ歌",k1_sort!AW12*7,"振り",k1_sort!AW12*5,"演技",k1_sort!AW12*3,"全体歌",k1_sort!AW12,1))</f>
        <v>1</v>
      </c>
      <c r="AT12" s="189">
        <f>if(k1_sort!AX12="",1,SWITCH(k1_sort!$D12,"ソロ歌",k1_sort!AX12*7,"ソリ歌",k1_sort!AX12*7,"振り",k1_sort!AX12*5,"演技",k1_sort!AX12*3,"全体歌",k1_sort!AX12,1))</f>
        <v>1</v>
      </c>
      <c r="AU12" s="189">
        <f>if(k1_sort!AY12="",1,SWITCH(k1_sort!$D12,"ソロ歌",k1_sort!AY12*7,"ソリ歌",k1_sort!AY12*7,"振り",k1_sort!AY12*5,"演技",k1_sort!AY12*3,"全体歌",k1_sort!AY12,1))</f>
        <v>1</v>
      </c>
      <c r="AV12" s="189">
        <f>if(k1_sort!AZ12="",1,SWITCH(k1_sort!$D12,"ソロ歌",k1_sort!AZ12*7,"ソリ歌",k1_sort!AZ12*7,"振り",k1_sort!AZ12*5,"演技",k1_sort!AZ12*3,"全体歌",k1_sort!AZ12,1))</f>
        <v>1</v>
      </c>
      <c r="AW12" s="189">
        <f>if(k1_sort!BA12="",1,SWITCH(k1_sort!$D12,"ソロ歌",k1_sort!BA12*7,"ソリ歌",k1_sort!BA12*7,"振り",k1_sort!BA12*5,"演技",k1_sort!BA12*3,"全体歌",k1_sort!BA12,1))</f>
        <v>1</v>
      </c>
      <c r="AX12" s="189">
        <f>if(k1_sort!BB12="",1,SWITCH(k1_sort!$D12,"ソロ歌",k1_sort!BB12*7,"ソリ歌",k1_sort!BB12*7,"振り",k1_sort!BB12*5,"演技",k1_sort!BB12*3,"全体歌",k1_sort!BB12,1))</f>
        <v>1</v>
      </c>
      <c r="AY12" s="189">
        <f>if(k1_sort!BC12="",1,SWITCH(k1_sort!$D12,"ソロ歌",k1_sort!BC12*7,"ソリ歌",k1_sort!BC12*7,"振り",k1_sort!BC12*5,"演技",k1_sort!BC12*3,"全体歌",k1_sort!BC12,1))</f>
        <v>1</v>
      </c>
    </row>
    <row r="13">
      <c r="A13" s="36" t="str">
        <f>k1_sort!B13</f>
        <v>M10①</v>
      </c>
      <c r="B13" s="189">
        <f>if(k1_sort!F13="",1,SWITCH(k1_sort!$D13,"ソロ歌",k1_sort!F13*7,"ソリ歌",k1_sort!F13*7,"振り",k1_sort!F13*5,"演技",k1_sort!F13*3,"全体歌",k1_sort!F13,1))</f>
        <v>1</v>
      </c>
      <c r="C13" s="189">
        <f>if(k1_sort!G13="",1,SWITCH(k1_sort!$D13,"ソロ歌",k1_sort!G13*7,"ソリ歌",k1_sort!G13*7,"振り",k1_sort!G13*5,"演技",k1_sort!G13*3,"全体歌",k1_sort!G13,1))</f>
        <v>14</v>
      </c>
      <c r="D13" s="189">
        <f>if(k1_sort!H13="",1,SWITCH(k1_sort!$D13,"ソロ歌",k1_sort!H13*7,"ソリ歌",k1_sort!H13*7,"振り",k1_sort!H13*5,"演技",k1_sort!H13*3,"全体歌",k1_sort!H13,1))</f>
        <v>1</v>
      </c>
      <c r="E13" s="189">
        <f>if(k1_sort!I13="",1,SWITCH(k1_sort!$D13,"ソロ歌",k1_sort!I13*7,"ソリ歌",k1_sort!I13*7,"振り",k1_sort!I13*5,"演技",k1_sort!I13*3,"全体歌",k1_sort!I13,1))</f>
        <v>14</v>
      </c>
      <c r="F13" s="189">
        <f>if(k1_sort!J13="",1,SWITCH(k1_sort!$D13,"ソロ歌",k1_sort!J13*7,"ソリ歌",k1_sort!J13*7,"振り",k1_sort!J13*5,"演技",k1_sort!J13*3,"全体歌",k1_sort!J13,1))</f>
        <v>1</v>
      </c>
      <c r="G13" s="189">
        <f>if(k1_sort!K13="",1,SWITCH(k1_sort!$D13,"ソロ歌",k1_sort!K13*7,"ソリ歌",k1_sort!K13*7,"振り",k1_sort!K13*5,"演技",k1_sort!K13*3,"全体歌",k1_sort!K13,1))</f>
        <v>14</v>
      </c>
      <c r="H13" s="189">
        <f>if(k1_sort!L13="",1,SWITCH(k1_sort!$D13,"ソロ歌",k1_sort!L13*7,"ソリ歌",k1_sort!L13*7,"振り",k1_sort!L13*5,"演技",k1_sort!L13*3,"全体歌",k1_sort!L13,1))</f>
        <v>1</v>
      </c>
      <c r="I13" s="189">
        <f>if(k1_sort!M13="",1,SWITCH(k1_sort!$D13,"ソロ歌",k1_sort!M13*7,"ソリ歌",k1_sort!M13*7,"振り",k1_sort!M13*5,"演技",k1_sort!M13*3,"全体歌",k1_sort!M13,1))</f>
        <v>1</v>
      </c>
      <c r="J13" s="189">
        <f>if(k1_sort!N13="",1,SWITCH(k1_sort!$D13,"ソロ歌",k1_sort!N13*7,"ソリ歌",k1_sort!N13*7,"振り",k1_sort!N13*5,"演技",k1_sort!N13*3,"全体歌",k1_sort!N13,1))</f>
        <v>1</v>
      </c>
      <c r="K13" s="189">
        <f>if(k1_sort!O13="",1,SWITCH(k1_sort!$D13,"ソロ歌",k1_sort!O13*7,"ソリ歌",k1_sort!O13*7,"振り",k1_sort!O13*5,"演技",k1_sort!O13*3,"全体歌",k1_sort!O13,1))</f>
        <v>1</v>
      </c>
      <c r="L13" s="189">
        <f>if(k1_sort!P13="",1,SWITCH(k1_sort!$D13,"ソロ歌",k1_sort!P13*7,"ソリ歌",k1_sort!P13*7,"振り",k1_sort!P13*5,"演技",k1_sort!P13*3,"全体歌",k1_sort!P13,1))</f>
        <v>1</v>
      </c>
      <c r="M13" s="189">
        <f>if(k1_sort!Q13="",1,SWITCH(k1_sort!$D13,"ソロ歌",k1_sort!Q13*7,"ソリ歌",k1_sort!Q13*7,"振り",k1_sort!Q13*5,"演技",k1_sort!Q13*3,"全体歌",k1_sort!Q13,1))</f>
        <v>1</v>
      </c>
      <c r="N13" s="189">
        <f>if(k1_sort!R13="",1,SWITCH(k1_sort!$D13,"ソロ歌",k1_sort!R13*7,"ソリ歌",k1_sort!R13*7,"振り",k1_sort!R13*5,"演技",k1_sort!R13*3,"全体歌",k1_sort!R13,1))</f>
        <v>1</v>
      </c>
      <c r="O13" s="189">
        <f>if(k1_sort!S13="",1,SWITCH(k1_sort!$D13,"ソロ歌",k1_sort!S13*7,"ソリ歌",k1_sort!S13*7,"振り",k1_sort!S13*5,"演技",k1_sort!S13*3,"全体歌",k1_sort!S13,1))</f>
        <v>1</v>
      </c>
      <c r="P13" s="189">
        <f>if(k1_sort!T13="",1,SWITCH(k1_sort!$D13,"ソロ歌",k1_sort!T13*7,"ソリ歌",k1_sort!T13*7,"振り",k1_sort!T13*5,"演技",k1_sort!T13*3,"全体歌",k1_sort!T13,1))</f>
        <v>1</v>
      </c>
      <c r="Q13" s="189">
        <f>if(k1_sort!U13="",1,SWITCH(k1_sort!$D13,"ソロ歌",k1_sort!U13*7,"ソリ歌",k1_sort!U13*7,"振り",k1_sort!U13*5,"演技",k1_sort!U13*3,"全体歌",k1_sort!U13,1))</f>
        <v>1</v>
      </c>
      <c r="R13" s="189">
        <f>if(k1_sort!V13="",1,SWITCH(k1_sort!$D13,"ソロ歌",k1_sort!V13*7,"ソリ歌",k1_sort!V13*7,"振り",k1_sort!V13*5,"演技",k1_sort!V13*3,"全体歌",k1_sort!V13,1))</f>
        <v>1</v>
      </c>
      <c r="S13" s="189">
        <f>if(k1_sort!W13="",1,SWITCH(k1_sort!$D13,"ソロ歌",k1_sort!W13*7,"ソリ歌",k1_sort!W13*7,"振り",k1_sort!W13*5,"演技",k1_sort!W13*3,"全体歌",k1_sort!W13,1))</f>
        <v>1</v>
      </c>
      <c r="T13" s="189">
        <f>if(k1_sort!X13="",1,SWITCH(k1_sort!$D13,"ソロ歌",k1_sort!X13*7,"ソリ歌",k1_sort!X13*7,"振り",k1_sort!X13*5,"演技",k1_sort!X13*3,"全体歌",k1_sort!X13,1))</f>
        <v>1</v>
      </c>
      <c r="U13" s="189">
        <f>if(k1_sort!Y13="",1,SWITCH(k1_sort!$D13,"ソロ歌",k1_sort!Y13*7,"ソリ歌",k1_sort!Y13*7,"振り",k1_sort!Y13*5,"演技",k1_sort!Y13*3,"全体歌",k1_sort!Y13,1))</f>
        <v>1</v>
      </c>
      <c r="V13" s="189">
        <f>if(k1_sort!Z13="",1,SWITCH(k1_sort!$D13,"ソロ歌",k1_sort!Z13*7,"ソリ歌",k1_sort!Z13*7,"振り",k1_sort!Z13*5,"演技",k1_sort!Z13*3,"全体歌",k1_sort!Z13,1))</f>
        <v>1</v>
      </c>
      <c r="W13" s="189">
        <f>if(k1_sort!AA13="",1,SWITCH(k1_sort!$D13,"ソロ歌",k1_sort!AA13*7,"ソリ歌",k1_sort!AA13*7,"振り",k1_sort!AA13*5,"演技",k1_sort!AA13*3,"全体歌",k1_sort!AA13,1))</f>
        <v>1</v>
      </c>
      <c r="X13" s="189">
        <f>if(k1_sort!AB13="",1,SWITCH(k1_sort!$D13,"ソロ歌",k1_sort!AB13*7,"ソリ歌",k1_sort!AB13*7,"振り",k1_sort!AB13*5,"演技",k1_sort!AB13*3,"全体歌",k1_sort!AB13,1))</f>
        <v>1</v>
      </c>
      <c r="Y13" s="189">
        <f>if(k1_sort!AC13="",1,SWITCH(k1_sort!$D13,"ソロ歌",k1_sort!AC13*7,"ソリ歌",k1_sort!AC13*7,"振り",k1_sort!AC13*5,"演技",k1_sort!AC13*3,"全体歌",k1_sort!AC13,1))</f>
        <v>1</v>
      </c>
      <c r="Z13" s="189">
        <f>if(k1_sort!AD13="",1,SWITCH(k1_sort!$D13,"ソロ歌",k1_sort!AD13*7,"ソリ歌",k1_sort!AD13*7,"振り",k1_sort!AD13*5,"演技",k1_sort!AD13*3,"全体歌",k1_sort!AD13,1))</f>
        <v>1</v>
      </c>
      <c r="AA13" s="189">
        <f>if(k1_sort!AE13="",1,SWITCH(k1_sort!$D13,"ソロ歌",k1_sort!AE13*7,"ソリ歌",k1_sort!AE13*7,"振り",k1_sort!AE13*5,"演技",k1_sort!AE13*3,"全体歌",k1_sort!AE13,1))</f>
        <v>1</v>
      </c>
      <c r="AB13" s="189">
        <f>if(k1_sort!AF13="",1,SWITCH(k1_sort!$D13,"ソロ歌",k1_sort!AF13*7,"ソリ歌",k1_sort!AF13*7,"振り",k1_sort!AF13*5,"演技",k1_sort!AF13*3,"全体歌",k1_sort!AF13,1))</f>
        <v>1</v>
      </c>
      <c r="AC13" s="189">
        <f>if(k1_sort!AG13="",1,SWITCH(k1_sort!$D13,"ソロ歌",k1_sort!AG13*7,"ソリ歌",k1_sort!AG13*7,"振り",k1_sort!AG13*5,"演技",k1_sort!AG13*3,"全体歌",k1_sort!AG13,1))</f>
        <v>1</v>
      </c>
      <c r="AD13" s="189">
        <f>if(k1_sort!AH13="",1,SWITCH(k1_sort!$D13,"ソロ歌",k1_sort!AH13*7,"ソリ歌",k1_sort!AH13*7,"振り",k1_sort!AH13*5,"演技",k1_sort!AH13*3,"全体歌",k1_sort!AH13,1))</f>
        <v>1</v>
      </c>
      <c r="AE13" s="189">
        <f>if(k1_sort!AI13="",1,SWITCH(k1_sort!$D13,"ソロ歌",k1_sort!AI13*7,"ソリ歌",k1_sort!AI13*7,"振り",k1_sort!AI13*5,"演技",k1_sort!AI13*3,"全体歌",k1_sort!AI13,1))</f>
        <v>1</v>
      </c>
      <c r="AF13" s="189">
        <f>if(k1_sort!AJ13="",1,SWITCH(k1_sort!$D13,"ソロ歌",k1_sort!AJ13*7,"ソリ歌",k1_sort!AJ13*7,"振り",k1_sort!AJ13*5,"演技",k1_sort!AJ13*3,"全体歌",k1_sort!AJ13,1))</f>
        <v>1</v>
      </c>
      <c r="AG13" s="189">
        <f>if(k1_sort!AK13="",1,SWITCH(k1_sort!$D13,"ソロ歌",k1_sort!AK13*7,"ソリ歌",k1_sort!AK13*7,"振り",k1_sort!AK13*5,"演技",k1_sort!AK13*3,"全体歌",k1_sort!AK13,1))</f>
        <v>1</v>
      </c>
      <c r="AH13" s="189">
        <f>if(k1_sort!AL13="",1,SWITCH(k1_sort!$D13,"ソロ歌",k1_sort!AL13*7,"ソリ歌",k1_sort!AL13*7,"振り",k1_sort!AL13*5,"演技",k1_sort!AL13*3,"全体歌",k1_sort!AL13,1))</f>
        <v>1</v>
      </c>
      <c r="AI13" s="189">
        <f>if(k1_sort!AM13="",1,SWITCH(k1_sort!$D13,"ソロ歌",k1_sort!AM13*7,"ソリ歌",k1_sort!AM13*7,"振り",k1_sort!AM13*5,"演技",k1_sort!AM13*3,"全体歌",k1_sort!AM13,1))</f>
        <v>1</v>
      </c>
      <c r="AJ13" s="189">
        <f>if(k1_sort!AN13="",1,SWITCH(k1_sort!$D13,"ソロ歌",k1_sort!AN13*7,"ソリ歌",k1_sort!AN13*7,"振り",k1_sort!AN13*5,"演技",k1_sort!AN13*3,"全体歌",k1_sort!AN13,1))</f>
        <v>1</v>
      </c>
      <c r="AK13" s="189">
        <f>if(k1_sort!AO13="",1,SWITCH(k1_sort!$D13,"ソロ歌",k1_sort!AO13*7,"ソリ歌",k1_sort!AO13*7,"振り",k1_sort!AO13*5,"演技",k1_sort!AO13*3,"全体歌",k1_sort!AO13,1))</f>
        <v>1</v>
      </c>
      <c r="AL13" s="189">
        <f>if(k1_sort!AP13="",1,SWITCH(k1_sort!$D13,"ソロ歌",k1_sort!AP13*7,"ソリ歌",k1_sort!AP13*7,"振り",k1_sort!AP13*5,"演技",k1_sort!AP13*3,"全体歌",k1_sort!AP13,1))</f>
        <v>1</v>
      </c>
      <c r="AM13" s="189">
        <f>if(k1_sort!AQ13="",1,SWITCH(k1_sort!$D13,"ソロ歌",k1_sort!AQ13*7,"ソリ歌",k1_sort!AQ13*7,"振り",k1_sort!AQ13*5,"演技",k1_sort!AQ13*3,"全体歌",k1_sort!AQ13,1))</f>
        <v>1</v>
      </c>
      <c r="AN13" s="189">
        <f>if(k1_sort!AR13="",1,SWITCH(k1_sort!$D13,"ソロ歌",k1_sort!AR13*7,"ソリ歌",k1_sort!AR13*7,"振り",k1_sort!AR13*5,"演技",k1_sort!AR13*3,"全体歌",k1_sort!AR13,1))</f>
        <v>1</v>
      </c>
      <c r="AO13" s="189">
        <f>if(k1_sort!AS13="",1,SWITCH(k1_sort!$D13,"ソロ歌",k1_sort!AS13*7,"ソリ歌",k1_sort!AS13*7,"振り",k1_sort!AS13*5,"演技",k1_sort!AS13*3,"全体歌",k1_sort!AS13,1))</f>
        <v>1</v>
      </c>
      <c r="AP13" s="189">
        <f>if(k1_sort!AT13="",1,SWITCH(k1_sort!$D13,"ソロ歌",k1_sort!AT13*7,"ソリ歌",k1_sort!AT13*7,"振り",k1_sort!AT13*5,"演技",k1_sort!AT13*3,"全体歌",k1_sort!AT13,1))</f>
        <v>1</v>
      </c>
      <c r="AQ13" s="189">
        <f>if(k1_sort!AU13="",1,SWITCH(k1_sort!$D13,"ソロ歌",k1_sort!AU13*7,"ソリ歌",k1_sort!AU13*7,"振り",k1_sort!AU13*5,"演技",k1_sort!AU13*3,"全体歌",k1_sort!AU13,1))</f>
        <v>1</v>
      </c>
      <c r="AR13" s="189">
        <f>if(k1_sort!AV13="",1,SWITCH(k1_sort!$D13,"ソロ歌",k1_sort!AV13*7,"ソリ歌",k1_sort!AV13*7,"振り",k1_sort!AV13*5,"演技",k1_sort!AV13*3,"全体歌",k1_sort!AV13,1))</f>
        <v>1</v>
      </c>
      <c r="AS13" s="189">
        <f>if(k1_sort!AW13="",1,SWITCH(k1_sort!$D13,"ソロ歌",k1_sort!AW13*7,"ソリ歌",k1_sort!AW13*7,"振り",k1_sort!AW13*5,"演技",k1_sort!AW13*3,"全体歌",k1_sort!AW13,1))</f>
        <v>1</v>
      </c>
      <c r="AT13" s="189">
        <f>if(k1_sort!AX13="",1,SWITCH(k1_sort!$D13,"ソロ歌",k1_sort!AX13*7,"ソリ歌",k1_sort!AX13*7,"振り",k1_sort!AX13*5,"演技",k1_sort!AX13*3,"全体歌",k1_sort!AX13,1))</f>
        <v>1</v>
      </c>
      <c r="AU13" s="189">
        <f>if(k1_sort!AY13="",1,SWITCH(k1_sort!$D13,"ソロ歌",k1_sort!AY13*7,"ソリ歌",k1_sort!AY13*7,"振り",k1_sort!AY13*5,"演技",k1_sort!AY13*3,"全体歌",k1_sort!AY13,1))</f>
        <v>1</v>
      </c>
      <c r="AV13" s="189">
        <f>if(k1_sort!AZ13="",1,SWITCH(k1_sort!$D13,"ソロ歌",k1_sort!AZ13*7,"ソリ歌",k1_sort!AZ13*7,"振り",k1_sort!AZ13*5,"演技",k1_sort!AZ13*3,"全体歌",k1_sort!AZ13,1))</f>
        <v>1</v>
      </c>
      <c r="AW13" s="189">
        <f>if(k1_sort!BA13="",1,SWITCH(k1_sort!$D13,"ソロ歌",k1_sort!BA13*7,"ソリ歌",k1_sort!BA13*7,"振り",k1_sort!BA13*5,"演技",k1_sort!BA13*3,"全体歌",k1_sort!BA13,1))</f>
        <v>1</v>
      </c>
      <c r="AX13" s="189">
        <f>if(k1_sort!BB13="",1,SWITCH(k1_sort!$D13,"ソロ歌",k1_sort!BB13*7,"ソリ歌",k1_sort!BB13*7,"振り",k1_sort!BB13*5,"演技",k1_sort!BB13*3,"全体歌",k1_sort!BB13,1))</f>
        <v>1</v>
      </c>
      <c r="AY13" s="189">
        <f>if(k1_sort!BC13="",1,SWITCH(k1_sort!$D13,"ソロ歌",k1_sort!BC13*7,"ソリ歌",k1_sort!BC13*7,"振り",k1_sort!BC13*5,"演技",k1_sort!BC13*3,"全体歌",k1_sort!BC13,1))</f>
        <v>1</v>
      </c>
    </row>
    <row r="14">
      <c r="A14" s="36" t="str">
        <f>k1_sort!B14</f>
        <v>M10②</v>
      </c>
      <c r="B14" s="189">
        <f>if(k1_sort!F14="",1,SWITCH(k1_sort!$D14,"ソロ歌",k1_sort!F14*7,"ソリ歌",k1_sort!F14*7,"振り",k1_sort!F14*5,"演技",k1_sort!F14*3,"全体歌",k1_sort!F14,1))</f>
        <v>1</v>
      </c>
      <c r="C14" s="189">
        <f>if(k1_sort!G14="",1,SWITCH(k1_sort!$D14,"ソロ歌",k1_sort!G14*7,"ソリ歌",k1_sort!G14*7,"振り",k1_sort!G14*5,"演技",k1_sort!G14*3,"全体歌",k1_sort!G14,1))</f>
        <v>1</v>
      </c>
      <c r="D14" s="189">
        <f>if(k1_sort!H14="",1,SWITCH(k1_sort!$D14,"ソロ歌",k1_sort!H14*7,"ソリ歌",k1_sort!H14*7,"振り",k1_sort!H14*5,"演技",k1_sort!H14*3,"全体歌",k1_sort!H14,1))</f>
        <v>1</v>
      </c>
      <c r="E14" s="189">
        <f>if(k1_sort!I14="",1,SWITCH(k1_sort!$D14,"ソロ歌",k1_sort!I14*7,"ソリ歌",k1_sort!I14*7,"振り",k1_sort!I14*5,"演技",k1_sort!I14*3,"全体歌",k1_sort!I14,1))</f>
        <v>14</v>
      </c>
      <c r="F14" s="189">
        <f>if(k1_sort!J14="",1,SWITCH(k1_sort!$D14,"ソロ歌",k1_sort!J14*7,"ソリ歌",k1_sort!J14*7,"振り",k1_sort!J14*5,"演技",k1_sort!J14*3,"全体歌",k1_sort!J14,1))</f>
        <v>1</v>
      </c>
      <c r="G14" s="189">
        <f>if(k1_sort!K14="",1,SWITCH(k1_sort!$D14,"ソロ歌",k1_sort!K14*7,"ソリ歌",k1_sort!K14*7,"振り",k1_sort!K14*5,"演技",k1_sort!K14*3,"全体歌",k1_sort!K14,1))</f>
        <v>1</v>
      </c>
      <c r="H14" s="189">
        <f>if(k1_sort!L14="",1,SWITCH(k1_sort!$D14,"ソロ歌",k1_sort!L14*7,"ソリ歌",k1_sort!L14*7,"振り",k1_sort!L14*5,"演技",k1_sort!L14*3,"全体歌",k1_sort!L14,1))</f>
        <v>1</v>
      </c>
      <c r="I14" s="189">
        <f>if(k1_sort!M14="",1,SWITCH(k1_sort!$D14,"ソロ歌",k1_sort!M14*7,"ソリ歌",k1_sort!M14*7,"振り",k1_sort!M14*5,"演技",k1_sort!M14*3,"全体歌",k1_sort!M14,1))</f>
        <v>1</v>
      </c>
      <c r="J14" s="189">
        <f>if(k1_sort!N14="",1,SWITCH(k1_sort!$D14,"ソロ歌",k1_sort!N14*7,"ソリ歌",k1_sort!N14*7,"振り",k1_sort!N14*5,"演技",k1_sort!N14*3,"全体歌",k1_sort!N14,1))</f>
        <v>1</v>
      </c>
      <c r="K14" s="189">
        <f>if(k1_sort!O14="",1,SWITCH(k1_sort!$D14,"ソロ歌",k1_sort!O14*7,"ソリ歌",k1_sort!O14*7,"振り",k1_sort!O14*5,"演技",k1_sort!O14*3,"全体歌",k1_sort!O14,1))</f>
        <v>1</v>
      </c>
      <c r="L14" s="189">
        <f>if(k1_sort!P14="",1,SWITCH(k1_sort!$D14,"ソロ歌",k1_sort!P14*7,"ソリ歌",k1_sort!P14*7,"振り",k1_sort!P14*5,"演技",k1_sort!P14*3,"全体歌",k1_sort!P14,1))</f>
        <v>1</v>
      </c>
      <c r="M14" s="189">
        <f>if(k1_sort!Q14="",1,SWITCH(k1_sort!$D14,"ソロ歌",k1_sort!Q14*7,"ソリ歌",k1_sort!Q14*7,"振り",k1_sort!Q14*5,"演技",k1_sort!Q14*3,"全体歌",k1_sort!Q14,1))</f>
        <v>1</v>
      </c>
      <c r="N14" s="189">
        <f>if(k1_sort!R14="",1,SWITCH(k1_sort!$D14,"ソロ歌",k1_sort!R14*7,"ソリ歌",k1_sort!R14*7,"振り",k1_sort!R14*5,"演技",k1_sort!R14*3,"全体歌",k1_sort!R14,1))</f>
        <v>1</v>
      </c>
      <c r="O14" s="189">
        <f>if(k1_sort!S14="",1,SWITCH(k1_sort!$D14,"ソロ歌",k1_sort!S14*7,"ソリ歌",k1_sort!S14*7,"振り",k1_sort!S14*5,"演技",k1_sort!S14*3,"全体歌",k1_sort!S14,1))</f>
        <v>1</v>
      </c>
      <c r="P14" s="189">
        <f>if(k1_sort!T14="",1,SWITCH(k1_sort!$D14,"ソロ歌",k1_sort!T14*7,"ソリ歌",k1_sort!T14*7,"振り",k1_sort!T14*5,"演技",k1_sort!T14*3,"全体歌",k1_sort!T14,1))</f>
        <v>1</v>
      </c>
      <c r="Q14" s="189">
        <f>if(k1_sort!U14="",1,SWITCH(k1_sort!$D14,"ソロ歌",k1_sort!U14*7,"ソリ歌",k1_sort!U14*7,"振り",k1_sort!U14*5,"演技",k1_sort!U14*3,"全体歌",k1_sort!U14,1))</f>
        <v>1</v>
      </c>
      <c r="R14" s="189">
        <f>if(k1_sort!V14="",1,SWITCH(k1_sort!$D14,"ソロ歌",k1_sort!V14*7,"ソリ歌",k1_sort!V14*7,"振り",k1_sort!V14*5,"演技",k1_sort!V14*3,"全体歌",k1_sort!V14,1))</f>
        <v>1</v>
      </c>
      <c r="S14" s="189">
        <f>if(k1_sort!W14="",1,SWITCH(k1_sort!$D14,"ソロ歌",k1_sort!W14*7,"ソリ歌",k1_sort!W14*7,"振り",k1_sort!W14*5,"演技",k1_sort!W14*3,"全体歌",k1_sort!W14,1))</f>
        <v>1</v>
      </c>
      <c r="T14" s="189">
        <f>if(k1_sort!X14="",1,SWITCH(k1_sort!$D14,"ソロ歌",k1_sort!X14*7,"ソリ歌",k1_sort!X14*7,"振り",k1_sort!X14*5,"演技",k1_sort!X14*3,"全体歌",k1_sort!X14,1))</f>
        <v>1</v>
      </c>
      <c r="U14" s="189">
        <f>if(k1_sort!Y14="",1,SWITCH(k1_sort!$D14,"ソロ歌",k1_sort!Y14*7,"ソリ歌",k1_sort!Y14*7,"振り",k1_sort!Y14*5,"演技",k1_sort!Y14*3,"全体歌",k1_sort!Y14,1))</f>
        <v>1</v>
      </c>
      <c r="V14" s="189">
        <f>if(k1_sort!Z14="",1,SWITCH(k1_sort!$D14,"ソロ歌",k1_sort!Z14*7,"ソリ歌",k1_sort!Z14*7,"振り",k1_sort!Z14*5,"演技",k1_sort!Z14*3,"全体歌",k1_sort!Z14,1))</f>
        <v>1</v>
      </c>
      <c r="W14" s="189">
        <f>if(k1_sort!AA14="",1,SWITCH(k1_sort!$D14,"ソロ歌",k1_sort!AA14*7,"ソリ歌",k1_sort!AA14*7,"振り",k1_sort!AA14*5,"演技",k1_sort!AA14*3,"全体歌",k1_sort!AA14,1))</f>
        <v>1</v>
      </c>
      <c r="X14" s="189">
        <f>if(k1_sort!AB14="",1,SWITCH(k1_sort!$D14,"ソロ歌",k1_sort!AB14*7,"ソリ歌",k1_sort!AB14*7,"振り",k1_sort!AB14*5,"演技",k1_sort!AB14*3,"全体歌",k1_sort!AB14,1))</f>
        <v>1</v>
      </c>
      <c r="Y14" s="189">
        <f>if(k1_sort!AC14="",1,SWITCH(k1_sort!$D14,"ソロ歌",k1_sort!AC14*7,"ソリ歌",k1_sort!AC14*7,"振り",k1_sort!AC14*5,"演技",k1_sort!AC14*3,"全体歌",k1_sort!AC14,1))</f>
        <v>1</v>
      </c>
      <c r="Z14" s="189">
        <f>if(k1_sort!AD14="",1,SWITCH(k1_sort!$D14,"ソロ歌",k1_sort!AD14*7,"ソリ歌",k1_sort!AD14*7,"振り",k1_sort!AD14*5,"演技",k1_sort!AD14*3,"全体歌",k1_sort!AD14,1))</f>
        <v>1</v>
      </c>
      <c r="AA14" s="189">
        <f>if(k1_sort!AE14="",1,SWITCH(k1_sort!$D14,"ソロ歌",k1_sort!AE14*7,"ソリ歌",k1_sort!AE14*7,"振り",k1_sort!AE14*5,"演技",k1_sort!AE14*3,"全体歌",k1_sort!AE14,1))</f>
        <v>1</v>
      </c>
      <c r="AB14" s="189">
        <f>if(k1_sort!AF14="",1,SWITCH(k1_sort!$D14,"ソロ歌",k1_sort!AF14*7,"ソリ歌",k1_sort!AF14*7,"振り",k1_sort!AF14*5,"演技",k1_sort!AF14*3,"全体歌",k1_sort!AF14,1))</f>
        <v>1</v>
      </c>
      <c r="AC14" s="189">
        <f>if(k1_sort!AG14="",1,SWITCH(k1_sort!$D14,"ソロ歌",k1_sort!AG14*7,"ソリ歌",k1_sort!AG14*7,"振り",k1_sort!AG14*5,"演技",k1_sort!AG14*3,"全体歌",k1_sort!AG14,1))</f>
        <v>1</v>
      </c>
      <c r="AD14" s="189">
        <f>if(k1_sort!AH14="",1,SWITCH(k1_sort!$D14,"ソロ歌",k1_sort!AH14*7,"ソリ歌",k1_sort!AH14*7,"振り",k1_sort!AH14*5,"演技",k1_sort!AH14*3,"全体歌",k1_sort!AH14,1))</f>
        <v>1</v>
      </c>
      <c r="AE14" s="189">
        <f>if(k1_sort!AI14="",1,SWITCH(k1_sort!$D14,"ソロ歌",k1_sort!AI14*7,"ソリ歌",k1_sort!AI14*7,"振り",k1_sort!AI14*5,"演技",k1_sort!AI14*3,"全体歌",k1_sort!AI14,1))</f>
        <v>1</v>
      </c>
      <c r="AF14" s="189">
        <f>if(k1_sort!AJ14="",1,SWITCH(k1_sort!$D14,"ソロ歌",k1_sort!AJ14*7,"ソリ歌",k1_sort!AJ14*7,"振り",k1_sort!AJ14*5,"演技",k1_sort!AJ14*3,"全体歌",k1_sort!AJ14,1))</f>
        <v>1</v>
      </c>
      <c r="AG14" s="189">
        <f>if(k1_sort!AK14="",1,SWITCH(k1_sort!$D14,"ソロ歌",k1_sort!AK14*7,"ソリ歌",k1_sort!AK14*7,"振り",k1_sort!AK14*5,"演技",k1_sort!AK14*3,"全体歌",k1_sort!AK14,1))</f>
        <v>1</v>
      </c>
      <c r="AH14" s="189">
        <f>if(k1_sort!AL14="",1,SWITCH(k1_sort!$D14,"ソロ歌",k1_sort!AL14*7,"ソリ歌",k1_sort!AL14*7,"振り",k1_sort!AL14*5,"演技",k1_sort!AL14*3,"全体歌",k1_sort!AL14,1))</f>
        <v>1</v>
      </c>
      <c r="AI14" s="189">
        <f>if(k1_sort!AM14="",1,SWITCH(k1_sort!$D14,"ソロ歌",k1_sort!AM14*7,"ソリ歌",k1_sort!AM14*7,"振り",k1_sort!AM14*5,"演技",k1_sort!AM14*3,"全体歌",k1_sort!AM14,1))</f>
        <v>1</v>
      </c>
      <c r="AJ14" s="189">
        <f>if(k1_sort!AN14="",1,SWITCH(k1_sort!$D14,"ソロ歌",k1_sort!AN14*7,"ソリ歌",k1_sort!AN14*7,"振り",k1_sort!AN14*5,"演技",k1_sort!AN14*3,"全体歌",k1_sort!AN14,1))</f>
        <v>1</v>
      </c>
      <c r="AK14" s="189">
        <f>if(k1_sort!AO14="",1,SWITCH(k1_sort!$D14,"ソロ歌",k1_sort!AO14*7,"ソリ歌",k1_sort!AO14*7,"振り",k1_sort!AO14*5,"演技",k1_sort!AO14*3,"全体歌",k1_sort!AO14,1))</f>
        <v>1</v>
      </c>
      <c r="AL14" s="189">
        <f>if(k1_sort!AP14="",1,SWITCH(k1_sort!$D14,"ソロ歌",k1_sort!AP14*7,"ソリ歌",k1_sort!AP14*7,"振り",k1_sort!AP14*5,"演技",k1_sort!AP14*3,"全体歌",k1_sort!AP14,1))</f>
        <v>1</v>
      </c>
      <c r="AM14" s="189">
        <f>if(k1_sort!AQ14="",1,SWITCH(k1_sort!$D14,"ソロ歌",k1_sort!AQ14*7,"ソリ歌",k1_sort!AQ14*7,"振り",k1_sort!AQ14*5,"演技",k1_sort!AQ14*3,"全体歌",k1_sort!AQ14,1))</f>
        <v>1</v>
      </c>
      <c r="AN14" s="189">
        <f>if(k1_sort!AR14="",1,SWITCH(k1_sort!$D14,"ソロ歌",k1_sort!AR14*7,"ソリ歌",k1_sort!AR14*7,"振り",k1_sort!AR14*5,"演技",k1_sort!AR14*3,"全体歌",k1_sort!AR14,1))</f>
        <v>1</v>
      </c>
      <c r="AO14" s="189">
        <f>if(k1_sort!AS14="",1,SWITCH(k1_sort!$D14,"ソロ歌",k1_sort!AS14*7,"ソリ歌",k1_sort!AS14*7,"振り",k1_sort!AS14*5,"演技",k1_sort!AS14*3,"全体歌",k1_sort!AS14,1))</f>
        <v>1</v>
      </c>
      <c r="AP14" s="189">
        <f>if(k1_sort!AT14="",1,SWITCH(k1_sort!$D14,"ソロ歌",k1_sort!AT14*7,"ソリ歌",k1_sort!AT14*7,"振り",k1_sort!AT14*5,"演技",k1_sort!AT14*3,"全体歌",k1_sort!AT14,1))</f>
        <v>1</v>
      </c>
      <c r="AQ14" s="189">
        <f>if(k1_sort!AU14="",1,SWITCH(k1_sort!$D14,"ソロ歌",k1_sort!AU14*7,"ソリ歌",k1_sort!AU14*7,"振り",k1_sort!AU14*5,"演技",k1_sort!AU14*3,"全体歌",k1_sort!AU14,1))</f>
        <v>1</v>
      </c>
      <c r="AR14" s="189">
        <f>if(k1_sort!AV14="",1,SWITCH(k1_sort!$D14,"ソロ歌",k1_sort!AV14*7,"ソリ歌",k1_sort!AV14*7,"振り",k1_sort!AV14*5,"演技",k1_sort!AV14*3,"全体歌",k1_sort!AV14,1))</f>
        <v>1</v>
      </c>
      <c r="AS14" s="189">
        <f>if(k1_sort!AW14="",1,SWITCH(k1_sort!$D14,"ソロ歌",k1_sort!AW14*7,"ソリ歌",k1_sort!AW14*7,"振り",k1_sort!AW14*5,"演技",k1_sort!AW14*3,"全体歌",k1_sort!AW14,1))</f>
        <v>1</v>
      </c>
      <c r="AT14" s="189">
        <f>if(k1_sort!AX14="",1,SWITCH(k1_sort!$D14,"ソロ歌",k1_sort!AX14*7,"ソリ歌",k1_sort!AX14*7,"振り",k1_sort!AX14*5,"演技",k1_sort!AX14*3,"全体歌",k1_sort!AX14,1))</f>
        <v>1</v>
      </c>
      <c r="AU14" s="189">
        <f>if(k1_sort!AY14="",1,SWITCH(k1_sort!$D14,"ソロ歌",k1_sort!AY14*7,"ソリ歌",k1_sort!AY14*7,"振り",k1_sort!AY14*5,"演技",k1_sort!AY14*3,"全体歌",k1_sort!AY14,1))</f>
        <v>1</v>
      </c>
      <c r="AV14" s="189">
        <f>if(k1_sort!AZ14="",1,SWITCH(k1_sort!$D14,"ソロ歌",k1_sort!AZ14*7,"ソリ歌",k1_sort!AZ14*7,"振り",k1_sort!AZ14*5,"演技",k1_sort!AZ14*3,"全体歌",k1_sort!AZ14,1))</f>
        <v>1</v>
      </c>
      <c r="AW14" s="189">
        <f>if(k1_sort!BA14="",1,SWITCH(k1_sort!$D14,"ソロ歌",k1_sort!BA14*7,"ソリ歌",k1_sort!BA14*7,"振り",k1_sort!BA14*5,"演技",k1_sort!BA14*3,"全体歌",k1_sort!BA14,1))</f>
        <v>1</v>
      </c>
      <c r="AX14" s="189">
        <f>if(k1_sort!BB14="",1,SWITCH(k1_sort!$D14,"ソロ歌",k1_sort!BB14*7,"ソリ歌",k1_sort!BB14*7,"振り",k1_sort!BB14*5,"演技",k1_sort!BB14*3,"全体歌",k1_sort!BB14,1))</f>
        <v>1</v>
      </c>
      <c r="AY14" s="189">
        <f>if(k1_sort!BC14="",1,SWITCH(k1_sort!$D14,"ソロ歌",k1_sort!BC14*7,"ソリ歌",k1_sort!BC14*7,"振り",k1_sort!BC14*5,"演技",k1_sort!BC14*3,"全体歌",k1_sort!BC14,1))</f>
        <v>1</v>
      </c>
    </row>
    <row r="15">
      <c r="A15" s="36" t="str">
        <f>k1_sort!B15</f>
        <v>M10③</v>
      </c>
      <c r="B15" s="189">
        <f>if(k1_sort!F15="",1,SWITCH(k1_sort!$D15,"ソロ歌",k1_sort!F15*7,"ソリ歌",k1_sort!F15*7,"振り",k1_sort!F15*5,"演技",k1_sort!F15*3,"全体歌",k1_sort!F15,1))</f>
        <v>1</v>
      </c>
      <c r="C15" s="189">
        <f>if(k1_sort!G15="",1,SWITCH(k1_sort!$D15,"ソロ歌",k1_sort!G15*7,"ソリ歌",k1_sort!G15*7,"振り",k1_sort!G15*5,"演技",k1_sort!G15*3,"全体歌",k1_sort!G15,1))</f>
        <v>1</v>
      </c>
      <c r="D15" s="189">
        <f>if(k1_sort!H15="",1,SWITCH(k1_sort!$D15,"ソロ歌",k1_sort!H15*7,"ソリ歌",k1_sort!H15*7,"振り",k1_sort!H15*5,"演技",k1_sort!H15*3,"全体歌",k1_sort!H15,1))</f>
        <v>1</v>
      </c>
      <c r="E15" s="189">
        <f>if(k1_sort!I15="",1,SWITCH(k1_sort!$D15,"ソロ歌",k1_sort!I15*7,"ソリ歌",k1_sort!I15*7,"振り",k1_sort!I15*5,"演技",k1_sort!I15*3,"全体歌",k1_sort!I15,1))</f>
        <v>14</v>
      </c>
      <c r="F15" s="189">
        <f>if(k1_sort!J15="",1,SWITCH(k1_sort!$D15,"ソロ歌",k1_sort!J15*7,"ソリ歌",k1_sort!J15*7,"振り",k1_sort!J15*5,"演技",k1_sort!J15*3,"全体歌",k1_sort!J15,1))</f>
        <v>14</v>
      </c>
      <c r="G15" s="189">
        <f>if(k1_sort!K15="",1,SWITCH(k1_sort!$D15,"ソロ歌",k1_sort!K15*7,"ソリ歌",k1_sort!K15*7,"振り",k1_sort!K15*5,"演技",k1_sort!K15*3,"全体歌",k1_sort!K15,1))</f>
        <v>14</v>
      </c>
      <c r="H15" s="189">
        <f>if(k1_sort!L15="",1,SWITCH(k1_sort!$D15,"ソロ歌",k1_sort!L15*7,"ソリ歌",k1_sort!L15*7,"振り",k1_sort!L15*5,"演技",k1_sort!L15*3,"全体歌",k1_sort!L15,1))</f>
        <v>14</v>
      </c>
      <c r="I15" s="189">
        <f>if(k1_sort!M15="",1,SWITCH(k1_sort!$D15,"ソロ歌",k1_sort!M15*7,"ソリ歌",k1_sort!M15*7,"振り",k1_sort!M15*5,"演技",k1_sort!M15*3,"全体歌",k1_sort!M15,1))</f>
        <v>14</v>
      </c>
      <c r="J15" s="189">
        <f>if(k1_sort!N15="",1,SWITCH(k1_sort!$D15,"ソロ歌",k1_sort!N15*7,"ソリ歌",k1_sort!N15*7,"振り",k1_sort!N15*5,"演技",k1_sort!N15*3,"全体歌",k1_sort!N15,1))</f>
        <v>1</v>
      </c>
      <c r="K15" s="189">
        <f>if(k1_sort!O15="",1,SWITCH(k1_sort!$D15,"ソロ歌",k1_sort!O15*7,"ソリ歌",k1_sort!O15*7,"振り",k1_sort!O15*5,"演技",k1_sort!O15*3,"全体歌",k1_sort!O15,1))</f>
        <v>1</v>
      </c>
      <c r="L15" s="189">
        <f>if(k1_sort!P15="",1,SWITCH(k1_sort!$D15,"ソロ歌",k1_sort!P15*7,"ソリ歌",k1_sort!P15*7,"振り",k1_sort!P15*5,"演技",k1_sort!P15*3,"全体歌",k1_sort!P15,1))</f>
        <v>1</v>
      </c>
      <c r="M15" s="189">
        <f>if(k1_sort!Q15="",1,SWITCH(k1_sort!$D15,"ソロ歌",k1_sort!Q15*7,"ソリ歌",k1_sort!Q15*7,"振り",k1_sort!Q15*5,"演技",k1_sort!Q15*3,"全体歌",k1_sort!Q15,1))</f>
        <v>1</v>
      </c>
      <c r="N15" s="189">
        <f>if(k1_sort!R15="",1,SWITCH(k1_sort!$D15,"ソロ歌",k1_sort!R15*7,"ソリ歌",k1_sort!R15*7,"振り",k1_sort!R15*5,"演技",k1_sort!R15*3,"全体歌",k1_sort!R15,1))</f>
        <v>14</v>
      </c>
      <c r="O15" s="189">
        <f>if(k1_sort!S15="",1,SWITCH(k1_sort!$D15,"ソロ歌",k1_sort!S15*7,"ソリ歌",k1_sort!S15*7,"振り",k1_sort!S15*5,"演技",k1_sort!S15*3,"全体歌",k1_sort!S15,1))</f>
        <v>14</v>
      </c>
      <c r="P15" s="189">
        <f>if(k1_sort!T15="",1,SWITCH(k1_sort!$D15,"ソロ歌",k1_sort!T15*7,"ソリ歌",k1_sort!T15*7,"振り",k1_sort!T15*5,"演技",k1_sort!T15*3,"全体歌",k1_sort!T15,1))</f>
        <v>14</v>
      </c>
      <c r="Q15" s="189">
        <f>if(k1_sort!U15="",1,SWITCH(k1_sort!$D15,"ソロ歌",k1_sort!U15*7,"ソリ歌",k1_sort!U15*7,"振り",k1_sort!U15*5,"演技",k1_sort!U15*3,"全体歌",k1_sort!U15,1))</f>
        <v>14</v>
      </c>
      <c r="R15" s="189">
        <f>if(k1_sort!V15="",1,SWITCH(k1_sort!$D15,"ソロ歌",k1_sort!V15*7,"ソリ歌",k1_sort!V15*7,"振り",k1_sort!V15*5,"演技",k1_sort!V15*3,"全体歌",k1_sort!V15,1))</f>
        <v>1</v>
      </c>
      <c r="S15" s="189">
        <f>if(k1_sort!W15="",1,SWITCH(k1_sort!$D15,"ソロ歌",k1_sort!W15*7,"ソリ歌",k1_sort!W15*7,"振り",k1_sort!W15*5,"演技",k1_sort!W15*3,"全体歌",k1_sort!W15,1))</f>
        <v>1</v>
      </c>
      <c r="T15" s="189">
        <f>if(k1_sort!X15="",1,SWITCH(k1_sort!$D15,"ソロ歌",k1_sort!X15*7,"ソリ歌",k1_sort!X15*7,"振り",k1_sort!X15*5,"演技",k1_sort!X15*3,"全体歌",k1_sort!X15,1))</f>
        <v>14</v>
      </c>
      <c r="U15" s="189">
        <f>if(k1_sort!Y15="",1,SWITCH(k1_sort!$D15,"ソロ歌",k1_sort!Y15*7,"ソリ歌",k1_sort!Y15*7,"振り",k1_sort!Y15*5,"演技",k1_sort!Y15*3,"全体歌",k1_sort!Y15,1))</f>
        <v>14</v>
      </c>
      <c r="V15" s="189">
        <f>if(k1_sort!Z15="",1,SWITCH(k1_sort!$D15,"ソロ歌",k1_sort!Z15*7,"ソリ歌",k1_sort!Z15*7,"振り",k1_sort!Z15*5,"演技",k1_sort!Z15*3,"全体歌",k1_sort!Z15,1))</f>
        <v>1</v>
      </c>
      <c r="W15" s="189">
        <f>if(k1_sort!AA15="",1,SWITCH(k1_sort!$D15,"ソロ歌",k1_sort!AA15*7,"ソリ歌",k1_sort!AA15*7,"振り",k1_sort!AA15*5,"演技",k1_sort!AA15*3,"全体歌",k1_sort!AA15,1))</f>
        <v>1</v>
      </c>
      <c r="X15" s="189">
        <f>if(k1_sort!AB15="",1,SWITCH(k1_sort!$D15,"ソロ歌",k1_sort!AB15*7,"ソリ歌",k1_sort!AB15*7,"振り",k1_sort!AB15*5,"演技",k1_sort!AB15*3,"全体歌",k1_sort!AB15,1))</f>
        <v>1</v>
      </c>
      <c r="Y15" s="189">
        <f>if(k1_sort!AC15="",1,SWITCH(k1_sort!$D15,"ソロ歌",k1_sort!AC15*7,"ソリ歌",k1_sort!AC15*7,"振り",k1_sort!AC15*5,"演技",k1_sort!AC15*3,"全体歌",k1_sort!AC15,1))</f>
        <v>1</v>
      </c>
      <c r="Z15" s="189">
        <f>if(k1_sort!AD15="",1,SWITCH(k1_sort!$D15,"ソロ歌",k1_sort!AD15*7,"ソリ歌",k1_sort!AD15*7,"振り",k1_sort!AD15*5,"演技",k1_sort!AD15*3,"全体歌",k1_sort!AD15,1))</f>
        <v>1</v>
      </c>
      <c r="AA15" s="189">
        <f>if(k1_sort!AE15="",1,SWITCH(k1_sort!$D15,"ソロ歌",k1_sort!AE15*7,"ソリ歌",k1_sort!AE15*7,"振り",k1_sort!AE15*5,"演技",k1_sort!AE15*3,"全体歌",k1_sort!AE15,1))</f>
        <v>1</v>
      </c>
      <c r="AB15" s="189">
        <f>if(k1_sort!AF15="",1,SWITCH(k1_sort!$D15,"ソロ歌",k1_sort!AF15*7,"ソリ歌",k1_sort!AF15*7,"振り",k1_sort!AF15*5,"演技",k1_sort!AF15*3,"全体歌",k1_sort!AF15,1))</f>
        <v>1</v>
      </c>
      <c r="AC15" s="189">
        <f>if(k1_sort!AG15="",1,SWITCH(k1_sort!$D15,"ソロ歌",k1_sort!AG15*7,"ソリ歌",k1_sort!AG15*7,"振り",k1_sort!AG15*5,"演技",k1_sort!AG15*3,"全体歌",k1_sort!AG15,1))</f>
        <v>1</v>
      </c>
      <c r="AD15" s="189">
        <f>if(k1_sort!AH15="",1,SWITCH(k1_sort!$D15,"ソロ歌",k1_sort!AH15*7,"ソリ歌",k1_sort!AH15*7,"振り",k1_sort!AH15*5,"演技",k1_sort!AH15*3,"全体歌",k1_sort!AH15,1))</f>
        <v>1</v>
      </c>
      <c r="AE15" s="189">
        <f>if(k1_sort!AI15="",1,SWITCH(k1_sort!$D15,"ソロ歌",k1_sort!AI15*7,"ソリ歌",k1_sort!AI15*7,"振り",k1_sort!AI15*5,"演技",k1_sort!AI15*3,"全体歌",k1_sort!AI15,1))</f>
        <v>1</v>
      </c>
      <c r="AF15" s="189">
        <f>if(k1_sort!AJ15="",1,SWITCH(k1_sort!$D15,"ソロ歌",k1_sort!AJ15*7,"ソリ歌",k1_sort!AJ15*7,"振り",k1_sort!AJ15*5,"演技",k1_sort!AJ15*3,"全体歌",k1_sort!AJ15,1))</f>
        <v>1</v>
      </c>
      <c r="AG15" s="189">
        <f>if(k1_sort!AK15="",1,SWITCH(k1_sort!$D15,"ソロ歌",k1_sort!AK15*7,"ソリ歌",k1_sort!AK15*7,"振り",k1_sort!AK15*5,"演技",k1_sort!AK15*3,"全体歌",k1_sort!AK15,1))</f>
        <v>1</v>
      </c>
      <c r="AH15" s="189">
        <f>if(k1_sort!AL15="",1,SWITCH(k1_sort!$D15,"ソロ歌",k1_sort!AL15*7,"ソリ歌",k1_sort!AL15*7,"振り",k1_sort!AL15*5,"演技",k1_sort!AL15*3,"全体歌",k1_sort!AL15,1))</f>
        <v>1</v>
      </c>
      <c r="AI15" s="189">
        <f>if(k1_sort!AM15="",1,SWITCH(k1_sort!$D15,"ソロ歌",k1_sort!AM15*7,"ソリ歌",k1_sort!AM15*7,"振り",k1_sort!AM15*5,"演技",k1_sort!AM15*3,"全体歌",k1_sort!AM15,1))</f>
        <v>1</v>
      </c>
      <c r="AJ15" s="189">
        <f>if(k1_sort!AN15="",1,SWITCH(k1_sort!$D15,"ソロ歌",k1_sort!AN15*7,"ソリ歌",k1_sort!AN15*7,"振り",k1_sort!AN15*5,"演技",k1_sort!AN15*3,"全体歌",k1_sort!AN15,1))</f>
        <v>1</v>
      </c>
      <c r="AK15" s="189">
        <f>if(k1_sort!AO15="",1,SWITCH(k1_sort!$D15,"ソロ歌",k1_sort!AO15*7,"ソリ歌",k1_sort!AO15*7,"振り",k1_sort!AO15*5,"演技",k1_sort!AO15*3,"全体歌",k1_sort!AO15,1))</f>
        <v>1</v>
      </c>
      <c r="AL15" s="189">
        <f>if(k1_sort!AP15="",1,SWITCH(k1_sort!$D15,"ソロ歌",k1_sort!AP15*7,"ソリ歌",k1_sort!AP15*7,"振り",k1_sort!AP15*5,"演技",k1_sort!AP15*3,"全体歌",k1_sort!AP15,1))</f>
        <v>1</v>
      </c>
      <c r="AM15" s="189">
        <f>if(k1_sort!AQ15="",1,SWITCH(k1_sort!$D15,"ソロ歌",k1_sort!AQ15*7,"ソリ歌",k1_sort!AQ15*7,"振り",k1_sort!AQ15*5,"演技",k1_sort!AQ15*3,"全体歌",k1_sort!AQ15,1))</f>
        <v>1</v>
      </c>
      <c r="AN15" s="189">
        <f>if(k1_sort!AR15="",1,SWITCH(k1_sort!$D15,"ソロ歌",k1_sort!AR15*7,"ソリ歌",k1_sort!AR15*7,"振り",k1_sort!AR15*5,"演技",k1_sort!AR15*3,"全体歌",k1_sort!AR15,1))</f>
        <v>1</v>
      </c>
      <c r="AO15" s="189">
        <f>if(k1_sort!AS15="",1,SWITCH(k1_sort!$D15,"ソロ歌",k1_sort!AS15*7,"ソリ歌",k1_sort!AS15*7,"振り",k1_sort!AS15*5,"演技",k1_sort!AS15*3,"全体歌",k1_sort!AS15,1))</f>
        <v>1</v>
      </c>
      <c r="AP15" s="189">
        <f>if(k1_sort!AT15="",1,SWITCH(k1_sort!$D15,"ソロ歌",k1_sort!AT15*7,"ソリ歌",k1_sort!AT15*7,"振り",k1_sort!AT15*5,"演技",k1_sort!AT15*3,"全体歌",k1_sort!AT15,1))</f>
        <v>1</v>
      </c>
      <c r="AQ15" s="189">
        <f>if(k1_sort!AU15="",1,SWITCH(k1_sort!$D15,"ソロ歌",k1_sort!AU15*7,"ソリ歌",k1_sort!AU15*7,"振り",k1_sort!AU15*5,"演技",k1_sort!AU15*3,"全体歌",k1_sort!AU15,1))</f>
        <v>1</v>
      </c>
      <c r="AR15" s="189">
        <f>if(k1_sort!AV15="",1,SWITCH(k1_sort!$D15,"ソロ歌",k1_sort!AV15*7,"ソリ歌",k1_sort!AV15*7,"振り",k1_sort!AV15*5,"演技",k1_sort!AV15*3,"全体歌",k1_sort!AV15,1))</f>
        <v>1</v>
      </c>
      <c r="AS15" s="189">
        <f>if(k1_sort!AW15="",1,SWITCH(k1_sort!$D15,"ソロ歌",k1_sort!AW15*7,"ソリ歌",k1_sort!AW15*7,"振り",k1_sort!AW15*5,"演技",k1_sort!AW15*3,"全体歌",k1_sort!AW15,1))</f>
        <v>1</v>
      </c>
      <c r="AT15" s="189">
        <f>if(k1_sort!AX15="",1,SWITCH(k1_sort!$D15,"ソロ歌",k1_sort!AX15*7,"ソリ歌",k1_sort!AX15*7,"振り",k1_sort!AX15*5,"演技",k1_sort!AX15*3,"全体歌",k1_sort!AX15,1))</f>
        <v>1</v>
      </c>
      <c r="AU15" s="189">
        <f>if(k1_sort!AY15="",1,SWITCH(k1_sort!$D15,"ソロ歌",k1_sort!AY15*7,"ソリ歌",k1_sort!AY15*7,"振り",k1_sort!AY15*5,"演技",k1_sort!AY15*3,"全体歌",k1_sort!AY15,1))</f>
        <v>1</v>
      </c>
      <c r="AV15" s="189">
        <f>if(k1_sort!AZ15="",1,SWITCH(k1_sort!$D15,"ソロ歌",k1_sort!AZ15*7,"ソリ歌",k1_sort!AZ15*7,"振り",k1_sort!AZ15*5,"演技",k1_sort!AZ15*3,"全体歌",k1_sort!AZ15,1))</f>
        <v>1</v>
      </c>
      <c r="AW15" s="189">
        <f>if(k1_sort!BA15="",1,SWITCH(k1_sort!$D15,"ソロ歌",k1_sort!BA15*7,"ソリ歌",k1_sort!BA15*7,"振り",k1_sort!BA15*5,"演技",k1_sort!BA15*3,"全体歌",k1_sort!BA15,1))</f>
        <v>1</v>
      </c>
      <c r="AX15" s="189">
        <f>if(k1_sort!BB15="",1,SWITCH(k1_sort!$D15,"ソロ歌",k1_sort!BB15*7,"ソリ歌",k1_sort!BB15*7,"振り",k1_sort!BB15*5,"演技",k1_sort!BB15*3,"全体歌",k1_sort!BB15,1))</f>
        <v>1</v>
      </c>
      <c r="AY15" s="189">
        <f>if(k1_sort!BC15="",1,SWITCH(k1_sort!$D15,"ソロ歌",k1_sort!BC15*7,"ソリ歌",k1_sort!BC15*7,"振り",k1_sort!BC15*5,"演技",k1_sort!BC15*3,"全体歌",k1_sort!BC15,1))</f>
        <v>1</v>
      </c>
    </row>
    <row r="16">
      <c r="A16" s="36" t="str">
        <f>k1_sort!B16</f>
        <v>M10④</v>
      </c>
      <c r="B16" s="189">
        <f>if(k1_sort!F16="",1,SWITCH(k1_sort!$D16,"ソロ歌",k1_sort!F16*7,"ソリ歌",k1_sort!F16*7,"振り",k1_sort!F16*5,"演技",k1_sort!F16*3,"全体歌",k1_sort!F16,1))</f>
        <v>14</v>
      </c>
      <c r="C16" s="189">
        <f>if(k1_sort!G16="",1,SWITCH(k1_sort!$D16,"ソロ歌",k1_sort!G16*7,"ソリ歌",k1_sort!G16*7,"振り",k1_sort!G16*5,"演技",k1_sort!G16*3,"全体歌",k1_sort!G16,1))</f>
        <v>14</v>
      </c>
      <c r="D16" s="189">
        <f>if(k1_sort!H16="",1,SWITCH(k1_sort!$D16,"ソロ歌",k1_sort!H16*7,"ソリ歌",k1_sort!H16*7,"振り",k1_sort!H16*5,"演技",k1_sort!H16*3,"全体歌",k1_sort!H16,1))</f>
        <v>1</v>
      </c>
      <c r="E16" s="189">
        <f>if(k1_sort!I16="",1,SWITCH(k1_sort!$D16,"ソロ歌",k1_sort!I16*7,"ソリ歌",k1_sort!I16*7,"振り",k1_sort!I16*5,"演技",k1_sort!I16*3,"全体歌",k1_sort!I16,1))</f>
        <v>1</v>
      </c>
      <c r="F16" s="189">
        <f>if(k1_sort!J16="",1,SWITCH(k1_sort!$D16,"ソロ歌",k1_sort!J16*7,"ソリ歌",k1_sort!J16*7,"振り",k1_sort!J16*5,"演技",k1_sort!J16*3,"全体歌",k1_sort!J16,1))</f>
        <v>1</v>
      </c>
      <c r="G16" s="189">
        <f>if(k1_sort!K16="",1,SWITCH(k1_sort!$D16,"ソロ歌",k1_sort!K16*7,"ソリ歌",k1_sort!K16*7,"振り",k1_sort!K16*5,"演技",k1_sort!K16*3,"全体歌",k1_sort!K16,1))</f>
        <v>1</v>
      </c>
      <c r="H16" s="189">
        <f>if(k1_sort!L16="",1,SWITCH(k1_sort!$D16,"ソロ歌",k1_sort!L16*7,"ソリ歌",k1_sort!L16*7,"振り",k1_sort!L16*5,"演技",k1_sort!L16*3,"全体歌",k1_sort!L16,1))</f>
        <v>1</v>
      </c>
      <c r="I16" s="189">
        <f>if(k1_sort!M16="",1,SWITCH(k1_sort!$D16,"ソロ歌",k1_sort!M16*7,"ソリ歌",k1_sort!M16*7,"振り",k1_sort!M16*5,"演技",k1_sort!M16*3,"全体歌",k1_sort!M16,1))</f>
        <v>1</v>
      </c>
      <c r="J16" s="189">
        <f>if(k1_sort!N16="",1,SWITCH(k1_sort!$D16,"ソロ歌",k1_sort!N16*7,"ソリ歌",k1_sort!N16*7,"振り",k1_sort!N16*5,"演技",k1_sort!N16*3,"全体歌",k1_sort!N16,1))</f>
        <v>1</v>
      </c>
      <c r="K16" s="189">
        <f>if(k1_sort!O16="",1,SWITCH(k1_sort!$D16,"ソロ歌",k1_sort!O16*7,"ソリ歌",k1_sort!O16*7,"振り",k1_sort!O16*5,"演技",k1_sort!O16*3,"全体歌",k1_sort!O16,1))</f>
        <v>1</v>
      </c>
      <c r="L16" s="189">
        <f>if(k1_sort!P16="",1,SWITCH(k1_sort!$D16,"ソロ歌",k1_sort!P16*7,"ソリ歌",k1_sort!P16*7,"振り",k1_sort!P16*5,"演技",k1_sort!P16*3,"全体歌",k1_sort!P16,1))</f>
        <v>1</v>
      </c>
      <c r="M16" s="189">
        <f>if(k1_sort!Q16="",1,SWITCH(k1_sort!$D16,"ソロ歌",k1_sort!Q16*7,"ソリ歌",k1_sort!Q16*7,"振り",k1_sort!Q16*5,"演技",k1_sort!Q16*3,"全体歌",k1_sort!Q16,1))</f>
        <v>1</v>
      </c>
      <c r="N16" s="189">
        <f>if(k1_sort!R16="",1,SWITCH(k1_sort!$D16,"ソロ歌",k1_sort!R16*7,"ソリ歌",k1_sort!R16*7,"振り",k1_sort!R16*5,"演技",k1_sort!R16*3,"全体歌",k1_sort!R16,1))</f>
        <v>1</v>
      </c>
      <c r="O16" s="189">
        <f>if(k1_sort!S16="",1,SWITCH(k1_sort!$D16,"ソロ歌",k1_sort!S16*7,"ソリ歌",k1_sort!S16*7,"振り",k1_sort!S16*5,"演技",k1_sort!S16*3,"全体歌",k1_sort!S16,1))</f>
        <v>1</v>
      </c>
      <c r="P16" s="189">
        <f>if(k1_sort!T16="",1,SWITCH(k1_sort!$D16,"ソロ歌",k1_sort!T16*7,"ソリ歌",k1_sort!T16*7,"振り",k1_sort!T16*5,"演技",k1_sort!T16*3,"全体歌",k1_sort!T16,1))</f>
        <v>1</v>
      </c>
      <c r="Q16" s="189">
        <f>if(k1_sort!U16="",1,SWITCH(k1_sort!$D16,"ソロ歌",k1_sort!U16*7,"ソリ歌",k1_sort!U16*7,"振り",k1_sort!U16*5,"演技",k1_sort!U16*3,"全体歌",k1_sort!U16,1))</f>
        <v>1</v>
      </c>
      <c r="R16" s="189">
        <f>if(k1_sort!V16="",1,SWITCH(k1_sort!$D16,"ソロ歌",k1_sort!V16*7,"ソリ歌",k1_sort!V16*7,"振り",k1_sort!V16*5,"演技",k1_sort!V16*3,"全体歌",k1_sort!V16,1))</f>
        <v>1</v>
      </c>
      <c r="S16" s="189">
        <f>if(k1_sort!W16="",1,SWITCH(k1_sort!$D16,"ソロ歌",k1_sort!W16*7,"ソリ歌",k1_sort!W16*7,"振り",k1_sort!W16*5,"演技",k1_sort!W16*3,"全体歌",k1_sort!W16,1))</f>
        <v>1</v>
      </c>
      <c r="T16" s="189">
        <f>if(k1_sort!X16="",1,SWITCH(k1_sort!$D16,"ソロ歌",k1_sort!X16*7,"ソリ歌",k1_sort!X16*7,"振り",k1_sort!X16*5,"演技",k1_sort!X16*3,"全体歌",k1_sort!X16,1))</f>
        <v>1</v>
      </c>
      <c r="U16" s="189">
        <f>if(k1_sort!Y16="",1,SWITCH(k1_sort!$D16,"ソロ歌",k1_sort!Y16*7,"ソリ歌",k1_sort!Y16*7,"振り",k1_sort!Y16*5,"演技",k1_sort!Y16*3,"全体歌",k1_sort!Y16,1))</f>
        <v>1</v>
      </c>
      <c r="V16" s="189">
        <f>if(k1_sort!Z16="",1,SWITCH(k1_sort!$D16,"ソロ歌",k1_sort!Z16*7,"ソリ歌",k1_sort!Z16*7,"振り",k1_sort!Z16*5,"演技",k1_sort!Z16*3,"全体歌",k1_sort!Z16,1))</f>
        <v>1</v>
      </c>
      <c r="W16" s="189">
        <f>if(k1_sort!AA16="",1,SWITCH(k1_sort!$D16,"ソロ歌",k1_sort!AA16*7,"ソリ歌",k1_sort!AA16*7,"振り",k1_sort!AA16*5,"演技",k1_sort!AA16*3,"全体歌",k1_sort!AA16,1))</f>
        <v>1</v>
      </c>
      <c r="X16" s="189">
        <f>if(k1_sort!AB16="",1,SWITCH(k1_sort!$D16,"ソロ歌",k1_sort!AB16*7,"ソリ歌",k1_sort!AB16*7,"振り",k1_sort!AB16*5,"演技",k1_sort!AB16*3,"全体歌",k1_sort!AB16,1))</f>
        <v>1</v>
      </c>
      <c r="Y16" s="189">
        <f>if(k1_sort!AC16="",1,SWITCH(k1_sort!$D16,"ソロ歌",k1_sort!AC16*7,"ソリ歌",k1_sort!AC16*7,"振り",k1_sort!AC16*5,"演技",k1_sort!AC16*3,"全体歌",k1_sort!AC16,1))</f>
        <v>1</v>
      </c>
      <c r="Z16" s="189">
        <f>if(k1_sort!AD16="",1,SWITCH(k1_sort!$D16,"ソロ歌",k1_sort!AD16*7,"ソリ歌",k1_sort!AD16*7,"振り",k1_sort!AD16*5,"演技",k1_sort!AD16*3,"全体歌",k1_sort!AD16,1))</f>
        <v>1</v>
      </c>
      <c r="AA16" s="189">
        <f>if(k1_sort!AE16="",1,SWITCH(k1_sort!$D16,"ソロ歌",k1_sort!AE16*7,"ソリ歌",k1_sort!AE16*7,"振り",k1_sort!AE16*5,"演技",k1_sort!AE16*3,"全体歌",k1_sort!AE16,1))</f>
        <v>1</v>
      </c>
      <c r="AB16" s="189">
        <f>if(k1_sort!AF16="",1,SWITCH(k1_sort!$D16,"ソロ歌",k1_sort!AF16*7,"ソリ歌",k1_sort!AF16*7,"振り",k1_sort!AF16*5,"演技",k1_sort!AF16*3,"全体歌",k1_sort!AF16,1))</f>
        <v>1</v>
      </c>
      <c r="AC16" s="189">
        <f>if(k1_sort!AG16="",1,SWITCH(k1_sort!$D16,"ソロ歌",k1_sort!AG16*7,"ソリ歌",k1_sort!AG16*7,"振り",k1_sort!AG16*5,"演技",k1_sort!AG16*3,"全体歌",k1_sort!AG16,1))</f>
        <v>1</v>
      </c>
      <c r="AD16" s="189">
        <f>if(k1_sort!AH16="",1,SWITCH(k1_sort!$D16,"ソロ歌",k1_sort!AH16*7,"ソリ歌",k1_sort!AH16*7,"振り",k1_sort!AH16*5,"演技",k1_sort!AH16*3,"全体歌",k1_sort!AH16,1))</f>
        <v>1</v>
      </c>
      <c r="AE16" s="189">
        <f>if(k1_sort!AI16="",1,SWITCH(k1_sort!$D16,"ソロ歌",k1_sort!AI16*7,"ソリ歌",k1_sort!AI16*7,"振り",k1_sort!AI16*5,"演技",k1_sort!AI16*3,"全体歌",k1_sort!AI16,1))</f>
        <v>1</v>
      </c>
      <c r="AF16" s="189">
        <f>if(k1_sort!AJ16="",1,SWITCH(k1_sort!$D16,"ソロ歌",k1_sort!AJ16*7,"ソリ歌",k1_sort!AJ16*7,"振り",k1_sort!AJ16*5,"演技",k1_sort!AJ16*3,"全体歌",k1_sort!AJ16,1))</f>
        <v>1</v>
      </c>
      <c r="AG16" s="189">
        <f>if(k1_sort!AK16="",1,SWITCH(k1_sort!$D16,"ソロ歌",k1_sort!AK16*7,"ソリ歌",k1_sort!AK16*7,"振り",k1_sort!AK16*5,"演技",k1_sort!AK16*3,"全体歌",k1_sort!AK16,1))</f>
        <v>1</v>
      </c>
      <c r="AH16" s="189">
        <f>if(k1_sort!AL16="",1,SWITCH(k1_sort!$D16,"ソロ歌",k1_sort!AL16*7,"ソリ歌",k1_sort!AL16*7,"振り",k1_sort!AL16*5,"演技",k1_sort!AL16*3,"全体歌",k1_sort!AL16,1))</f>
        <v>1</v>
      </c>
      <c r="AI16" s="189">
        <f>if(k1_sort!AM16="",1,SWITCH(k1_sort!$D16,"ソロ歌",k1_sort!AM16*7,"ソリ歌",k1_sort!AM16*7,"振り",k1_sort!AM16*5,"演技",k1_sort!AM16*3,"全体歌",k1_sort!AM16,1))</f>
        <v>1</v>
      </c>
      <c r="AJ16" s="189">
        <f>if(k1_sort!AN16="",1,SWITCH(k1_sort!$D16,"ソロ歌",k1_sort!AN16*7,"ソリ歌",k1_sort!AN16*7,"振り",k1_sort!AN16*5,"演技",k1_sort!AN16*3,"全体歌",k1_sort!AN16,1))</f>
        <v>1</v>
      </c>
      <c r="AK16" s="189">
        <f>if(k1_sort!AO16="",1,SWITCH(k1_sort!$D16,"ソロ歌",k1_sort!AO16*7,"ソリ歌",k1_sort!AO16*7,"振り",k1_sort!AO16*5,"演技",k1_sort!AO16*3,"全体歌",k1_sort!AO16,1))</f>
        <v>1</v>
      </c>
      <c r="AL16" s="189">
        <f>if(k1_sort!AP16="",1,SWITCH(k1_sort!$D16,"ソロ歌",k1_sort!AP16*7,"ソリ歌",k1_sort!AP16*7,"振り",k1_sort!AP16*5,"演技",k1_sort!AP16*3,"全体歌",k1_sort!AP16,1))</f>
        <v>1</v>
      </c>
      <c r="AM16" s="189">
        <f>if(k1_sort!AQ16="",1,SWITCH(k1_sort!$D16,"ソロ歌",k1_sort!AQ16*7,"ソリ歌",k1_sort!AQ16*7,"振り",k1_sort!AQ16*5,"演技",k1_sort!AQ16*3,"全体歌",k1_sort!AQ16,1))</f>
        <v>1</v>
      </c>
      <c r="AN16" s="189">
        <f>if(k1_sort!AR16="",1,SWITCH(k1_sort!$D16,"ソロ歌",k1_sort!AR16*7,"ソリ歌",k1_sort!AR16*7,"振り",k1_sort!AR16*5,"演技",k1_sort!AR16*3,"全体歌",k1_sort!AR16,1))</f>
        <v>1</v>
      </c>
      <c r="AO16" s="189">
        <f>if(k1_sort!AS16="",1,SWITCH(k1_sort!$D16,"ソロ歌",k1_sort!AS16*7,"ソリ歌",k1_sort!AS16*7,"振り",k1_sort!AS16*5,"演技",k1_sort!AS16*3,"全体歌",k1_sort!AS16,1))</f>
        <v>1</v>
      </c>
      <c r="AP16" s="189">
        <f>if(k1_sort!AT16="",1,SWITCH(k1_sort!$D16,"ソロ歌",k1_sort!AT16*7,"ソリ歌",k1_sort!AT16*7,"振り",k1_sort!AT16*5,"演技",k1_sort!AT16*3,"全体歌",k1_sort!AT16,1))</f>
        <v>1</v>
      </c>
      <c r="AQ16" s="189">
        <f>if(k1_sort!AU16="",1,SWITCH(k1_sort!$D16,"ソロ歌",k1_sort!AU16*7,"ソリ歌",k1_sort!AU16*7,"振り",k1_sort!AU16*5,"演技",k1_sort!AU16*3,"全体歌",k1_sort!AU16,1))</f>
        <v>1</v>
      </c>
      <c r="AR16" s="189">
        <f>if(k1_sort!AV16="",1,SWITCH(k1_sort!$D16,"ソロ歌",k1_sort!AV16*7,"ソリ歌",k1_sort!AV16*7,"振り",k1_sort!AV16*5,"演技",k1_sort!AV16*3,"全体歌",k1_sort!AV16,1))</f>
        <v>1</v>
      </c>
      <c r="AS16" s="189">
        <f>if(k1_sort!AW16="",1,SWITCH(k1_sort!$D16,"ソロ歌",k1_sort!AW16*7,"ソリ歌",k1_sort!AW16*7,"振り",k1_sort!AW16*5,"演技",k1_sort!AW16*3,"全体歌",k1_sort!AW16,1))</f>
        <v>1</v>
      </c>
      <c r="AT16" s="189">
        <f>if(k1_sort!AX16="",1,SWITCH(k1_sort!$D16,"ソロ歌",k1_sort!AX16*7,"ソリ歌",k1_sort!AX16*7,"振り",k1_sort!AX16*5,"演技",k1_sort!AX16*3,"全体歌",k1_sort!AX16,1))</f>
        <v>1</v>
      </c>
      <c r="AU16" s="189">
        <f>if(k1_sort!AY16="",1,SWITCH(k1_sort!$D16,"ソロ歌",k1_sort!AY16*7,"ソリ歌",k1_sort!AY16*7,"振り",k1_sort!AY16*5,"演技",k1_sort!AY16*3,"全体歌",k1_sort!AY16,1))</f>
        <v>1</v>
      </c>
      <c r="AV16" s="189">
        <f>if(k1_sort!AZ16="",1,SWITCH(k1_sort!$D16,"ソロ歌",k1_sort!AZ16*7,"ソリ歌",k1_sort!AZ16*7,"振り",k1_sort!AZ16*5,"演技",k1_sort!AZ16*3,"全体歌",k1_sort!AZ16,1))</f>
        <v>1</v>
      </c>
      <c r="AW16" s="189">
        <f>if(k1_sort!BA16="",1,SWITCH(k1_sort!$D16,"ソロ歌",k1_sort!BA16*7,"ソリ歌",k1_sort!BA16*7,"振り",k1_sort!BA16*5,"演技",k1_sort!BA16*3,"全体歌",k1_sort!BA16,1))</f>
        <v>1</v>
      </c>
      <c r="AX16" s="189">
        <f>if(k1_sort!BB16="",1,SWITCH(k1_sort!$D16,"ソロ歌",k1_sort!BB16*7,"ソリ歌",k1_sort!BB16*7,"振り",k1_sort!BB16*5,"演技",k1_sort!BB16*3,"全体歌",k1_sort!BB16,1))</f>
        <v>1</v>
      </c>
      <c r="AY16" s="189">
        <f>if(k1_sort!BC16="",1,SWITCH(k1_sort!$D16,"ソロ歌",k1_sort!BC16*7,"ソリ歌",k1_sort!BC16*7,"振り",k1_sort!BC16*5,"演技",k1_sort!BC16*3,"全体歌",k1_sort!BC16,1))</f>
        <v>1</v>
      </c>
    </row>
    <row r="17">
      <c r="A17" s="36" t="str">
        <f>k1_sort!B17</f>
        <v>M11</v>
      </c>
      <c r="B17" s="189">
        <f>if(k1_sort!F17="",1,SWITCH(k1_sort!$D17,"ソロ歌",k1_sort!F17*7,"ソリ歌",k1_sort!F17*7,"振り",k1_sort!F17*5,"演技",k1_sort!F17*3,"全体歌",k1_sort!F17,1))</f>
        <v>14</v>
      </c>
      <c r="C17" s="189">
        <f>if(k1_sort!G17="",1,SWITCH(k1_sort!$D17,"ソロ歌",k1_sort!G17*7,"ソリ歌",k1_sort!G17*7,"振り",k1_sort!G17*5,"演技",k1_sort!G17*3,"全体歌",k1_sort!G17,1))</f>
        <v>1</v>
      </c>
      <c r="D17" s="189">
        <f>if(k1_sort!H17="",1,SWITCH(k1_sort!$D17,"ソロ歌",k1_sort!H17*7,"ソリ歌",k1_sort!H17*7,"振り",k1_sort!H17*5,"演技",k1_sort!H17*3,"全体歌",k1_sort!H17,1))</f>
        <v>1</v>
      </c>
      <c r="E17" s="189">
        <f>if(k1_sort!I17="",1,SWITCH(k1_sort!$D17,"ソロ歌",k1_sort!I17*7,"ソリ歌",k1_sort!I17*7,"振り",k1_sort!I17*5,"演技",k1_sort!I17*3,"全体歌",k1_sort!I17,1))</f>
        <v>1</v>
      </c>
      <c r="F17" s="189">
        <f>if(k1_sort!J17="",1,SWITCH(k1_sort!$D17,"ソロ歌",k1_sort!J17*7,"ソリ歌",k1_sort!J17*7,"振り",k1_sort!J17*5,"演技",k1_sort!J17*3,"全体歌",k1_sort!J17,1))</f>
        <v>1</v>
      </c>
      <c r="G17" s="189">
        <f>if(k1_sort!K17="",1,SWITCH(k1_sort!$D17,"ソロ歌",k1_sort!K17*7,"ソリ歌",k1_sort!K17*7,"振り",k1_sort!K17*5,"演技",k1_sort!K17*3,"全体歌",k1_sort!K17,1))</f>
        <v>1</v>
      </c>
      <c r="H17" s="189">
        <f>if(k1_sort!L17="",1,SWITCH(k1_sort!$D17,"ソロ歌",k1_sort!L17*7,"ソリ歌",k1_sort!L17*7,"振り",k1_sort!L17*5,"演技",k1_sort!L17*3,"全体歌",k1_sort!L17,1))</f>
        <v>1</v>
      </c>
      <c r="I17" s="189">
        <f>if(k1_sort!M17="",1,SWITCH(k1_sort!$D17,"ソロ歌",k1_sort!M17*7,"ソリ歌",k1_sort!M17*7,"振り",k1_sort!M17*5,"演技",k1_sort!M17*3,"全体歌",k1_sort!M17,1))</f>
        <v>1</v>
      </c>
      <c r="J17" s="189">
        <f>if(k1_sort!N17="",1,SWITCH(k1_sort!$D17,"ソロ歌",k1_sort!N17*7,"ソリ歌",k1_sort!N17*7,"振り",k1_sort!N17*5,"演技",k1_sort!N17*3,"全体歌",k1_sort!N17,1))</f>
        <v>14</v>
      </c>
      <c r="K17" s="189">
        <f>if(k1_sort!O17="",1,SWITCH(k1_sort!$D17,"ソロ歌",k1_sort!O17*7,"ソリ歌",k1_sort!O17*7,"振り",k1_sort!O17*5,"演技",k1_sort!O17*3,"全体歌",k1_sort!O17,1))</f>
        <v>1</v>
      </c>
      <c r="L17" s="189">
        <f>if(k1_sort!P17="",1,SWITCH(k1_sort!$D17,"ソロ歌",k1_sort!P17*7,"ソリ歌",k1_sort!P17*7,"振り",k1_sort!P17*5,"演技",k1_sort!P17*3,"全体歌",k1_sort!P17,1))</f>
        <v>1</v>
      </c>
      <c r="M17" s="189">
        <f>if(k1_sort!Q17="",1,SWITCH(k1_sort!$D17,"ソロ歌",k1_sort!Q17*7,"ソリ歌",k1_sort!Q17*7,"振り",k1_sort!Q17*5,"演技",k1_sort!Q17*3,"全体歌",k1_sort!Q17,1))</f>
        <v>1</v>
      </c>
      <c r="N17" s="189">
        <f>if(k1_sort!R17="",1,SWITCH(k1_sort!$D17,"ソロ歌",k1_sort!R17*7,"ソリ歌",k1_sort!R17*7,"振り",k1_sort!R17*5,"演技",k1_sort!R17*3,"全体歌",k1_sort!R17,1))</f>
        <v>1</v>
      </c>
      <c r="O17" s="189">
        <f>if(k1_sort!S17="",1,SWITCH(k1_sort!$D17,"ソロ歌",k1_sort!S17*7,"ソリ歌",k1_sort!S17*7,"振り",k1_sort!S17*5,"演技",k1_sort!S17*3,"全体歌",k1_sort!S17,1))</f>
        <v>1</v>
      </c>
      <c r="P17" s="189">
        <f>if(k1_sort!T17="",1,SWITCH(k1_sort!$D17,"ソロ歌",k1_sort!T17*7,"ソリ歌",k1_sort!T17*7,"振り",k1_sort!T17*5,"演技",k1_sort!T17*3,"全体歌",k1_sort!T17,1))</f>
        <v>1</v>
      </c>
      <c r="Q17" s="189">
        <f>if(k1_sort!U17="",1,SWITCH(k1_sort!$D17,"ソロ歌",k1_sort!U17*7,"ソリ歌",k1_sort!U17*7,"振り",k1_sort!U17*5,"演技",k1_sort!U17*3,"全体歌",k1_sort!U17,1))</f>
        <v>1</v>
      </c>
      <c r="R17" s="189">
        <f>if(k1_sort!V17="",1,SWITCH(k1_sort!$D17,"ソロ歌",k1_sort!V17*7,"ソリ歌",k1_sort!V17*7,"振り",k1_sort!V17*5,"演技",k1_sort!V17*3,"全体歌",k1_sort!V17,1))</f>
        <v>1</v>
      </c>
      <c r="S17" s="189">
        <f>if(k1_sort!W17="",1,SWITCH(k1_sort!$D17,"ソロ歌",k1_sort!W17*7,"ソリ歌",k1_sort!W17*7,"振り",k1_sort!W17*5,"演技",k1_sort!W17*3,"全体歌",k1_sort!W17,1))</f>
        <v>1</v>
      </c>
      <c r="T17" s="189">
        <f>if(k1_sort!X17="",1,SWITCH(k1_sort!$D17,"ソロ歌",k1_sort!X17*7,"ソリ歌",k1_sort!X17*7,"振り",k1_sort!X17*5,"演技",k1_sort!X17*3,"全体歌",k1_sort!X17,1))</f>
        <v>1</v>
      </c>
      <c r="U17" s="189">
        <f>if(k1_sort!Y17="",1,SWITCH(k1_sort!$D17,"ソロ歌",k1_sort!Y17*7,"ソリ歌",k1_sort!Y17*7,"振り",k1_sort!Y17*5,"演技",k1_sort!Y17*3,"全体歌",k1_sort!Y17,1))</f>
        <v>1</v>
      </c>
      <c r="V17" s="189">
        <f>if(k1_sort!Z17="",1,SWITCH(k1_sort!$D17,"ソロ歌",k1_sort!Z17*7,"ソリ歌",k1_sort!Z17*7,"振り",k1_sort!Z17*5,"演技",k1_sort!Z17*3,"全体歌",k1_sort!Z17,1))</f>
        <v>1</v>
      </c>
      <c r="W17" s="189">
        <f>if(k1_sort!AA17="",1,SWITCH(k1_sort!$D17,"ソロ歌",k1_sort!AA17*7,"ソリ歌",k1_sort!AA17*7,"振り",k1_sort!AA17*5,"演技",k1_sort!AA17*3,"全体歌",k1_sort!AA17,1))</f>
        <v>1</v>
      </c>
      <c r="X17" s="189">
        <f>if(k1_sort!AB17="",1,SWITCH(k1_sort!$D17,"ソロ歌",k1_sort!AB17*7,"ソリ歌",k1_sort!AB17*7,"振り",k1_sort!AB17*5,"演技",k1_sort!AB17*3,"全体歌",k1_sort!AB17,1))</f>
        <v>1</v>
      </c>
      <c r="Y17" s="189">
        <f>if(k1_sort!AC17="",1,SWITCH(k1_sort!$D17,"ソロ歌",k1_sort!AC17*7,"ソリ歌",k1_sort!AC17*7,"振り",k1_sort!AC17*5,"演技",k1_sort!AC17*3,"全体歌",k1_sort!AC17,1))</f>
        <v>1</v>
      </c>
      <c r="Z17" s="189">
        <f>if(k1_sort!AD17="",1,SWITCH(k1_sort!$D17,"ソロ歌",k1_sort!AD17*7,"ソリ歌",k1_sort!AD17*7,"振り",k1_sort!AD17*5,"演技",k1_sort!AD17*3,"全体歌",k1_sort!AD17,1))</f>
        <v>1</v>
      </c>
      <c r="AA17" s="189">
        <f>if(k1_sort!AE17="",1,SWITCH(k1_sort!$D17,"ソロ歌",k1_sort!AE17*7,"ソリ歌",k1_sort!AE17*7,"振り",k1_sort!AE17*5,"演技",k1_sort!AE17*3,"全体歌",k1_sort!AE17,1))</f>
        <v>1</v>
      </c>
      <c r="AB17" s="189">
        <f>if(k1_sort!AF17="",1,SWITCH(k1_sort!$D17,"ソロ歌",k1_sort!AF17*7,"ソリ歌",k1_sort!AF17*7,"振り",k1_sort!AF17*5,"演技",k1_sort!AF17*3,"全体歌",k1_sort!AF17,1))</f>
        <v>1</v>
      </c>
      <c r="AC17" s="189">
        <f>if(k1_sort!AG17="",1,SWITCH(k1_sort!$D17,"ソロ歌",k1_sort!AG17*7,"ソリ歌",k1_sort!AG17*7,"振り",k1_sort!AG17*5,"演技",k1_sort!AG17*3,"全体歌",k1_sort!AG17,1))</f>
        <v>1</v>
      </c>
      <c r="AD17" s="189">
        <f>if(k1_sort!AH17="",1,SWITCH(k1_sort!$D17,"ソロ歌",k1_sort!AH17*7,"ソリ歌",k1_sort!AH17*7,"振り",k1_sort!AH17*5,"演技",k1_sort!AH17*3,"全体歌",k1_sort!AH17,1))</f>
        <v>1</v>
      </c>
      <c r="AE17" s="189">
        <f>if(k1_sort!AI17="",1,SWITCH(k1_sort!$D17,"ソロ歌",k1_sort!AI17*7,"ソリ歌",k1_sort!AI17*7,"振り",k1_sort!AI17*5,"演技",k1_sort!AI17*3,"全体歌",k1_sort!AI17,1))</f>
        <v>1</v>
      </c>
      <c r="AF17" s="189">
        <f>if(k1_sort!AJ17="",1,SWITCH(k1_sort!$D17,"ソロ歌",k1_sort!AJ17*7,"ソリ歌",k1_sort!AJ17*7,"振り",k1_sort!AJ17*5,"演技",k1_sort!AJ17*3,"全体歌",k1_sort!AJ17,1))</f>
        <v>1</v>
      </c>
      <c r="AG17" s="189">
        <f>if(k1_sort!AK17="",1,SWITCH(k1_sort!$D17,"ソロ歌",k1_sort!AK17*7,"ソリ歌",k1_sort!AK17*7,"振り",k1_sort!AK17*5,"演技",k1_sort!AK17*3,"全体歌",k1_sort!AK17,1))</f>
        <v>1</v>
      </c>
      <c r="AH17" s="189">
        <f>if(k1_sort!AL17="",1,SWITCH(k1_sort!$D17,"ソロ歌",k1_sort!AL17*7,"ソリ歌",k1_sort!AL17*7,"振り",k1_sort!AL17*5,"演技",k1_sort!AL17*3,"全体歌",k1_sort!AL17,1))</f>
        <v>1</v>
      </c>
      <c r="AI17" s="189">
        <f>if(k1_sort!AM17="",1,SWITCH(k1_sort!$D17,"ソロ歌",k1_sort!AM17*7,"ソリ歌",k1_sort!AM17*7,"振り",k1_sort!AM17*5,"演技",k1_sort!AM17*3,"全体歌",k1_sort!AM17,1))</f>
        <v>1</v>
      </c>
      <c r="AJ17" s="189">
        <f>if(k1_sort!AN17="",1,SWITCH(k1_sort!$D17,"ソロ歌",k1_sort!AN17*7,"ソリ歌",k1_sort!AN17*7,"振り",k1_sort!AN17*5,"演技",k1_sort!AN17*3,"全体歌",k1_sort!AN17,1))</f>
        <v>1</v>
      </c>
      <c r="AK17" s="189">
        <f>if(k1_sort!AO17="",1,SWITCH(k1_sort!$D17,"ソロ歌",k1_sort!AO17*7,"ソリ歌",k1_sort!AO17*7,"振り",k1_sort!AO17*5,"演技",k1_sort!AO17*3,"全体歌",k1_sort!AO17,1))</f>
        <v>1</v>
      </c>
      <c r="AL17" s="189">
        <f>if(k1_sort!AP17="",1,SWITCH(k1_sort!$D17,"ソロ歌",k1_sort!AP17*7,"ソリ歌",k1_sort!AP17*7,"振り",k1_sort!AP17*5,"演技",k1_sort!AP17*3,"全体歌",k1_sort!AP17,1))</f>
        <v>1</v>
      </c>
      <c r="AM17" s="189">
        <f>if(k1_sort!AQ17="",1,SWITCH(k1_sort!$D17,"ソロ歌",k1_sort!AQ17*7,"ソリ歌",k1_sort!AQ17*7,"振り",k1_sort!AQ17*5,"演技",k1_sort!AQ17*3,"全体歌",k1_sort!AQ17,1))</f>
        <v>1</v>
      </c>
      <c r="AN17" s="189">
        <f>if(k1_sort!AR17="",1,SWITCH(k1_sort!$D17,"ソロ歌",k1_sort!AR17*7,"ソリ歌",k1_sort!AR17*7,"振り",k1_sort!AR17*5,"演技",k1_sort!AR17*3,"全体歌",k1_sort!AR17,1))</f>
        <v>1</v>
      </c>
      <c r="AO17" s="189">
        <f>if(k1_sort!AS17="",1,SWITCH(k1_sort!$D17,"ソロ歌",k1_sort!AS17*7,"ソリ歌",k1_sort!AS17*7,"振り",k1_sort!AS17*5,"演技",k1_sort!AS17*3,"全体歌",k1_sort!AS17,1))</f>
        <v>1</v>
      </c>
      <c r="AP17" s="189">
        <f>if(k1_sort!AT17="",1,SWITCH(k1_sort!$D17,"ソロ歌",k1_sort!AT17*7,"ソリ歌",k1_sort!AT17*7,"振り",k1_sort!AT17*5,"演技",k1_sort!AT17*3,"全体歌",k1_sort!AT17,1))</f>
        <v>1</v>
      </c>
      <c r="AQ17" s="189">
        <f>if(k1_sort!AU17="",1,SWITCH(k1_sort!$D17,"ソロ歌",k1_sort!AU17*7,"ソリ歌",k1_sort!AU17*7,"振り",k1_sort!AU17*5,"演技",k1_sort!AU17*3,"全体歌",k1_sort!AU17,1))</f>
        <v>1</v>
      </c>
      <c r="AR17" s="189">
        <f>if(k1_sort!AV17="",1,SWITCH(k1_sort!$D17,"ソロ歌",k1_sort!AV17*7,"ソリ歌",k1_sort!AV17*7,"振り",k1_sort!AV17*5,"演技",k1_sort!AV17*3,"全体歌",k1_sort!AV17,1))</f>
        <v>1</v>
      </c>
      <c r="AS17" s="189">
        <f>if(k1_sort!AW17="",1,SWITCH(k1_sort!$D17,"ソロ歌",k1_sort!AW17*7,"ソリ歌",k1_sort!AW17*7,"振り",k1_sort!AW17*5,"演技",k1_sort!AW17*3,"全体歌",k1_sort!AW17,1))</f>
        <v>1</v>
      </c>
      <c r="AT17" s="189">
        <f>if(k1_sort!AX17="",1,SWITCH(k1_sort!$D17,"ソロ歌",k1_sort!AX17*7,"ソリ歌",k1_sort!AX17*7,"振り",k1_sort!AX17*5,"演技",k1_sort!AX17*3,"全体歌",k1_sort!AX17,1))</f>
        <v>1</v>
      </c>
      <c r="AU17" s="189">
        <f>if(k1_sort!AY17="",1,SWITCH(k1_sort!$D17,"ソロ歌",k1_sort!AY17*7,"ソリ歌",k1_sort!AY17*7,"振り",k1_sort!AY17*5,"演技",k1_sort!AY17*3,"全体歌",k1_sort!AY17,1))</f>
        <v>1</v>
      </c>
      <c r="AV17" s="189">
        <f>if(k1_sort!AZ17="",1,SWITCH(k1_sort!$D17,"ソロ歌",k1_sort!AZ17*7,"ソリ歌",k1_sort!AZ17*7,"振り",k1_sort!AZ17*5,"演技",k1_sort!AZ17*3,"全体歌",k1_sort!AZ17,1))</f>
        <v>1</v>
      </c>
      <c r="AW17" s="189">
        <f>if(k1_sort!BA17="",1,SWITCH(k1_sort!$D17,"ソロ歌",k1_sort!BA17*7,"ソリ歌",k1_sort!BA17*7,"振り",k1_sort!BA17*5,"演技",k1_sort!BA17*3,"全体歌",k1_sort!BA17,1))</f>
        <v>1</v>
      </c>
      <c r="AX17" s="189">
        <f>if(k1_sort!BB17="",1,SWITCH(k1_sort!$D17,"ソロ歌",k1_sort!BB17*7,"ソリ歌",k1_sort!BB17*7,"振り",k1_sort!BB17*5,"演技",k1_sort!BB17*3,"全体歌",k1_sort!BB17,1))</f>
        <v>1</v>
      </c>
      <c r="AY17" s="189">
        <f>if(k1_sort!BC17="",1,SWITCH(k1_sort!$D17,"ソロ歌",k1_sort!BC17*7,"ソリ歌",k1_sort!BC17*7,"振り",k1_sort!BC17*5,"演技",k1_sort!BC17*3,"全体歌",k1_sort!BC17,1))</f>
        <v>1</v>
      </c>
    </row>
    <row r="18">
      <c r="A18" s="36" t="str">
        <f>k1_sort!B18</f>
        <v>M12</v>
      </c>
      <c r="B18" s="189">
        <f>if(k1_sort!F18="",1,SWITCH(k1_sort!$D18,"ソロ歌",k1_sort!F18*7,"ソリ歌",k1_sort!F18*7,"振り",k1_sort!F18*5,"演技",k1_sort!F18*3,"全体歌",k1_sort!F18,1))</f>
        <v>14</v>
      </c>
      <c r="C18" s="189">
        <f>if(k1_sort!G18="",1,SWITCH(k1_sort!$D18,"ソロ歌",k1_sort!G18*7,"ソリ歌",k1_sort!G18*7,"振り",k1_sort!G18*5,"演技",k1_sort!G18*3,"全体歌",k1_sort!G18,1))</f>
        <v>1</v>
      </c>
      <c r="D18" s="189">
        <f>if(k1_sort!H18="",1,SWITCH(k1_sort!$D18,"ソロ歌",k1_sort!H18*7,"ソリ歌",k1_sort!H18*7,"振り",k1_sort!H18*5,"演技",k1_sort!H18*3,"全体歌",k1_sort!H18,1))</f>
        <v>1</v>
      </c>
      <c r="E18" s="189">
        <f>if(k1_sort!I18="",1,SWITCH(k1_sort!$D18,"ソロ歌",k1_sort!I18*7,"ソリ歌",k1_sort!I18*7,"振り",k1_sort!I18*5,"演技",k1_sort!I18*3,"全体歌",k1_sort!I18,1))</f>
        <v>1</v>
      </c>
      <c r="F18" s="189">
        <f>if(k1_sort!J18="",1,SWITCH(k1_sort!$D18,"ソロ歌",k1_sort!J18*7,"ソリ歌",k1_sort!J18*7,"振り",k1_sort!J18*5,"演技",k1_sort!J18*3,"全体歌",k1_sort!J18,1))</f>
        <v>1</v>
      </c>
      <c r="G18" s="189">
        <f>if(k1_sort!K18="",1,SWITCH(k1_sort!$D18,"ソロ歌",k1_sort!K18*7,"ソリ歌",k1_sort!K18*7,"振り",k1_sort!K18*5,"演技",k1_sort!K18*3,"全体歌",k1_sort!K18,1))</f>
        <v>1</v>
      </c>
      <c r="H18" s="189">
        <f>if(k1_sort!L18="",1,SWITCH(k1_sort!$D18,"ソロ歌",k1_sort!L18*7,"ソリ歌",k1_sort!L18*7,"振り",k1_sort!L18*5,"演技",k1_sort!L18*3,"全体歌",k1_sort!L18,1))</f>
        <v>1</v>
      </c>
      <c r="I18" s="189">
        <f>if(k1_sort!M18="",1,SWITCH(k1_sort!$D18,"ソロ歌",k1_sort!M18*7,"ソリ歌",k1_sort!M18*7,"振り",k1_sort!M18*5,"演技",k1_sort!M18*3,"全体歌",k1_sort!M18,1))</f>
        <v>1</v>
      </c>
      <c r="J18" s="189">
        <f>if(k1_sort!N18="",1,SWITCH(k1_sort!$D18,"ソロ歌",k1_sort!N18*7,"ソリ歌",k1_sort!N18*7,"振り",k1_sort!N18*5,"演技",k1_sort!N18*3,"全体歌",k1_sort!N18,1))</f>
        <v>14</v>
      </c>
      <c r="K18" s="189">
        <f>if(k1_sort!O18="",1,SWITCH(k1_sort!$D18,"ソロ歌",k1_sort!O18*7,"ソリ歌",k1_sort!O18*7,"振り",k1_sort!O18*5,"演技",k1_sort!O18*3,"全体歌",k1_sort!O18,1))</f>
        <v>1</v>
      </c>
      <c r="L18" s="189">
        <f>if(k1_sort!P18="",1,SWITCH(k1_sort!$D18,"ソロ歌",k1_sort!P18*7,"ソリ歌",k1_sort!P18*7,"振り",k1_sort!P18*5,"演技",k1_sort!P18*3,"全体歌",k1_sort!P18,1))</f>
        <v>1</v>
      </c>
      <c r="M18" s="189">
        <f>if(k1_sort!Q18="",1,SWITCH(k1_sort!$D18,"ソロ歌",k1_sort!Q18*7,"ソリ歌",k1_sort!Q18*7,"振り",k1_sort!Q18*5,"演技",k1_sort!Q18*3,"全体歌",k1_sort!Q18,1))</f>
        <v>1</v>
      </c>
      <c r="N18" s="189">
        <f>if(k1_sort!R18="",1,SWITCH(k1_sort!$D18,"ソロ歌",k1_sort!R18*7,"ソリ歌",k1_sort!R18*7,"振り",k1_sort!R18*5,"演技",k1_sort!R18*3,"全体歌",k1_sort!R18,1))</f>
        <v>1</v>
      </c>
      <c r="O18" s="189">
        <f>if(k1_sort!S18="",1,SWITCH(k1_sort!$D18,"ソロ歌",k1_sort!S18*7,"ソリ歌",k1_sort!S18*7,"振り",k1_sort!S18*5,"演技",k1_sort!S18*3,"全体歌",k1_sort!S18,1))</f>
        <v>1</v>
      </c>
      <c r="P18" s="189">
        <f>if(k1_sort!T18="",1,SWITCH(k1_sort!$D18,"ソロ歌",k1_sort!T18*7,"ソリ歌",k1_sort!T18*7,"振り",k1_sort!T18*5,"演技",k1_sort!T18*3,"全体歌",k1_sort!T18,1))</f>
        <v>1</v>
      </c>
      <c r="Q18" s="189">
        <f>if(k1_sort!U18="",1,SWITCH(k1_sort!$D18,"ソロ歌",k1_sort!U18*7,"ソリ歌",k1_sort!U18*7,"振り",k1_sort!U18*5,"演技",k1_sort!U18*3,"全体歌",k1_sort!U18,1))</f>
        <v>1</v>
      </c>
      <c r="R18" s="189">
        <f>if(k1_sort!V18="",1,SWITCH(k1_sort!$D18,"ソロ歌",k1_sort!V18*7,"ソリ歌",k1_sort!V18*7,"振り",k1_sort!V18*5,"演技",k1_sort!V18*3,"全体歌",k1_sort!V18,1))</f>
        <v>1</v>
      </c>
      <c r="S18" s="189">
        <f>if(k1_sort!W18="",1,SWITCH(k1_sort!$D18,"ソロ歌",k1_sort!W18*7,"ソリ歌",k1_sort!W18*7,"振り",k1_sort!W18*5,"演技",k1_sort!W18*3,"全体歌",k1_sort!W18,1))</f>
        <v>1</v>
      </c>
      <c r="T18" s="189">
        <f>if(k1_sort!X18="",1,SWITCH(k1_sort!$D18,"ソロ歌",k1_sort!X18*7,"ソリ歌",k1_sort!X18*7,"振り",k1_sort!X18*5,"演技",k1_sort!X18*3,"全体歌",k1_sort!X18,1))</f>
        <v>1</v>
      </c>
      <c r="U18" s="189">
        <f>if(k1_sort!Y18="",1,SWITCH(k1_sort!$D18,"ソロ歌",k1_sort!Y18*7,"ソリ歌",k1_sort!Y18*7,"振り",k1_sort!Y18*5,"演技",k1_sort!Y18*3,"全体歌",k1_sort!Y18,1))</f>
        <v>1</v>
      </c>
      <c r="V18" s="189">
        <f>if(k1_sort!Z18="",1,SWITCH(k1_sort!$D18,"ソロ歌",k1_sort!Z18*7,"ソリ歌",k1_sort!Z18*7,"振り",k1_sort!Z18*5,"演技",k1_sort!Z18*3,"全体歌",k1_sort!Z18,1))</f>
        <v>1</v>
      </c>
      <c r="W18" s="189">
        <f>if(k1_sort!AA18="",1,SWITCH(k1_sort!$D18,"ソロ歌",k1_sort!AA18*7,"ソリ歌",k1_sort!AA18*7,"振り",k1_sort!AA18*5,"演技",k1_sort!AA18*3,"全体歌",k1_sort!AA18,1))</f>
        <v>1</v>
      </c>
      <c r="X18" s="189">
        <f>if(k1_sort!AB18="",1,SWITCH(k1_sort!$D18,"ソロ歌",k1_sort!AB18*7,"ソリ歌",k1_sort!AB18*7,"振り",k1_sort!AB18*5,"演技",k1_sort!AB18*3,"全体歌",k1_sort!AB18,1))</f>
        <v>1</v>
      </c>
      <c r="Y18" s="189">
        <f>if(k1_sort!AC18="",1,SWITCH(k1_sort!$D18,"ソロ歌",k1_sort!AC18*7,"ソリ歌",k1_sort!AC18*7,"振り",k1_sort!AC18*5,"演技",k1_sort!AC18*3,"全体歌",k1_sort!AC18,1))</f>
        <v>1</v>
      </c>
      <c r="Z18" s="189">
        <f>if(k1_sort!AD18="",1,SWITCH(k1_sort!$D18,"ソロ歌",k1_sort!AD18*7,"ソリ歌",k1_sort!AD18*7,"振り",k1_sort!AD18*5,"演技",k1_sort!AD18*3,"全体歌",k1_sort!AD18,1))</f>
        <v>1</v>
      </c>
      <c r="AA18" s="189">
        <f>if(k1_sort!AE18="",1,SWITCH(k1_sort!$D18,"ソロ歌",k1_sort!AE18*7,"ソリ歌",k1_sort!AE18*7,"振り",k1_sort!AE18*5,"演技",k1_sort!AE18*3,"全体歌",k1_sort!AE18,1))</f>
        <v>1</v>
      </c>
      <c r="AB18" s="189">
        <f>if(k1_sort!AF18="",1,SWITCH(k1_sort!$D18,"ソロ歌",k1_sort!AF18*7,"ソリ歌",k1_sort!AF18*7,"振り",k1_sort!AF18*5,"演技",k1_sort!AF18*3,"全体歌",k1_sort!AF18,1))</f>
        <v>1</v>
      </c>
      <c r="AC18" s="189">
        <f>if(k1_sort!AG18="",1,SWITCH(k1_sort!$D18,"ソロ歌",k1_sort!AG18*7,"ソリ歌",k1_sort!AG18*7,"振り",k1_sort!AG18*5,"演技",k1_sort!AG18*3,"全体歌",k1_sort!AG18,1))</f>
        <v>1</v>
      </c>
      <c r="AD18" s="189">
        <f>if(k1_sort!AH18="",1,SWITCH(k1_sort!$D18,"ソロ歌",k1_sort!AH18*7,"ソリ歌",k1_sort!AH18*7,"振り",k1_sort!AH18*5,"演技",k1_sort!AH18*3,"全体歌",k1_sort!AH18,1))</f>
        <v>1</v>
      </c>
      <c r="AE18" s="189">
        <f>if(k1_sort!AI18="",1,SWITCH(k1_sort!$D18,"ソロ歌",k1_sort!AI18*7,"ソリ歌",k1_sort!AI18*7,"振り",k1_sort!AI18*5,"演技",k1_sort!AI18*3,"全体歌",k1_sort!AI18,1))</f>
        <v>1</v>
      </c>
      <c r="AF18" s="189">
        <f>if(k1_sort!AJ18="",1,SWITCH(k1_sort!$D18,"ソロ歌",k1_sort!AJ18*7,"ソリ歌",k1_sort!AJ18*7,"振り",k1_sort!AJ18*5,"演技",k1_sort!AJ18*3,"全体歌",k1_sort!AJ18,1))</f>
        <v>1</v>
      </c>
      <c r="AG18" s="189">
        <f>if(k1_sort!AK18="",1,SWITCH(k1_sort!$D18,"ソロ歌",k1_sort!AK18*7,"ソリ歌",k1_sort!AK18*7,"振り",k1_sort!AK18*5,"演技",k1_sort!AK18*3,"全体歌",k1_sort!AK18,1))</f>
        <v>1</v>
      </c>
      <c r="AH18" s="189">
        <f>if(k1_sort!AL18="",1,SWITCH(k1_sort!$D18,"ソロ歌",k1_sort!AL18*7,"ソリ歌",k1_sort!AL18*7,"振り",k1_sort!AL18*5,"演技",k1_sort!AL18*3,"全体歌",k1_sort!AL18,1))</f>
        <v>1</v>
      </c>
      <c r="AI18" s="189">
        <f>if(k1_sort!AM18="",1,SWITCH(k1_sort!$D18,"ソロ歌",k1_sort!AM18*7,"ソリ歌",k1_sort!AM18*7,"振り",k1_sort!AM18*5,"演技",k1_sort!AM18*3,"全体歌",k1_sort!AM18,1))</f>
        <v>1</v>
      </c>
      <c r="AJ18" s="189">
        <f>if(k1_sort!AN18="",1,SWITCH(k1_sort!$D18,"ソロ歌",k1_sort!AN18*7,"ソリ歌",k1_sort!AN18*7,"振り",k1_sort!AN18*5,"演技",k1_sort!AN18*3,"全体歌",k1_sort!AN18,1))</f>
        <v>1</v>
      </c>
      <c r="AK18" s="189">
        <f>if(k1_sort!AO18="",1,SWITCH(k1_sort!$D18,"ソロ歌",k1_sort!AO18*7,"ソリ歌",k1_sort!AO18*7,"振り",k1_sort!AO18*5,"演技",k1_sort!AO18*3,"全体歌",k1_sort!AO18,1))</f>
        <v>1</v>
      </c>
      <c r="AL18" s="189">
        <f>if(k1_sort!AP18="",1,SWITCH(k1_sort!$D18,"ソロ歌",k1_sort!AP18*7,"ソリ歌",k1_sort!AP18*7,"振り",k1_sort!AP18*5,"演技",k1_sort!AP18*3,"全体歌",k1_sort!AP18,1))</f>
        <v>1</v>
      </c>
      <c r="AM18" s="189">
        <f>if(k1_sort!AQ18="",1,SWITCH(k1_sort!$D18,"ソロ歌",k1_sort!AQ18*7,"ソリ歌",k1_sort!AQ18*7,"振り",k1_sort!AQ18*5,"演技",k1_sort!AQ18*3,"全体歌",k1_sort!AQ18,1))</f>
        <v>1</v>
      </c>
      <c r="AN18" s="189">
        <f>if(k1_sort!AR18="",1,SWITCH(k1_sort!$D18,"ソロ歌",k1_sort!AR18*7,"ソリ歌",k1_sort!AR18*7,"振り",k1_sort!AR18*5,"演技",k1_sort!AR18*3,"全体歌",k1_sort!AR18,1))</f>
        <v>1</v>
      </c>
      <c r="AO18" s="189">
        <f>if(k1_sort!AS18="",1,SWITCH(k1_sort!$D18,"ソロ歌",k1_sort!AS18*7,"ソリ歌",k1_sort!AS18*7,"振り",k1_sort!AS18*5,"演技",k1_sort!AS18*3,"全体歌",k1_sort!AS18,1))</f>
        <v>1</v>
      </c>
      <c r="AP18" s="189">
        <f>if(k1_sort!AT18="",1,SWITCH(k1_sort!$D18,"ソロ歌",k1_sort!AT18*7,"ソリ歌",k1_sort!AT18*7,"振り",k1_sort!AT18*5,"演技",k1_sort!AT18*3,"全体歌",k1_sort!AT18,1))</f>
        <v>1</v>
      </c>
      <c r="AQ18" s="189">
        <f>if(k1_sort!AU18="",1,SWITCH(k1_sort!$D18,"ソロ歌",k1_sort!AU18*7,"ソリ歌",k1_sort!AU18*7,"振り",k1_sort!AU18*5,"演技",k1_sort!AU18*3,"全体歌",k1_sort!AU18,1))</f>
        <v>1</v>
      </c>
      <c r="AR18" s="189">
        <f>if(k1_sort!AV18="",1,SWITCH(k1_sort!$D18,"ソロ歌",k1_sort!AV18*7,"ソリ歌",k1_sort!AV18*7,"振り",k1_sort!AV18*5,"演技",k1_sort!AV18*3,"全体歌",k1_sort!AV18,1))</f>
        <v>1</v>
      </c>
      <c r="AS18" s="189">
        <f>if(k1_sort!AW18="",1,SWITCH(k1_sort!$D18,"ソロ歌",k1_sort!AW18*7,"ソリ歌",k1_sort!AW18*7,"振り",k1_sort!AW18*5,"演技",k1_sort!AW18*3,"全体歌",k1_sort!AW18,1))</f>
        <v>1</v>
      </c>
      <c r="AT18" s="189">
        <f>if(k1_sort!AX18="",1,SWITCH(k1_sort!$D18,"ソロ歌",k1_sort!AX18*7,"ソリ歌",k1_sort!AX18*7,"振り",k1_sort!AX18*5,"演技",k1_sort!AX18*3,"全体歌",k1_sort!AX18,1))</f>
        <v>1</v>
      </c>
      <c r="AU18" s="189">
        <f>if(k1_sort!AY18="",1,SWITCH(k1_sort!$D18,"ソロ歌",k1_sort!AY18*7,"ソリ歌",k1_sort!AY18*7,"振り",k1_sort!AY18*5,"演技",k1_sort!AY18*3,"全体歌",k1_sort!AY18,1))</f>
        <v>1</v>
      </c>
      <c r="AV18" s="189">
        <f>if(k1_sort!AZ18="",1,SWITCH(k1_sort!$D18,"ソロ歌",k1_sort!AZ18*7,"ソリ歌",k1_sort!AZ18*7,"振り",k1_sort!AZ18*5,"演技",k1_sort!AZ18*3,"全体歌",k1_sort!AZ18,1))</f>
        <v>1</v>
      </c>
      <c r="AW18" s="189">
        <f>if(k1_sort!BA18="",1,SWITCH(k1_sort!$D18,"ソロ歌",k1_sort!BA18*7,"ソリ歌",k1_sort!BA18*7,"振り",k1_sort!BA18*5,"演技",k1_sort!BA18*3,"全体歌",k1_sort!BA18,1))</f>
        <v>1</v>
      </c>
      <c r="AX18" s="189">
        <f>if(k1_sort!BB18="",1,SWITCH(k1_sort!$D18,"ソロ歌",k1_sort!BB18*7,"ソリ歌",k1_sort!BB18*7,"振り",k1_sort!BB18*5,"演技",k1_sort!BB18*3,"全体歌",k1_sort!BB18,1))</f>
        <v>1</v>
      </c>
      <c r="AY18" s="189">
        <f>if(k1_sort!BC18="",1,SWITCH(k1_sort!$D18,"ソロ歌",k1_sort!BC18*7,"ソリ歌",k1_sort!BC18*7,"振り",k1_sort!BC18*5,"演技",k1_sort!BC18*3,"全体歌",k1_sort!BC18,1))</f>
        <v>1</v>
      </c>
    </row>
    <row r="19">
      <c r="A19" s="36" t="str">
        <f>k1_sort!B19</f>
        <v>M13</v>
      </c>
      <c r="B19" s="189">
        <f>if(k1_sort!F19="",1,SWITCH(k1_sort!$D19,"ソロ歌",k1_sort!F19*7,"ソリ歌",k1_sort!F19*7,"振り",k1_sort!F19*5,"演技",k1_sort!F19*3,"全体歌",k1_sort!F19,1))</f>
        <v>14</v>
      </c>
      <c r="C19" s="189">
        <f>if(k1_sort!G19="",1,SWITCH(k1_sort!$D19,"ソロ歌",k1_sort!G19*7,"ソリ歌",k1_sort!G19*7,"振り",k1_sort!G19*5,"演技",k1_sort!G19*3,"全体歌",k1_sort!G19,1))</f>
        <v>14</v>
      </c>
      <c r="D19" s="189">
        <f>if(k1_sort!H19="",1,SWITCH(k1_sort!$D19,"ソロ歌",k1_sort!H19*7,"ソリ歌",k1_sort!H19*7,"振り",k1_sort!H19*5,"演技",k1_sort!H19*3,"全体歌",k1_sort!H19,1))</f>
        <v>1</v>
      </c>
      <c r="E19" s="189">
        <f>if(k1_sort!I19="",1,SWITCH(k1_sort!$D19,"ソロ歌",k1_sort!I19*7,"ソリ歌",k1_sort!I19*7,"振り",k1_sort!I19*5,"演技",k1_sort!I19*3,"全体歌",k1_sort!I19,1))</f>
        <v>14</v>
      </c>
      <c r="F19" s="189">
        <f>if(k1_sort!J19="",1,SWITCH(k1_sort!$D19,"ソロ歌",k1_sort!J19*7,"ソリ歌",k1_sort!J19*7,"振り",k1_sort!J19*5,"演技",k1_sort!J19*3,"全体歌",k1_sort!J19,1))</f>
        <v>14</v>
      </c>
      <c r="G19" s="189">
        <f>if(k1_sort!K19="",1,SWITCH(k1_sort!$D19,"ソロ歌",k1_sort!K19*7,"ソリ歌",k1_sort!K19*7,"振り",k1_sort!K19*5,"演技",k1_sort!K19*3,"全体歌",k1_sort!K19,1))</f>
        <v>14</v>
      </c>
      <c r="H19" s="189">
        <f>if(k1_sort!L19="",1,SWITCH(k1_sort!$D19,"ソロ歌",k1_sort!L19*7,"ソリ歌",k1_sort!L19*7,"振り",k1_sort!L19*5,"演技",k1_sort!L19*3,"全体歌",k1_sort!L19,1))</f>
        <v>14</v>
      </c>
      <c r="I19" s="189">
        <f>if(k1_sort!M19="",1,SWITCH(k1_sort!$D19,"ソロ歌",k1_sort!M19*7,"ソリ歌",k1_sort!M19*7,"振り",k1_sort!M19*5,"演技",k1_sort!M19*3,"全体歌",k1_sort!M19,1))</f>
        <v>14</v>
      </c>
      <c r="J19" s="189">
        <f>if(k1_sort!N19="",1,SWITCH(k1_sort!$D19,"ソロ歌",k1_sort!N19*7,"ソリ歌",k1_sort!N19*7,"振り",k1_sort!N19*5,"演技",k1_sort!N19*3,"全体歌",k1_sort!N19,1))</f>
        <v>1</v>
      </c>
      <c r="K19" s="189">
        <f>if(k1_sort!O19="",1,SWITCH(k1_sort!$D19,"ソロ歌",k1_sort!O19*7,"ソリ歌",k1_sort!O19*7,"振り",k1_sort!O19*5,"演技",k1_sort!O19*3,"全体歌",k1_sort!O19,1))</f>
        <v>1</v>
      </c>
      <c r="L19" s="189">
        <f>if(k1_sort!P19="",1,SWITCH(k1_sort!$D19,"ソロ歌",k1_sort!P19*7,"ソリ歌",k1_sort!P19*7,"振り",k1_sort!P19*5,"演技",k1_sort!P19*3,"全体歌",k1_sort!P19,1))</f>
        <v>1</v>
      </c>
      <c r="M19" s="189">
        <f>if(k1_sort!Q19="",1,SWITCH(k1_sort!$D19,"ソロ歌",k1_sort!Q19*7,"ソリ歌",k1_sort!Q19*7,"振り",k1_sort!Q19*5,"演技",k1_sort!Q19*3,"全体歌",k1_sort!Q19,1))</f>
        <v>1</v>
      </c>
      <c r="N19" s="189">
        <f>if(k1_sort!R19="",1,SWITCH(k1_sort!$D19,"ソロ歌",k1_sort!R19*7,"ソリ歌",k1_sort!R19*7,"振り",k1_sort!R19*5,"演技",k1_sort!R19*3,"全体歌",k1_sort!R19,1))</f>
        <v>14</v>
      </c>
      <c r="O19" s="189">
        <f>if(k1_sort!S19="",1,SWITCH(k1_sort!$D19,"ソロ歌",k1_sort!S19*7,"ソリ歌",k1_sort!S19*7,"振り",k1_sort!S19*5,"演技",k1_sort!S19*3,"全体歌",k1_sort!S19,1))</f>
        <v>14</v>
      </c>
      <c r="P19" s="189">
        <f>if(k1_sort!T19="",1,SWITCH(k1_sort!$D19,"ソロ歌",k1_sort!T19*7,"ソリ歌",k1_sort!T19*7,"振り",k1_sort!T19*5,"演技",k1_sort!T19*3,"全体歌",k1_sort!T19,1))</f>
        <v>14</v>
      </c>
      <c r="Q19" s="189">
        <f>if(k1_sort!U19="",1,SWITCH(k1_sort!$D19,"ソロ歌",k1_sort!U19*7,"ソリ歌",k1_sort!U19*7,"振り",k1_sort!U19*5,"演技",k1_sort!U19*3,"全体歌",k1_sort!U19,1))</f>
        <v>14</v>
      </c>
      <c r="R19" s="189">
        <f>if(k1_sort!V19="",1,SWITCH(k1_sort!$D19,"ソロ歌",k1_sort!V19*7,"ソリ歌",k1_sort!V19*7,"振り",k1_sort!V19*5,"演技",k1_sort!V19*3,"全体歌",k1_sort!V19,1))</f>
        <v>1</v>
      </c>
      <c r="S19" s="189">
        <f>if(k1_sort!W19="",1,SWITCH(k1_sort!$D19,"ソロ歌",k1_sort!W19*7,"ソリ歌",k1_sort!W19*7,"振り",k1_sort!W19*5,"演技",k1_sort!W19*3,"全体歌",k1_sort!W19,1))</f>
        <v>1</v>
      </c>
      <c r="T19" s="189">
        <f>if(k1_sort!X19="",1,SWITCH(k1_sort!$D19,"ソロ歌",k1_sort!X19*7,"ソリ歌",k1_sort!X19*7,"振り",k1_sort!X19*5,"演技",k1_sort!X19*3,"全体歌",k1_sort!X19,1))</f>
        <v>14</v>
      </c>
      <c r="U19" s="189">
        <f>if(k1_sort!Y19="",1,SWITCH(k1_sort!$D19,"ソロ歌",k1_sort!Y19*7,"ソリ歌",k1_sort!Y19*7,"振り",k1_sort!Y19*5,"演技",k1_sort!Y19*3,"全体歌",k1_sort!Y19,1))</f>
        <v>14</v>
      </c>
      <c r="V19" s="189">
        <f>if(k1_sort!Z19="",1,SWITCH(k1_sort!$D19,"ソロ歌",k1_sort!Z19*7,"ソリ歌",k1_sort!Z19*7,"振り",k1_sort!Z19*5,"演技",k1_sort!Z19*3,"全体歌",k1_sort!Z19,1))</f>
        <v>1</v>
      </c>
      <c r="W19" s="189">
        <f>if(k1_sort!AA19="",1,SWITCH(k1_sort!$D19,"ソロ歌",k1_sort!AA19*7,"ソリ歌",k1_sort!AA19*7,"振り",k1_sort!AA19*5,"演技",k1_sort!AA19*3,"全体歌",k1_sort!AA19,1))</f>
        <v>1</v>
      </c>
      <c r="X19" s="189">
        <f>if(k1_sort!AB19="",1,SWITCH(k1_sort!$D19,"ソロ歌",k1_sort!AB19*7,"ソリ歌",k1_sort!AB19*7,"振り",k1_sort!AB19*5,"演技",k1_sort!AB19*3,"全体歌",k1_sort!AB19,1))</f>
        <v>1</v>
      </c>
      <c r="Y19" s="189">
        <f>if(k1_sort!AC19="",1,SWITCH(k1_sort!$D19,"ソロ歌",k1_sort!AC19*7,"ソリ歌",k1_sort!AC19*7,"振り",k1_sort!AC19*5,"演技",k1_sort!AC19*3,"全体歌",k1_sort!AC19,1))</f>
        <v>1</v>
      </c>
      <c r="Z19" s="189">
        <f>if(k1_sort!AD19="",1,SWITCH(k1_sort!$D19,"ソロ歌",k1_sort!AD19*7,"ソリ歌",k1_sort!AD19*7,"振り",k1_sort!AD19*5,"演技",k1_sort!AD19*3,"全体歌",k1_sort!AD19,1))</f>
        <v>1</v>
      </c>
      <c r="AA19" s="189">
        <f>if(k1_sort!AE19="",1,SWITCH(k1_sort!$D19,"ソロ歌",k1_sort!AE19*7,"ソリ歌",k1_sort!AE19*7,"振り",k1_sort!AE19*5,"演技",k1_sort!AE19*3,"全体歌",k1_sort!AE19,1))</f>
        <v>1</v>
      </c>
      <c r="AB19" s="189">
        <f>if(k1_sort!AF19="",1,SWITCH(k1_sort!$D19,"ソロ歌",k1_sort!AF19*7,"ソリ歌",k1_sort!AF19*7,"振り",k1_sort!AF19*5,"演技",k1_sort!AF19*3,"全体歌",k1_sort!AF19,1))</f>
        <v>1</v>
      </c>
      <c r="AC19" s="189">
        <f>if(k1_sort!AG19="",1,SWITCH(k1_sort!$D19,"ソロ歌",k1_sort!AG19*7,"ソリ歌",k1_sort!AG19*7,"振り",k1_sort!AG19*5,"演技",k1_sort!AG19*3,"全体歌",k1_sort!AG19,1))</f>
        <v>1</v>
      </c>
      <c r="AD19" s="189">
        <f>if(k1_sort!AH19="",1,SWITCH(k1_sort!$D19,"ソロ歌",k1_sort!AH19*7,"ソリ歌",k1_sort!AH19*7,"振り",k1_sort!AH19*5,"演技",k1_sort!AH19*3,"全体歌",k1_sort!AH19,1))</f>
        <v>1</v>
      </c>
      <c r="AE19" s="189">
        <f>if(k1_sort!AI19="",1,SWITCH(k1_sort!$D19,"ソロ歌",k1_sort!AI19*7,"ソリ歌",k1_sort!AI19*7,"振り",k1_sort!AI19*5,"演技",k1_sort!AI19*3,"全体歌",k1_sort!AI19,1))</f>
        <v>1</v>
      </c>
      <c r="AF19" s="189">
        <f>if(k1_sort!AJ19="",1,SWITCH(k1_sort!$D19,"ソロ歌",k1_sort!AJ19*7,"ソリ歌",k1_sort!AJ19*7,"振り",k1_sort!AJ19*5,"演技",k1_sort!AJ19*3,"全体歌",k1_sort!AJ19,1))</f>
        <v>1</v>
      </c>
      <c r="AG19" s="189">
        <f>if(k1_sort!AK19="",1,SWITCH(k1_sort!$D19,"ソロ歌",k1_sort!AK19*7,"ソリ歌",k1_sort!AK19*7,"振り",k1_sort!AK19*5,"演技",k1_sort!AK19*3,"全体歌",k1_sort!AK19,1))</f>
        <v>1</v>
      </c>
      <c r="AH19" s="189">
        <f>if(k1_sort!AL19="",1,SWITCH(k1_sort!$D19,"ソロ歌",k1_sort!AL19*7,"ソリ歌",k1_sort!AL19*7,"振り",k1_sort!AL19*5,"演技",k1_sort!AL19*3,"全体歌",k1_sort!AL19,1))</f>
        <v>1</v>
      </c>
      <c r="AI19" s="189">
        <f>if(k1_sort!AM19="",1,SWITCH(k1_sort!$D19,"ソロ歌",k1_sort!AM19*7,"ソリ歌",k1_sort!AM19*7,"振り",k1_sort!AM19*5,"演技",k1_sort!AM19*3,"全体歌",k1_sort!AM19,1))</f>
        <v>1</v>
      </c>
      <c r="AJ19" s="189">
        <f>if(k1_sort!AN19="",1,SWITCH(k1_sort!$D19,"ソロ歌",k1_sort!AN19*7,"ソリ歌",k1_sort!AN19*7,"振り",k1_sort!AN19*5,"演技",k1_sort!AN19*3,"全体歌",k1_sort!AN19,1))</f>
        <v>1</v>
      </c>
      <c r="AK19" s="189">
        <f>if(k1_sort!AO19="",1,SWITCH(k1_sort!$D19,"ソロ歌",k1_sort!AO19*7,"ソリ歌",k1_sort!AO19*7,"振り",k1_sort!AO19*5,"演技",k1_sort!AO19*3,"全体歌",k1_sort!AO19,1))</f>
        <v>1</v>
      </c>
      <c r="AL19" s="189">
        <f>if(k1_sort!AP19="",1,SWITCH(k1_sort!$D19,"ソロ歌",k1_sort!AP19*7,"ソリ歌",k1_sort!AP19*7,"振り",k1_sort!AP19*5,"演技",k1_sort!AP19*3,"全体歌",k1_sort!AP19,1))</f>
        <v>1</v>
      </c>
      <c r="AM19" s="189">
        <f>if(k1_sort!AQ19="",1,SWITCH(k1_sort!$D19,"ソロ歌",k1_sort!AQ19*7,"ソリ歌",k1_sort!AQ19*7,"振り",k1_sort!AQ19*5,"演技",k1_sort!AQ19*3,"全体歌",k1_sort!AQ19,1))</f>
        <v>1</v>
      </c>
      <c r="AN19" s="189">
        <f>if(k1_sort!AR19="",1,SWITCH(k1_sort!$D19,"ソロ歌",k1_sort!AR19*7,"ソリ歌",k1_sort!AR19*7,"振り",k1_sort!AR19*5,"演技",k1_sort!AR19*3,"全体歌",k1_sort!AR19,1))</f>
        <v>1</v>
      </c>
      <c r="AO19" s="189">
        <f>if(k1_sort!AS19="",1,SWITCH(k1_sort!$D19,"ソロ歌",k1_sort!AS19*7,"ソリ歌",k1_sort!AS19*7,"振り",k1_sort!AS19*5,"演技",k1_sort!AS19*3,"全体歌",k1_sort!AS19,1))</f>
        <v>1</v>
      </c>
      <c r="AP19" s="189">
        <f>if(k1_sort!AT19="",1,SWITCH(k1_sort!$D19,"ソロ歌",k1_sort!AT19*7,"ソリ歌",k1_sort!AT19*7,"振り",k1_sort!AT19*5,"演技",k1_sort!AT19*3,"全体歌",k1_sort!AT19,1))</f>
        <v>1</v>
      </c>
      <c r="AQ19" s="189">
        <f>if(k1_sort!AU19="",1,SWITCH(k1_sort!$D19,"ソロ歌",k1_sort!AU19*7,"ソリ歌",k1_sort!AU19*7,"振り",k1_sort!AU19*5,"演技",k1_sort!AU19*3,"全体歌",k1_sort!AU19,1))</f>
        <v>1</v>
      </c>
      <c r="AR19" s="189">
        <f>if(k1_sort!AV19="",1,SWITCH(k1_sort!$D19,"ソロ歌",k1_sort!AV19*7,"ソリ歌",k1_sort!AV19*7,"振り",k1_sort!AV19*5,"演技",k1_sort!AV19*3,"全体歌",k1_sort!AV19,1))</f>
        <v>1</v>
      </c>
      <c r="AS19" s="189">
        <f>if(k1_sort!AW19="",1,SWITCH(k1_sort!$D19,"ソロ歌",k1_sort!AW19*7,"ソリ歌",k1_sort!AW19*7,"振り",k1_sort!AW19*5,"演技",k1_sort!AW19*3,"全体歌",k1_sort!AW19,1))</f>
        <v>1</v>
      </c>
      <c r="AT19" s="189">
        <f>if(k1_sort!AX19="",1,SWITCH(k1_sort!$D19,"ソロ歌",k1_sort!AX19*7,"ソリ歌",k1_sort!AX19*7,"振り",k1_sort!AX19*5,"演技",k1_sort!AX19*3,"全体歌",k1_sort!AX19,1))</f>
        <v>1</v>
      </c>
      <c r="AU19" s="189">
        <f>if(k1_sort!AY19="",1,SWITCH(k1_sort!$D19,"ソロ歌",k1_sort!AY19*7,"ソリ歌",k1_sort!AY19*7,"振り",k1_sort!AY19*5,"演技",k1_sort!AY19*3,"全体歌",k1_sort!AY19,1))</f>
        <v>1</v>
      </c>
      <c r="AV19" s="189">
        <f>if(k1_sort!AZ19="",1,SWITCH(k1_sort!$D19,"ソロ歌",k1_sort!AZ19*7,"ソリ歌",k1_sort!AZ19*7,"振り",k1_sort!AZ19*5,"演技",k1_sort!AZ19*3,"全体歌",k1_sort!AZ19,1))</f>
        <v>1</v>
      </c>
      <c r="AW19" s="189">
        <f>if(k1_sort!BA19="",1,SWITCH(k1_sort!$D19,"ソロ歌",k1_sort!BA19*7,"ソリ歌",k1_sort!BA19*7,"振り",k1_sort!BA19*5,"演技",k1_sort!BA19*3,"全体歌",k1_sort!BA19,1))</f>
        <v>1</v>
      </c>
      <c r="AX19" s="189">
        <f>if(k1_sort!BB19="",1,SWITCH(k1_sort!$D19,"ソロ歌",k1_sort!BB19*7,"ソリ歌",k1_sort!BB19*7,"振り",k1_sort!BB19*5,"演技",k1_sort!BB19*3,"全体歌",k1_sort!BB19,1))</f>
        <v>1</v>
      </c>
      <c r="AY19" s="189">
        <f>if(k1_sort!BC19="",1,SWITCH(k1_sort!$D19,"ソロ歌",k1_sort!BC19*7,"ソリ歌",k1_sort!BC19*7,"振り",k1_sort!BC19*5,"演技",k1_sort!BC19*3,"全体歌",k1_sort!BC19,1))</f>
        <v>1</v>
      </c>
    </row>
    <row r="20">
      <c r="A20" s="36" t="str">
        <f>k1_sort!B20</f>
        <v/>
      </c>
      <c r="B20" s="189">
        <f>if(k1_sort!F20="",1,SWITCH(k1_sort!$D20,"ソロ歌",k1_sort!F20*7,"ソリ歌",k1_sort!F20*7,"振り",k1_sort!F20*5,"演技",k1_sort!F20*3,"全体歌",k1_sort!F20,1))</f>
        <v>1</v>
      </c>
      <c r="C20" s="189">
        <f>if(k1_sort!G20="",1,SWITCH(k1_sort!$D20,"ソロ歌",k1_sort!G20*7,"ソリ歌",k1_sort!G20*7,"振り",k1_sort!G20*5,"演技",k1_sort!G20*3,"全体歌",k1_sort!G20,1))</f>
        <v>1</v>
      </c>
      <c r="D20" s="189">
        <f>if(k1_sort!H20="",1,SWITCH(k1_sort!$D20,"ソロ歌",k1_sort!H20*7,"ソリ歌",k1_sort!H20*7,"振り",k1_sort!H20*5,"演技",k1_sort!H20*3,"全体歌",k1_sort!H20,1))</f>
        <v>1</v>
      </c>
      <c r="E20" s="189">
        <f>if(k1_sort!I20="",1,SWITCH(k1_sort!$D20,"ソロ歌",k1_sort!I20*7,"ソリ歌",k1_sort!I20*7,"振り",k1_sort!I20*5,"演技",k1_sort!I20*3,"全体歌",k1_sort!I20,1))</f>
        <v>1</v>
      </c>
      <c r="F20" s="189">
        <f>if(k1_sort!J20="",1,SWITCH(k1_sort!$D20,"ソロ歌",k1_sort!J20*7,"ソリ歌",k1_sort!J20*7,"振り",k1_sort!J20*5,"演技",k1_sort!J20*3,"全体歌",k1_sort!J20,1))</f>
        <v>1</v>
      </c>
      <c r="G20" s="189">
        <f>if(k1_sort!K20="",1,SWITCH(k1_sort!$D20,"ソロ歌",k1_sort!K20*7,"ソリ歌",k1_sort!K20*7,"振り",k1_sort!K20*5,"演技",k1_sort!K20*3,"全体歌",k1_sort!K20,1))</f>
        <v>1</v>
      </c>
      <c r="H20" s="189">
        <f>if(k1_sort!L20="",1,SWITCH(k1_sort!$D20,"ソロ歌",k1_sort!L20*7,"ソリ歌",k1_sort!L20*7,"振り",k1_sort!L20*5,"演技",k1_sort!L20*3,"全体歌",k1_sort!L20,1))</f>
        <v>1</v>
      </c>
      <c r="I20" s="189">
        <f>if(k1_sort!M20="",1,SWITCH(k1_sort!$D20,"ソロ歌",k1_sort!M20*7,"ソリ歌",k1_sort!M20*7,"振り",k1_sort!M20*5,"演技",k1_sort!M20*3,"全体歌",k1_sort!M20,1))</f>
        <v>1</v>
      </c>
      <c r="J20" s="189">
        <f>if(k1_sort!N20="",1,SWITCH(k1_sort!$D20,"ソロ歌",k1_sort!N20*7,"ソリ歌",k1_sort!N20*7,"振り",k1_sort!N20*5,"演技",k1_sort!N20*3,"全体歌",k1_sort!N20,1))</f>
        <v>1</v>
      </c>
      <c r="K20" s="189">
        <f>if(k1_sort!O20="",1,SWITCH(k1_sort!$D20,"ソロ歌",k1_sort!O20*7,"ソリ歌",k1_sort!O20*7,"振り",k1_sort!O20*5,"演技",k1_sort!O20*3,"全体歌",k1_sort!O20,1))</f>
        <v>1</v>
      </c>
      <c r="L20" s="189">
        <f>if(k1_sort!P20="",1,SWITCH(k1_sort!$D20,"ソロ歌",k1_sort!P20*7,"ソリ歌",k1_sort!P20*7,"振り",k1_sort!P20*5,"演技",k1_sort!P20*3,"全体歌",k1_sort!P20,1))</f>
        <v>1</v>
      </c>
      <c r="M20" s="189">
        <f>if(k1_sort!Q20="",1,SWITCH(k1_sort!$D20,"ソロ歌",k1_sort!Q20*7,"ソリ歌",k1_sort!Q20*7,"振り",k1_sort!Q20*5,"演技",k1_sort!Q20*3,"全体歌",k1_sort!Q20,1))</f>
        <v>1</v>
      </c>
      <c r="N20" s="189">
        <f>if(k1_sort!R20="",1,SWITCH(k1_sort!$D20,"ソロ歌",k1_sort!R20*7,"ソリ歌",k1_sort!R20*7,"振り",k1_sort!R20*5,"演技",k1_sort!R20*3,"全体歌",k1_sort!R20,1))</f>
        <v>1</v>
      </c>
      <c r="O20" s="189">
        <f>if(k1_sort!S20="",1,SWITCH(k1_sort!$D20,"ソロ歌",k1_sort!S20*7,"ソリ歌",k1_sort!S20*7,"振り",k1_sort!S20*5,"演技",k1_sort!S20*3,"全体歌",k1_sort!S20,1))</f>
        <v>1</v>
      </c>
      <c r="P20" s="189">
        <f>if(k1_sort!T20="",1,SWITCH(k1_sort!$D20,"ソロ歌",k1_sort!T20*7,"ソリ歌",k1_sort!T20*7,"振り",k1_sort!T20*5,"演技",k1_sort!T20*3,"全体歌",k1_sort!T20,1))</f>
        <v>1</v>
      </c>
      <c r="Q20" s="189">
        <f>if(k1_sort!U20="",1,SWITCH(k1_sort!$D20,"ソロ歌",k1_sort!U20*7,"ソリ歌",k1_sort!U20*7,"振り",k1_sort!U20*5,"演技",k1_sort!U20*3,"全体歌",k1_sort!U20,1))</f>
        <v>1</v>
      </c>
      <c r="R20" s="189">
        <f>if(k1_sort!V20="",1,SWITCH(k1_sort!$D20,"ソロ歌",k1_sort!V20*7,"ソリ歌",k1_sort!V20*7,"振り",k1_sort!V20*5,"演技",k1_sort!V20*3,"全体歌",k1_sort!V20,1))</f>
        <v>1</v>
      </c>
      <c r="S20" s="189">
        <f>if(k1_sort!W20="",1,SWITCH(k1_sort!$D20,"ソロ歌",k1_sort!W20*7,"ソリ歌",k1_sort!W20*7,"振り",k1_sort!W20*5,"演技",k1_sort!W20*3,"全体歌",k1_sort!W20,1))</f>
        <v>1</v>
      </c>
      <c r="T20" s="189">
        <f>if(k1_sort!X20="",1,SWITCH(k1_sort!$D20,"ソロ歌",k1_sort!X20*7,"ソリ歌",k1_sort!X20*7,"振り",k1_sort!X20*5,"演技",k1_sort!X20*3,"全体歌",k1_sort!X20,1))</f>
        <v>1</v>
      </c>
      <c r="U20" s="189">
        <f>if(k1_sort!Y20="",1,SWITCH(k1_sort!$D20,"ソロ歌",k1_sort!Y20*7,"ソリ歌",k1_sort!Y20*7,"振り",k1_sort!Y20*5,"演技",k1_sort!Y20*3,"全体歌",k1_sort!Y20,1))</f>
        <v>1</v>
      </c>
      <c r="V20" s="189">
        <f>if(k1_sort!Z20="",1,SWITCH(k1_sort!$D20,"ソロ歌",k1_sort!Z20*7,"ソリ歌",k1_sort!Z20*7,"振り",k1_sort!Z20*5,"演技",k1_sort!Z20*3,"全体歌",k1_sort!Z20,1))</f>
        <v>1</v>
      </c>
      <c r="W20" s="189">
        <f>if(k1_sort!AA20="",1,SWITCH(k1_sort!$D20,"ソロ歌",k1_sort!AA20*7,"ソリ歌",k1_sort!AA20*7,"振り",k1_sort!AA20*5,"演技",k1_sort!AA20*3,"全体歌",k1_sort!AA20,1))</f>
        <v>1</v>
      </c>
      <c r="X20" s="189">
        <f>if(k1_sort!AB20="",1,SWITCH(k1_sort!$D20,"ソロ歌",k1_sort!AB20*7,"ソリ歌",k1_sort!AB20*7,"振り",k1_sort!AB20*5,"演技",k1_sort!AB20*3,"全体歌",k1_sort!AB20,1))</f>
        <v>1</v>
      </c>
      <c r="Y20" s="189">
        <f>if(k1_sort!AC20="",1,SWITCH(k1_sort!$D20,"ソロ歌",k1_sort!AC20*7,"ソリ歌",k1_sort!AC20*7,"振り",k1_sort!AC20*5,"演技",k1_sort!AC20*3,"全体歌",k1_sort!AC20,1))</f>
        <v>1</v>
      </c>
      <c r="Z20" s="189">
        <f>if(k1_sort!AD20="",1,SWITCH(k1_sort!$D20,"ソロ歌",k1_sort!AD20*7,"ソリ歌",k1_sort!AD20*7,"振り",k1_sort!AD20*5,"演技",k1_sort!AD20*3,"全体歌",k1_sort!AD20,1))</f>
        <v>1</v>
      </c>
      <c r="AA20" s="189">
        <f>if(k1_sort!AE20="",1,SWITCH(k1_sort!$D20,"ソロ歌",k1_sort!AE20*7,"ソリ歌",k1_sort!AE20*7,"振り",k1_sort!AE20*5,"演技",k1_sort!AE20*3,"全体歌",k1_sort!AE20,1))</f>
        <v>1</v>
      </c>
      <c r="AB20" s="189">
        <f>if(k1_sort!AF20="",1,SWITCH(k1_sort!$D20,"ソロ歌",k1_sort!AF20*7,"ソリ歌",k1_sort!AF20*7,"振り",k1_sort!AF20*5,"演技",k1_sort!AF20*3,"全体歌",k1_sort!AF20,1))</f>
        <v>1</v>
      </c>
      <c r="AC20" s="189">
        <f>if(k1_sort!AG20="",1,SWITCH(k1_sort!$D20,"ソロ歌",k1_sort!AG20*7,"ソリ歌",k1_sort!AG20*7,"振り",k1_sort!AG20*5,"演技",k1_sort!AG20*3,"全体歌",k1_sort!AG20,1))</f>
        <v>1</v>
      </c>
      <c r="AD20" s="189">
        <f>if(k1_sort!AH20="",1,SWITCH(k1_sort!$D20,"ソロ歌",k1_sort!AH20*7,"ソリ歌",k1_sort!AH20*7,"振り",k1_sort!AH20*5,"演技",k1_sort!AH20*3,"全体歌",k1_sort!AH20,1))</f>
        <v>1</v>
      </c>
      <c r="AE20" s="189">
        <f>if(k1_sort!AI20="",1,SWITCH(k1_sort!$D20,"ソロ歌",k1_sort!AI20*7,"ソリ歌",k1_sort!AI20*7,"振り",k1_sort!AI20*5,"演技",k1_sort!AI20*3,"全体歌",k1_sort!AI20,1))</f>
        <v>1</v>
      </c>
      <c r="AF20" s="189">
        <f>if(k1_sort!AJ20="",1,SWITCH(k1_sort!$D20,"ソロ歌",k1_sort!AJ20*7,"ソリ歌",k1_sort!AJ20*7,"振り",k1_sort!AJ20*5,"演技",k1_sort!AJ20*3,"全体歌",k1_sort!AJ20,1))</f>
        <v>1</v>
      </c>
      <c r="AG20" s="189">
        <f>if(k1_sort!AK20="",1,SWITCH(k1_sort!$D20,"ソロ歌",k1_sort!AK20*7,"ソリ歌",k1_sort!AK20*7,"振り",k1_sort!AK20*5,"演技",k1_sort!AK20*3,"全体歌",k1_sort!AK20,1))</f>
        <v>1</v>
      </c>
      <c r="AH20" s="189">
        <f>if(k1_sort!AL20="",1,SWITCH(k1_sort!$D20,"ソロ歌",k1_sort!AL20*7,"ソリ歌",k1_sort!AL20*7,"振り",k1_sort!AL20*5,"演技",k1_sort!AL20*3,"全体歌",k1_sort!AL20,1))</f>
        <v>1</v>
      </c>
      <c r="AI20" s="189">
        <f>if(k1_sort!AM20="",1,SWITCH(k1_sort!$D20,"ソロ歌",k1_sort!AM20*7,"ソリ歌",k1_sort!AM20*7,"振り",k1_sort!AM20*5,"演技",k1_sort!AM20*3,"全体歌",k1_sort!AM20,1))</f>
        <v>1</v>
      </c>
      <c r="AJ20" s="189">
        <f>if(k1_sort!AN20="",1,SWITCH(k1_sort!$D20,"ソロ歌",k1_sort!AN20*7,"ソリ歌",k1_sort!AN20*7,"振り",k1_sort!AN20*5,"演技",k1_sort!AN20*3,"全体歌",k1_sort!AN20,1))</f>
        <v>1</v>
      </c>
      <c r="AK20" s="189">
        <f>if(k1_sort!AO20="",1,SWITCH(k1_sort!$D20,"ソロ歌",k1_sort!AO20*7,"ソリ歌",k1_sort!AO20*7,"振り",k1_sort!AO20*5,"演技",k1_sort!AO20*3,"全体歌",k1_sort!AO20,1))</f>
        <v>1</v>
      </c>
      <c r="AL20" s="189">
        <f>if(k1_sort!AP20="",1,SWITCH(k1_sort!$D20,"ソロ歌",k1_sort!AP20*7,"ソリ歌",k1_sort!AP20*7,"振り",k1_sort!AP20*5,"演技",k1_sort!AP20*3,"全体歌",k1_sort!AP20,1))</f>
        <v>1</v>
      </c>
      <c r="AM20" s="189">
        <f>if(k1_sort!AQ20="",1,SWITCH(k1_sort!$D20,"ソロ歌",k1_sort!AQ20*7,"ソリ歌",k1_sort!AQ20*7,"振り",k1_sort!AQ20*5,"演技",k1_sort!AQ20*3,"全体歌",k1_sort!AQ20,1))</f>
        <v>1</v>
      </c>
      <c r="AN20" s="189">
        <f>if(k1_sort!AR20="",1,SWITCH(k1_sort!$D20,"ソロ歌",k1_sort!AR20*7,"ソリ歌",k1_sort!AR20*7,"振り",k1_sort!AR20*5,"演技",k1_sort!AR20*3,"全体歌",k1_sort!AR20,1))</f>
        <v>1</v>
      </c>
      <c r="AO20" s="189">
        <f>if(k1_sort!AS20="",1,SWITCH(k1_sort!$D20,"ソロ歌",k1_sort!AS20*7,"ソリ歌",k1_sort!AS20*7,"振り",k1_sort!AS20*5,"演技",k1_sort!AS20*3,"全体歌",k1_sort!AS20,1))</f>
        <v>1</v>
      </c>
      <c r="AP20" s="189">
        <f>if(k1_sort!AT20="",1,SWITCH(k1_sort!$D20,"ソロ歌",k1_sort!AT20*7,"ソリ歌",k1_sort!AT20*7,"振り",k1_sort!AT20*5,"演技",k1_sort!AT20*3,"全体歌",k1_sort!AT20,1))</f>
        <v>1</v>
      </c>
      <c r="AQ20" s="189">
        <f>if(k1_sort!AU20="",1,SWITCH(k1_sort!$D20,"ソロ歌",k1_sort!AU20*7,"ソリ歌",k1_sort!AU20*7,"振り",k1_sort!AU20*5,"演技",k1_sort!AU20*3,"全体歌",k1_sort!AU20,1))</f>
        <v>1</v>
      </c>
      <c r="AR20" s="189">
        <f>if(k1_sort!AV20="",1,SWITCH(k1_sort!$D20,"ソロ歌",k1_sort!AV20*7,"ソリ歌",k1_sort!AV20*7,"振り",k1_sort!AV20*5,"演技",k1_sort!AV20*3,"全体歌",k1_sort!AV20,1))</f>
        <v>1</v>
      </c>
      <c r="AS20" s="189">
        <f>if(k1_sort!AW20="",1,SWITCH(k1_sort!$D20,"ソロ歌",k1_sort!AW20*7,"ソリ歌",k1_sort!AW20*7,"振り",k1_sort!AW20*5,"演技",k1_sort!AW20*3,"全体歌",k1_sort!AW20,1))</f>
        <v>1</v>
      </c>
      <c r="AT20" s="189">
        <f>if(k1_sort!AX20="",1,SWITCH(k1_sort!$D20,"ソロ歌",k1_sort!AX20*7,"ソリ歌",k1_sort!AX20*7,"振り",k1_sort!AX20*5,"演技",k1_sort!AX20*3,"全体歌",k1_sort!AX20,1))</f>
        <v>1</v>
      </c>
      <c r="AU20" s="189">
        <f>if(k1_sort!AY20="",1,SWITCH(k1_sort!$D20,"ソロ歌",k1_sort!AY20*7,"ソリ歌",k1_sort!AY20*7,"振り",k1_sort!AY20*5,"演技",k1_sort!AY20*3,"全体歌",k1_sort!AY20,1))</f>
        <v>1</v>
      </c>
      <c r="AV20" s="189">
        <f>if(k1_sort!AZ20="",1,SWITCH(k1_sort!$D20,"ソロ歌",k1_sort!AZ20*7,"ソリ歌",k1_sort!AZ20*7,"振り",k1_sort!AZ20*5,"演技",k1_sort!AZ20*3,"全体歌",k1_sort!AZ20,1))</f>
        <v>1</v>
      </c>
      <c r="AW20" s="189">
        <f>if(k1_sort!BA20="",1,SWITCH(k1_sort!$D20,"ソロ歌",k1_sort!BA20*7,"ソリ歌",k1_sort!BA20*7,"振り",k1_sort!BA20*5,"演技",k1_sort!BA20*3,"全体歌",k1_sort!BA20,1))</f>
        <v>1</v>
      </c>
      <c r="AX20" s="189">
        <f>if(k1_sort!BB20="",1,SWITCH(k1_sort!$D20,"ソロ歌",k1_sort!BB20*7,"ソリ歌",k1_sort!BB20*7,"振り",k1_sort!BB20*5,"演技",k1_sort!BB20*3,"全体歌",k1_sort!BB20,1))</f>
        <v>1</v>
      </c>
      <c r="AY20" s="189">
        <f>if(k1_sort!BC20="",1,SWITCH(k1_sort!$D20,"ソロ歌",k1_sort!BC20*7,"ソリ歌",k1_sort!BC20*7,"振り",k1_sort!BC20*5,"演技",k1_sort!BC20*3,"全体歌",k1_sort!BC20,1))</f>
        <v>1</v>
      </c>
    </row>
    <row r="21">
      <c r="A21" s="36" t="str">
        <f>k1_sort!B21</f>
        <v/>
      </c>
      <c r="B21" s="189">
        <f>if(k1_sort!F21="",1,SWITCH(k1_sort!$D21,"ソロ歌",k1_sort!F21*7,"ソリ歌",k1_sort!F21*7,"振り",k1_sort!F21*5,"演技",k1_sort!F21*3,"全体歌",k1_sort!F21,1))</f>
        <v>1</v>
      </c>
      <c r="C21" s="189">
        <f>if(k1_sort!G21="",1,SWITCH(k1_sort!$D21,"ソロ歌",k1_sort!G21*7,"ソリ歌",k1_sort!G21*7,"振り",k1_sort!G21*5,"演技",k1_sort!G21*3,"全体歌",k1_sort!G21,1))</f>
        <v>1</v>
      </c>
      <c r="D21" s="189">
        <f>if(k1_sort!H21="",1,SWITCH(k1_sort!$D21,"ソロ歌",k1_sort!H21*7,"ソリ歌",k1_sort!H21*7,"振り",k1_sort!H21*5,"演技",k1_sort!H21*3,"全体歌",k1_sort!H21,1))</f>
        <v>1</v>
      </c>
      <c r="E21" s="189">
        <f>if(k1_sort!I21="",1,SWITCH(k1_sort!$D21,"ソロ歌",k1_sort!I21*7,"ソリ歌",k1_sort!I21*7,"振り",k1_sort!I21*5,"演技",k1_sort!I21*3,"全体歌",k1_sort!I21,1))</f>
        <v>1</v>
      </c>
      <c r="F21" s="189">
        <f>if(k1_sort!J21="",1,SWITCH(k1_sort!$D21,"ソロ歌",k1_sort!J21*7,"ソリ歌",k1_sort!J21*7,"振り",k1_sort!J21*5,"演技",k1_sort!J21*3,"全体歌",k1_sort!J21,1))</f>
        <v>1</v>
      </c>
      <c r="G21" s="189">
        <f>if(k1_sort!K21="",1,SWITCH(k1_sort!$D21,"ソロ歌",k1_sort!K21*7,"ソリ歌",k1_sort!K21*7,"振り",k1_sort!K21*5,"演技",k1_sort!K21*3,"全体歌",k1_sort!K21,1))</f>
        <v>1</v>
      </c>
      <c r="H21" s="189">
        <f>if(k1_sort!L21="",1,SWITCH(k1_sort!$D21,"ソロ歌",k1_sort!L21*7,"ソリ歌",k1_sort!L21*7,"振り",k1_sort!L21*5,"演技",k1_sort!L21*3,"全体歌",k1_sort!L21,1))</f>
        <v>1</v>
      </c>
      <c r="I21" s="189">
        <f>if(k1_sort!M21="",1,SWITCH(k1_sort!$D21,"ソロ歌",k1_sort!M21*7,"ソリ歌",k1_sort!M21*7,"振り",k1_sort!M21*5,"演技",k1_sort!M21*3,"全体歌",k1_sort!M21,1))</f>
        <v>1</v>
      </c>
      <c r="J21" s="189">
        <f>if(k1_sort!N21="",1,SWITCH(k1_sort!$D21,"ソロ歌",k1_sort!N21*7,"ソリ歌",k1_sort!N21*7,"振り",k1_sort!N21*5,"演技",k1_sort!N21*3,"全体歌",k1_sort!N21,1))</f>
        <v>1</v>
      </c>
      <c r="K21" s="189">
        <f>if(k1_sort!O21="",1,SWITCH(k1_sort!$D21,"ソロ歌",k1_sort!O21*7,"ソリ歌",k1_sort!O21*7,"振り",k1_sort!O21*5,"演技",k1_sort!O21*3,"全体歌",k1_sort!O21,1))</f>
        <v>1</v>
      </c>
      <c r="L21" s="189">
        <f>if(k1_sort!P21="",1,SWITCH(k1_sort!$D21,"ソロ歌",k1_sort!P21*7,"ソリ歌",k1_sort!P21*7,"振り",k1_sort!P21*5,"演技",k1_sort!P21*3,"全体歌",k1_sort!P21,1))</f>
        <v>1</v>
      </c>
      <c r="M21" s="189">
        <f>if(k1_sort!Q21="",1,SWITCH(k1_sort!$D21,"ソロ歌",k1_sort!Q21*7,"ソリ歌",k1_sort!Q21*7,"振り",k1_sort!Q21*5,"演技",k1_sort!Q21*3,"全体歌",k1_sort!Q21,1))</f>
        <v>1</v>
      </c>
      <c r="N21" s="189">
        <f>if(k1_sort!R21="",1,SWITCH(k1_sort!$D21,"ソロ歌",k1_sort!R21*7,"ソリ歌",k1_sort!R21*7,"振り",k1_sort!R21*5,"演技",k1_sort!R21*3,"全体歌",k1_sort!R21,1))</f>
        <v>1</v>
      </c>
      <c r="O21" s="189">
        <f>if(k1_sort!S21="",1,SWITCH(k1_sort!$D21,"ソロ歌",k1_sort!S21*7,"ソリ歌",k1_sort!S21*7,"振り",k1_sort!S21*5,"演技",k1_sort!S21*3,"全体歌",k1_sort!S21,1))</f>
        <v>1</v>
      </c>
      <c r="P21" s="189">
        <f>if(k1_sort!T21="",1,SWITCH(k1_sort!$D21,"ソロ歌",k1_sort!T21*7,"ソリ歌",k1_sort!T21*7,"振り",k1_sort!T21*5,"演技",k1_sort!T21*3,"全体歌",k1_sort!T21,1))</f>
        <v>1</v>
      </c>
      <c r="Q21" s="189">
        <f>if(k1_sort!U21="",1,SWITCH(k1_sort!$D21,"ソロ歌",k1_sort!U21*7,"ソリ歌",k1_sort!U21*7,"振り",k1_sort!U21*5,"演技",k1_sort!U21*3,"全体歌",k1_sort!U21,1))</f>
        <v>1</v>
      </c>
      <c r="R21" s="189">
        <f>if(k1_sort!V21="",1,SWITCH(k1_sort!$D21,"ソロ歌",k1_sort!V21*7,"ソリ歌",k1_sort!V21*7,"振り",k1_sort!V21*5,"演技",k1_sort!V21*3,"全体歌",k1_sort!V21,1))</f>
        <v>1</v>
      </c>
      <c r="S21" s="189">
        <f>if(k1_sort!W21="",1,SWITCH(k1_sort!$D21,"ソロ歌",k1_sort!W21*7,"ソリ歌",k1_sort!W21*7,"振り",k1_sort!W21*5,"演技",k1_sort!W21*3,"全体歌",k1_sort!W21,1))</f>
        <v>1</v>
      </c>
      <c r="T21" s="189">
        <f>if(k1_sort!X21="",1,SWITCH(k1_sort!$D21,"ソロ歌",k1_sort!X21*7,"ソリ歌",k1_sort!X21*7,"振り",k1_sort!X21*5,"演技",k1_sort!X21*3,"全体歌",k1_sort!X21,1))</f>
        <v>1</v>
      </c>
      <c r="U21" s="189">
        <f>if(k1_sort!Y21="",1,SWITCH(k1_sort!$D21,"ソロ歌",k1_sort!Y21*7,"ソリ歌",k1_sort!Y21*7,"振り",k1_sort!Y21*5,"演技",k1_sort!Y21*3,"全体歌",k1_sort!Y21,1))</f>
        <v>1</v>
      </c>
      <c r="V21" s="189">
        <f>if(k1_sort!Z21="",1,SWITCH(k1_sort!$D21,"ソロ歌",k1_sort!Z21*7,"ソリ歌",k1_sort!Z21*7,"振り",k1_sort!Z21*5,"演技",k1_sort!Z21*3,"全体歌",k1_sort!Z21,1))</f>
        <v>1</v>
      </c>
      <c r="W21" s="189">
        <f>if(k1_sort!AA21="",1,SWITCH(k1_sort!$D21,"ソロ歌",k1_sort!AA21*7,"ソリ歌",k1_sort!AA21*7,"振り",k1_sort!AA21*5,"演技",k1_sort!AA21*3,"全体歌",k1_sort!AA21,1))</f>
        <v>1</v>
      </c>
      <c r="X21" s="189">
        <f>if(k1_sort!AB21="",1,SWITCH(k1_sort!$D21,"ソロ歌",k1_sort!AB21*7,"ソリ歌",k1_sort!AB21*7,"振り",k1_sort!AB21*5,"演技",k1_sort!AB21*3,"全体歌",k1_sort!AB21,1))</f>
        <v>1</v>
      </c>
      <c r="Y21" s="189">
        <f>if(k1_sort!AC21="",1,SWITCH(k1_sort!$D21,"ソロ歌",k1_sort!AC21*7,"ソリ歌",k1_sort!AC21*7,"振り",k1_sort!AC21*5,"演技",k1_sort!AC21*3,"全体歌",k1_sort!AC21,1))</f>
        <v>1</v>
      </c>
      <c r="Z21" s="189">
        <f>if(k1_sort!AD21="",1,SWITCH(k1_sort!$D21,"ソロ歌",k1_sort!AD21*7,"ソリ歌",k1_sort!AD21*7,"振り",k1_sort!AD21*5,"演技",k1_sort!AD21*3,"全体歌",k1_sort!AD21,1))</f>
        <v>1</v>
      </c>
      <c r="AA21" s="189">
        <f>if(k1_sort!AE21="",1,SWITCH(k1_sort!$D21,"ソロ歌",k1_sort!AE21*7,"ソリ歌",k1_sort!AE21*7,"振り",k1_sort!AE21*5,"演技",k1_sort!AE21*3,"全体歌",k1_sort!AE21,1))</f>
        <v>1</v>
      </c>
      <c r="AB21" s="189">
        <f>if(k1_sort!AF21="",1,SWITCH(k1_sort!$D21,"ソロ歌",k1_sort!AF21*7,"ソリ歌",k1_sort!AF21*7,"振り",k1_sort!AF21*5,"演技",k1_sort!AF21*3,"全体歌",k1_sort!AF21,1))</f>
        <v>1</v>
      </c>
      <c r="AC21" s="189">
        <f>if(k1_sort!AG21="",1,SWITCH(k1_sort!$D21,"ソロ歌",k1_sort!AG21*7,"ソリ歌",k1_sort!AG21*7,"振り",k1_sort!AG21*5,"演技",k1_sort!AG21*3,"全体歌",k1_sort!AG21,1))</f>
        <v>1</v>
      </c>
      <c r="AD21" s="189">
        <f>if(k1_sort!AH21="",1,SWITCH(k1_sort!$D21,"ソロ歌",k1_sort!AH21*7,"ソリ歌",k1_sort!AH21*7,"振り",k1_sort!AH21*5,"演技",k1_sort!AH21*3,"全体歌",k1_sort!AH21,1))</f>
        <v>1</v>
      </c>
      <c r="AE21" s="189">
        <f>if(k1_sort!AI21="",1,SWITCH(k1_sort!$D21,"ソロ歌",k1_sort!AI21*7,"ソリ歌",k1_sort!AI21*7,"振り",k1_sort!AI21*5,"演技",k1_sort!AI21*3,"全体歌",k1_sort!AI21,1))</f>
        <v>1</v>
      </c>
      <c r="AF21" s="189">
        <f>if(k1_sort!AJ21="",1,SWITCH(k1_sort!$D21,"ソロ歌",k1_sort!AJ21*7,"ソリ歌",k1_sort!AJ21*7,"振り",k1_sort!AJ21*5,"演技",k1_sort!AJ21*3,"全体歌",k1_sort!AJ21,1))</f>
        <v>1</v>
      </c>
      <c r="AG21" s="189">
        <f>if(k1_sort!AK21="",1,SWITCH(k1_sort!$D21,"ソロ歌",k1_sort!AK21*7,"ソリ歌",k1_sort!AK21*7,"振り",k1_sort!AK21*5,"演技",k1_sort!AK21*3,"全体歌",k1_sort!AK21,1))</f>
        <v>1</v>
      </c>
      <c r="AH21" s="189">
        <f>if(k1_sort!AL21="",1,SWITCH(k1_sort!$D21,"ソロ歌",k1_sort!AL21*7,"ソリ歌",k1_sort!AL21*7,"振り",k1_sort!AL21*5,"演技",k1_sort!AL21*3,"全体歌",k1_sort!AL21,1))</f>
        <v>1</v>
      </c>
      <c r="AI21" s="189">
        <f>if(k1_sort!AM21="",1,SWITCH(k1_sort!$D21,"ソロ歌",k1_sort!AM21*7,"ソリ歌",k1_sort!AM21*7,"振り",k1_sort!AM21*5,"演技",k1_sort!AM21*3,"全体歌",k1_sort!AM21,1))</f>
        <v>1</v>
      </c>
      <c r="AJ21" s="189">
        <f>if(k1_sort!AN21="",1,SWITCH(k1_sort!$D21,"ソロ歌",k1_sort!AN21*7,"ソリ歌",k1_sort!AN21*7,"振り",k1_sort!AN21*5,"演技",k1_sort!AN21*3,"全体歌",k1_sort!AN21,1))</f>
        <v>1</v>
      </c>
      <c r="AK21" s="189">
        <f>if(k1_sort!AO21="",1,SWITCH(k1_sort!$D21,"ソロ歌",k1_sort!AO21*7,"ソリ歌",k1_sort!AO21*7,"振り",k1_sort!AO21*5,"演技",k1_sort!AO21*3,"全体歌",k1_sort!AO21,1))</f>
        <v>1</v>
      </c>
      <c r="AL21" s="189">
        <f>if(k1_sort!AP21="",1,SWITCH(k1_sort!$D21,"ソロ歌",k1_sort!AP21*7,"ソリ歌",k1_sort!AP21*7,"振り",k1_sort!AP21*5,"演技",k1_sort!AP21*3,"全体歌",k1_sort!AP21,1))</f>
        <v>1</v>
      </c>
      <c r="AM21" s="189">
        <f>if(k1_sort!AQ21="",1,SWITCH(k1_sort!$D21,"ソロ歌",k1_sort!AQ21*7,"ソリ歌",k1_sort!AQ21*7,"振り",k1_sort!AQ21*5,"演技",k1_sort!AQ21*3,"全体歌",k1_sort!AQ21,1))</f>
        <v>1</v>
      </c>
      <c r="AN21" s="189">
        <f>if(k1_sort!AR21="",1,SWITCH(k1_sort!$D21,"ソロ歌",k1_sort!AR21*7,"ソリ歌",k1_sort!AR21*7,"振り",k1_sort!AR21*5,"演技",k1_sort!AR21*3,"全体歌",k1_sort!AR21,1))</f>
        <v>1</v>
      </c>
      <c r="AO21" s="189">
        <f>if(k1_sort!AS21="",1,SWITCH(k1_sort!$D21,"ソロ歌",k1_sort!AS21*7,"ソリ歌",k1_sort!AS21*7,"振り",k1_sort!AS21*5,"演技",k1_sort!AS21*3,"全体歌",k1_sort!AS21,1))</f>
        <v>1</v>
      </c>
      <c r="AP21" s="189">
        <f>if(k1_sort!AT21="",1,SWITCH(k1_sort!$D21,"ソロ歌",k1_sort!AT21*7,"ソリ歌",k1_sort!AT21*7,"振り",k1_sort!AT21*5,"演技",k1_sort!AT21*3,"全体歌",k1_sort!AT21,1))</f>
        <v>1</v>
      </c>
      <c r="AQ21" s="189">
        <f>if(k1_sort!AU21="",1,SWITCH(k1_sort!$D21,"ソロ歌",k1_sort!AU21*7,"ソリ歌",k1_sort!AU21*7,"振り",k1_sort!AU21*5,"演技",k1_sort!AU21*3,"全体歌",k1_sort!AU21,1))</f>
        <v>1</v>
      </c>
      <c r="AR21" s="189">
        <f>if(k1_sort!AV21="",1,SWITCH(k1_sort!$D21,"ソロ歌",k1_sort!AV21*7,"ソリ歌",k1_sort!AV21*7,"振り",k1_sort!AV21*5,"演技",k1_sort!AV21*3,"全体歌",k1_sort!AV21,1))</f>
        <v>1</v>
      </c>
      <c r="AS21" s="189">
        <f>if(k1_sort!AW21="",1,SWITCH(k1_sort!$D21,"ソロ歌",k1_sort!AW21*7,"ソリ歌",k1_sort!AW21*7,"振り",k1_sort!AW21*5,"演技",k1_sort!AW21*3,"全体歌",k1_sort!AW21,1))</f>
        <v>1</v>
      </c>
      <c r="AT21" s="189">
        <f>if(k1_sort!AX21="",1,SWITCH(k1_sort!$D21,"ソロ歌",k1_sort!AX21*7,"ソリ歌",k1_sort!AX21*7,"振り",k1_sort!AX21*5,"演技",k1_sort!AX21*3,"全体歌",k1_sort!AX21,1))</f>
        <v>1</v>
      </c>
      <c r="AU21" s="189">
        <f>if(k1_sort!AY21="",1,SWITCH(k1_sort!$D21,"ソロ歌",k1_sort!AY21*7,"ソリ歌",k1_sort!AY21*7,"振り",k1_sort!AY21*5,"演技",k1_sort!AY21*3,"全体歌",k1_sort!AY21,1))</f>
        <v>1</v>
      </c>
      <c r="AV21" s="189">
        <f>if(k1_sort!AZ21="",1,SWITCH(k1_sort!$D21,"ソロ歌",k1_sort!AZ21*7,"ソリ歌",k1_sort!AZ21*7,"振り",k1_sort!AZ21*5,"演技",k1_sort!AZ21*3,"全体歌",k1_sort!AZ21,1))</f>
        <v>1</v>
      </c>
      <c r="AW21" s="189">
        <f>if(k1_sort!BA21="",1,SWITCH(k1_sort!$D21,"ソロ歌",k1_sort!BA21*7,"ソリ歌",k1_sort!BA21*7,"振り",k1_sort!BA21*5,"演技",k1_sort!BA21*3,"全体歌",k1_sort!BA21,1))</f>
        <v>1</v>
      </c>
      <c r="AX21" s="189">
        <f>if(k1_sort!BB21="",1,SWITCH(k1_sort!$D21,"ソロ歌",k1_sort!BB21*7,"ソリ歌",k1_sort!BB21*7,"振り",k1_sort!BB21*5,"演技",k1_sort!BB21*3,"全体歌",k1_sort!BB21,1))</f>
        <v>1</v>
      </c>
      <c r="AY21" s="189">
        <f>if(k1_sort!BC21="",1,SWITCH(k1_sort!$D21,"ソロ歌",k1_sort!BC21*7,"ソリ歌",k1_sort!BC21*7,"振り",k1_sort!BC21*5,"演技",k1_sort!BC21*3,"全体歌",k1_sort!BC21,1))</f>
        <v>1</v>
      </c>
    </row>
    <row r="22">
      <c r="A22" s="36" t="str">
        <f>k1_sort!B22</f>
        <v/>
      </c>
      <c r="B22" s="189">
        <f>if(k1_sort!F22="",1,SWITCH(k1_sort!$D22,"ソロ歌",k1_sort!F22*7,"ソリ歌",k1_sort!F22*7,"振り",k1_sort!F22*5,"演技",k1_sort!F22*3,"全体歌",k1_sort!F22,1))</f>
        <v>1</v>
      </c>
      <c r="C22" s="189">
        <f>if(k1_sort!G22="",1,SWITCH(k1_sort!$D22,"ソロ歌",k1_sort!G22*7,"ソリ歌",k1_sort!G22*7,"振り",k1_sort!G22*5,"演技",k1_sort!G22*3,"全体歌",k1_sort!G22,1))</f>
        <v>1</v>
      </c>
      <c r="D22" s="189">
        <f>if(k1_sort!H22="",1,SWITCH(k1_sort!$D22,"ソロ歌",k1_sort!H22*7,"ソリ歌",k1_sort!H22*7,"振り",k1_sort!H22*5,"演技",k1_sort!H22*3,"全体歌",k1_sort!H22,1))</f>
        <v>1</v>
      </c>
      <c r="E22" s="189">
        <f>if(k1_sort!I22="",1,SWITCH(k1_sort!$D22,"ソロ歌",k1_sort!I22*7,"ソリ歌",k1_sort!I22*7,"振り",k1_sort!I22*5,"演技",k1_sort!I22*3,"全体歌",k1_sort!I22,1))</f>
        <v>1</v>
      </c>
      <c r="F22" s="189">
        <f>if(k1_sort!J22="",1,SWITCH(k1_sort!$D22,"ソロ歌",k1_sort!J22*7,"ソリ歌",k1_sort!J22*7,"振り",k1_sort!J22*5,"演技",k1_sort!J22*3,"全体歌",k1_sort!J22,1))</f>
        <v>1</v>
      </c>
      <c r="G22" s="189">
        <f>if(k1_sort!K22="",1,SWITCH(k1_sort!$D22,"ソロ歌",k1_sort!K22*7,"ソリ歌",k1_sort!K22*7,"振り",k1_sort!K22*5,"演技",k1_sort!K22*3,"全体歌",k1_sort!K22,1))</f>
        <v>1</v>
      </c>
      <c r="H22" s="189">
        <f>if(k1_sort!L22="",1,SWITCH(k1_sort!$D22,"ソロ歌",k1_sort!L22*7,"ソリ歌",k1_sort!L22*7,"振り",k1_sort!L22*5,"演技",k1_sort!L22*3,"全体歌",k1_sort!L22,1))</f>
        <v>1</v>
      </c>
      <c r="I22" s="189">
        <f>if(k1_sort!M22="",1,SWITCH(k1_sort!$D22,"ソロ歌",k1_sort!M22*7,"ソリ歌",k1_sort!M22*7,"振り",k1_sort!M22*5,"演技",k1_sort!M22*3,"全体歌",k1_sort!M22,1))</f>
        <v>1</v>
      </c>
      <c r="J22" s="189">
        <f>if(k1_sort!N22="",1,SWITCH(k1_sort!$D22,"ソロ歌",k1_sort!N22*7,"ソリ歌",k1_sort!N22*7,"振り",k1_sort!N22*5,"演技",k1_sort!N22*3,"全体歌",k1_sort!N22,1))</f>
        <v>1</v>
      </c>
      <c r="K22" s="189">
        <f>if(k1_sort!O22="",1,SWITCH(k1_sort!$D22,"ソロ歌",k1_sort!O22*7,"ソリ歌",k1_sort!O22*7,"振り",k1_sort!O22*5,"演技",k1_sort!O22*3,"全体歌",k1_sort!O22,1))</f>
        <v>1</v>
      </c>
      <c r="L22" s="189">
        <f>if(k1_sort!P22="",1,SWITCH(k1_sort!$D22,"ソロ歌",k1_sort!P22*7,"ソリ歌",k1_sort!P22*7,"振り",k1_sort!P22*5,"演技",k1_sort!P22*3,"全体歌",k1_sort!P22,1))</f>
        <v>1</v>
      </c>
      <c r="M22" s="189">
        <f>if(k1_sort!Q22="",1,SWITCH(k1_sort!$D22,"ソロ歌",k1_sort!Q22*7,"ソリ歌",k1_sort!Q22*7,"振り",k1_sort!Q22*5,"演技",k1_sort!Q22*3,"全体歌",k1_sort!Q22,1))</f>
        <v>1</v>
      </c>
      <c r="N22" s="189">
        <f>if(k1_sort!R22="",1,SWITCH(k1_sort!$D22,"ソロ歌",k1_sort!R22*7,"ソリ歌",k1_sort!R22*7,"振り",k1_sort!R22*5,"演技",k1_sort!R22*3,"全体歌",k1_sort!R22,1))</f>
        <v>1</v>
      </c>
      <c r="O22" s="189">
        <f>if(k1_sort!S22="",1,SWITCH(k1_sort!$D22,"ソロ歌",k1_sort!S22*7,"ソリ歌",k1_sort!S22*7,"振り",k1_sort!S22*5,"演技",k1_sort!S22*3,"全体歌",k1_sort!S22,1))</f>
        <v>1</v>
      </c>
      <c r="P22" s="189">
        <f>if(k1_sort!T22="",1,SWITCH(k1_sort!$D22,"ソロ歌",k1_sort!T22*7,"ソリ歌",k1_sort!T22*7,"振り",k1_sort!T22*5,"演技",k1_sort!T22*3,"全体歌",k1_sort!T22,1))</f>
        <v>1</v>
      </c>
      <c r="Q22" s="189">
        <f>if(k1_sort!U22="",1,SWITCH(k1_sort!$D22,"ソロ歌",k1_sort!U22*7,"ソリ歌",k1_sort!U22*7,"振り",k1_sort!U22*5,"演技",k1_sort!U22*3,"全体歌",k1_sort!U22,1))</f>
        <v>1</v>
      </c>
      <c r="R22" s="189">
        <f>if(k1_sort!V22="",1,SWITCH(k1_sort!$D22,"ソロ歌",k1_sort!V22*7,"ソリ歌",k1_sort!V22*7,"振り",k1_sort!V22*5,"演技",k1_sort!V22*3,"全体歌",k1_sort!V22,1))</f>
        <v>1</v>
      </c>
      <c r="S22" s="189">
        <f>if(k1_sort!W22="",1,SWITCH(k1_sort!$D22,"ソロ歌",k1_sort!W22*7,"ソリ歌",k1_sort!W22*7,"振り",k1_sort!W22*5,"演技",k1_sort!W22*3,"全体歌",k1_sort!W22,1))</f>
        <v>1</v>
      </c>
      <c r="T22" s="189">
        <f>if(k1_sort!X22="",1,SWITCH(k1_sort!$D22,"ソロ歌",k1_sort!X22*7,"ソリ歌",k1_sort!X22*7,"振り",k1_sort!X22*5,"演技",k1_sort!X22*3,"全体歌",k1_sort!X22,1))</f>
        <v>1</v>
      </c>
      <c r="U22" s="189">
        <f>if(k1_sort!Y22="",1,SWITCH(k1_sort!$D22,"ソロ歌",k1_sort!Y22*7,"ソリ歌",k1_sort!Y22*7,"振り",k1_sort!Y22*5,"演技",k1_sort!Y22*3,"全体歌",k1_sort!Y22,1))</f>
        <v>1</v>
      </c>
      <c r="V22" s="189">
        <f>if(k1_sort!Z22="",1,SWITCH(k1_sort!$D22,"ソロ歌",k1_sort!Z22*7,"ソリ歌",k1_sort!Z22*7,"振り",k1_sort!Z22*5,"演技",k1_sort!Z22*3,"全体歌",k1_sort!Z22,1))</f>
        <v>1</v>
      </c>
      <c r="W22" s="189">
        <f>if(k1_sort!AA22="",1,SWITCH(k1_sort!$D22,"ソロ歌",k1_sort!AA22*7,"ソリ歌",k1_sort!AA22*7,"振り",k1_sort!AA22*5,"演技",k1_sort!AA22*3,"全体歌",k1_sort!AA22,1))</f>
        <v>1</v>
      </c>
      <c r="X22" s="189">
        <f>if(k1_sort!AB22="",1,SWITCH(k1_sort!$D22,"ソロ歌",k1_sort!AB22*7,"ソリ歌",k1_sort!AB22*7,"振り",k1_sort!AB22*5,"演技",k1_sort!AB22*3,"全体歌",k1_sort!AB22,1))</f>
        <v>1</v>
      </c>
      <c r="Y22" s="189">
        <f>if(k1_sort!AC22="",1,SWITCH(k1_sort!$D22,"ソロ歌",k1_sort!AC22*7,"ソリ歌",k1_sort!AC22*7,"振り",k1_sort!AC22*5,"演技",k1_sort!AC22*3,"全体歌",k1_sort!AC22,1))</f>
        <v>1</v>
      </c>
      <c r="Z22" s="189">
        <f>if(k1_sort!AD22="",1,SWITCH(k1_sort!$D22,"ソロ歌",k1_sort!AD22*7,"ソリ歌",k1_sort!AD22*7,"振り",k1_sort!AD22*5,"演技",k1_sort!AD22*3,"全体歌",k1_sort!AD22,1))</f>
        <v>1</v>
      </c>
      <c r="AA22" s="189">
        <f>if(k1_sort!AE22="",1,SWITCH(k1_sort!$D22,"ソロ歌",k1_sort!AE22*7,"ソリ歌",k1_sort!AE22*7,"振り",k1_sort!AE22*5,"演技",k1_sort!AE22*3,"全体歌",k1_sort!AE22,1))</f>
        <v>1</v>
      </c>
      <c r="AB22" s="189">
        <f>if(k1_sort!AF22="",1,SWITCH(k1_sort!$D22,"ソロ歌",k1_sort!AF22*7,"ソリ歌",k1_sort!AF22*7,"振り",k1_sort!AF22*5,"演技",k1_sort!AF22*3,"全体歌",k1_sort!AF22,1))</f>
        <v>1</v>
      </c>
      <c r="AC22" s="189">
        <f>if(k1_sort!AG22="",1,SWITCH(k1_sort!$D22,"ソロ歌",k1_sort!AG22*7,"ソリ歌",k1_sort!AG22*7,"振り",k1_sort!AG22*5,"演技",k1_sort!AG22*3,"全体歌",k1_sort!AG22,1))</f>
        <v>1</v>
      </c>
      <c r="AD22" s="189">
        <f>if(k1_sort!AH22="",1,SWITCH(k1_sort!$D22,"ソロ歌",k1_sort!AH22*7,"ソリ歌",k1_sort!AH22*7,"振り",k1_sort!AH22*5,"演技",k1_sort!AH22*3,"全体歌",k1_sort!AH22,1))</f>
        <v>1</v>
      </c>
      <c r="AE22" s="189">
        <f>if(k1_sort!AI22="",1,SWITCH(k1_sort!$D22,"ソロ歌",k1_sort!AI22*7,"ソリ歌",k1_sort!AI22*7,"振り",k1_sort!AI22*5,"演技",k1_sort!AI22*3,"全体歌",k1_sort!AI22,1))</f>
        <v>1</v>
      </c>
      <c r="AF22" s="189">
        <f>if(k1_sort!AJ22="",1,SWITCH(k1_sort!$D22,"ソロ歌",k1_sort!AJ22*7,"ソリ歌",k1_sort!AJ22*7,"振り",k1_sort!AJ22*5,"演技",k1_sort!AJ22*3,"全体歌",k1_sort!AJ22,1))</f>
        <v>1</v>
      </c>
      <c r="AG22" s="189">
        <f>if(k1_sort!AK22="",1,SWITCH(k1_sort!$D22,"ソロ歌",k1_sort!AK22*7,"ソリ歌",k1_sort!AK22*7,"振り",k1_sort!AK22*5,"演技",k1_sort!AK22*3,"全体歌",k1_sort!AK22,1))</f>
        <v>1</v>
      </c>
      <c r="AH22" s="189">
        <f>if(k1_sort!AL22="",1,SWITCH(k1_sort!$D22,"ソロ歌",k1_sort!AL22*7,"ソリ歌",k1_sort!AL22*7,"振り",k1_sort!AL22*5,"演技",k1_sort!AL22*3,"全体歌",k1_sort!AL22,1))</f>
        <v>1</v>
      </c>
      <c r="AI22" s="189">
        <f>if(k1_sort!AM22="",1,SWITCH(k1_sort!$D22,"ソロ歌",k1_sort!AM22*7,"ソリ歌",k1_sort!AM22*7,"振り",k1_sort!AM22*5,"演技",k1_sort!AM22*3,"全体歌",k1_sort!AM22,1))</f>
        <v>1</v>
      </c>
      <c r="AJ22" s="189">
        <f>if(k1_sort!AN22="",1,SWITCH(k1_sort!$D22,"ソロ歌",k1_sort!AN22*7,"ソリ歌",k1_sort!AN22*7,"振り",k1_sort!AN22*5,"演技",k1_sort!AN22*3,"全体歌",k1_sort!AN22,1))</f>
        <v>1</v>
      </c>
      <c r="AK22" s="189">
        <f>if(k1_sort!AO22="",1,SWITCH(k1_sort!$D22,"ソロ歌",k1_sort!AO22*7,"ソリ歌",k1_sort!AO22*7,"振り",k1_sort!AO22*5,"演技",k1_sort!AO22*3,"全体歌",k1_sort!AO22,1))</f>
        <v>1</v>
      </c>
      <c r="AL22" s="189">
        <f>if(k1_sort!AP22="",1,SWITCH(k1_sort!$D22,"ソロ歌",k1_sort!AP22*7,"ソリ歌",k1_sort!AP22*7,"振り",k1_sort!AP22*5,"演技",k1_sort!AP22*3,"全体歌",k1_sort!AP22,1))</f>
        <v>1</v>
      </c>
      <c r="AM22" s="189">
        <f>if(k1_sort!AQ22="",1,SWITCH(k1_sort!$D22,"ソロ歌",k1_sort!AQ22*7,"ソリ歌",k1_sort!AQ22*7,"振り",k1_sort!AQ22*5,"演技",k1_sort!AQ22*3,"全体歌",k1_sort!AQ22,1))</f>
        <v>1</v>
      </c>
      <c r="AN22" s="189">
        <f>if(k1_sort!AR22="",1,SWITCH(k1_sort!$D22,"ソロ歌",k1_sort!AR22*7,"ソリ歌",k1_sort!AR22*7,"振り",k1_sort!AR22*5,"演技",k1_sort!AR22*3,"全体歌",k1_sort!AR22,1))</f>
        <v>1</v>
      </c>
      <c r="AO22" s="189">
        <f>if(k1_sort!AS22="",1,SWITCH(k1_sort!$D22,"ソロ歌",k1_sort!AS22*7,"ソリ歌",k1_sort!AS22*7,"振り",k1_sort!AS22*5,"演技",k1_sort!AS22*3,"全体歌",k1_sort!AS22,1))</f>
        <v>1</v>
      </c>
      <c r="AP22" s="189">
        <f>if(k1_sort!AT22="",1,SWITCH(k1_sort!$D22,"ソロ歌",k1_sort!AT22*7,"ソリ歌",k1_sort!AT22*7,"振り",k1_sort!AT22*5,"演技",k1_sort!AT22*3,"全体歌",k1_sort!AT22,1))</f>
        <v>1</v>
      </c>
      <c r="AQ22" s="189">
        <f>if(k1_sort!AU22="",1,SWITCH(k1_sort!$D22,"ソロ歌",k1_sort!AU22*7,"ソリ歌",k1_sort!AU22*7,"振り",k1_sort!AU22*5,"演技",k1_sort!AU22*3,"全体歌",k1_sort!AU22,1))</f>
        <v>1</v>
      </c>
      <c r="AR22" s="189">
        <f>if(k1_sort!AV22="",1,SWITCH(k1_sort!$D22,"ソロ歌",k1_sort!AV22*7,"ソリ歌",k1_sort!AV22*7,"振り",k1_sort!AV22*5,"演技",k1_sort!AV22*3,"全体歌",k1_sort!AV22,1))</f>
        <v>1</v>
      </c>
      <c r="AS22" s="189">
        <f>if(k1_sort!AW22="",1,SWITCH(k1_sort!$D22,"ソロ歌",k1_sort!AW22*7,"ソリ歌",k1_sort!AW22*7,"振り",k1_sort!AW22*5,"演技",k1_sort!AW22*3,"全体歌",k1_sort!AW22,1))</f>
        <v>1</v>
      </c>
      <c r="AT22" s="189">
        <f>if(k1_sort!AX22="",1,SWITCH(k1_sort!$D22,"ソロ歌",k1_sort!AX22*7,"ソリ歌",k1_sort!AX22*7,"振り",k1_sort!AX22*5,"演技",k1_sort!AX22*3,"全体歌",k1_sort!AX22,1))</f>
        <v>1</v>
      </c>
      <c r="AU22" s="189">
        <f>if(k1_sort!AY22="",1,SWITCH(k1_sort!$D22,"ソロ歌",k1_sort!AY22*7,"ソリ歌",k1_sort!AY22*7,"振り",k1_sort!AY22*5,"演技",k1_sort!AY22*3,"全体歌",k1_sort!AY22,1))</f>
        <v>1</v>
      </c>
      <c r="AV22" s="189">
        <f>if(k1_sort!AZ22="",1,SWITCH(k1_sort!$D22,"ソロ歌",k1_sort!AZ22*7,"ソリ歌",k1_sort!AZ22*7,"振り",k1_sort!AZ22*5,"演技",k1_sort!AZ22*3,"全体歌",k1_sort!AZ22,1))</f>
        <v>1</v>
      </c>
      <c r="AW22" s="189">
        <f>if(k1_sort!BA22="",1,SWITCH(k1_sort!$D22,"ソロ歌",k1_sort!BA22*7,"ソリ歌",k1_sort!BA22*7,"振り",k1_sort!BA22*5,"演技",k1_sort!BA22*3,"全体歌",k1_sort!BA22,1))</f>
        <v>1</v>
      </c>
      <c r="AX22" s="189">
        <f>if(k1_sort!BB22="",1,SWITCH(k1_sort!$D22,"ソロ歌",k1_sort!BB22*7,"ソリ歌",k1_sort!BB22*7,"振り",k1_sort!BB22*5,"演技",k1_sort!BB22*3,"全体歌",k1_sort!BB22,1))</f>
        <v>1</v>
      </c>
      <c r="AY22" s="189">
        <f>if(k1_sort!BC22="",1,SWITCH(k1_sort!$D22,"ソロ歌",k1_sort!BC22*7,"ソリ歌",k1_sort!BC22*7,"振り",k1_sort!BC22*5,"演技",k1_sort!BC22*3,"全体歌",k1_sort!BC22,1))</f>
        <v>1</v>
      </c>
    </row>
    <row r="23">
      <c r="A23" s="36" t="str">
        <f>k1_sort!B23</f>
        <v/>
      </c>
      <c r="B23" s="189">
        <f>if(k1_sort!F23="",1,SWITCH(k1_sort!$D23,"ソロ歌",k1_sort!F23*7,"ソリ歌",k1_sort!F23*7,"振り",k1_sort!F23*5,"演技",k1_sort!F23*3,"全体歌",k1_sort!F23,1))</f>
        <v>1</v>
      </c>
      <c r="C23" s="189">
        <f>if(k1_sort!G23="",1,SWITCH(k1_sort!$D23,"ソロ歌",k1_sort!G23*7,"ソリ歌",k1_sort!G23*7,"振り",k1_sort!G23*5,"演技",k1_sort!G23*3,"全体歌",k1_sort!G23,1))</f>
        <v>1</v>
      </c>
      <c r="D23" s="189">
        <f>if(k1_sort!H23="",1,SWITCH(k1_sort!$D23,"ソロ歌",k1_sort!H23*7,"ソリ歌",k1_sort!H23*7,"振り",k1_sort!H23*5,"演技",k1_sort!H23*3,"全体歌",k1_sort!H23,1))</f>
        <v>1</v>
      </c>
      <c r="E23" s="189">
        <f>if(k1_sort!I23="",1,SWITCH(k1_sort!$D23,"ソロ歌",k1_sort!I23*7,"ソリ歌",k1_sort!I23*7,"振り",k1_sort!I23*5,"演技",k1_sort!I23*3,"全体歌",k1_sort!I23,1))</f>
        <v>1</v>
      </c>
      <c r="F23" s="189">
        <f>if(k1_sort!J23="",1,SWITCH(k1_sort!$D23,"ソロ歌",k1_sort!J23*7,"ソリ歌",k1_sort!J23*7,"振り",k1_sort!J23*5,"演技",k1_sort!J23*3,"全体歌",k1_sort!J23,1))</f>
        <v>1</v>
      </c>
      <c r="G23" s="189">
        <f>if(k1_sort!K23="",1,SWITCH(k1_sort!$D23,"ソロ歌",k1_sort!K23*7,"ソリ歌",k1_sort!K23*7,"振り",k1_sort!K23*5,"演技",k1_sort!K23*3,"全体歌",k1_sort!K23,1))</f>
        <v>1</v>
      </c>
      <c r="H23" s="189">
        <f>if(k1_sort!L23="",1,SWITCH(k1_sort!$D23,"ソロ歌",k1_sort!L23*7,"ソリ歌",k1_sort!L23*7,"振り",k1_sort!L23*5,"演技",k1_sort!L23*3,"全体歌",k1_sort!L23,1))</f>
        <v>1</v>
      </c>
      <c r="I23" s="189">
        <f>if(k1_sort!M23="",1,SWITCH(k1_sort!$D23,"ソロ歌",k1_sort!M23*7,"ソリ歌",k1_sort!M23*7,"振り",k1_sort!M23*5,"演技",k1_sort!M23*3,"全体歌",k1_sort!M23,1))</f>
        <v>1</v>
      </c>
      <c r="J23" s="189">
        <f>if(k1_sort!N23="",1,SWITCH(k1_sort!$D23,"ソロ歌",k1_sort!N23*7,"ソリ歌",k1_sort!N23*7,"振り",k1_sort!N23*5,"演技",k1_sort!N23*3,"全体歌",k1_sort!N23,1))</f>
        <v>1</v>
      </c>
      <c r="K23" s="189">
        <f>if(k1_sort!O23="",1,SWITCH(k1_sort!$D23,"ソロ歌",k1_sort!O23*7,"ソリ歌",k1_sort!O23*7,"振り",k1_sort!O23*5,"演技",k1_sort!O23*3,"全体歌",k1_sort!O23,1))</f>
        <v>1</v>
      </c>
      <c r="L23" s="189">
        <f>if(k1_sort!P23="",1,SWITCH(k1_sort!$D23,"ソロ歌",k1_sort!P23*7,"ソリ歌",k1_sort!P23*7,"振り",k1_sort!P23*5,"演技",k1_sort!P23*3,"全体歌",k1_sort!P23,1))</f>
        <v>1</v>
      </c>
      <c r="M23" s="189">
        <f>if(k1_sort!Q23="",1,SWITCH(k1_sort!$D23,"ソロ歌",k1_sort!Q23*7,"ソリ歌",k1_sort!Q23*7,"振り",k1_sort!Q23*5,"演技",k1_sort!Q23*3,"全体歌",k1_sort!Q23,1))</f>
        <v>1</v>
      </c>
      <c r="N23" s="189">
        <f>if(k1_sort!R23="",1,SWITCH(k1_sort!$D23,"ソロ歌",k1_sort!R23*7,"ソリ歌",k1_sort!R23*7,"振り",k1_sort!R23*5,"演技",k1_sort!R23*3,"全体歌",k1_sort!R23,1))</f>
        <v>1</v>
      </c>
      <c r="O23" s="189">
        <f>if(k1_sort!S23="",1,SWITCH(k1_sort!$D23,"ソロ歌",k1_sort!S23*7,"ソリ歌",k1_sort!S23*7,"振り",k1_sort!S23*5,"演技",k1_sort!S23*3,"全体歌",k1_sort!S23,1))</f>
        <v>1</v>
      </c>
      <c r="P23" s="189">
        <f>if(k1_sort!T23="",1,SWITCH(k1_sort!$D23,"ソロ歌",k1_sort!T23*7,"ソリ歌",k1_sort!T23*7,"振り",k1_sort!T23*5,"演技",k1_sort!T23*3,"全体歌",k1_sort!T23,1))</f>
        <v>1</v>
      </c>
      <c r="Q23" s="189">
        <f>if(k1_sort!U23="",1,SWITCH(k1_sort!$D23,"ソロ歌",k1_sort!U23*7,"ソリ歌",k1_sort!U23*7,"振り",k1_sort!U23*5,"演技",k1_sort!U23*3,"全体歌",k1_sort!U23,1))</f>
        <v>1</v>
      </c>
      <c r="R23" s="189">
        <f>if(k1_sort!V23="",1,SWITCH(k1_sort!$D23,"ソロ歌",k1_sort!V23*7,"ソリ歌",k1_sort!V23*7,"振り",k1_sort!V23*5,"演技",k1_sort!V23*3,"全体歌",k1_sort!V23,1))</f>
        <v>1</v>
      </c>
      <c r="S23" s="189">
        <f>if(k1_sort!W23="",1,SWITCH(k1_sort!$D23,"ソロ歌",k1_sort!W23*7,"ソリ歌",k1_sort!W23*7,"振り",k1_sort!W23*5,"演技",k1_sort!W23*3,"全体歌",k1_sort!W23,1))</f>
        <v>1</v>
      </c>
      <c r="T23" s="189">
        <f>if(k1_sort!X23="",1,SWITCH(k1_sort!$D23,"ソロ歌",k1_sort!X23*7,"ソリ歌",k1_sort!X23*7,"振り",k1_sort!X23*5,"演技",k1_sort!X23*3,"全体歌",k1_sort!X23,1))</f>
        <v>1</v>
      </c>
      <c r="U23" s="189">
        <f>if(k1_sort!Y23="",1,SWITCH(k1_sort!$D23,"ソロ歌",k1_sort!Y23*7,"ソリ歌",k1_sort!Y23*7,"振り",k1_sort!Y23*5,"演技",k1_sort!Y23*3,"全体歌",k1_sort!Y23,1))</f>
        <v>1</v>
      </c>
      <c r="V23" s="189">
        <f>if(k1_sort!Z23="",1,SWITCH(k1_sort!$D23,"ソロ歌",k1_sort!Z23*7,"ソリ歌",k1_sort!Z23*7,"振り",k1_sort!Z23*5,"演技",k1_sort!Z23*3,"全体歌",k1_sort!Z23,1))</f>
        <v>1</v>
      </c>
      <c r="W23" s="189">
        <f>if(k1_sort!AA23="",1,SWITCH(k1_sort!$D23,"ソロ歌",k1_sort!AA23*7,"ソリ歌",k1_sort!AA23*7,"振り",k1_sort!AA23*5,"演技",k1_sort!AA23*3,"全体歌",k1_sort!AA23,1))</f>
        <v>1</v>
      </c>
      <c r="X23" s="189">
        <f>if(k1_sort!AB23="",1,SWITCH(k1_sort!$D23,"ソロ歌",k1_sort!AB23*7,"ソリ歌",k1_sort!AB23*7,"振り",k1_sort!AB23*5,"演技",k1_sort!AB23*3,"全体歌",k1_sort!AB23,1))</f>
        <v>1</v>
      </c>
      <c r="Y23" s="189">
        <f>if(k1_sort!AC23="",1,SWITCH(k1_sort!$D23,"ソロ歌",k1_sort!AC23*7,"ソリ歌",k1_sort!AC23*7,"振り",k1_sort!AC23*5,"演技",k1_sort!AC23*3,"全体歌",k1_sort!AC23,1))</f>
        <v>1</v>
      </c>
      <c r="Z23" s="189">
        <f>if(k1_sort!AD23="",1,SWITCH(k1_sort!$D23,"ソロ歌",k1_sort!AD23*7,"ソリ歌",k1_sort!AD23*7,"振り",k1_sort!AD23*5,"演技",k1_sort!AD23*3,"全体歌",k1_sort!AD23,1))</f>
        <v>1</v>
      </c>
      <c r="AA23" s="189">
        <f>if(k1_sort!AE23="",1,SWITCH(k1_sort!$D23,"ソロ歌",k1_sort!AE23*7,"ソリ歌",k1_sort!AE23*7,"振り",k1_sort!AE23*5,"演技",k1_sort!AE23*3,"全体歌",k1_sort!AE23,1))</f>
        <v>1</v>
      </c>
      <c r="AB23" s="189">
        <f>if(k1_sort!AF23="",1,SWITCH(k1_sort!$D23,"ソロ歌",k1_sort!AF23*7,"ソリ歌",k1_sort!AF23*7,"振り",k1_sort!AF23*5,"演技",k1_sort!AF23*3,"全体歌",k1_sort!AF23,1))</f>
        <v>1</v>
      </c>
      <c r="AC23" s="189">
        <f>if(k1_sort!AG23="",1,SWITCH(k1_sort!$D23,"ソロ歌",k1_sort!AG23*7,"ソリ歌",k1_sort!AG23*7,"振り",k1_sort!AG23*5,"演技",k1_sort!AG23*3,"全体歌",k1_sort!AG23,1))</f>
        <v>1</v>
      </c>
      <c r="AD23" s="189">
        <f>if(k1_sort!AH23="",1,SWITCH(k1_sort!$D23,"ソロ歌",k1_sort!AH23*7,"ソリ歌",k1_sort!AH23*7,"振り",k1_sort!AH23*5,"演技",k1_sort!AH23*3,"全体歌",k1_sort!AH23,1))</f>
        <v>1</v>
      </c>
      <c r="AE23" s="189">
        <f>if(k1_sort!AI23="",1,SWITCH(k1_sort!$D23,"ソロ歌",k1_sort!AI23*7,"ソリ歌",k1_sort!AI23*7,"振り",k1_sort!AI23*5,"演技",k1_sort!AI23*3,"全体歌",k1_sort!AI23,1))</f>
        <v>1</v>
      </c>
      <c r="AF23" s="189">
        <f>if(k1_sort!AJ23="",1,SWITCH(k1_sort!$D23,"ソロ歌",k1_sort!AJ23*7,"ソリ歌",k1_sort!AJ23*7,"振り",k1_sort!AJ23*5,"演技",k1_sort!AJ23*3,"全体歌",k1_sort!AJ23,1))</f>
        <v>1</v>
      </c>
      <c r="AG23" s="189">
        <f>if(k1_sort!AK23="",1,SWITCH(k1_sort!$D23,"ソロ歌",k1_sort!AK23*7,"ソリ歌",k1_sort!AK23*7,"振り",k1_sort!AK23*5,"演技",k1_sort!AK23*3,"全体歌",k1_sort!AK23,1))</f>
        <v>1</v>
      </c>
      <c r="AH23" s="189">
        <f>if(k1_sort!AL23="",1,SWITCH(k1_sort!$D23,"ソロ歌",k1_sort!AL23*7,"ソリ歌",k1_sort!AL23*7,"振り",k1_sort!AL23*5,"演技",k1_sort!AL23*3,"全体歌",k1_sort!AL23,1))</f>
        <v>1</v>
      </c>
      <c r="AI23" s="189">
        <f>if(k1_sort!AM23="",1,SWITCH(k1_sort!$D23,"ソロ歌",k1_sort!AM23*7,"ソリ歌",k1_sort!AM23*7,"振り",k1_sort!AM23*5,"演技",k1_sort!AM23*3,"全体歌",k1_sort!AM23,1))</f>
        <v>1</v>
      </c>
      <c r="AJ23" s="189">
        <f>if(k1_sort!AN23="",1,SWITCH(k1_sort!$D23,"ソロ歌",k1_sort!AN23*7,"ソリ歌",k1_sort!AN23*7,"振り",k1_sort!AN23*5,"演技",k1_sort!AN23*3,"全体歌",k1_sort!AN23,1))</f>
        <v>1</v>
      </c>
      <c r="AK23" s="189">
        <f>if(k1_sort!AO23="",1,SWITCH(k1_sort!$D23,"ソロ歌",k1_sort!AO23*7,"ソリ歌",k1_sort!AO23*7,"振り",k1_sort!AO23*5,"演技",k1_sort!AO23*3,"全体歌",k1_sort!AO23,1))</f>
        <v>1</v>
      </c>
      <c r="AL23" s="189">
        <f>if(k1_sort!AP23="",1,SWITCH(k1_sort!$D23,"ソロ歌",k1_sort!AP23*7,"ソリ歌",k1_sort!AP23*7,"振り",k1_sort!AP23*5,"演技",k1_sort!AP23*3,"全体歌",k1_sort!AP23,1))</f>
        <v>1</v>
      </c>
      <c r="AM23" s="189">
        <f>if(k1_sort!AQ23="",1,SWITCH(k1_sort!$D23,"ソロ歌",k1_sort!AQ23*7,"ソリ歌",k1_sort!AQ23*7,"振り",k1_sort!AQ23*5,"演技",k1_sort!AQ23*3,"全体歌",k1_sort!AQ23,1))</f>
        <v>1</v>
      </c>
      <c r="AN23" s="189">
        <f>if(k1_sort!AR23="",1,SWITCH(k1_sort!$D23,"ソロ歌",k1_sort!AR23*7,"ソリ歌",k1_sort!AR23*7,"振り",k1_sort!AR23*5,"演技",k1_sort!AR23*3,"全体歌",k1_sort!AR23,1))</f>
        <v>1</v>
      </c>
      <c r="AO23" s="189">
        <f>if(k1_sort!AS23="",1,SWITCH(k1_sort!$D23,"ソロ歌",k1_sort!AS23*7,"ソリ歌",k1_sort!AS23*7,"振り",k1_sort!AS23*5,"演技",k1_sort!AS23*3,"全体歌",k1_sort!AS23,1))</f>
        <v>1</v>
      </c>
      <c r="AP23" s="189">
        <f>if(k1_sort!AT23="",1,SWITCH(k1_sort!$D23,"ソロ歌",k1_sort!AT23*7,"ソリ歌",k1_sort!AT23*7,"振り",k1_sort!AT23*5,"演技",k1_sort!AT23*3,"全体歌",k1_sort!AT23,1))</f>
        <v>1</v>
      </c>
      <c r="AQ23" s="189">
        <f>if(k1_sort!AU23="",1,SWITCH(k1_sort!$D23,"ソロ歌",k1_sort!AU23*7,"ソリ歌",k1_sort!AU23*7,"振り",k1_sort!AU23*5,"演技",k1_sort!AU23*3,"全体歌",k1_sort!AU23,1))</f>
        <v>1</v>
      </c>
      <c r="AR23" s="189">
        <f>if(k1_sort!AV23="",1,SWITCH(k1_sort!$D23,"ソロ歌",k1_sort!AV23*7,"ソリ歌",k1_sort!AV23*7,"振り",k1_sort!AV23*5,"演技",k1_sort!AV23*3,"全体歌",k1_sort!AV23,1))</f>
        <v>1</v>
      </c>
      <c r="AS23" s="189">
        <f>if(k1_sort!AW23="",1,SWITCH(k1_sort!$D23,"ソロ歌",k1_sort!AW23*7,"ソリ歌",k1_sort!AW23*7,"振り",k1_sort!AW23*5,"演技",k1_sort!AW23*3,"全体歌",k1_sort!AW23,1))</f>
        <v>1</v>
      </c>
      <c r="AT23" s="189">
        <f>if(k1_sort!AX23="",1,SWITCH(k1_sort!$D23,"ソロ歌",k1_sort!AX23*7,"ソリ歌",k1_sort!AX23*7,"振り",k1_sort!AX23*5,"演技",k1_sort!AX23*3,"全体歌",k1_sort!AX23,1))</f>
        <v>1</v>
      </c>
      <c r="AU23" s="189">
        <f>if(k1_sort!AY23="",1,SWITCH(k1_sort!$D23,"ソロ歌",k1_sort!AY23*7,"ソリ歌",k1_sort!AY23*7,"振り",k1_sort!AY23*5,"演技",k1_sort!AY23*3,"全体歌",k1_sort!AY23,1))</f>
        <v>1</v>
      </c>
      <c r="AV23" s="189">
        <f>if(k1_sort!AZ23="",1,SWITCH(k1_sort!$D23,"ソロ歌",k1_sort!AZ23*7,"ソリ歌",k1_sort!AZ23*7,"振り",k1_sort!AZ23*5,"演技",k1_sort!AZ23*3,"全体歌",k1_sort!AZ23,1))</f>
        <v>1</v>
      </c>
      <c r="AW23" s="189">
        <f>if(k1_sort!BA23="",1,SWITCH(k1_sort!$D23,"ソロ歌",k1_sort!BA23*7,"ソリ歌",k1_sort!BA23*7,"振り",k1_sort!BA23*5,"演技",k1_sort!BA23*3,"全体歌",k1_sort!BA23,1))</f>
        <v>1</v>
      </c>
      <c r="AX23" s="189">
        <f>if(k1_sort!BB23="",1,SWITCH(k1_sort!$D23,"ソロ歌",k1_sort!BB23*7,"ソリ歌",k1_sort!BB23*7,"振り",k1_sort!BB23*5,"演技",k1_sort!BB23*3,"全体歌",k1_sort!BB23,1))</f>
        <v>1</v>
      </c>
      <c r="AY23" s="189">
        <f>if(k1_sort!BC23="",1,SWITCH(k1_sort!$D23,"ソロ歌",k1_sort!BC23*7,"ソリ歌",k1_sort!BC23*7,"振り",k1_sort!BC23*5,"演技",k1_sort!BC23*3,"全体歌",k1_sort!BC23,1))</f>
        <v>1</v>
      </c>
    </row>
    <row r="24">
      <c r="A24" s="36" t="str">
        <f>k1_sort!B24</f>
        <v/>
      </c>
      <c r="B24" s="189">
        <f>if(k1_sort!F24="",1,SWITCH(k1_sort!$D24,"ソロ歌",k1_sort!F24*7,"ソリ歌",k1_sort!F24*7,"振り",k1_sort!F24*5,"演技",k1_sort!F24*3,"全体歌",k1_sort!F24,1))</f>
        <v>1</v>
      </c>
      <c r="C24" s="189">
        <f>if(k1_sort!G24="",1,SWITCH(k1_sort!$D24,"ソロ歌",k1_sort!G24*7,"ソリ歌",k1_sort!G24*7,"振り",k1_sort!G24*5,"演技",k1_sort!G24*3,"全体歌",k1_sort!G24,1))</f>
        <v>1</v>
      </c>
      <c r="D24" s="189">
        <f>if(k1_sort!H24="",1,SWITCH(k1_sort!$D24,"ソロ歌",k1_sort!H24*7,"ソリ歌",k1_sort!H24*7,"振り",k1_sort!H24*5,"演技",k1_sort!H24*3,"全体歌",k1_sort!H24,1))</f>
        <v>1</v>
      </c>
      <c r="E24" s="189">
        <f>if(k1_sort!I24="",1,SWITCH(k1_sort!$D24,"ソロ歌",k1_sort!I24*7,"ソリ歌",k1_sort!I24*7,"振り",k1_sort!I24*5,"演技",k1_sort!I24*3,"全体歌",k1_sort!I24,1))</f>
        <v>1</v>
      </c>
      <c r="F24" s="189">
        <f>if(k1_sort!J24="",1,SWITCH(k1_sort!$D24,"ソロ歌",k1_sort!J24*7,"ソリ歌",k1_sort!J24*7,"振り",k1_sort!J24*5,"演技",k1_sort!J24*3,"全体歌",k1_sort!J24,1))</f>
        <v>1</v>
      </c>
      <c r="G24" s="189">
        <f>if(k1_sort!K24="",1,SWITCH(k1_sort!$D24,"ソロ歌",k1_sort!K24*7,"ソリ歌",k1_sort!K24*7,"振り",k1_sort!K24*5,"演技",k1_sort!K24*3,"全体歌",k1_sort!K24,1))</f>
        <v>1</v>
      </c>
      <c r="H24" s="189">
        <f>if(k1_sort!L24="",1,SWITCH(k1_sort!$D24,"ソロ歌",k1_sort!L24*7,"ソリ歌",k1_sort!L24*7,"振り",k1_sort!L24*5,"演技",k1_sort!L24*3,"全体歌",k1_sort!L24,1))</f>
        <v>1</v>
      </c>
      <c r="I24" s="189">
        <f>if(k1_sort!M24="",1,SWITCH(k1_sort!$D24,"ソロ歌",k1_sort!M24*7,"ソリ歌",k1_sort!M24*7,"振り",k1_sort!M24*5,"演技",k1_sort!M24*3,"全体歌",k1_sort!M24,1))</f>
        <v>1</v>
      </c>
      <c r="J24" s="189">
        <f>if(k1_sort!N24="",1,SWITCH(k1_sort!$D24,"ソロ歌",k1_sort!N24*7,"ソリ歌",k1_sort!N24*7,"振り",k1_sort!N24*5,"演技",k1_sort!N24*3,"全体歌",k1_sort!N24,1))</f>
        <v>1</v>
      </c>
      <c r="K24" s="189">
        <f>if(k1_sort!O24="",1,SWITCH(k1_sort!$D24,"ソロ歌",k1_sort!O24*7,"ソリ歌",k1_sort!O24*7,"振り",k1_sort!O24*5,"演技",k1_sort!O24*3,"全体歌",k1_sort!O24,1))</f>
        <v>1</v>
      </c>
      <c r="L24" s="189">
        <f>if(k1_sort!P24="",1,SWITCH(k1_sort!$D24,"ソロ歌",k1_sort!P24*7,"ソリ歌",k1_sort!P24*7,"振り",k1_sort!P24*5,"演技",k1_sort!P24*3,"全体歌",k1_sort!P24,1))</f>
        <v>1</v>
      </c>
      <c r="M24" s="189">
        <f>if(k1_sort!Q24="",1,SWITCH(k1_sort!$D24,"ソロ歌",k1_sort!Q24*7,"ソリ歌",k1_sort!Q24*7,"振り",k1_sort!Q24*5,"演技",k1_sort!Q24*3,"全体歌",k1_sort!Q24,1))</f>
        <v>1</v>
      </c>
      <c r="N24" s="189">
        <f>if(k1_sort!R24="",1,SWITCH(k1_sort!$D24,"ソロ歌",k1_sort!R24*7,"ソリ歌",k1_sort!R24*7,"振り",k1_sort!R24*5,"演技",k1_sort!R24*3,"全体歌",k1_sort!R24,1))</f>
        <v>1</v>
      </c>
      <c r="O24" s="189">
        <f>if(k1_sort!S24="",1,SWITCH(k1_sort!$D24,"ソロ歌",k1_sort!S24*7,"ソリ歌",k1_sort!S24*7,"振り",k1_sort!S24*5,"演技",k1_sort!S24*3,"全体歌",k1_sort!S24,1))</f>
        <v>1</v>
      </c>
      <c r="P24" s="189">
        <f>if(k1_sort!T24="",1,SWITCH(k1_sort!$D24,"ソロ歌",k1_sort!T24*7,"ソリ歌",k1_sort!T24*7,"振り",k1_sort!T24*5,"演技",k1_sort!T24*3,"全体歌",k1_sort!T24,1))</f>
        <v>1</v>
      </c>
      <c r="Q24" s="189">
        <f>if(k1_sort!U24="",1,SWITCH(k1_sort!$D24,"ソロ歌",k1_sort!U24*7,"ソリ歌",k1_sort!U24*7,"振り",k1_sort!U24*5,"演技",k1_sort!U24*3,"全体歌",k1_sort!U24,1))</f>
        <v>1</v>
      </c>
      <c r="R24" s="189">
        <f>if(k1_sort!V24="",1,SWITCH(k1_sort!$D24,"ソロ歌",k1_sort!V24*7,"ソリ歌",k1_sort!V24*7,"振り",k1_sort!V24*5,"演技",k1_sort!V24*3,"全体歌",k1_sort!V24,1))</f>
        <v>1</v>
      </c>
      <c r="S24" s="189">
        <f>if(k1_sort!W24="",1,SWITCH(k1_sort!$D24,"ソロ歌",k1_sort!W24*7,"ソリ歌",k1_sort!W24*7,"振り",k1_sort!W24*5,"演技",k1_sort!W24*3,"全体歌",k1_sort!W24,1))</f>
        <v>1</v>
      </c>
      <c r="T24" s="189">
        <f>if(k1_sort!X24="",1,SWITCH(k1_sort!$D24,"ソロ歌",k1_sort!X24*7,"ソリ歌",k1_sort!X24*7,"振り",k1_sort!X24*5,"演技",k1_sort!X24*3,"全体歌",k1_sort!X24,1))</f>
        <v>1</v>
      </c>
      <c r="U24" s="189">
        <f>if(k1_sort!Y24="",1,SWITCH(k1_sort!$D24,"ソロ歌",k1_sort!Y24*7,"ソリ歌",k1_sort!Y24*7,"振り",k1_sort!Y24*5,"演技",k1_sort!Y24*3,"全体歌",k1_sort!Y24,1))</f>
        <v>1</v>
      </c>
      <c r="V24" s="189">
        <f>if(k1_sort!Z24="",1,SWITCH(k1_sort!$D24,"ソロ歌",k1_sort!Z24*7,"ソリ歌",k1_sort!Z24*7,"振り",k1_sort!Z24*5,"演技",k1_sort!Z24*3,"全体歌",k1_sort!Z24,1))</f>
        <v>1</v>
      </c>
      <c r="W24" s="189">
        <f>if(k1_sort!AA24="",1,SWITCH(k1_sort!$D24,"ソロ歌",k1_sort!AA24*7,"ソリ歌",k1_sort!AA24*7,"振り",k1_sort!AA24*5,"演技",k1_sort!AA24*3,"全体歌",k1_sort!AA24,1))</f>
        <v>1</v>
      </c>
      <c r="X24" s="189">
        <f>if(k1_sort!AB24="",1,SWITCH(k1_sort!$D24,"ソロ歌",k1_sort!AB24*7,"ソリ歌",k1_sort!AB24*7,"振り",k1_sort!AB24*5,"演技",k1_sort!AB24*3,"全体歌",k1_sort!AB24,1))</f>
        <v>1</v>
      </c>
      <c r="Y24" s="189">
        <f>if(k1_sort!AC24="",1,SWITCH(k1_sort!$D24,"ソロ歌",k1_sort!AC24*7,"ソリ歌",k1_sort!AC24*7,"振り",k1_sort!AC24*5,"演技",k1_sort!AC24*3,"全体歌",k1_sort!AC24,1))</f>
        <v>1</v>
      </c>
      <c r="Z24" s="189">
        <f>if(k1_sort!AD24="",1,SWITCH(k1_sort!$D24,"ソロ歌",k1_sort!AD24*7,"ソリ歌",k1_sort!AD24*7,"振り",k1_sort!AD24*5,"演技",k1_sort!AD24*3,"全体歌",k1_sort!AD24,1))</f>
        <v>1</v>
      </c>
      <c r="AA24" s="189">
        <f>if(k1_sort!AE24="",1,SWITCH(k1_sort!$D24,"ソロ歌",k1_sort!AE24*7,"ソリ歌",k1_sort!AE24*7,"振り",k1_sort!AE24*5,"演技",k1_sort!AE24*3,"全体歌",k1_sort!AE24,1))</f>
        <v>1</v>
      </c>
      <c r="AB24" s="189">
        <f>if(k1_sort!AF24="",1,SWITCH(k1_sort!$D24,"ソロ歌",k1_sort!AF24*7,"ソリ歌",k1_sort!AF24*7,"振り",k1_sort!AF24*5,"演技",k1_sort!AF24*3,"全体歌",k1_sort!AF24,1))</f>
        <v>1</v>
      </c>
      <c r="AC24" s="189">
        <f>if(k1_sort!AG24="",1,SWITCH(k1_sort!$D24,"ソロ歌",k1_sort!AG24*7,"ソリ歌",k1_sort!AG24*7,"振り",k1_sort!AG24*5,"演技",k1_sort!AG24*3,"全体歌",k1_sort!AG24,1))</f>
        <v>1</v>
      </c>
      <c r="AD24" s="189">
        <f>if(k1_sort!AH24="",1,SWITCH(k1_sort!$D24,"ソロ歌",k1_sort!AH24*7,"ソリ歌",k1_sort!AH24*7,"振り",k1_sort!AH24*5,"演技",k1_sort!AH24*3,"全体歌",k1_sort!AH24,1))</f>
        <v>1</v>
      </c>
      <c r="AE24" s="189">
        <f>if(k1_sort!AI24="",1,SWITCH(k1_sort!$D24,"ソロ歌",k1_sort!AI24*7,"ソリ歌",k1_sort!AI24*7,"振り",k1_sort!AI24*5,"演技",k1_sort!AI24*3,"全体歌",k1_sort!AI24,1))</f>
        <v>1</v>
      </c>
      <c r="AF24" s="189">
        <f>if(k1_sort!AJ24="",1,SWITCH(k1_sort!$D24,"ソロ歌",k1_sort!AJ24*7,"ソリ歌",k1_sort!AJ24*7,"振り",k1_sort!AJ24*5,"演技",k1_sort!AJ24*3,"全体歌",k1_sort!AJ24,1))</f>
        <v>1</v>
      </c>
      <c r="AG24" s="189">
        <f>if(k1_sort!AK24="",1,SWITCH(k1_sort!$D24,"ソロ歌",k1_sort!AK24*7,"ソリ歌",k1_sort!AK24*7,"振り",k1_sort!AK24*5,"演技",k1_sort!AK24*3,"全体歌",k1_sort!AK24,1))</f>
        <v>1</v>
      </c>
      <c r="AH24" s="189">
        <f>if(k1_sort!AL24="",1,SWITCH(k1_sort!$D24,"ソロ歌",k1_sort!AL24*7,"ソリ歌",k1_sort!AL24*7,"振り",k1_sort!AL24*5,"演技",k1_sort!AL24*3,"全体歌",k1_sort!AL24,1))</f>
        <v>1</v>
      </c>
      <c r="AI24" s="189">
        <f>if(k1_sort!AM24="",1,SWITCH(k1_sort!$D24,"ソロ歌",k1_sort!AM24*7,"ソリ歌",k1_sort!AM24*7,"振り",k1_sort!AM24*5,"演技",k1_sort!AM24*3,"全体歌",k1_sort!AM24,1))</f>
        <v>1</v>
      </c>
      <c r="AJ24" s="189">
        <f>if(k1_sort!AN24="",1,SWITCH(k1_sort!$D24,"ソロ歌",k1_sort!AN24*7,"ソリ歌",k1_sort!AN24*7,"振り",k1_sort!AN24*5,"演技",k1_sort!AN24*3,"全体歌",k1_sort!AN24,1))</f>
        <v>1</v>
      </c>
      <c r="AK24" s="189">
        <f>if(k1_sort!AO24="",1,SWITCH(k1_sort!$D24,"ソロ歌",k1_sort!AO24*7,"ソリ歌",k1_sort!AO24*7,"振り",k1_sort!AO24*5,"演技",k1_sort!AO24*3,"全体歌",k1_sort!AO24,1))</f>
        <v>1</v>
      </c>
      <c r="AL24" s="189">
        <f>if(k1_sort!AP24="",1,SWITCH(k1_sort!$D24,"ソロ歌",k1_sort!AP24*7,"ソリ歌",k1_sort!AP24*7,"振り",k1_sort!AP24*5,"演技",k1_sort!AP24*3,"全体歌",k1_sort!AP24,1))</f>
        <v>1</v>
      </c>
      <c r="AM24" s="189">
        <f>if(k1_sort!AQ24="",1,SWITCH(k1_sort!$D24,"ソロ歌",k1_sort!AQ24*7,"ソリ歌",k1_sort!AQ24*7,"振り",k1_sort!AQ24*5,"演技",k1_sort!AQ24*3,"全体歌",k1_sort!AQ24,1))</f>
        <v>1</v>
      </c>
      <c r="AN24" s="189">
        <f>if(k1_sort!AR24="",1,SWITCH(k1_sort!$D24,"ソロ歌",k1_sort!AR24*7,"ソリ歌",k1_sort!AR24*7,"振り",k1_sort!AR24*5,"演技",k1_sort!AR24*3,"全体歌",k1_sort!AR24,1))</f>
        <v>1</v>
      </c>
      <c r="AO24" s="189">
        <f>if(k1_sort!AS24="",1,SWITCH(k1_sort!$D24,"ソロ歌",k1_sort!AS24*7,"ソリ歌",k1_sort!AS24*7,"振り",k1_sort!AS24*5,"演技",k1_sort!AS24*3,"全体歌",k1_sort!AS24,1))</f>
        <v>1</v>
      </c>
      <c r="AP24" s="189">
        <f>if(k1_sort!AT24="",1,SWITCH(k1_sort!$D24,"ソロ歌",k1_sort!AT24*7,"ソリ歌",k1_sort!AT24*7,"振り",k1_sort!AT24*5,"演技",k1_sort!AT24*3,"全体歌",k1_sort!AT24,1))</f>
        <v>1</v>
      </c>
      <c r="AQ24" s="189">
        <f>if(k1_sort!AU24="",1,SWITCH(k1_sort!$D24,"ソロ歌",k1_sort!AU24*7,"ソリ歌",k1_sort!AU24*7,"振り",k1_sort!AU24*5,"演技",k1_sort!AU24*3,"全体歌",k1_sort!AU24,1))</f>
        <v>1</v>
      </c>
      <c r="AR24" s="189">
        <f>if(k1_sort!AV24="",1,SWITCH(k1_sort!$D24,"ソロ歌",k1_sort!AV24*7,"ソリ歌",k1_sort!AV24*7,"振り",k1_sort!AV24*5,"演技",k1_sort!AV24*3,"全体歌",k1_sort!AV24,1))</f>
        <v>1</v>
      </c>
      <c r="AS24" s="189">
        <f>if(k1_sort!AW24="",1,SWITCH(k1_sort!$D24,"ソロ歌",k1_sort!AW24*7,"ソリ歌",k1_sort!AW24*7,"振り",k1_sort!AW24*5,"演技",k1_sort!AW24*3,"全体歌",k1_sort!AW24,1))</f>
        <v>1</v>
      </c>
      <c r="AT24" s="189">
        <f>if(k1_sort!AX24="",1,SWITCH(k1_sort!$D24,"ソロ歌",k1_sort!AX24*7,"ソリ歌",k1_sort!AX24*7,"振り",k1_sort!AX24*5,"演技",k1_sort!AX24*3,"全体歌",k1_sort!AX24,1))</f>
        <v>1</v>
      </c>
      <c r="AU24" s="189">
        <f>if(k1_sort!AY24="",1,SWITCH(k1_sort!$D24,"ソロ歌",k1_sort!AY24*7,"ソリ歌",k1_sort!AY24*7,"振り",k1_sort!AY24*5,"演技",k1_sort!AY24*3,"全体歌",k1_sort!AY24,1))</f>
        <v>1</v>
      </c>
      <c r="AV24" s="189">
        <f>if(k1_sort!AZ24="",1,SWITCH(k1_sort!$D24,"ソロ歌",k1_sort!AZ24*7,"ソリ歌",k1_sort!AZ24*7,"振り",k1_sort!AZ24*5,"演技",k1_sort!AZ24*3,"全体歌",k1_sort!AZ24,1))</f>
        <v>1</v>
      </c>
      <c r="AW24" s="189">
        <f>if(k1_sort!BA24="",1,SWITCH(k1_sort!$D24,"ソロ歌",k1_sort!BA24*7,"ソリ歌",k1_sort!BA24*7,"振り",k1_sort!BA24*5,"演技",k1_sort!BA24*3,"全体歌",k1_sort!BA24,1))</f>
        <v>1</v>
      </c>
      <c r="AX24" s="189">
        <f>if(k1_sort!BB24="",1,SWITCH(k1_sort!$D24,"ソロ歌",k1_sort!BB24*7,"ソリ歌",k1_sort!BB24*7,"振り",k1_sort!BB24*5,"演技",k1_sort!BB24*3,"全体歌",k1_sort!BB24,1))</f>
        <v>1</v>
      </c>
      <c r="AY24" s="189">
        <f>if(k1_sort!BC24="",1,SWITCH(k1_sort!$D24,"ソロ歌",k1_sort!BC24*7,"ソリ歌",k1_sort!BC24*7,"振り",k1_sort!BC24*5,"演技",k1_sort!BC24*3,"全体歌",k1_sort!BC24,1))</f>
        <v>1</v>
      </c>
    </row>
    <row r="25">
      <c r="A25" s="36" t="str">
        <f>k1_sort!B25</f>
        <v/>
      </c>
      <c r="B25" s="189">
        <f>if(k1_sort!F25="",1,SWITCH(k1_sort!$D25,"ソロ歌",k1_sort!F25*7,"ソリ歌",k1_sort!F25*7,"振り",k1_sort!F25*5,"演技",k1_sort!F25*3,"全体歌",k1_sort!F25,1))</f>
        <v>1</v>
      </c>
      <c r="C25" s="189">
        <f>if(k1_sort!G25="",1,SWITCH(k1_sort!$D25,"ソロ歌",k1_sort!G25*7,"ソリ歌",k1_sort!G25*7,"振り",k1_sort!G25*5,"演技",k1_sort!G25*3,"全体歌",k1_sort!G25,1))</f>
        <v>1</v>
      </c>
      <c r="D25" s="189">
        <f>if(k1_sort!H25="",1,SWITCH(k1_sort!$D25,"ソロ歌",k1_sort!H25*7,"ソリ歌",k1_sort!H25*7,"振り",k1_sort!H25*5,"演技",k1_sort!H25*3,"全体歌",k1_sort!H25,1))</f>
        <v>1</v>
      </c>
      <c r="E25" s="189">
        <f>if(k1_sort!I25="",1,SWITCH(k1_sort!$D25,"ソロ歌",k1_sort!I25*7,"ソリ歌",k1_sort!I25*7,"振り",k1_sort!I25*5,"演技",k1_sort!I25*3,"全体歌",k1_sort!I25,1))</f>
        <v>1</v>
      </c>
      <c r="F25" s="189">
        <f>if(k1_sort!J25="",1,SWITCH(k1_sort!$D25,"ソロ歌",k1_sort!J25*7,"ソリ歌",k1_sort!J25*7,"振り",k1_sort!J25*5,"演技",k1_sort!J25*3,"全体歌",k1_sort!J25,1))</f>
        <v>1</v>
      </c>
      <c r="G25" s="189">
        <f>if(k1_sort!K25="",1,SWITCH(k1_sort!$D25,"ソロ歌",k1_sort!K25*7,"ソリ歌",k1_sort!K25*7,"振り",k1_sort!K25*5,"演技",k1_sort!K25*3,"全体歌",k1_sort!K25,1))</f>
        <v>1</v>
      </c>
      <c r="H25" s="189">
        <f>if(k1_sort!L25="",1,SWITCH(k1_sort!$D25,"ソロ歌",k1_sort!L25*7,"ソリ歌",k1_sort!L25*7,"振り",k1_sort!L25*5,"演技",k1_sort!L25*3,"全体歌",k1_sort!L25,1))</f>
        <v>1</v>
      </c>
      <c r="I25" s="189">
        <f>if(k1_sort!M25="",1,SWITCH(k1_sort!$D25,"ソロ歌",k1_sort!M25*7,"ソリ歌",k1_sort!M25*7,"振り",k1_sort!M25*5,"演技",k1_sort!M25*3,"全体歌",k1_sort!M25,1))</f>
        <v>1</v>
      </c>
      <c r="J25" s="189">
        <f>if(k1_sort!N25="",1,SWITCH(k1_sort!$D25,"ソロ歌",k1_sort!N25*7,"ソリ歌",k1_sort!N25*7,"振り",k1_sort!N25*5,"演技",k1_sort!N25*3,"全体歌",k1_sort!N25,1))</f>
        <v>1</v>
      </c>
      <c r="K25" s="189">
        <f>if(k1_sort!O25="",1,SWITCH(k1_sort!$D25,"ソロ歌",k1_sort!O25*7,"ソリ歌",k1_sort!O25*7,"振り",k1_sort!O25*5,"演技",k1_sort!O25*3,"全体歌",k1_sort!O25,1))</f>
        <v>1</v>
      </c>
      <c r="L25" s="189">
        <f>if(k1_sort!P25="",1,SWITCH(k1_sort!$D25,"ソロ歌",k1_sort!P25*7,"ソリ歌",k1_sort!P25*7,"振り",k1_sort!P25*5,"演技",k1_sort!P25*3,"全体歌",k1_sort!P25,1))</f>
        <v>1</v>
      </c>
      <c r="M25" s="189">
        <f>if(k1_sort!Q25="",1,SWITCH(k1_sort!$D25,"ソロ歌",k1_sort!Q25*7,"ソリ歌",k1_sort!Q25*7,"振り",k1_sort!Q25*5,"演技",k1_sort!Q25*3,"全体歌",k1_sort!Q25,1))</f>
        <v>1</v>
      </c>
      <c r="N25" s="189">
        <f>if(k1_sort!R25="",1,SWITCH(k1_sort!$D25,"ソロ歌",k1_sort!R25*7,"ソリ歌",k1_sort!R25*7,"振り",k1_sort!R25*5,"演技",k1_sort!R25*3,"全体歌",k1_sort!R25,1))</f>
        <v>1</v>
      </c>
      <c r="O25" s="189">
        <f>if(k1_sort!S25="",1,SWITCH(k1_sort!$D25,"ソロ歌",k1_sort!S25*7,"ソリ歌",k1_sort!S25*7,"振り",k1_sort!S25*5,"演技",k1_sort!S25*3,"全体歌",k1_sort!S25,1))</f>
        <v>1</v>
      </c>
      <c r="P25" s="189">
        <f>if(k1_sort!T25="",1,SWITCH(k1_sort!$D25,"ソロ歌",k1_sort!T25*7,"ソリ歌",k1_sort!T25*7,"振り",k1_sort!T25*5,"演技",k1_sort!T25*3,"全体歌",k1_sort!T25,1))</f>
        <v>1</v>
      </c>
      <c r="Q25" s="189">
        <f>if(k1_sort!U25="",1,SWITCH(k1_sort!$D25,"ソロ歌",k1_sort!U25*7,"ソリ歌",k1_sort!U25*7,"振り",k1_sort!U25*5,"演技",k1_sort!U25*3,"全体歌",k1_sort!U25,1))</f>
        <v>1</v>
      </c>
      <c r="R25" s="189">
        <f>if(k1_sort!V25="",1,SWITCH(k1_sort!$D25,"ソロ歌",k1_sort!V25*7,"ソリ歌",k1_sort!V25*7,"振り",k1_sort!V25*5,"演技",k1_sort!V25*3,"全体歌",k1_sort!V25,1))</f>
        <v>1</v>
      </c>
      <c r="S25" s="189">
        <f>if(k1_sort!W25="",1,SWITCH(k1_sort!$D25,"ソロ歌",k1_sort!W25*7,"ソリ歌",k1_sort!W25*7,"振り",k1_sort!W25*5,"演技",k1_sort!W25*3,"全体歌",k1_sort!W25,1))</f>
        <v>1</v>
      </c>
      <c r="T25" s="189">
        <f>if(k1_sort!X25="",1,SWITCH(k1_sort!$D25,"ソロ歌",k1_sort!X25*7,"ソリ歌",k1_sort!X25*7,"振り",k1_sort!X25*5,"演技",k1_sort!X25*3,"全体歌",k1_sort!X25,1))</f>
        <v>1</v>
      </c>
      <c r="U25" s="189">
        <f>if(k1_sort!Y25="",1,SWITCH(k1_sort!$D25,"ソロ歌",k1_sort!Y25*7,"ソリ歌",k1_sort!Y25*7,"振り",k1_sort!Y25*5,"演技",k1_sort!Y25*3,"全体歌",k1_sort!Y25,1))</f>
        <v>1</v>
      </c>
      <c r="V25" s="189">
        <f>if(k1_sort!Z25="",1,SWITCH(k1_sort!$D25,"ソロ歌",k1_sort!Z25*7,"ソリ歌",k1_sort!Z25*7,"振り",k1_sort!Z25*5,"演技",k1_sort!Z25*3,"全体歌",k1_sort!Z25,1))</f>
        <v>1</v>
      </c>
      <c r="W25" s="189">
        <f>if(k1_sort!AA25="",1,SWITCH(k1_sort!$D25,"ソロ歌",k1_sort!AA25*7,"ソリ歌",k1_sort!AA25*7,"振り",k1_sort!AA25*5,"演技",k1_sort!AA25*3,"全体歌",k1_sort!AA25,1))</f>
        <v>1</v>
      </c>
      <c r="X25" s="189">
        <f>if(k1_sort!AB25="",1,SWITCH(k1_sort!$D25,"ソロ歌",k1_sort!AB25*7,"ソリ歌",k1_sort!AB25*7,"振り",k1_sort!AB25*5,"演技",k1_sort!AB25*3,"全体歌",k1_sort!AB25,1))</f>
        <v>1</v>
      </c>
      <c r="Y25" s="189">
        <f>if(k1_sort!AC25="",1,SWITCH(k1_sort!$D25,"ソロ歌",k1_sort!AC25*7,"ソリ歌",k1_sort!AC25*7,"振り",k1_sort!AC25*5,"演技",k1_sort!AC25*3,"全体歌",k1_sort!AC25,1))</f>
        <v>1</v>
      </c>
      <c r="Z25" s="189">
        <f>if(k1_sort!AD25="",1,SWITCH(k1_sort!$D25,"ソロ歌",k1_sort!AD25*7,"ソリ歌",k1_sort!AD25*7,"振り",k1_sort!AD25*5,"演技",k1_sort!AD25*3,"全体歌",k1_sort!AD25,1))</f>
        <v>1</v>
      </c>
      <c r="AA25" s="189">
        <f>if(k1_sort!AE25="",1,SWITCH(k1_sort!$D25,"ソロ歌",k1_sort!AE25*7,"ソリ歌",k1_sort!AE25*7,"振り",k1_sort!AE25*5,"演技",k1_sort!AE25*3,"全体歌",k1_sort!AE25,1))</f>
        <v>1</v>
      </c>
      <c r="AB25" s="189">
        <f>if(k1_sort!AF25="",1,SWITCH(k1_sort!$D25,"ソロ歌",k1_sort!AF25*7,"ソリ歌",k1_sort!AF25*7,"振り",k1_sort!AF25*5,"演技",k1_sort!AF25*3,"全体歌",k1_sort!AF25,1))</f>
        <v>1</v>
      </c>
      <c r="AC25" s="189">
        <f>if(k1_sort!AG25="",1,SWITCH(k1_sort!$D25,"ソロ歌",k1_sort!AG25*7,"ソリ歌",k1_sort!AG25*7,"振り",k1_sort!AG25*5,"演技",k1_sort!AG25*3,"全体歌",k1_sort!AG25,1))</f>
        <v>1</v>
      </c>
      <c r="AD25" s="189">
        <f>if(k1_sort!AH25="",1,SWITCH(k1_sort!$D25,"ソロ歌",k1_sort!AH25*7,"ソリ歌",k1_sort!AH25*7,"振り",k1_sort!AH25*5,"演技",k1_sort!AH25*3,"全体歌",k1_sort!AH25,1))</f>
        <v>1</v>
      </c>
      <c r="AE25" s="189">
        <f>if(k1_sort!AI25="",1,SWITCH(k1_sort!$D25,"ソロ歌",k1_sort!AI25*7,"ソリ歌",k1_sort!AI25*7,"振り",k1_sort!AI25*5,"演技",k1_sort!AI25*3,"全体歌",k1_sort!AI25,1))</f>
        <v>1</v>
      </c>
      <c r="AF25" s="189">
        <f>if(k1_sort!AJ25="",1,SWITCH(k1_sort!$D25,"ソロ歌",k1_sort!AJ25*7,"ソリ歌",k1_sort!AJ25*7,"振り",k1_sort!AJ25*5,"演技",k1_sort!AJ25*3,"全体歌",k1_sort!AJ25,1))</f>
        <v>1</v>
      </c>
      <c r="AG25" s="189">
        <f>if(k1_sort!AK25="",1,SWITCH(k1_sort!$D25,"ソロ歌",k1_sort!AK25*7,"ソリ歌",k1_sort!AK25*7,"振り",k1_sort!AK25*5,"演技",k1_sort!AK25*3,"全体歌",k1_sort!AK25,1))</f>
        <v>1</v>
      </c>
      <c r="AH25" s="189">
        <f>if(k1_sort!AL25="",1,SWITCH(k1_sort!$D25,"ソロ歌",k1_sort!AL25*7,"ソリ歌",k1_sort!AL25*7,"振り",k1_sort!AL25*5,"演技",k1_sort!AL25*3,"全体歌",k1_sort!AL25,1))</f>
        <v>1</v>
      </c>
      <c r="AI25" s="189">
        <f>if(k1_sort!AM25="",1,SWITCH(k1_sort!$D25,"ソロ歌",k1_sort!AM25*7,"ソリ歌",k1_sort!AM25*7,"振り",k1_sort!AM25*5,"演技",k1_sort!AM25*3,"全体歌",k1_sort!AM25,1))</f>
        <v>1</v>
      </c>
      <c r="AJ25" s="189">
        <f>if(k1_sort!AN25="",1,SWITCH(k1_sort!$D25,"ソロ歌",k1_sort!AN25*7,"ソリ歌",k1_sort!AN25*7,"振り",k1_sort!AN25*5,"演技",k1_sort!AN25*3,"全体歌",k1_sort!AN25,1))</f>
        <v>1</v>
      </c>
      <c r="AK25" s="189">
        <f>if(k1_sort!AO25="",1,SWITCH(k1_sort!$D25,"ソロ歌",k1_sort!AO25*7,"ソリ歌",k1_sort!AO25*7,"振り",k1_sort!AO25*5,"演技",k1_sort!AO25*3,"全体歌",k1_sort!AO25,1))</f>
        <v>1</v>
      </c>
      <c r="AL25" s="189">
        <f>if(k1_sort!AP25="",1,SWITCH(k1_sort!$D25,"ソロ歌",k1_sort!AP25*7,"ソリ歌",k1_sort!AP25*7,"振り",k1_sort!AP25*5,"演技",k1_sort!AP25*3,"全体歌",k1_sort!AP25,1))</f>
        <v>1</v>
      </c>
      <c r="AM25" s="189">
        <f>if(k1_sort!AQ25="",1,SWITCH(k1_sort!$D25,"ソロ歌",k1_sort!AQ25*7,"ソリ歌",k1_sort!AQ25*7,"振り",k1_sort!AQ25*5,"演技",k1_sort!AQ25*3,"全体歌",k1_sort!AQ25,1))</f>
        <v>1</v>
      </c>
      <c r="AN25" s="189">
        <f>if(k1_sort!AR25="",1,SWITCH(k1_sort!$D25,"ソロ歌",k1_sort!AR25*7,"ソリ歌",k1_sort!AR25*7,"振り",k1_sort!AR25*5,"演技",k1_sort!AR25*3,"全体歌",k1_sort!AR25,1))</f>
        <v>1</v>
      </c>
      <c r="AO25" s="189">
        <f>if(k1_sort!AS25="",1,SWITCH(k1_sort!$D25,"ソロ歌",k1_sort!AS25*7,"ソリ歌",k1_sort!AS25*7,"振り",k1_sort!AS25*5,"演技",k1_sort!AS25*3,"全体歌",k1_sort!AS25,1))</f>
        <v>1</v>
      </c>
      <c r="AP25" s="189">
        <f>if(k1_sort!AT25="",1,SWITCH(k1_sort!$D25,"ソロ歌",k1_sort!AT25*7,"ソリ歌",k1_sort!AT25*7,"振り",k1_sort!AT25*5,"演技",k1_sort!AT25*3,"全体歌",k1_sort!AT25,1))</f>
        <v>1</v>
      </c>
      <c r="AQ25" s="189">
        <f>if(k1_sort!AU25="",1,SWITCH(k1_sort!$D25,"ソロ歌",k1_sort!AU25*7,"ソリ歌",k1_sort!AU25*7,"振り",k1_sort!AU25*5,"演技",k1_sort!AU25*3,"全体歌",k1_sort!AU25,1))</f>
        <v>1</v>
      </c>
      <c r="AR25" s="189">
        <f>if(k1_sort!AV25="",1,SWITCH(k1_sort!$D25,"ソロ歌",k1_sort!AV25*7,"ソリ歌",k1_sort!AV25*7,"振り",k1_sort!AV25*5,"演技",k1_sort!AV25*3,"全体歌",k1_sort!AV25,1))</f>
        <v>1</v>
      </c>
      <c r="AS25" s="189">
        <f>if(k1_sort!AW25="",1,SWITCH(k1_sort!$D25,"ソロ歌",k1_sort!AW25*7,"ソリ歌",k1_sort!AW25*7,"振り",k1_sort!AW25*5,"演技",k1_sort!AW25*3,"全体歌",k1_sort!AW25,1))</f>
        <v>1</v>
      </c>
      <c r="AT25" s="189">
        <f>if(k1_sort!AX25="",1,SWITCH(k1_sort!$D25,"ソロ歌",k1_sort!AX25*7,"ソリ歌",k1_sort!AX25*7,"振り",k1_sort!AX25*5,"演技",k1_sort!AX25*3,"全体歌",k1_sort!AX25,1))</f>
        <v>1</v>
      </c>
      <c r="AU25" s="189">
        <f>if(k1_sort!AY25="",1,SWITCH(k1_sort!$D25,"ソロ歌",k1_sort!AY25*7,"ソリ歌",k1_sort!AY25*7,"振り",k1_sort!AY25*5,"演技",k1_sort!AY25*3,"全体歌",k1_sort!AY25,1))</f>
        <v>1</v>
      </c>
      <c r="AV25" s="189">
        <f>if(k1_sort!AZ25="",1,SWITCH(k1_sort!$D25,"ソロ歌",k1_sort!AZ25*7,"ソリ歌",k1_sort!AZ25*7,"振り",k1_sort!AZ25*5,"演技",k1_sort!AZ25*3,"全体歌",k1_sort!AZ25,1))</f>
        <v>1</v>
      </c>
      <c r="AW25" s="189">
        <f>if(k1_sort!BA25="",1,SWITCH(k1_sort!$D25,"ソロ歌",k1_sort!BA25*7,"ソリ歌",k1_sort!BA25*7,"振り",k1_sort!BA25*5,"演技",k1_sort!BA25*3,"全体歌",k1_sort!BA25,1))</f>
        <v>1</v>
      </c>
      <c r="AX25" s="189">
        <f>if(k1_sort!BB25="",1,SWITCH(k1_sort!$D25,"ソロ歌",k1_sort!BB25*7,"ソリ歌",k1_sort!BB25*7,"振り",k1_sort!BB25*5,"演技",k1_sort!BB25*3,"全体歌",k1_sort!BB25,1))</f>
        <v>1</v>
      </c>
      <c r="AY25" s="189">
        <f>if(k1_sort!BC25="",1,SWITCH(k1_sort!$D25,"ソロ歌",k1_sort!BC25*7,"ソリ歌",k1_sort!BC25*7,"振り",k1_sort!BC25*5,"演技",k1_sort!BC25*3,"全体歌",k1_sort!BC25,1))</f>
        <v>1</v>
      </c>
    </row>
    <row r="26">
      <c r="A26" s="36" t="str">
        <f>k1_sort!B26</f>
        <v/>
      </c>
      <c r="B26" s="189">
        <f>if(k1_sort!F26="",1,SWITCH(k1_sort!$D26,"ソロ歌",k1_sort!F26*7,"ソリ歌",k1_sort!F26*7,"振り",k1_sort!F26*5,"演技",k1_sort!F26*3,"全体歌",k1_sort!F26,1))</f>
        <v>1</v>
      </c>
      <c r="C26" s="189">
        <f>if(k1_sort!G26="",1,SWITCH(k1_sort!$D26,"ソロ歌",k1_sort!G26*7,"ソリ歌",k1_sort!G26*7,"振り",k1_sort!G26*5,"演技",k1_sort!G26*3,"全体歌",k1_sort!G26,1))</f>
        <v>1</v>
      </c>
      <c r="D26" s="189">
        <f>if(k1_sort!H26="",1,SWITCH(k1_sort!$D26,"ソロ歌",k1_sort!H26*7,"ソリ歌",k1_sort!H26*7,"振り",k1_sort!H26*5,"演技",k1_sort!H26*3,"全体歌",k1_sort!H26,1))</f>
        <v>1</v>
      </c>
      <c r="E26" s="189">
        <f>if(k1_sort!I26="",1,SWITCH(k1_sort!$D26,"ソロ歌",k1_sort!I26*7,"ソリ歌",k1_sort!I26*7,"振り",k1_sort!I26*5,"演技",k1_sort!I26*3,"全体歌",k1_sort!I26,1))</f>
        <v>1</v>
      </c>
      <c r="F26" s="189">
        <f>if(k1_sort!J26="",1,SWITCH(k1_sort!$D26,"ソロ歌",k1_sort!J26*7,"ソリ歌",k1_sort!J26*7,"振り",k1_sort!J26*5,"演技",k1_sort!J26*3,"全体歌",k1_sort!J26,1))</f>
        <v>1</v>
      </c>
      <c r="G26" s="189">
        <f>if(k1_sort!K26="",1,SWITCH(k1_sort!$D26,"ソロ歌",k1_sort!K26*7,"ソリ歌",k1_sort!K26*7,"振り",k1_sort!K26*5,"演技",k1_sort!K26*3,"全体歌",k1_sort!K26,1))</f>
        <v>1</v>
      </c>
      <c r="H26" s="189">
        <f>if(k1_sort!L26="",1,SWITCH(k1_sort!$D26,"ソロ歌",k1_sort!L26*7,"ソリ歌",k1_sort!L26*7,"振り",k1_sort!L26*5,"演技",k1_sort!L26*3,"全体歌",k1_sort!L26,1))</f>
        <v>1</v>
      </c>
      <c r="I26" s="189">
        <f>if(k1_sort!M26="",1,SWITCH(k1_sort!$D26,"ソロ歌",k1_sort!M26*7,"ソリ歌",k1_sort!M26*7,"振り",k1_sort!M26*5,"演技",k1_sort!M26*3,"全体歌",k1_sort!M26,1))</f>
        <v>1</v>
      </c>
      <c r="J26" s="189">
        <f>if(k1_sort!N26="",1,SWITCH(k1_sort!$D26,"ソロ歌",k1_sort!N26*7,"ソリ歌",k1_sort!N26*7,"振り",k1_sort!N26*5,"演技",k1_sort!N26*3,"全体歌",k1_sort!N26,1))</f>
        <v>1</v>
      </c>
      <c r="K26" s="189">
        <f>if(k1_sort!O26="",1,SWITCH(k1_sort!$D26,"ソロ歌",k1_sort!O26*7,"ソリ歌",k1_sort!O26*7,"振り",k1_sort!O26*5,"演技",k1_sort!O26*3,"全体歌",k1_sort!O26,1))</f>
        <v>1</v>
      </c>
      <c r="L26" s="189">
        <f>if(k1_sort!P26="",1,SWITCH(k1_sort!$D26,"ソロ歌",k1_sort!P26*7,"ソリ歌",k1_sort!P26*7,"振り",k1_sort!P26*5,"演技",k1_sort!P26*3,"全体歌",k1_sort!P26,1))</f>
        <v>1</v>
      </c>
      <c r="M26" s="189">
        <f>if(k1_sort!Q26="",1,SWITCH(k1_sort!$D26,"ソロ歌",k1_sort!Q26*7,"ソリ歌",k1_sort!Q26*7,"振り",k1_sort!Q26*5,"演技",k1_sort!Q26*3,"全体歌",k1_sort!Q26,1))</f>
        <v>1</v>
      </c>
      <c r="N26" s="189">
        <f>if(k1_sort!R26="",1,SWITCH(k1_sort!$D26,"ソロ歌",k1_sort!R26*7,"ソリ歌",k1_sort!R26*7,"振り",k1_sort!R26*5,"演技",k1_sort!R26*3,"全体歌",k1_sort!R26,1))</f>
        <v>1</v>
      </c>
      <c r="O26" s="189">
        <f>if(k1_sort!S26="",1,SWITCH(k1_sort!$D26,"ソロ歌",k1_sort!S26*7,"ソリ歌",k1_sort!S26*7,"振り",k1_sort!S26*5,"演技",k1_sort!S26*3,"全体歌",k1_sort!S26,1))</f>
        <v>1</v>
      </c>
      <c r="P26" s="189">
        <f>if(k1_sort!T26="",1,SWITCH(k1_sort!$D26,"ソロ歌",k1_sort!T26*7,"ソリ歌",k1_sort!T26*7,"振り",k1_sort!T26*5,"演技",k1_sort!T26*3,"全体歌",k1_sort!T26,1))</f>
        <v>1</v>
      </c>
      <c r="Q26" s="189">
        <f>if(k1_sort!U26="",1,SWITCH(k1_sort!$D26,"ソロ歌",k1_sort!U26*7,"ソリ歌",k1_sort!U26*7,"振り",k1_sort!U26*5,"演技",k1_sort!U26*3,"全体歌",k1_sort!U26,1))</f>
        <v>1</v>
      </c>
      <c r="R26" s="189">
        <f>if(k1_sort!V26="",1,SWITCH(k1_sort!$D26,"ソロ歌",k1_sort!V26*7,"ソリ歌",k1_sort!V26*7,"振り",k1_sort!V26*5,"演技",k1_sort!V26*3,"全体歌",k1_sort!V26,1))</f>
        <v>1</v>
      </c>
      <c r="S26" s="189">
        <f>if(k1_sort!W26="",1,SWITCH(k1_sort!$D26,"ソロ歌",k1_sort!W26*7,"ソリ歌",k1_sort!W26*7,"振り",k1_sort!W26*5,"演技",k1_sort!W26*3,"全体歌",k1_sort!W26,1))</f>
        <v>1</v>
      </c>
      <c r="T26" s="189">
        <f>if(k1_sort!X26="",1,SWITCH(k1_sort!$D26,"ソロ歌",k1_sort!X26*7,"ソリ歌",k1_sort!X26*7,"振り",k1_sort!X26*5,"演技",k1_sort!X26*3,"全体歌",k1_sort!X26,1))</f>
        <v>1</v>
      </c>
      <c r="U26" s="189">
        <f>if(k1_sort!Y26="",1,SWITCH(k1_sort!$D26,"ソロ歌",k1_sort!Y26*7,"ソリ歌",k1_sort!Y26*7,"振り",k1_sort!Y26*5,"演技",k1_sort!Y26*3,"全体歌",k1_sort!Y26,1))</f>
        <v>1</v>
      </c>
      <c r="V26" s="189">
        <f>if(k1_sort!Z26="",1,SWITCH(k1_sort!$D26,"ソロ歌",k1_sort!Z26*7,"ソリ歌",k1_sort!Z26*7,"振り",k1_sort!Z26*5,"演技",k1_sort!Z26*3,"全体歌",k1_sort!Z26,1))</f>
        <v>1</v>
      </c>
      <c r="W26" s="189">
        <f>if(k1_sort!AA26="",1,SWITCH(k1_sort!$D26,"ソロ歌",k1_sort!AA26*7,"ソリ歌",k1_sort!AA26*7,"振り",k1_sort!AA26*5,"演技",k1_sort!AA26*3,"全体歌",k1_sort!AA26,1))</f>
        <v>1</v>
      </c>
      <c r="X26" s="189">
        <f>if(k1_sort!AB26="",1,SWITCH(k1_sort!$D26,"ソロ歌",k1_sort!AB26*7,"ソリ歌",k1_sort!AB26*7,"振り",k1_sort!AB26*5,"演技",k1_sort!AB26*3,"全体歌",k1_sort!AB26,1))</f>
        <v>1</v>
      </c>
      <c r="Y26" s="189">
        <f>if(k1_sort!AC26="",1,SWITCH(k1_sort!$D26,"ソロ歌",k1_sort!AC26*7,"ソリ歌",k1_sort!AC26*7,"振り",k1_sort!AC26*5,"演技",k1_sort!AC26*3,"全体歌",k1_sort!AC26,1))</f>
        <v>1</v>
      </c>
      <c r="Z26" s="189">
        <f>if(k1_sort!AD26="",1,SWITCH(k1_sort!$D26,"ソロ歌",k1_sort!AD26*7,"ソリ歌",k1_sort!AD26*7,"振り",k1_sort!AD26*5,"演技",k1_sort!AD26*3,"全体歌",k1_sort!AD26,1))</f>
        <v>1</v>
      </c>
      <c r="AA26" s="189">
        <f>if(k1_sort!AE26="",1,SWITCH(k1_sort!$D26,"ソロ歌",k1_sort!AE26*7,"ソリ歌",k1_sort!AE26*7,"振り",k1_sort!AE26*5,"演技",k1_sort!AE26*3,"全体歌",k1_sort!AE26,1))</f>
        <v>1</v>
      </c>
      <c r="AB26" s="189">
        <f>if(k1_sort!AF26="",1,SWITCH(k1_sort!$D26,"ソロ歌",k1_sort!AF26*7,"ソリ歌",k1_sort!AF26*7,"振り",k1_sort!AF26*5,"演技",k1_sort!AF26*3,"全体歌",k1_sort!AF26,1))</f>
        <v>1</v>
      </c>
      <c r="AC26" s="189">
        <f>if(k1_sort!AG26="",1,SWITCH(k1_sort!$D26,"ソロ歌",k1_sort!AG26*7,"ソリ歌",k1_sort!AG26*7,"振り",k1_sort!AG26*5,"演技",k1_sort!AG26*3,"全体歌",k1_sort!AG26,1))</f>
        <v>1</v>
      </c>
      <c r="AD26" s="189">
        <f>if(k1_sort!AH26="",1,SWITCH(k1_sort!$D26,"ソロ歌",k1_sort!AH26*7,"ソリ歌",k1_sort!AH26*7,"振り",k1_sort!AH26*5,"演技",k1_sort!AH26*3,"全体歌",k1_sort!AH26,1))</f>
        <v>1</v>
      </c>
      <c r="AE26" s="189">
        <f>if(k1_sort!AI26="",1,SWITCH(k1_sort!$D26,"ソロ歌",k1_sort!AI26*7,"ソリ歌",k1_sort!AI26*7,"振り",k1_sort!AI26*5,"演技",k1_sort!AI26*3,"全体歌",k1_sort!AI26,1))</f>
        <v>1</v>
      </c>
      <c r="AF26" s="189">
        <f>if(k1_sort!AJ26="",1,SWITCH(k1_sort!$D26,"ソロ歌",k1_sort!AJ26*7,"ソリ歌",k1_sort!AJ26*7,"振り",k1_sort!AJ26*5,"演技",k1_sort!AJ26*3,"全体歌",k1_sort!AJ26,1))</f>
        <v>1</v>
      </c>
      <c r="AG26" s="189">
        <f>if(k1_sort!AK26="",1,SWITCH(k1_sort!$D26,"ソロ歌",k1_sort!AK26*7,"ソリ歌",k1_sort!AK26*7,"振り",k1_sort!AK26*5,"演技",k1_sort!AK26*3,"全体歌",k1_sort!AK26,1))</f>
        <v>1</v>
      </c>
      <c r="AH26" s="189">
        <f>if(k1_sort!AL26="",1,SWITCH(k1_sort!$D26,"ソロ歌",k1_sort!AL26*7,"ソリ歌",k1_sort!AL26*7,"振り",k1_sort!AL26*5,"演技",k1_sort!AL26*3,"全体歌",k1_sort!AL26,1))</f>
        <v>1</v>
      </c>
      <c r="AI26" s="189">
        <f>if(k1_sort!AM26="",1,SWITCH(k1_sort!$D26,"ソロ歌",k1_sort!AM26*7,"ソリ歌",k1_sort!AM26*7,"振り",k1_sort!AM26*5,"演技",k1_sort!AM26*3,"全体歌",k1_sort!AM26,1))</f>
        <v>1</v>
      </c>
      <c r="AJ26" s="189">
        <f>if(k1_sort!AN26="",1,SWITCH(k1_sort!$D26,"ソロ歌",k1_sort!AN26*7,"ソリ歌",k1_sort!AN26*7,"振り",k1_sort!AN26*5,"演技",k1_sort!AN26*3,"全体歌",k1_sort!AN26,1))</f>
        <v>1</v>
      </c>
      <c r="AK26" s="189">
        <f>if(k1_sort!AO26="",1,SWITCH(k1_sort!$D26,"ソロ歌",k1_sort!AO26*7,"ソリ歌",k1_sort!AO26*7,"振り",k1_sort!AO26*5,"演技",k1_sort!AO26*3,"全体歌",k1_sort!AO26,1))</f>
        <v>1</v>
      </c>
      <c r="AL26" s="189">
        <f>if(k1_sort!AP26="",1,SWITCH(k1_sort!$D26,"ソロ歌",k1_sort!AP26*7,"ソリ歌",k1_sort!AP26*7,"振り",k1_sort!AP26*5,"演技",k1_sort!AP26*3,"全体歌",k1_sort!AP26,1))</f>
        <v>1</v>
      </c>
      <c r="AM26" s="189">
        <f>if(k1_sort!AQ26="",1,SWITCH(k1_sort!$D26,"ソロ歌",k1_sort!AQ26*7,"ソリ歌",k1_sort!AQ26*7,"振り",k1_sort!AQ26*5,"演技",k1_sort!AQ26*3,"全体歌",k1_sort!AQ26,1))</f>
        <v>1</v>
      </c>
      <c r="AN26" s="189">
        <f>if(k1_sort!AR26="",1,SWITCH(k1_sort!$D26,"ソロ歌",k1_sort!AR26*7,"ソリ歌",k1_sort!AR26*7,"振り",k1_sort!AR26*5,"演技",k1_sort!AR26*3,"全体歌",k1_sort!AR26,1))</f>
        <v>1</v>
      </c>
      <c r="AO26" s="189">
        <f>if(k1_sort!AS26="",1,SWITCH(k1_sort!$D26,"ソロ歌",k1_sort!AS26*7,"ソリ歌",k1_sort!AS26*7,"振り",k1_sort!AS26*5,"演技",k1_sort!AS26*3,"全体歌",k1_sort!AS26,1))</f>
        <v>1</v>
      </c>
      <c r="AP26" s="189">
        <f>if(k1_sort!AT26="",1,SWITCH(k1_sort!$D26,"ソロ歌",k1_sort!AT26*7,"ソリ歌",k1_sort!AT26*7,"振り",k1_sort!AT26*5,"演技",k1_sort!AT26*3,"全体歌",k1_sort!AT26,1))</f>
        <v>1</v>
      </c>
      <c r="AQ26" s="189">
        <f>if(k1_sort!AU26="",1,SWITCH(k1_sort!$D26,"ソロ歌",k1_sort!AU26*7,"ソリ歌",k1_sort!AU26*7,"振り",k1_sort!AU26*5,"演技",k1_sort!AU26*3,"全体歌",k1_sort!AU26,1))</f>
        <v>1</v>
      </c>
      <c r="AR26" s="189">
        <f>if(k1_sort!AV26="",1,SWITCH(k1_sort!$D26,"ソロ歌",k1_sort!AV26*7,"ソリ歌",k1_sort!AV26*7,"振り",k1_sort!AV26*5,"演技",k1_sort!AV26*3,"全体歌",k1_sort!AV26,1))</f>
        <v>1</v>
      </c>
      <c r="AS26" s="189">
        <f>if(k1_sort!AW26="",1,SWITCH(k1_sort!$D26,"ソロ歌",k1_sort!AW26*7,"ソリ歌",k1_sort!AW26*7,"振り",k1_sort!AW26*5,"演技",k1_sort!AW26*3,"全体歌",k1_sort!AW26,1))</f>
        <v>1</v>
      </c>
      <c r="AT26" s="189">
        <f>if(k1_sort!AX26="",1,SWITCH(k1_sort!$D26,"ソロ歌",k1_sort!AX26*7,"ソリ歌",k1_sort!AX26*7,"振り",k1_sort!AX26*5,"演技",k1_sort!AX26*3,"全体歌",k1_sort!AX26,1))</f>
        <v>1</v>
      </c>
      <c r="AU26" s="189">
        <f>if(k1_sort!AY26="",1,SWITCH(k1_sort!$D26,"ソロ歌",k1_sort!AY26*7,"ソリ歌",k1_sort!AY26*7,"振り",k1_sort!AY26*5,"演技",k1_sort!AY26*3,"全体歌",k1_sort!AY26,1))</f>
        <v>1</v>
      </c>
      <c r="AV26" s="189">
        <f>if(k1_sort!AZ26="",1,SWITCH(k1_sort!$D26,"ソロ歌",k1_sort!AZ26*7,"ソリ歌",k1_sort!AZ26*7,"振り",k1_sort!AZ26*5,"演技",k1_sort!AZ26*3,"全体歌",k1_sort!AZ26,1))</f>
        <v>1</v>
      </c>
      <c r="AW26" s="189">
        <f>if(k1_sort!BA26="",1,SWITCH(k1_sort!$D26,"ソロ歌",k1_sort!BA26*7,"ソリ歌",k1_sort!BA26*7,"振り",k1_sort!BA26*5,"演技",k1_sort!BA26*3,"全体歌",k1_sort!BA26,1))</f>
        <v>1</v>
      </c>
      <c r="AX26" s="189">
        <f>if(k1_sort!BB26="",1,SWITCH(k1_sort!$D26,"ソロ歌",k1_sort!BB26*7,"ソリ歌",k1_sort!BB26*7,"振り",k1_sort!BB26*5,"演技",k1_sort!BB26*3,"全体歌",k1_sort!BB26,1))</f>
        <v>1</v>
      </c>
      <c r="AY26" s="189">
        <f>if(k1_sort!BC26="",1,SWITCH(k1_sort!$D26,"ソロ歌",k1_sort!BC26*7,"ソリ歌",k1_sort!BC26*7,"振り",k1_sort!BC26*5,"演技",k1_sort!BC26*3,"全体歌",k1_sort!BC26,1))</f>
        <v>1</v>
      </c>
    </row>
    <row r="27">
      <c r="A27" s="36" t="str">
        <f>k1_sort!B27</f>
        <v/>
      </c>
      <c r="B27" s="189">
        <f>if(k1_sort!F27="",1,SWITCH(k1_sort!$D27,"ソロ歌",k1_sort!F27*7,"ソリ歌",k1_sort!F27*7,"振り",k1_sort!F27*5,"演技",k1_sort!F27*3,"全体歌",k1_sort!F27,1))</f>
        <v>1</v>
      </c>
      <c r="C27" s="189">
        <f>if(k1_sort!G27="",1,SWITCH(k1_sort!$D27,"ソロ歌",k1_sort!G27*7,"ソリ歌",k1_sort!G27*7,"振り",k1_sort!G27*5,"演技",k1_sort!G27*3,"全体歌",k1_sort!G27,1))</f>
        <v>1</v>
      </c>
      <c r="D27" s="189">
        <f>if(k1_sort!H27="",1,SWITCH(k1_sort!$D27,"ソロ歌",k1_sort!H27*7,"ソリ歌",k1_sort!H27*7,"振り",k1_sort!H27*5,"演技",k1_sort!H27*3,"全体歌",k1_sort!H27,1))</f>
        <v>1</v>
      </c>
      <c r="E27" s="189">
        <f>if(k1_sort!I27="",1,SWITCH(k1_sort!$D27,"ソロ歌",k1_sort!I27*7,"ソリ歌",k1_sort!I27*7,"振り",k1_sort!I27*5,"演技",k1_sort!I27*3,"全体歌",k1_sort!I27,1))</f>
        <v>1</v>
      </c>
      <c r="F27" s="189">
        <f>if(k1_sort!J27="",1,SWITCH(k1_sort!$D27,"ソロ歌",k1_sort!J27*7,"ソリ歌",k1_sort!J27*7,"振り",k1_sort!J27*5,"演技",k1_sort!J27*3,"全体歌",k1_sort!J27,1))</f>
        <v>1</v>
      </c>
      <c r="G27" s="189">
        <f>if(k1_sort!K27="",1,SWITCH(k1_sort!$D27,"ソロ歌",k1_sort!K27*7,"ソリ歌",k1_sort!K27*7,"振り",k1_sort!K27*5,"演技",k1_sort!K27*3,"全体歌",k1_sort!K27,1))</f>
        <v>1</v>
      </c>
      <c r="H27" s="189">
        <f>if(k1_sort!L27="",1,SWITCH(k1_sort!$D27,"ソロ歌",k1_sort!L27*7,"ソリ歌",k1_sort!L27*7,"振り",k1_sort!L27*5,"演技",k1_sort!L27*3,"全体歌",k1_sort!L27,1))</f>
        <v>1</v>
      </c>
      <c r="I27" s="189">
        <f>if(k1_sort!M27="",1,SWITCH(k1_sort!$D27,"ソロ歌",k1_sort!M27*7,"ソリ歌",k1_sort!M27*7,"振り",k1_sort!M27*5,"演技",k1_sort!M27*3,"全体歌",k1_sort!M27,1))</f>
        <v>1</v>
      </c>
      <c r="J27" s="189">
        <f>if(k1_sort!N27="",1,SWITCH(k1_sort!$D27,"ソロ歌",k1_sort!N27*7,"ソリ歌",k1_sort!N27*7,"振り",k1_sort!N27*5,"演技",k1_sort!N27*3,"全体歌",k1_sort!N27,1))</f>
        <v>1</v>
      </c>
      <c r="K27" s="189">
        <f>if(k1_sort!O27="",1,SWITCH(k1_sort!$D27,"ソロ歌",k1_sort!O27*7,"ソリ歌",k1_sort!O27*7,"振り",k1_sort!O27*5,"演技",k1_sort!O27*3,"全体歌",k1_sort!O27,1))</f>
        <v>1</v>
      </c>
      <c r="L27" s="189">
        <f>if(k1_sort!P27="",1,SWITCH(k1_sort!$D27,"ソロ歌",k1_sort!P27*7,"ソリ歌",k1_sort!P27*7,"振り",k1_sort!P27*5,"演技",k1_sort!P27*3,"全体歌",k1_sort!P27,1))</f>
        <v>1</v>
      </c>
      <c r="M27" s="189">
        <f>if(k1_sort!Q27="",1,SWITCH(k1_sort!$D27,"ソロ歌",k1_sort!Q27*7,"ソリ歌",k1_sort!Q27*7,"振り",k1_sort!Q27*5,"演技",k1_sort!Q27*3,"全体歌",k1_sort!Q27,1))</f>
        <v>1</v>
      </c>
      <c r="N27" s="189">
        <f>if(k1_sort!R27="",1,SWITCH(k1_sort!$D27,"ソロ歌",k1_sort!R27*7,"ソリ歌",k1_sort!R27*7,"振り",k1_sort!R27*5,"演技",k1_sort!R27*3,"全体歌",k1_sort!R27,1))</f>
        <v>1</v>
      </c>
      <c r="O27" s="189">
        <f>if(k1_sort!S27="",1,SWITCH(k1_sort!$D27,"ソロ歌",k1_sort!S27*7,"ソリ歌",k1_sort!S27*7,"振り",k1_sort!S27*5,"演技",k1_sort!S27*3,"全体歌",k1_sort!S27,1))</f>
        <v>1</v>
      </c>
      <c r="P27" s="189">
        <f>if(k1_sort!T27="",1,SWITCH(k1_sort!$D27,"ソロ歌",k1_sort!T27*7,"ソリ歌",k1_sort!T27*7,"振り",k1_sort!T27*5,"演技",k1_sort!T27*3,"全体歌",k1_sort!T27,1))</f>
        <v>1</v>
      </c>
      <c r="Q27" s="189">
        <f>if(k1_sort!U27="",1,SWITCH(k1_sort!$D27,"ソロ歌",k1_sort!U27*7,"ソリ歌",k1_sort!U27*7,"振り",k1_sort!U27*5,"演技",k1_sort!U27*3,"全体歌",k1_sort!U27,1))</f>
        <v>1</v>
      </c>
      <c r="R27" s="189">
        <f>if(k1_sort!V27="",1,SWITCH(k1_sort!$D27,"ソロ歌",k1_sort!V27*7,"ソリ歌",k1_sort!V27*7,"振り",k1_sort!V27*5,"演技",k1_sort!V27*3,"全体歌",k1_sort!V27,1))</f>
        <v>1</v>
      </c>
      <c r="S27" s="189">
        <f>if(k1_sort!W27="",1,SWITCH(k1_sort!$D27,"ソロ歌",k1_sort!W27*7,"ソリ歌",k1_sort!W27*7,"振り",k1_sort!W27*5,"演技",k1_sort!W27*3,"全体歌",k1_sort!W27,1))</f>
        <v>1</v>
      </c>
      <c r="T27" s="189">
        <f>if(k1_sort!X27="",1,SWITCH(k1_sort!$D27,"ソロ歌",k1_sort!X27*7,"ソリ歌",k1_sort!X27*7,"振り",k1_sort!X27*5,"演技",k1_sort!X27*3,"全体歌",k1_sort!X27,1))</f>
        <v>1</v>
      </c>
      <c r="U27" s="189">
        <f>if(k1_sort!Y27="",1,SWITCH(k1_sort!$D27,"ソロ歌",k1_sort!Y27*7,"ソリ歌",k1_sort!Y27*7,"振り",k1_sort!Y27*5,"演技",k1_sort!Y27*3,"全体歌",k1_sort!Y27,1))</f>
        <v>1</v>
      </c>
      <c r="V27" s="189">
        <f>if(k1_sort!Z27="",1,SWITCH(k1_sort!$D27,"ソロ歌",k1_sort!Z27*7,"ソリ歌",k1_sort!Z27*7,"振り",k1_sort!Z27*5,"演技",k1_sort!Z27*3,"全体歌",k1_sort!Z27,1))</f>
        <v>1</v>
      </c>
      <c r="W27" s="189">
        <f>if(k1_sort!AA27="",1,SWITCH(k1_sort!$D27,"ソロ歌",k1_sort!AA27*7,"ソリ歌",k1_sort!AA27*7,"振り",k1_sort!AA27*5,"演技",k1_sort!AA27*3,"全体歌",k1_sort!AA27,1))</f>
        <v>1</v>
      </c>
      <c r="X27" s="189">
        <f>if(k1_sort!AB27="",1,SWITCH(k1_sort!$D27,"ソロ歌",k1_sort!AB27*7,"ソリ歌",k1_sort!AB27*7,"振り",k1_sort!AB27*5,"演技",k1_sort!AB27*3,"全体歌",k1_sort!AB27,1))</f>
        <v>1</v>
      </c>
      <c r="Y27" s="189">
        <f>if(k1_sort!AC27="",1,SWITCH(k1_sort!$D27,"ソロ歌",k1_sort!AC27*7,"ソリ歌",k1_sort!AC27*7,"振り",k1_sort!AC27*5,"演技",k1_sort!AC27*3,"全体歌",k1_sort!AC27,1))</f>
        <v>1</v>
      </c>
      <c r="Z27" s="189">
        <f>if(k1_sort!AD27="",1,SWITCH(k1_sort!$D27,"ソロ歌",k1_sort!AD27*7,"ソリ歌",k1_sort!AD27*7,"振り",k1_sort!AD27*5,"演技",k1_sort!AD27*3,"全体歌",k1_sort!AD27,1))</f>
        <v>1</v>
      </c>
      <c r="AA27" s="189">
        <f>if(k1_sort!AE27="",1,SWITCH(k1_sort!$D27,"ソロ歌",k1_sort!AE27*7,"ソリ歌",k1_sort!AE27*7,"振り",k1_sort!AE27*5,"演技",k1_sort!AE27*3,"全体歌",k1_sort!AE27,1))</f>
        <v>1</v>
      </c>
      <c r="AB27" s="189">
        <f>if(k1_sort!AF27="",1,SWITCH(k1_sort!$D27,"ソロ歌",k1_sort!AF27*7,"ソリ歌",k1_sort!AF27*7,"振り",k1_sort!AF27*5,"演技",k1_sort!AF27*3,"全体歌",k1_sort!AF27,1))</f>
        <v>1</v>
      </c>
      <c r="AC27" s="189">
        <f>if(k1_sort!AG27="",1,SWITCH(k1_sort!$D27,"ソロ歌",k1_sort!AG27*7,"ソリ歌",k1_sort!AG27*7,"振り",k1_sort!AG27*5,"演技",k1_sort!AG27*3,"全体歌",k1_sort!AG27,1))</f>
        <v>1</v>
      </c>
      <c r="AD27" s="189">
        <f>if(k1_sort!AH27="",1,SWITCH(k1_sort!$D27,"ソロ歌",k1_sort!AH27*7,"ソリ歌",k1_sort!AH27*7,"振り",k1_sort!AH27*5,"演技",k1_sort!AH27*3,"全体歌",k1_sort!AH27,1))</f>
        <v>1</v>
      </c>
      <c r="AE27" s="189">
        <f>if(k1_sort!AI27="",1,SWITCH(k1_sort!$D27,"ソロ歌",k1_sort!AI27*7,"ソリ歌",k1_sort!AI27*7,"振り",k1_sort!AI27*5,"演技",k1_sort!AI27*3,"全体歌",k1_sort!AI27,1))</f>
        <v>1</v>
      </c>
      <c r="AF27" s="189">
        <f>if(k1_sort!AJ27="",1,SWITCH(k1_sort!$D27,"ソロ歌",k1_sort!AJ27*7,"ソリ歌",k1_sort!AJ27*7,"振り",k1_sort!AJ27*5,"演技",k1_sort!AJ27*3,"全体歌",k1_sort!AJ27,1))</f>
        <v>1</v>
      </c>
      <c r="AG27" s="189">
        <f>if(k1_sort!AK27="",1,SWITCH(k1_sort!$D27,"ソロ歌",k1_sort!AK27*7,"ソリ歌",k1_sort!AK27*7,"振り",k1_sort!AK27*5,"演技",k1_sort!AK27*3,"全体歌",k1_sort!AK27,1))</f>
        <v>1</v>
      </c>
      <c r="AH27" s="189">
        <f>if(k1_sort!AL27="",1,SWITCH(k1_sort!$D27,"ソロ歌",k1_sort!AL27*7,"ソリ歌",k1_sort!AL27*7,"振り",k1_sort!AL27*5,"演技",k1_sort!AL27*3,"全体歌",k1_sort!AL27,1))</f>
        <v>1</v>
      </c>
      <c r="AI27" s="189">
        <f>if(k1_sort!AM27="",1,SWITCH(k1_sort!$D27,"ソロ歌",k1_sort!AM27*7,"ソリ歌",k1_sort!AM27*7,"振り",k1_sort!AM27*5,"演技",k1_sort!AM27*3,"全体歌",k1_sort!AM27,1))</f>
        <v>1</v>
      </c>
      <c r="AJ27" s="189">
        <f>if(k1_sort!AN27="",1,SWITCH(k1_sort!$D27,"ソロ歌",k1_sort!AN27*7,"ソリ歌",k1_sort!AN27*7,"振り",k1_sort!AN27*5,"演技",k1_sort!AN27*3,"全体歌",k1_sort!AN27,1))</f>
        <v>1</v>
      </c>
      <c r="AK27" s="189">
        <f>if(k1_sort!AO27="",1,SWITCH(k1_sort!$D27,"ソロ歌",k1_sort!AO27*7,"ソリ歌",k1_sort!AO27*7,"振り",k1_sort!AO27*5,"演技",k1_sort!AO27*3,"全体歌",k1_sort!AO27,1))</f>
        <v>1</v>
      </c>
      <c r="AL27" s="189">
        <f>if(k1_sort!AP27="",1,SWITCH(k1_sort!$D27,"ソロ歌",k1_sort!AP27*7,"ソリ歌",k1_sort!AP27*7,"振り",k1_sort!AP27*5,"演技",k1_sort!AP27*3,"全体歌",k1_sort!AP27,1))</f>
        <v>1</v>
      </c>
      <c r="AM27" s="189">
        <f>if(k1_sort!AQ27="",1,SWITCH(k1_sort!$D27,"ソロ歌",k1_sort!AQ27*7,"ソリ歌",k1_sort!AQ27*7,"振り",k1_sort!AQ27*5,"演技",k1_sort!AQ27*3,"全体歌",k1_sort!AQ27,1))</f>
        <v>1</v>
      </c>
      <c r="AN27" s="189">
        <f>if(k1_sort!AR27="",1,SWITCH(k1_sort!$D27,"ソロ歌",k1_sort!AR27*7,"ソリ歌",k1_sort!AR27*7,"振り",k1_sort!AR27*5,"演技",k1_sort!AR27*3,"全体歌",k1_sort!AR27,1))</f>
        <v>1</v>
      </c>
      <c r="AO27" s="189">
        <f>if(k1_sort!AS27="",1,SWITCH(k1_sort!$D27,"ソロ歌",k1_sort!AS27*7,"ソリ歌",k1_sort!AS27*7,"振り",k1_sort!AS27*5,"演技",k1_sort!AS27*3,"全体歌",k1_sort!AS27,1))</f>
        <v>1</v>
      </c>
      <c r="AP27" s="189">
        <f>if(k1_sort!AT27="",1,SWITCH(k1_sort!$D27,"ソロ歌",k1_sort!AT27*7,"ソリ歌",k1_sort!AT27*7,"振り",k1_sort!AT27*5,"演技",k1_sort!AT27*3,"全体歌",k1_sort!AT27,1))</f>
        <v>1</v>
      </c>
      <c r="AQ27" s="189">
        <f>if(k1_sort!AU27="",1,SWITCH(k1_sort!$D27,"ソロ歌",k1_sort!AU27*7,"ソリ歌",k1_sort!AU27*7,"振り",k1_sort!AU27*5,"演技",k1_sort!AU27*3,"全体歌",k1_sort!AU27,1))</f>
        <v>1</v>
      </c>
      <c r="AR27" s="189">
        <f>if(k1_sort!AV27="",1,SWITCH(k1_sort!$D27,"ソロ歌",k1_sort!AV27*7,"ソリ歌",k1_sort!AV27*7,"振り",k1_sort!AV27*5,"演技",k1_sort!AV27*3,"全体歌",k1_sort!AV27,1))</f>
        <v>1</v>
      </c>
      <c r="AS27" s="189">
        <f>if(k1_sort!AW27="",1,SWITCH(k1_sort!$D27,"ソロ歌",k1_sort!AW27*7,"ソリ歌",k1_sort!AW27*7,"振り",k1_sort!AW27*5,"演技",k1_sort!AW27*3,"全体歌",k1_sort!AW27,1))</f>
        <v>1</v>
      </c>
      <c r="AT27" s="189">
        <f>if(k1_sort!AX27="",1,SWITCH(k1_sort!$D27,"ソロ歌",k1_sort!AX27*7,"ソリ歌",k1_sort!AX27*7,"振り",k1_sort!AX27*5,"演技",k1_sort!AX27*3,"全体歌",k1_sort!AX27,1))</f>
        <v>1</v>
      </c>
      <c r="AU27" s="189">
        <f>if(k1_sort!AY27="",1,SWITCH(k1_sort!$D27,"ソロ歌",k1_sort!AY27*7,"ソリ歌",k1_sort!AY27*7,"振り",k1_sort!AY27*5,"演技",k1_sort!AY27*3,"全体歌",k1_sort!AY27,1))</f>
        <v>1</v>
      </c>
      <c r="AV27" s="189">
        <f>if(k1_sort!AZ27="",1,SWITCH(k1_sort!$D27,"ソロ歌",k1_sort!AZ27*7,"ソリ歌",k1_sort!AZ27*7,"振り",k1_sort!AZ27*5,"演技",k1_sort!AZ27*3,"全体歌",k1_sort!AZ27,1))</f>
        <v>1</v>
      </c>
      <c r="AW27" s="189">
        <f>if(k1_sort!BA27="",1,SWITCH(k1_sort!$D27,"ソロ歌",k1_sort!BA27*7,"ソリ歌",k1_sort!BA27*7,"振り",k1_sort!BA27*5,"演技",k1_sort!BA27*3,"全体歌",k1_sort!BA27,1))</f>
        <v>1</v>
      </c>
      <c r="AX27" s="189">
        <f>if(k1_sort!BB27="",1,SWITCH(k1_sort!$D27,"ソロ歌",k1_sort!BB27*7,"ソリ歌",k1_sort!BB27*7,"振り",k1_sort!BB27*5,"演技",k1_sort!BB27*3,"全体歌",k1_sort!BB27,1))</f>
        <v>1</v>
      </c>
      <c r="AY27" s="189">
        <f>if(k1_sort!BC27="",1,SWITCH(k1_sort!$D27,"ソロ歌",k1_sort!BC27*7,"ソリ歌",k1_sort!BC27*7,"振り",k1_sort!BC27*5,"演技",k1_sort!BC27*3,"全体歌",k1_sort!BC27,1))</f>
        <v>1</v>
      </c>
    </row>
    <row r="28">
      <c r="A28" s="36" t="str">
        <f>k1_sort!B28</f>
        <v/>
      </c>
      <c r="B28" s="189">
        <f>if(k1_sort!F28="",1,SWITCH(k1_sort!$D28,"ソロ歌",k1_sort!F28*7,"ソリ歌",k1_sort!F28*7,"振り",k1_sort!F28*5,"演技",k1_sort!F28*3,"全体歌",k1_sort!F28,1))</f>
        <v>1</v>
      </c>
      <c r="C28" s="189">
        <f>if(k1_sort!G28="",1,SWITCH(k1_sort!$D28,"ソロ歌",k1_sort!G28*7,"ソリ歌",k1_sort!G28*7,"振り",k1_sort!G28*5,"演技",k1_sort!G28*3,"全体歌",k1_sort!G28,1))</f>
        <v>1</v>
      </c>
      <c r="D28" s="189">
        <f>if(k1_sort!H28="",1,SWITCH(k1_sort!$D28,"ソロ歌",k1_sort!H28*7,"ソリ歌",k1_sort!H28*7,"振り",k1_sort!H28*5,"演技",k1_sort!H28*3,"全体歌",k1_sort!H28,1))</f>
        <v>1</v>
      </c>
      <c r="E28" s="189">
        <f>if(k1_sort!I28="",1,SWITCH(k1_sort!$D28,"ソロ歌",k1_sort!I28*7,"ソリ歌",k1_sort!I28*7,"振り",k1_sort!I28*5,"演技",k1_sort!I28*3,"全体歌",k1_sort!I28,1))</f>
        <v>1</v>
      </c>
      <c r="F28" s="189">
        <f>if(k1_sort!J28="",1,SWITCH(k1_sort!$D28,"ソロ歌",k1_sort!J28*7,"ソリ歌",k1_sort!J28*7,"振り",k1_sort!J28*5,"演技",k1_sort!J28*3,"全体歌",k1_sort!J28,1))</f>
        <v>1</v>
      </c>
      <c r="G28" s="189">
        <f>if(k1_sort!K28="",1,SWITCH(k1_sort!$D28,"ソロ歌",k1_sort!K28*7,"ソリ歌",k1_sort!K28*7,"振り",k1_sort!K28*5,"演技",k1_sort!K28*3,"全体歌",k1_sort!K28,1))</f>
        <v>1</v>
      </c>
      <c r="H28" s="189">
        <f>if(k1_sort!L28="",1,SWITCH(k1_sort!$D28,"ソロ歌",k1_sort!L28*7,"ソリ歌",k1_sort!L28*7,"振り",k1_sort!L28*5,"演技",k1_sort!L28*3,"全体歌",k1_sort!L28,1))</f>
        <v>1</v>
      </c>
      <c r="I28" s="189">
        <f>if(k1_sort!M28="",1,SWITCH(k1_sort!$D28,"ソロ歌",k1_sort!M28*7,"ソリ歌",k1_sort!M28*7,"振り",k1_sort!M28*5,"演技",k1_sort!M28*3,"全体歌",k1_sort!M28,1))</f>
        <v>1</v>
      </c>
      <c r="J28" s="189">
        <f>if(k1_sort!N28="",1,SWITCH(k1_sort!$D28,"ソロ歌",k1_sort!N28*7,"ソリ歌",k1_sort!N28*7,"振り",k1_sort!N28*5,"演技",k1_sort!N28*3,"全体歌",k1_sort!N28,1))</f>
        <v>1</v>
      </c>
      <c r="K28" s="189">
        <f>if(k1_sort!O28="",1,SWITCH(k1_sort!$D28,"ソロ歌",k1_sort!O28*7,"ソリ歌",k1_sort!O28*7,"振り",k1_sort!O28*5,"演技",k1_sort!O28*3,"全体歌",k1_sort!O28,1))</f>
        <v>1</v>
      </c>
      <c r="L28" s="189">
        <f>if(k1_sort!P28="",1,SWITCH(k1_sort!$D28,"ソロ歌",k1_sort!P28*7,"ソリ歌",k1_sort!P28*7,"振り",k1_sort!P28*5,"演技",k1_sort!P28*3,"全体歌",k1_sort!P28,1))</f>
        <v>1</v>
      </c>
      <c r="M28" s="189">
        <f>if(k1_sort!Q28="",1,SWITCH(k1_sort!$D28,"ソロ歌",k1_sort!Q28*7,"ソリ歌",k1_sort!Q28*7,"振り",k1_sort!Q28*5,"演技",k1_sort!Q28*3,"全体歌",k1_sort!Q28,1))</f>
        <v>1</v>
      </c>
      <c r="N28" s="189">
        <f>if(k1_sort!R28="",1,SWITCH(k1_sort!$D28,"ソロ歌",k1_sort!R28*7,"ソリ歌",k1_sort!R28*7,"振り",k1_sort!R28*5,"演技",k1_sort!R28*3,"全体歌",k1_sort!R28,1))</f>
        <v>1</v>
      </c>
      <c r="O28" s="189">
        <f>if(k1_sort!S28="",1,SWITCH(k1_sort!$D28,"ソロ歌",k1_sort!S28*7,"ソリ歌",k1_sort!S28*7,"振り",k1_sort!S28*5,"演技",k1_sort!S28*3,"全体歌",k1_sort!S28,1))</f>
        <v>1</v>
      </c>
      <c r="P28" s="189">
        <f>if(k1_sort!T28="",1,SWITCH(k1_sort!$D28,"ソロ歌",k1_sort!T28*7,"ソリ歌",k1_sort!T28*7,"振り",k1_sort!T28*5,"演技",k1_sort!T28*3,"全体歌",k1_sort!T28,1))</f>
        <v>1</v>
      </c>
      <c r="Q28" s="189">
        <f>if(k1_sort!U28="",1,SWITCH(k1_sort!$D28,"ソロ歌",k1_sort!U28*7,"ソリ歌",k1_sort!U28*7,"振り",k1_sort!U28*5,"演技",k1_sort!U28*3,"全体歌",k1_sort!U28,1))</f>
        <v>1</v>
      </c>
      <c r="R28" s="189">
        <f>if(k1_sort!V28="",1,SWITCH(k1_sort!$D28,"ソロ歌",k1_sort!V28*7,"ソリ歌",k1_sort!V28*7,"振り",k1_sort!V28*5,"演技",k1_sort!V28*3,"全体歌",k1_sort!V28,1))</f>
        <v>1</v>
      </c>
      <c r="S28" s="189">
        <f>if(k1_sort!W28="",1,SWITCH(k1_sort!$D28,"ソロ歌",k1_sort!W28*7,"ソリ歌",k1_sort!W28*7,"振り",k1_sort!W28*5,"演技",k1_sort!W28*3,"全体歌",k1_sort!W28,1))</f>
        <v>1</v>
      </c>
      <c r="T28" s="189">
        <f>if(k1_sort!X28="",1,SWITCH(k1_sort!$D28,"ソロ歌",k1_sort!X28*7,"ソリ歌",k1_sort!X28*7,"振り",k1_sort!X28*5,"演技",k1_sort!X28*3,"全体歌",k1_sort!X28,1))</f>
        <v>1</v>
      </c>
      <c r="U28" s="189">
        <f>if(k1_sort!Y28="",1,SWITCH(k1_sort!$D28,"ソロ歌",k1_sort!Y28*7,"ソリ歌",k1_sort!Y28*7,"振り",k1_sort!Y28*5,"演技",k1_sort!Y28*3,"全体歌",k1_sort!Y28,1))</f>
        <v>1</v>
      </c>
      <c r="V28" s="189">
        <f>if(k1_sort!Z28="",1,SWITCH(k1_sort!$D28,"ソロ歌",k1_sort!Z28*7,"ソリ歌",k1_sort!Z28*7,"振り",k1_sort!Z28*5,"演技",k1_sort!Z28*3,"全体歌",k1_sort!Z28,1))</f>
        <v>1</v>
      </c>
      <c r="W28" s="189">
        <f>if(k1_sort!AA28="",1,SWITCH(k1_sort!$D28,"ソロ歌",k1_sort!AA28*7,"ソリ歌",k1_sort!AA28*7,"振り",k1_sort!AA28*5,"演技",k1_sort!AA28*3,"全体歌",k1_sort!AA28,1))</f>
        <v>1</v>
      </c>
      <c r="X28" s="189">
        <f>if(k1_sort!AB28="",1,SWITCH(k1_sort!$D28,"ソロ歌",k1_sort!AB28*7,"ソリ歌",k1_sort!AB28*7,"振り",k1_sort!AB28*5,"演技",k1_sort!AB28*3,"全体歌",k1_sort!AB28,1))</f>
        <v>1</v>
      </c>
      <c r="Y28" s="189">
        <f>if(k1_sort!AC28="",1,SWITCH(k1_sort!$D28,"ソロ歌",k1_sort!AC28*7,"ソリ歌",k1_sort!AC28*7,"振り",k1_sort!AC28*5,"演技",k1_sort!AC28*3,"全体歌",k1_sort!AC28,1))</f>
        <v>1</v>
      </c>
      <c r="Z28" s="189">
        <f>if(k1_sort!AD28="",1,SWITCH(k1_sort!$D28,"ソロ歌",k1_sort!AD28*7,"ソリ歌",k1_sort!AD28*7,"振り",k1_sort!AD28*5,"演技",k1_sort!AD28*3,"全体歌",k1_sort!AD28,1))</f>
        <v>1</v>
      </c>
      <c r="AA28" s="189">
        <f>if(k1_sort!AE28="",1,SWITCH(k1_sort!$D28,"ソロ歌",k1_sort!AE28*7,"ソリ歌",k1_sort!AE28*7,"振り",k1_sort!AE28*5,"演技",k1_sort!AE28*3,"全体歌",k1_sort!AE28,1))</f>
        <v>1</v>
      </c>
      <c r="AB28" s="189">
        <f>if(k1_sort!AF28="",1,SWITCH(k1_sort!$D28,"ソロ歌",k1_sort!AF28*7,"ソリ歌",k1_sort!AF28*7,"振り",k1_sort!AF28*5,"演技",k1_sort!AF28*3,"全体歌",k1_sort!AF28,1))</f>
        <v>1</v>
      </c>
      <c r="AC28" s="189">
        <f>if(k1_sort!AG28="",1,SWITCH(k1_sort!$D28,"ソロ歌",k1_sort!AG28*7,"ソリ歌",k1_sort!AG28*7,"振り",k1_sort!AG28*5,"演技",k1_sort!AG28*3,"全体歌",k1_sort!AG28,1))</f>
        <v>1</v>
      </c>
      <c r="AD28" s="189">
        <f>if(k1_sort!AH28="",1,SWITCH(k1_sort!$D28,"ソロ歌",k1_sort!AH28*7,"ソリ歌",k1_sort!AH28*7,"振り",k1_sort!AH28*5,"演技",k1_sort!AH28*3,"全体歌",k1_sort!AH28,1))</f>
        <v>1</v>
      </c>
      <c r="AE28" s="189">
        <f>if(k1_sort!AI28="",1,SWITCH(k1_sort!$D28,"ソロ歌",k1_sort!AI28*7,"ソリ歌",k1_sort!AI28*7,"振り",k1_sort!AI28*5,"演技",k1_sort!AI28*3,"全体歌",k1_sort!AI28,1))</f>
        <v>1</v>
      </c>
      <c r="AF28" s="189">
        <f>if(k1_sort!AJ28="",1,SWITCH(k1_sort!$D28,"ソロ歌",k1_sort!AJ28*7,"ソリ歌",k1_sort!AJ28*7,"振り",k1_sort!AJ28*5,"演技",k1_sort!AJ28*3,"全体歌",k1_sort!AJ28,1))</f>
        <v>1</v>
      </c>
      <c r="AG28" s="189">
        <f>if(k1_sort!AK28="",1,SWITCH(k1_sort!$D28,"ソロ歌",k1_sort!AK28*7,"ソリ歌",k1_sort!AK28*7,"振り",k1_sort!AK28*5,"演技",k1_sort!AK28*3,"全体歌",k1_sort!AK28,1))</f>
        <v>1</v>
      </c>
      <c r="AH28" s="189">
        <f>if(k1_sort!AL28="",1,SWITCH(k1_sort!$D28,"ソロ歌",k1_sort!AL28*7,"ソリ歌",k1_sort!AL28*7,"振り",k1_sort!AL28*5,"演技",k1_sort!AL28*3,"全体歌",k1_sort!AL28,1))</f>
        <v>1</v>
      </c>
      <c r="AI28" s="189">
        <f>if(k1_sort!AM28="",1,SWITCH(k1_sort!$D28,"ソロ歌",k1_sort!AM28*7,"ソリ歌",k1_sort!AM28*7,"振り",k1_sort!AM28*5,"演技",k1_sort!AM28*3,"全体歌",k1_sort!AM28,1))</f>
        <v>1</v>
      </c>
      <c r="AJ28" s="189">
        <f>if(k1_sort!AN28="",1,SWITCH(k1_sort!$D28,"ソロ歌",k1_sort!AN28*7,"ソリ歌",k1_sort!AN28*7,"振り",k1_sort!AN28*5,"演技",k1_sort!AN28*3,"全体歌",k1_sort!AN28,1))</f>
        <v>1</v>
      </c>
      <c r="AK28" s="189">
        <f>if(k1_sort!AO28="",1,SWITCH(k1_sort!$D28,"ソロ歌",k1_sort!AO28*7,"ソリ歌",k1_sort!AO28*7,"振り",k1_sort!AO28*5,"演技",k1_sort!AO28*3,"全体歌",k1_sort!AO28,1))</f>
        <v>1</v>
      </c>
      <c r="AL28" s="189">
        <f>if(k1_sort!AP28="",1,SWITCH(k1_sort!$D28,"ソロ歌",k1_sort!AP28*7,"ソリ歌",k1_sort!AP28*7,"振り",k1_sort!AP28*5,"演技",k1_sort!AP28*3,"全体歌",k1_sort!AP28,1))</f>
        <v>1</v>
      </c>
      <c r="AM28" s="189">
        <f>if(k1_sort!AQ28="",1,SWITCH(k1_sort!$D28,"ソロ歌",k1_sort!AQ28*7,"ソリ歌",k1_sort!AQ28*7,"振り",k1_sort!AQ28*5,"演技",k1_sort!AQ28*3,"全体歌",k1_sort!AQ28,1))</f>
        <v>1</v>
      </c>
      <c r="AN28" s="189">
        <f>if(k1_sort!AR28="",1,SWITCH(k1_sort!$D28,"ソロ歌",k1_sort!AR28*7,"ソリ歌",k1_sort!AR28*7,"振り",k1_sort!AR28*5,"演技",k1_sort!AR28*3,"全体歌",k1_sort!AR28,1))</f>
        <v>1</v>
      </c>
      <c r="AO28" s="189">
        <f>if(k1_sort!AS28="",1,SWITCH(k1_sort!$D28,"ソロ歌",k1_sort!AS28*7,"ソリ歌",k1_sort!AS28*7,"振り",k1_sort!AS28*5,"演技",k1_sort!AS28*3,"全体歌",k1_sort!AS28,1))</f>
        <v>1</v>
      </c>
      <c r="AP28" s="189">
        <f>if(k1_sort!AT28="",1,SWITCH(k1_sort!$D28,"ソロ歌",k1_sort!AT28*7,"ソリ歌",k1_sort!AT28*7,"振り",k1_sort!AT28*5,"演技",k1_sort!AT28*3,"全体歌",k1_sort!AT28,1))</f>
        <v>1</v>
      </c>
      <c r="AQ28" s="189">
        <f>if(k1_sort!AU28="",1,SWITCH(k1_sort!$D28,"ソロ歌",k1_sort!AU28*7,"ソリ歌",k1_sort!AU28*7,"振り",k1_sort!AU28*5,"演技",k1_sort!AU28*3,"全体歌",k1_sort!AU28,1))</f>
        <v>1</v>
      </c>
      <c r="AR28" s="189">
        <f>if(k1_sort!AV28="",1,SWITCH(k1_sort!$D28,"ソロ歌",k1_sort!AV28*7,"ソリ歌",k1_sort!AV28*7,"振り",k1_sort!AV28*5,"演技",k1_sort!AV28*3,"全体歌",k1_sort!AV28,1))</f>
        <v>1</v>
      </c>
      <c r="AS28" s="189">
        <f>if(k1_sort!AW28="",1,SWITCH(k1_sort!$D28,"ソロ歌",k1_sort!AW28*7,"ソリ歌",k1_sort!AW28*7,"振り",k1_sort!AW28*5,"演技",k1_sort!AW28*3,"全体歌",k1_sort!AW28,1))</f>
        <v>1</v>
      </c>
      <c r="AT28" s="189">
        <f>if(k1_sort!AX28="",1,SWITCH(k1_sort!$D28,"ソロ歌",k1_sort!AX28*7,"ソリ歌",k1_sort!AX28*7,"振り",k1_sort!AX28*5,"演技",k1_sort!AX28*3,"全体歌",k1_sort!AX28,1))</f>
        <v>1</v>
      </c>
      <c r="AU28" s="189">
        <f>if(k1_sort!AY28="",1,SWITCH(k1_sort!$D28,"ソロ歌",k1_sort!AY28*7,"ソリ歌",k1_sort!AY28*7,"振り",k1_sort!AY28*5,"演技",k1_sort!AY28*3,"全体歌",k1_sort!AY28,1))</f>
        <v>1</v>
      </c>
      <c r="AV28" s="189">
        <f>if(k1_sort!AZ28="",1,SWITCH(k1_sort!$D28,"ソロ歌",k1_sort!AZ28*7,"ソリ歌",k1_sort!AZ28*7,"振り",k1_sort!AZ28*5,"演技",k1_sort!AZ28*3,"全体歌",k1_sort!AZ28,1))</f>
        <v>1</v>
      </c>
      <c r="AW28" s="189">
        <f>if(k1_sort!BA28="",1,SWITCH(k1_sort!$D28,"ソロ歌",k1_sort!BA28*7,"ソリ歌",k1_sort!BA28*7,"振り",k1_sort!BA28*5,"演技",k1_sort!BA28*3,"全体歌",k1_sort!BA28,1))</f>
        <v>1</v>
      </c>
      <c r="AX28" s="189">
        <f>if(k1_sort!BB28="",1,SWITCH(k1_sort!$D28,"ソロ歌",k1_sort!BB28*7,"ソリ歌",k1_sort!BB28*7,"振り",k1_sort!BB28*5,"演技",k1_sort!BB28*3,"全体歌",k1_sort!BB28,1))</f>
        <v>1</v>
      </c>
      <c r="AY28" s="189">
        <f>if(k1_sort!BC28="",1,SWITCH(k1_sort!$D28,"ソロ歌",k1_sort!BC28*7,"ソリ歌",k1_sort!BC28*7,"振り",k1_sort!BC28*5,"演技",k1_sort!BC28*3,"全体歌",k1_sort!BC28,1))</f>
        <v>1</v>
      </c>
    </row>
    <row r="29">
      <c r="A29" s="36" t="str">
        <f>k1_sort!B29</f>
        <v/>
      </c>
      <c r="B29" s="189">
        <f>if(k1_sort!F29="",1,SWITCH(k1_sort!$D29,"ソロ歌",k1_sort!F29*7,"ソリ歌",k1_sort!F29*7,"振り",k1_sort!F29*5,"演技",k1_sort!F29*3,"全体歌",k1_sort!F29,1))</f>
        <v>1</v>
      </c>
      <c r="C29" s="189">
        <f>if(k1_sort!G29="",1,SWITCH(k1_sort!$D29,"ソロ歌",k1_sort!G29*7,"ソリ歌",k1_sort!G29*7,"振り",k1_sort!G29*5,"演技",k1_sort!G29*3,"全体歌",k1_sort!G29,1))</f>
        <v>1</v>
      </c>
      <c r="D29" s="189">
        <f>if(k1_sort!H29="",1,SWITCH(k1_sort!$D29,"ソロ歌",k1_sort!H29*7,"ソリ歌",k1_sort!H29*7,"振り",k1_sort!H29*5,"演技",k1_sort!H29*3,"全体歌",k1_sort!H29,1))</f>
        <v>1</v>
      </c>
      <c r="E29" s="189">
        <f>if(k1_sort!I29="",1,SWITCH(k1_sort!$D29,"ソロ歌",k1_sort!I29*7,"ソリ歌",k1_sort!I29*7,"振り",k1_sort!I29*5,"演技",k1_sort!I29*3,"全体歌",k1_sort!I29,1))</f>
        <v>1</v>
      </c>
      <c r="F29" s="189">
        <f>if(k1_sort!J29="",1,SWITCH(k1_sort!$D29,"ソロ歌",k1_sort!J29*7,"ソリ歌",k1_sort!J29*7,"振り",k1_sort!J29*5,"演技",k1_sort!J29*3,"全体歌",k1_sort!J29,1))</f>
        <v>1</v>
      </c>
      <c r="G29" s="189">
        <f>if(k1_sort!K29="",1,SWITCH(k1_sort!$D29,"ソロ歌",k1_sort!K29*7,"ソリ歌",k1_sort!K29*7,"振り",k1_sort!K29*5,"演技",k1_sort!K29*3,"全体歌",k1_sort!K29,1))</f>
        <v>1</v>
      </c>
      <c r="H29" s="189">
        <f>if(k1_sort!L29="",1,SWITCH(k1_sort!$D29,"ソロ歌",k1_sort!L29*7,"ソリ歌",k1_sort!L29*7,"振り",k1_sort!L29*5,"演技",k1_sort!L29*3,"全体歌",k1_sort!L29,1))</f>
        <v>1</v>
      </c>
      <c r="I29" s="189">
        <f>if(k1_sort!M29="",1,SWITCH(k1_sort!$D29,"ソロ歌",k1_sort!M29*7,"ソリ歌",k1_sort!M29*7,"振り",k1_sort!M29*5,"演技",k1_sort!M29*3,"全体歌",k1_sort!M29,1))</f>
        <v>1</v>
      </c>
      <c r="J29" s="189">
        <f>if(k1_sort!N29="",1,SWITCH(k1_sort!$D29,"ソロ歌",k1_sort!N29*7,"ソリ歌",k1_sort!N29*7,"振り",k1_sort!N29*5,"演技",k1_sort!N29*3,"全体歌",k1_sort!N29,1))</f>
        <v>1</v>
      </c>
      <c r="K29" s="189">
        <f>if(k1_sort!O29="",1,SWITCH(k1_sort!$D29,"ソロ歌",k1_sort!O29*7,"ソリ歌",k1_sort!O29*7,"振り",k1_sort!O29*5,"演技",k1_sort!O29*3,"全体歌",k1_sort!O29,1))</f>
        <v>1</v>
      </c>
      <c r="L29" s="189">
        <f>if(k1_sort!P29="",1,SWITCH(k1_sort!$D29,"ソロ歌",k1_sort!P29*7,"ソリ歌",k1_sort!P29*7,"振り",k1_sort!P29*5,"演技",k1_sort!P29*3,"全体歌",k1_sort!P29,1))</f>
        <v>1</v>
      </c>
      <c r="M29" s="189">
        <f>if(k1_sort!Q29="",1,SWITCH(k1_sort!$D29,"ソロ歌",k1_sort!Q29*7,"ソリ歌",k1_sort!Q29*7,"振り",k1_sort!Q29*5,"演技",k1_sort!Q29*3,"全体歌",k1_sort!Q29,1))</f>
        <v>1</v>
      </c>
      <c r="N29" s="189">
        <f>if(k1_sort!R29="",1,SWITCH(k1_sort!$D29,"ソロ歌",k1_sort!R29*7,"ソリ歌",k1_sort!R29*7,"振り",k1_sort!R29*5,"演技",k1_sort!R29*3,"全体歌",k1_sort!R29,1))</f>
        <v>1</v>
      </c>
      <c r="O29" s="189">
        <f>if(k1_sort!S29="",1,SWITCH(k1_sort!$D29,"ソロ歌",k1_sort!S29*7,"ソリ歌",k1_sort!S29*7,"振り",k1_sort!S29*5,"演技",k1_sort!S29*3,"全体歌",k1_sort!S29,1))</f>
        <v>1</v>
      </c>
      <c r="P29" s="189">
        <f>if(k1_sort!T29="",1,SWITCH(k1_sort!$D29,"ソロ歌",k1_sort!T29*7,"ソリ歌",k1_sort!T29*7,"振り",k1_sort!T29*5,"演技",k1_sort!T29*3,"全体歌",k1_sort!T29,1))</f>
        <v>1</v>
      </c>
      <c r="Q29" s="189">
        <f>if(k1_sort!U29="",1,SWITCH(k1_sort!$D29,"ソロ歌",k1_sort!U29*7,"ソリ歌",k1_sort!U29*7,"振り",k1_sort!U29*5,"演技",k1_sort!U29*3,"全体歌",k1_sort!U29,1))</f>
        <v>1</v>
      </c>
      <c r="R29" s="189">
        <f>if(k1_sort!V29="",1,SWITCH(k1_sort!$D29,"ソロ歌",k1_sort!V29*7,"ソリ歌",k1_sort!V29*7,"振り",k1_sort!V29*5,"演技",k1_sort!V29*3,"全体歌",k1_sort!V29,1))</f>
        <v>1</v>
      </c>
      <c r="S29" s="189">
        <f>if(k1_sort!W29="",1,SWITCH(k1_sort!$D29,"ソロ歌",k1_sort!W29*7,"ソリ歌",k1_sort!W29*7,"振り",k1_sort!W29*5,"演技",k1_sort!W29*3,"全体歌",k1_sort!W29,1))</f>
        <v>1</v>
      </c>
      <c r="T29" s="189">
        <f>if(k1_sort!X29="",1,SWITCH(k1_sort!$D29,"ソロ歌",k1_sort!X29*7,"ソリ歌",k1_sort!X29*7,"振り",k1_sort!X29*5,"演技",k1_sort!X29*3,"全体歌",k1_sort!X29,1))</f>
        <v>1</v>
      </c>
      <c r="U29" s="189">
        <f>if(k1_sort!Y29="",1,SWITCH(k1_sort!$D29,"ソロ歌",k1_sort!Y29*7,"ソリ歌",k1_sort!Y29*7,"振り",k1_sort!Y29*5,"演技",k1_sort!Y29*3,"全体歌",k1_sort!Y29,1))</f>
        <v>1</v>
      </c>
      <c r="V29" s="189">
        <f>if(k1_sort!Z29="",1,SWITCH(k1_sort!$D29,"ソロ歌",k1_sort!Z29*7,"ソリ歌",k1_sort!Z29*7,"振り",k1_sort!Z29*5,"演技",k1_sort!Z29*3,"全体歌",k1_sort!Z29,1))</f>
        <v>1</v>
      </c>
      <c r="W29" s="189">
        <f>if(k1_sort!AA29="",1,SWITCH(k1_sort!$D29,"ソロ歌",k1_sort!AA29*7,"ソリ歌",k1_sort!AA29*7,"振り",k1_sort!AA29*5,"演技",k1_sort!AA29*3,"全体歌",k1_sort!AA29,1))</f>
        <v>1</v>
      </c>
      <c r="X29" s="189">
        <f>if(k1_sort!AB29="",1,SWITCH(k1_sort!$D29,"ソロ歌",k1_sort!AB29*7,"ソリ歌",k1_sort!AB29*7,"振り",k1_sort!AB29*5,"演技",k1_sort!AB29*3,"全体歌",k1_sort!AB29,1))</f>
        <v>1</v>
      </c>
      <c r="Y29" s="189">
        <f>if(k1_sort!AC29="",1,SWITCH(k1_sort!$D29,"ソロ歌",k1_sort!AC29*7,"ソリ歌",k1_sort!AC29*7,"振り",k1_sort!AC29*5,"演技",k1_sort!AC29*3,"全体歌",k1_sort!AC29,1))</f>
        <v>1</v>
      </c>
      <c r="Z29" s="189">
        <f>if(k1_sort!AD29="",1,SWITCH(k1_sort!$D29,"ソロ歌",k1_sort!AD29*7,"ソリ歌",k1_sort!AD29*7,"振り",k1_sort!AD29*5,"演技",k1_sort!AD29*3,"全体歌",k1_sort!AD29,1))</f>
        <v>1</v>
      </c>
      <c r="AA29" s="189">
        <f>if(k1_sort!AE29="",1,SWITCH(k1_sort!$D29,"ソロ歌",k1_sort!AE29*7,"ソリ歌",k1_sort!AE29*7,"振り",k1_sort!AE29*5,"演技",k1_sort!AE29*3,"全体歌",k1_sort!AE29,1))</f>
        <v>1</v>
      </c>
      <c r="AB29" s="189">
        <f>if(k1_sort!AF29="",1,SWITCH(k1_sort!$D29,"ソロ歌",k1_sort!AF29*7,"ソリ歌",k1_sort!AF29*7,"振り",k1_sort!AF29*5,"演技",k1_sort!AF29*3,"全体歌",k1_sort!AF29,1))</f>
        <v>1</v>
      </c>
      <c r="AC29" s="189">
        <f>if(k1_sort!AG29="",1,SWITCH(k1_sort!$D29,"ソロ歌",k1_sort!AG29*7,"ソリ歌",k1_sort!AG29*7,"振り",k1_sort!AG29*5,"演技",k1_sort!AG29*3,"全体歌",k1_sort!AG29,1))</f>
        <v>1</v>
      </c>
      <c r="AD29" s="189">
        <f>if(k1_sort!AH29="",1,SWITCH(k1_sort!$D29,"ソロ歌",k1_sort!AH29*7,"ソリ歌",k1_sort!AH29*7,"振り",k1_sort!AH29*5,"演技",k1_sort!AH29*3,"全体歌",k1_sort!AH29,1))</f>
        <v>1</v>
      </c>
      <c r="AE29" s="189">
        <f>if(k1_sort!AI29="",1,SWITCH(k1_sort!$D29,"ソロ歌",k1_sort!AI29*7,"ソリ歌",k1_sort!AI29*7,"振り",k1_sort!AI29*5,"演技",k1_sort!AI29*3,"全体歌",k1_sort!AI29,1))</f>
        <v>1</v>
      </c>
      <c r="AF29" s="189">
        <f>if(k1_sort!AJ29="",1,SWITCH(k1_sort!$D29,"ソロ歌",k1_sort!AJ29*7,"ソリ歌",k1_sort!AJ29*7,"振り",k1_sort!AJ29*5,"演技",k1_sort!AJ29*3,"全体歌",k1_sort!AJ29,1))</f>
        <v>1</v>
      </c>
      <c r="AG29" s="189">
        <f>if(k1_sort!AK29="",1,SWITCH(k1_sort!$D29,"ソロ歌",k1_sort!AK29*7,"ソリ歌",k1_sort!AK29*7,"振り",k1_sort!AK29*5,"演技",k1_sort!AK29*3,"全体歌",k1_sort!AK29,1))</f>
        <v>1</v>
      </c>
      <c r="AH29" s="189">
        <f>if(k1_sort!AL29="",1,SWITCH(k1_sort!$D29,"ソロ歌",k1_sort!AL29*7,"ソリ歌",k1_sort!AL29*7,"振り",k1_sort!AL29*5,"演技",k1_sort!AL29*3,"全体歌",k1_sort!AL29,1))</f>
        <v>1</v>
      </c>
      <c r="AI29" s="189">
        <f>if(k1_sort!AM29="",1,SWITCH(k1_sort!$D29,"ソロ歌",k1_sort!AM29*7,"ソリ歌",k1_sort!AM29*7,"振り",k1_sort!AM29*5,"演技",k1_sort!AM29*3,"全体歌",k1_sort!AM29,1))</f>
        <v>1</v>
      </c>
      <c r="AJ29" s="189">
        <f>if(k1_sort!AN29="",1,SWITCH(k1_sort!$D29,"ソロ歌",k1_sort!AN29*7,"ソリ歌",k1_sort!AN29*7,"振り",k1_sort!AN29*5,"演技",k1_sort!AN29*3,"全体歌",k1_sort!AN29,1))</f>
        <v>1</v>
      </c>
      <c r="AK29" s="189">
        <f>if(k1_sort!AO29="",1,SWITCH(k1_sort!$D29,"ソロ歌",k1_sort!AO29*7,"ソリ歌",k1_sort!AO29*7,"振り",k1_sort!AO29*5,"演技",k1_sort!AO29*3,"全体歌",k1_sort!AO29,1))</f>
        <v>1</v>
      </c>
      <c r="AL29" s="189">
        <f>if(k1_sort!AP29="",1,SWITCH(k1_sort!$D29,"ソロ歌",k1_sort!AP29*7,"ソリ歌",k1_sort!AP29*7,"振り",k1_sort!AP29*5,"演技",k1_sort!AP29*3,"全体歌",k1_sort!AP29,1))</f>
        <v>1</v>
      </c>
      <c r="AM29" s="189">
        <f>if(k1_sort!AQ29="",1,SWITCH(k1_sort!$D29,"ソロ歌",k1_sort!AQ29*7,"ソリ歌",k1_sort!AQ29*7,"振り",k1_sort!AQ29*5,"演技",k1_sort!AQ29*3,"全体歌",k1_sort!AQ29,1))</f>
        <v>1</v>
      </c>
      <c r="AN29" s="189">
        <f>if(k1_sort!AR29="",1,SWITCH(k1_sort!$D29,"ソロ歌",k1_sort!AR29*7,"ソリ歌",k1_sort!AR29*7,"振り",k1_sort!AR29*5,"演技",k1_sort!AR29*3,"全体歌",k1_sort!AR29,1))</f>
        <v>1</v>
      </c>
      <c r="AO29" s="189">
        <f>if(k1_sort!AS29="",1,SWITCH(k1_sort!$D29,"ソロ歌",k1_sort!AS29*7,"ソリ歌",k1_sort!AS29*7,"振り",k1_sort!AS29*5,"演技",k1_sort!AS29*3,"全体歌",k1_sort!AS29,1))</f>
        <v>1</v>
      </c>
      <c r="AP29" s="189">
        <f>if(k1_sort!AT29="",1,SWITCH(k1_sort!$D29,"ソロ歌",k1_sort!AT29*7,"ソリ歌",k1_sort!AT29*7,"振り",k1_sort!AT29*5,"演技",k1_sort!AT29*3,"全体歌",k1_sort!AT29,1))</f>
        <v>1</v>
      </c>
      <c r="AQ29" s="189">
        <f>if(k1_sort!AU29="",1,SWITCH(k1_sort!$D29,"ソロ歌",k1_sort!AU29*7,"ソリ歌",k1_sort!AU29*7,"振り",k1_sort!AU29*5,"演技",k1_sort!AU29*3,"全体歌",k1_sort!AU29,1))</f>
        <v>1</v>
      </c>
      <c r="AR29" s="189">
        <f>if(k1_sort!AV29="",1,SWITCH(k1_sort!$D29,"ソロ歌",k1_sort!AV29*7,"ソリ歌",k1_sort!AV29*7,"振り",k1_sort!AV29*5,"演技",k1_sort!AV29*3,"全体歌",k1_sort!AV29,1))</f>
        <v>1</v>
      </c>
      <c r="AS29" s="189">
        <f>if(k1_sort!AW29="",1,SWITCH(k1_sort!$D29,"ソロ歌",k1_sort!AW29*7,"ソリ歌",k1_sort!AW29*7,"振り",k1_sort!AW29*5,"演技",k1_sort!AW29*3,"全体歌",k1_sort!AW29,1))</f>
        <v>1</v>
      </c>
      <c r="AT29" s="189">
        <f>if(k1_sort!AX29="",1,SWITCH(k1_sort!$D29,"ソロ歌",k1_sort!AX29*7,"ソリ歌",k1_sort!AX29*7,"振り",k1_sort!AX29*5,"演技",k1_sort!AX29*3,"全体歌",k1_sort!AX29,1))</f>
        <v>1</v>
      </c>
      <c r="AU29" s="189">
        <f>if(k1_sort!AY29="",1,SWITCH(k1_sort!$D29,"ソロ歌",k1_sort!AY29*7,"ソリ歌",k1_sort!AY29*7,"振り",k1_sort!AY29*5,"演技",k1_sort!AY29*3,"全体歌",k1_sort!AY29,1))</f>
        <v>1</v>
      </c>
      <c r="AV29" s="189">
        <f>if(k1_sort!AZ29="",1,SWITCH(k1_sort!$D29,"ソロ歌",k1_sort!AZ29*7,"ソリ歌",k1_sort!AZ29*7,"振り",k1_sort!AZ29*5,"演技",k1_sort!AZ29*3,"全体歌",k1_sort!AZ29,1))</f>
        <v>1</v>
      </c>
      <c r="AW29" s="189">
        <f>if(k1_sort!BA29="",1,SWITCH(k1_sort!$D29,"ソロ歌",k1_sort!BA29*7,"ソリ歌",k1_sort!BA29*7,"振り",k1_sort!BA29*5,"演技",k1_sort!BA29*3,"全体歌",k1_sort!BA29,1))</f>
        <v>1</v>
      </c>
      <c r="AX29" s="189">
        <f>if(k1_sort!BB29="",1,SWITCH(k1_sort!$D29,"ソロ歌",k1_sort!BB29*7,"ソリ歌",k1_sort!BB29*7,"振り",k1_sort!BB29*5,"演技",k1_sort!BB29*3,"全体歌",k1_sort!BB29,1))</f>
        <v>1</v>
      </c>
      <c r="AY29" s="189">
        <f>if(k1_sort!BC29="",1,SWITCH(k1_sort!$D29,"ソロ歌",k1_sort!BC29*7,"ソリ歌",k1_sort!BC29*7,"振り",k1_sort!BC29*5,"演技",k1_sort!BC29*3,"全体歌",k1_sort!BC29,1))</f>
        <v>1</v>
      </c>
    </row>
    <row r="30">
      <c r="A30" s="36" t="str">
        <f>k1_sort!B30</f>
        <v/>
      </c>
      <c r="B30" s="189">
        <f>if(k1_sort!F30="",1,SWITCH(k1_sort!$D30,"ソロ歌",k1_sort!F30*7,"ソリ歌",k1_sort!F30*7,"振り",k1_sort!F30*5,"演技",k1_sort!F30*3,"全体歌",k1_sort!F30,1))</f>
        <v>1</v>
      </c>
      <c r="C30" s="189">
        <f>if(k1_sort!G30="",1,SWITCH(k1_sort!$D30,"ソロ歌",k1_sort!G30*7,"ソリ歌",k1_sort!G30*7,"振り",k1_sort!G30*5,"演技",k1_sort!G30*3,"全体歌",k1_sort!G30,1))</f>
        <v>1</v>
      </c>
      <c r="D30" s="189">
        <f>if(k1_sort!H30="",1,SWITCH(k1_sort!$D30,"ソロ歌",k1_sort!H30*7,"ソリ歌",k1_sort!H30*7,"振り",k1_sort!H30*5,"演技",k1_sort!H30*3,"全体歌",k1_sort!H30,1))</f>
        <v>1</v>
      </c>
      <c r="E30" s="189">
        <f>if(k1_sort!I30="",1,SWITCH(k1_sort!$D30,"ソロ歌",k1_sort!I30*7,"ソリ歌",k1_sort!I30*7,"振り",k1_sort!I30*5,"演技",k1_sort!I30*3,"全体歌",k1_sort!I30,1))</f>
        <v>1</v>
      </c>
      <c r="F30" s="189">
        <f>if(k1_sort!J30="",1,SWITCH(k1_sort!$D30,"ソロ歌",k1_sort!J30*7,"ソリ歌",k1_sort!J30*7,"振り",k1_sort!J30*5,"演技",k1_sort!J30*3,"全体歌",k1_sort!J30,1))</f>
        <v>1</v>
      </c>
      <c r="G30" s="189">
        <f>if(k1_sort!K30="",1,SWITCH(k1_sort!$D30,"ソロ歌",k1_sort!K30*7,"ソリ歌",k1_sort!K30*7,"振り",k1_sort!K30*5,"演技",k1_sort!K30*3,"全体歌",k1_sort!K30,1))</f>
        <v>1</v>
      </c>
      <c r="H30" s="189">
        <f>if(k1_sort!L30="",1,SWITCH(k1_sort!$D30,"ソロ歌",k1_sort!L30*7,"ソリ歌",k1_sort!L30*7,"振り",k1_sort!L30*5,"演技",k1_sort!L30*3,"全体歌",k1_sort!L30,1))</f>
        <v>1</v>
      </c>
      <c r="I30" s="189">
        <f>if(k1_sort!M30="",1,SWITCH(k1_sort!$D30,"ソロ歌",k1_sort!M30*7,"ソリ歌",k1_sort!M30*7,"振り",k1_sort!M30*5,"演技",k1_sort!M30*3,"全体歌",k1_sort!M30,1))</f>
        <v>1</v>
      </c>
      <c r="J30" s="189">
        <f>if(k1_sort!N30="",1,SWITCH(k1_sort!$D30,"ソロ歌",k1_sort!N30*7,"ソリ歌",k1_sort!N30*7,"振り",k1_sort!N30*5,"演技",k1_sort!N30*3,"全体歌",k1_sort!N30,1))</f>
        <v>1</v>
      </c>
      <c r="K30" s="189">
        <f>if(k1_sort!O30="",1,SWITCH(k1_sort!$D30,"ソロ歌",k1_sort!O30*7,"ソリ歌",k1_sort!O30*7,"振り",k1_sort!O30*5,"演技",k1_sort!O30*3,"全体歌",k1_sort!O30,1))</f>
        <v>1</v>
      </c>
      <c r="L30" s="189">
        <f>if(k1_sort!P30="",1,SWITCH(k1_sort!$D30,"ソロ歌",k1_sort!P30*7,"ソリ歌",k1_sort!P30*7,"振り",k1_sort!P30*5,"演技",k1_sort!P30*3,"全体歌",k1_sort!P30,1))</f>
        <v>1</v>
      </c>
      <c r="M30" s="189">
        <f>if(k1_sort!Q30="",1,SWITCH(k1_sort!$D30,"ソロ歌",k1_sort!Q30*7,"ソリ歌",k1_sort!Q30*7,"振り",k1_sort!Q30*5,"演技",k1_sort!Q30*3,"全体歌",k1_sort!Q30,1))</f>
        <v>1</v>
      </c>
      <c r="N30" s="189">
        <f>if(k1_sort!R30="",1,SWITCH(k1_sort!$D30,"ソロ歌",k1_sort!R30*7,"ソリ歌",k1_sort!R30*7,"振り",k1_sort!R30*5,"演技",k1_sort!R30*3,"全体歌",k1_sort!R30,1))</f>
        <v>1</v>
      </c>
      <c r="O30" s="189">
        <f>if(k1_sort!S30="",1,SWITCH(k1_sort!$D30,"ソロ歌",k1_sort!S30*7,"ソリ歌",k1_sort!S30*7,"振り",k1_sort!S30*5,"演技",k1_sort!S30*3,"全体歌",k1_sort!S30,1))</f>
        <v>1</v>
      </c>
      <c r="P30" s="189">
        <f>if(k1_sort!T30="",1,SWITCH(k1_sort!$D30,"ソロ歌",k1_sort!T30*7,"ソリ歌",k1_sort!T30*7,"振り",k1_sort!T30*5,"演技",k1_sort!T30*3,"全体歌",k1_sort!T30,1))</f>
        <v>1</v>
      </c>
      <c r="Q30" s="189">
        <f>if(k1_sort!U30="",1,SWITCH(k1_sort!$D30,"ソロ歌",k1_sort!U30*7,"ソリ歌",k1_sort!U30*7,"振り",k1_sort!U30*5,"演技",k1_sort!U30*3,"全体歌",k1_sort!U30,1))</f>
        <v>1</v>
      </c>
      <c r="R30" s="189">
        <f>if(k1_sort!V30="",1,SWITCH(k1_sort!$D30,"ソロ歌",k1_sort!V30*7,"ソリ歌",k1_sort!V30*7,"振り",k1_sort!V30*5,"演技",k1_sort!V30*3,"全体歌",k1_sort!V30,1))</f>
        <v>1</v>
      </c>
      <c r="S30" s="189">
        <f>if(k1_sort!W30="",1,SWITCH(k1_sort!$D30,"ソロ歌",k1_sort!W30*7,"ソリ歌",k1_sort!W30*7,"振り",k1_sort!W30*5,"演技",k1_sort!W30*3,"全体歌",k1_sort!W30,1))</f>
        <v>1</v>
      </c>
      <c r="T30" s="189">
        <f>if(k1_sort!X30="",1,SWITCH(k1_sort!$D30,"ソロ歌",k1_sort!X30*7,"ソリ歌",k1_sort!X30*7,"振り",k1_sort!X30*5,"演技",k1_sort!X30*3,"全体歌",k1_sort!X30,1))</f>
        <v>1</v>
      </c>
      <c r="U30" s="189">
        <f>if(k1_sort!Y30="",1,SWITCH(k1_sort!$D30,"ソロ歌",k1_sort!Y30*7,"ソリ歌",k1_sort!Y30*7,"振り",k1_sort!Y30*5,"演技",k1_sort!Y30*3,"全体歌",k1_sort!Y30,1))</f>
        <v>1</v>
      </c>
      <c r="V30" s="189">
        <f>if(k1_sort!Z30="",1,SWITCH(k1_sort!$D30,"ソロ歌",k1_sort!Z30*7,"ソリ歌",k1_sort!Z30*7,"振り",k1_sort!Z30*5,"演技",k1_sort!Z30*3,"全体歌",k1_sort!Z30,1))</f>
        <v>1</v>
      </c>
      <c r="W30" s="189">
        <f>if(k1_sort!AA30="",1,SWITCH(k1_sort!$D30,"ソロ歌",k1_sort!AA30*7,"ソリ歌",k1_sort!AA30*7,"振り",k1_sort!AA30*5,"演技",k1_sort!AA30*3,"全体歌",k1_sort!AA30,1))</f>
        <v>1</v>
      </c>
      <c r="X30" s="189">
        <f>if(k1_sort!AB30="",1,SWITCH(k1_sort!$D30,"ソロ歌",k1_sort!AB30*7,"ソリ歌",k1_sort!AB30*7,"振り",k1_sort!AB30*5,"演技",k1_sort!AB30*3,"全体歌",k1_sort!AB30,1))</f>
        <v>1</v>
      </c>
      <c r="Y30" s="189">
        <f>if(k1_sort!AC30="",1,SWITCH(k1_sort!$D30,"ソロ歌",k1_sort!AC30*7,"ソリ歌",k1_sort!AC30*7,"振り",k1_sort!AC30*5,"演技",k1_sort!AC30*3,"全体歌",k1_sort!AC30,1))</f>
        <v>1</v>
      </c>
      <c r="Z30" s="189">
        <f>if(k1_sort!AD30="",1,SWITCH(k1_sort!$D30,"ソロ歌",k1_sort!AD30*7,"ソリ歌",k1_sort!AD30*7,"振り",k1_sort!AD30*5,"演技",k1_sort!AD30*3,"全体歌",k1_sort!AD30,1))</f>
        <v>1</v>
      </c>
      <c r="AA30" s="189">
        <f>if(k1_sort!AE30="",1,SWITCH(k1_sort!$D30,"ソロ歌",k1_sort!AE30*7,"ソリ歌",k1_sort!AE30*7,"振り",k1_sort!AE30*5,"演技",k1_sort!AE30*3,"全体歌",k1_sort!AE30,1))</f>
        <v>1</v>
      </c>
      <c r="AB30" s="189">
        <f>if(k1_sort!AF30="",1,SWITCH(k1_sort!$D30,"ソロ歌",k1_sort!AF30*7,"ソリ歌",k1_sort!AF30*7,"振り",k1_sort!AF30*5,"演技",k1_sort!AF30*3,"全体歌",k1_sort!AF30,1))</f>
        <v>1</v>
      </c>
      <c r="AC30" s="189">
        <f>if(k1_sort!AG30="",1,SWITCH(k1_sort!$D30,"ソロ歌",k1_sort!AG30*7,"ソリ歌",k1_sort!AG30*7,"振り",k1_sort!AG30*5,"演技",k1_sort!AG30*3,"全体歌",k1_sort!AG30,1))</f>
        <v>1</v>
      </c>
      <c r="AD30" s="189">
        <f>if(k1_sort!AH30="",1,SWITCH(k1_sort!$D30,"ソロ歌",k1_sort!AH30*7,"ソリ歌",k1_sort!AH30*7,"振り",k1_sort!AH30*5,"演技",k1_sort!AH30*3,"全体歌",k1_sort!AH30,1))</f>
        <v>1</v>
      </c>
      <c r="AE30" s="189">
        <f>if(k1_sort!AI30="",1,SWITCH(k1_sort!$D30,"ソロ歌",k1_sort!AI30*7,"ソリ歌",k1_sort!AI30*7,"振り",k1_sort!AI30*5,"演技",k1_sort!AI30*3,"全体歌",k1_sort!AI30,1))</f>
        <v>1</v>
      </c>
      <c r="AF30" s="189">
        <f>if(k1_sort!AJ30="",1,SWITCH(k1_sort!$D30,"ソロ歌",k1_sort!AJ30*7,"ソリ歌",k1_sort!AJ30*7,"振り",k1_sort!AJ30*5,"演技",k1_sort!AJ30*3,"全体歌",k1_sort!AJ30,1))</f>
        <v>1</v>
      </c>
      <c r="AG30" s="189">
        <f>if(k1_sort!AK30="",1,SWITCH(k1_sort!$D30,"ソロ歌",k1_sort!AK30*7,"ソリ歌",k1_sort!AK30*7,"振り",k1_sort!AK30*5,"演技",k1_sort!AK30*3,"全体歌",k1_sort!AK30,1))</f>
        <v>1</v>
      </c>
      <c r="AH30" s="189">
        <f>if(k1_sort!AL30="",1,SWITCH(k1_sort!$D30,"ソロ歌",k1_sort!AL30*7,"ソリ歌",k1_sort!AL30*7,"振り",k1_sort!AL30*5,"演技",k1_sort!AL30*3,"全体歌",k1_sort!AL30,1))</f>
        <v>1</v>
      </c>
      <c r="AI30" s="189">
        <f>if(k1_sort!AM30="",1,SWITCH(k1_sort!$D30,"ソロ歌",k1_sort!AM30*7,"ソリ歌",k1_sort!AM30*7,"振り",k1_sort!AM30*5,"演技",k1_sort!AM30*3,"全体歌",k1_sort!AM30,1))</f>
        <v>1</v>
      </c>
      <c r="AJ30" s="189">
        <f>if(k1_sort!AN30="",1,SWITCH(k1_sort!$D30,"ソロ歌",k1_sort!AN30*7,"ソリ歌",k1_sort!AN30*7,"振り",k1_sort!AN30*5,"演技",k1_sort!AN30*3,"全体歌",k1_sort!AN30,1))</f>
        <v>1</v>
      </c>
      <c r="AK30" s="189">
        <f>if(k1_sort!AO30="",1,SWITCH(k1_sort!$D30,"ソロ歌",k1_sort!AO30*7,"ソリ歌",k1_sort!AO30*7,"振り",k1_sort!AO30*5,"演技",k1_sort!AO30*3,"全体歌",k1_sort!AO30,1))</f>
        <v>1</v>
      </c>
      <c r="AL30" s="189">
        <f>if(k1_sort!AP30="",1,SWITCH(k1_sort!$D30,"ソロ歌",k1_sort!AP30*7,"ソリ歌",k1_sort!AP30*7,"振り",k1_sort!AP30*5,"演技",k1_sort!AP30*3,"全体歌",k1_sort!AP30,1))</f>
        <v>1</v>
      </c>
      <c r="AM30" s="189">
        <f>if(k1_sort!AQ30="",1,SWITCH(k1_sort!$D30,"ソロ歌",k1_sort!AQ30*7,"ソリ歌",k1_sort!AQ30*7,"振り",k1_sort!AQ30*5,"演技",k1_sort!AQ30*3,"全体歌",k1_sort!AQ30,1))</f>
        <v>1</v>
      </c>
      <c r="AN30" s="189">
        <f>if(k1_sort!AR30="",1,SWITCH(k1_sort!$D30,"ソロ歌",k1_sort!AR30*7,"ソリ歌",k1_sort!AR30*7,"振り",k1_sort!AR30*5,"演技",k1_sort!AR30*3,"全体歌",k1_sort!AR30,1))</f>
        <v>1</v>
      </c>
      <c r="AO30" s="189">
        <f>if(k1_sort!AS30="",1,SWITCH(k1_sort!$D30,"ソロ歌",k1_sort!AS30*7,"ソリ歌",k1_sort!AS30*7,"振り",k1_sort!AS30*5,"演技",k1_sort!AS30*3,"全体歌",k1_sort!AS30,1))</f>
        <v>1</v>
      </c>
      <c r="AP30" s="189">
        <f>if(k1_sort!AT30="",1,SWITCH(k1_sort!$D30,"ソロ歌",k1_sort!AT30*7,"ソリ歌",k1_sort!AT30*7,"振り",k1_sort!AT30*5,"演技",k1_sort!AT30*3,"全体歌",k1_sort!AT30,1))</f>
        <v>1</v>
      </c>
      <c r="AQ30" s="189">
        <f>if(k1_sort!AU30="",1,SWITCH(k1_sort!$D30,"ソロ歌",k1_sort!AU30*7,"ソリ歌",k1_sort!AU30*7,"振り",k1_sort!AU30*5,"演技",k1_sort!AU30*3,"全体歌",k1_sort!AU30,1))</f>
        <v>1</v>
      </c>
      <c r="AR30" s="189">
        <f>if(k1_sort!AV30="",1,SWITCH(k1_sort!$D30,"ソロ歌",k1_sort!AV30*7,"ソリ歌",k1_sort!AV30*7,"振り",k1_sort!AV30*5,"演技",k1_sort!AV30*3,"全体歌",k1_sort!AV30,1))</f>
        <v>1</v>
      </c>
      <c r="AS30" s="189">
        <f>if(k1_sort!AW30="",1,SWITCH(k1_sort!$D30,"ソロ歌",k1_sort!AW30*7,"ソリ歌",k1_sort!AW30*7,"振り",k1_sort!AW30*5,"演技",k1_sort!AW30*3,"全体歌",k1_sort!AW30,1))</f>
        <v>1</v>
      </c>
      <c r="AT30" s="189">
        <f>if(k1_sort!AX30="",1,SWITCH(k1_sort!$D30,"ソロ歌",k1_sort!AX30*7,"ソリ歌",k1_sort!AX30*7,"振り",k1_sort!AX30*5,"演技",k1_sort!AX30*3,"全体歌",k1_sort!AX30,1))</f>
        <v>1</v>
      </c>
      <c r="AU30" s="189">
        <f>if(k1_sort!AY30="",1,SWITCH(k1_sort!$D30,"ソロ歌",k1_sort!AY30*7,"ソリ歌",k1_sort!AY30*7,"振り",k1_sort!AY30*5,"演技",k1_sort!AY30*3,"全体歌",k1_sort!AY30,1))</f>
        <v>1</v>
      </c>
      <c r="AV30" s="189">
        <f>if(k1_sort!AZ30="",1,SWITCH(k1_sort!$D30,"ソロ歌",k1_sort!AZ30*7,"ソリ歌",k1_sort!AZ30*7,"振り",k1_sort!AZ30*5,"演技",k1_sort!AZ30*3,"全体歌",k1_sort!AZ30,1))</f>
        <v>1</v>
      </c>
      <c r="AW30" s="189">
        <f>if(k1_sort!BA30="",1,SWITCH(k1_sort!$D30,"ソロ歌",k1_sort!BA30*7,"ソリ歌",k1_sort!BA30*7,"振り",k1_sort!BA30*5,"演技",k1_sort!BA30*3,"全体歌",k1_sort!BA30,1))</f>
        <v>1</v>
      </c>
      <c r="AX30" s="189">
        <f>if(k1_sort!BB30="",1,SWITCH(k1_sort!$D30,"ソロ歌",k1_sort!BB30*7,"ソリ歌",k1_sort!BB30*7,"振り",k1_sort!BB30*5,"演技",k1_sort!BB30*3,"全体歌",k1_sort!BB30,1))</f>
        <v>1</v>
      </c>
      <c r="AY30" s="189">
        <f>if(k1_sort!BC30="",1,SWITCH(k1_sort!$D30,"ソロ歌",k1_sort!BC30*7,"ソリ歌",k1_sort!BC30*7,"振り",k1_sort!BC30*5,"演技",k1_sort!BC30*3,"全体歌",k1_sort!BC30,1))</f>
        <v>1</v>
      </c>
    </row>
    <row r="31">
      <c r="A31" s="36" t="str">
        <f>k1_sort!B31</f>
        <v/>
      </c>
      <c r="B31" s="189">
        <f>if(k1_sort!F31="",1,SWITCH(k1_sort!$D31,"ソロ歌",k1_sort!F31*7,"ソリ歌",k1_sort!F31*7,"振り",k1_sort!F31*5,"演技",k1_sort!F31*3,"全体歌",k1_sort!F31,1))</f>
        <v>1</v>
      </c>
      <c r="C31" s="189">
        <f>if(k1_sort!G31="",1,SWITCH(k1_sort!$D31,"ソロ歌",k1_sort!G31*7,"ソリ歌",k1_sort!G31*7,"振り",k1_sort!G31*5,"演技",k1_sort!G31*3,"全体歌",k1_sort!G31,1))</f>
        <v>1</v>
      </c>
      <c r="D31" s="189">
        <f>if(k1_sort!H31="",1,SWITCH(k1_sort!$D31,"ソロ歌",k1_sort!H31*7,"ソリ歌",k1_sort!H31*7,"振り",k1_sort!H31*5,"演技",k1_sort!H31*3,"全体歌",k1_sort!H31,1))</f>
        <v>1</v>
      </c>
      <c r="E31" s="189">
        <f>if(k1_sort!I31="",1,SWITCH(k1_sort!$D31,"ソロ歌",k1_sort!I31*7,"ソリ歌",k1_sort!I31*7,"振り",k1_sort!I31*5,"演技",k1_sort!I31*3,"全体歌",k1_sort!I31,1))</f>
        <v>1</v>
      </c>
      <c r="F31" s="189">
        <f>if(k1_sort!J31="",1,SWITCH(k1_sort!$D31,"ソロ歌",k1_sort!J31*7,"ソリ歌",k1_sort!J31*7,"振り",k1_sort!J31*5,"演技",k1_sort!J31*3,"全体歌",k1_sort!J31,1))</f>
        <v>1</v>
      </c>
      <c r="G31" s="189">
        <f>if(k1_sort!K31="",1,SWITCH(k1_sort!$D31,"ソロ歌",k1_sort!K31*7,"ソリ歌",k1_sort!K31*7,"振り",k1_sort!K31*5,"演技",k1_sort!K31*3,"全体歌",k1_sort!K31,1))</f>
        <v>1</v>
      </c>
      <c r="H31" s="189">
        <f>if(k1_sort!L31="",1,SWITCH(k1_sort!$D31,"ソロ歌",k1_sort!L31*7,"ソリ歌",k1_sort!L31*7,"振り",k1_sort!L31*5,"演技",k1_sort!L31*3,"全体歌",k1_sort!L31,1))</f>
        <v>1</v>
      </c>
      <c r="I31" s="189">
        <f>if(k1_sort!M31="",1,SWITCH(k1_sort!$D31,"ソロ歌",k1_sort!M31*7,"ソリ歌",k1_sort!M31*7,"振り",k1_sort!M31*5,"演技",k1_sort!M31*3,"全体歌",k1_sort!M31,1))</f>
        <v>1</v>
      </c>
      <c r="J31" s="189">
        <f>if(k1_sort!N31="",1,SWITCH(k1_sort!$D31,"ソロ歌",k1_sort!N31*7,"ソリ歌",k1_sort!N31*7,"振り",k1_sort!N31*5,"演技",k1_sort!N31*3,"全体歌",k1_sort!N31,1))</f>
        <v>1</v>
      </c>
      <c r="K31" s="189">
        <f>if(k1_sort!O31="",1,SWITCH(k1_sort!$D31,"ソロ歌",k1_sort!O31*7,"ソリ歌",k1_sort!O31*7,"振り",k1_sort!O31*5,"演技",k1_sort!O31*3,"全体歌",k1_sort!O31,1))</f>
        <v>1</v>
      </c>
      <c r="L31" s="189">
        <f>if(k1_sort!P31="",1,SWITCH(k1_sort!$D31,"ソロ歌",k1_sort!P31*7,"ソリ歌",k1_sort!P31*7,"振り",k1_sort!P31*5,"演技",k1_sort!P31*3,"全体歌",k1_sort!P31,1))</f>
        <v>1</v>
      </c>
      <c r="M31" s="189">
        <f>if(k1_sort!Q31="",1,SWITCH(k1_sort!$D31,"ソロ歌",k1_sort!Q31*7,"ソリ歌",k1_sort!Q31*7,"振り",k1_sort!Q31*5,"演技",k1_sort!Q31*3,"全体歌",k1_sort!Q31,1))</f>
        <v>1</v>
      </c>
      <c r="N31" s="189">
        <f>if(k1_sort!R31="",1,SWITCH(k1_sort!$D31,"ソロ歌",k1_sort!R31*7,"ソリ歌",k1_sort!R31*7,"振り",k1_sort!R31*5,"演技",k1_sort!R31*3,"全体歌",k1_sort!R31,1))</f>
        <v>1</v>
      </c>
      <c r="O31" s="189">
        <f>if(k1_sort!S31="",1,SWITCH(k1_sort!$D31,"ソロ歌",k1_sort!S31*7,"ソリ歌",k1_sort!S31*7,"振り",k1_sort!S31*5,"演技",k1_sort!S31*3,"全体歌",k1_sort!S31,1))</f>
        <v>1</v>
      </c>
      <c r="P31" s="189">
        <f>if(k1_sort!T31="",1,SWITCH(k1_sort!$D31,"ソロ歌",k1_sort!T31*7,"ソリ歌",k1_sort!T31*7,"振り",k1_sort!T31*5,"演技",k1_sort!T31*3,"全体歌",k1_sort!T31,1))</f>
        <v>1</v>
      </c>
      <c r="Q31" s="189">
        <f>if(k1_sort!U31="",1,SWITCH(k1_sort!$D31,"ソロ歌",k1_sort!U31*7,"ソリ歌",k1_sort!U31*7,"振り",k1_sort!U31*5,"演技",k1_sort!U31*3,"全体歌",k1_sort!U31,1))</f>
        <v>1</v>
      </c>
      <c r="R31" s="189">
        <f>if(k1_sort!V31="",1,SWITCH(k1_sort!$D31,"ソロ歌",k1_sort!V31*7,"ソリ歌",k1_sort!V31*7,"振り",k1_sort!V31*5,"演技",k1_sort!V31*3,"全体歌",k1_sort!V31,1))</f>
        <v>1</v>
      </c>
      <c r="S31" s="189">
        <f>if(k1_sort!W31="",1,SWITCH(k1_sort!$D31,"ソロ歌",k1_sort!W31*7,"ソリ歌",k1_sort!W31*7,"振り",k1_sort!W31*5,"演技",k1_sort!W31*3,"全体歌",k1_sort!W31,1))</f>
        <v>1</v>
      </c>
      <c r="T31" s="189">
        <f>if(k1_sort!X31="",1,SWITCH(k1_sort!$D31,"ソロ歌",k1_sort!X31*7,"ソリ歌",k1_sort!X31*7,"振り",k1_sort!X31*5,"演技",k1_sort!X31*3,"全体歌",k1_sort!X31,1))</f>
        <v>1</v>
      </c>
      <c r="U31" s="189">
        <f>if(k1_sort!Y31="",1,SWITCH(k1_sort!$D31,"ソロ歌",k1_sort!Y31*7,"ソリ歌",k1_sort!Y31*7,"振り",k1_sort!Y31*5,"演技",k1_sort!Y31*3,"全体歌",k1_sort!Y31,1))</f>
        <v>1</v>
      </c>
      <c r="V31" s="189">
        <f>if(k1_sort!Z31="",1,SWITCH(k1_sort!$D31,"ソロ歌",k1_sort!Z31*7,"ソリ歌",k1_sort!Z31*7,"振り",k1_sort!Z31*5,"演技",k1_sort!Z31*3,"全体歌",k1_sort!Z31,1))</f>
        <v>1</v>
      </c>
      <c r="W31" s="189">
        <f>if(k1_sort!AA31="",1,SWITCH(k1_sort!$D31,"ソロ歌",k1_sort!AA31*7,"ソリ歌",k1_sort!AA31*7,"振り",k1_sort!AA31*5,"演技",k1_sort!AA31*3,"全体歌",k1_sort!AA31,1))</f>
        <v>1</v>
      </c>
      <c r="X31" s="189">
        <f>if(k1_sort!AB31="",1,SWITCH(k1_sort!$D31,"ソロ歌",k1_sort!AB31*7,"ソリ歌",k1_sort!AB31*7,"振り",k1_sort!AB31*5,"演技",k1_sort!AB31*3,"全体歌",k1_sort!AB31,1))</f>
        <v>1</v>
      </c>
      <c r="Y31" s="189">
        <f>if(k1_sort!AC31="",1,SWITCH(k1_sort!$D31,"ソロ歌",k1_sort!AC31*7,"ソリ歌",k1_sort!AC31*7,"振り",k1_sort!AC31*5,"演技",k1_sort!AC31*3,"全体歌",k1_sort!AC31,1))</f>
        <v>1</v>
      </c>
      <c r="Z31" s="189">
        <f>if(k1_sort!AD31="",1,SWITCH(k1_sort!$D31,"ソロ歌",k1_sort!AD31*7,"ソリ歌",k1_sort!AD31*7,"振り",k1_sort!AD31*5,"演技",k1_sort!AD31*3,"全体歌",k1_sort!AD31,1))</f>
        <v>1</v>
      </c>
      <c r="AA31" s="189">
        <f>if(k1_sort!AE31="",1,SWITCH(k1_sort!$D31,"ソロ歌",k1_sort!AE31*7,"ソリ歌",k1_sort!AE31*7,"振り",k1_sort!AE31*5,"演技",k1_sort!AE31*3,"全体歌",k1_sort!AE31,1))</f>
        <v>1</v>
      </c>
      <c r="AB31" s="189">
        <f>if(k1_sort!AF31="",1,SWITCH(k1_sort!$D31,"ソロ歌",k1_sort!AF31*7,"ソリ歌",k1_sort!AF31*7,"振り",k1_sort!AF31*5,"演技",k1_sort!AF31*3,"全体歌",k1_sort!AF31,1))</f>
        <v>1</v>
      </c>
      <c r="AC31" s="189">
        <f>if(k1_sort!AG31="",1,SWITCH(k1_sort!$D31,"ソロ歌",k1_sort!AG31*7,"ソリ歌",k1_sort!AG31*7,"振り",k1_sort!AG31*5,"演技",k1_sort!AG31*3,"全体歌",k1_sort!AG31,1))</f>
        <v>1</v>
      </c>
      <c r="AD31" s="189">
        <f>if(k1_sort!AH31="",1,SWITCH(k1_sort!$D31,"ソロ歌",k1_sort!AH31*7,"ソリ歌",k1_sort!AH31*7,"振り",k1_sort!AH31*5,"演技",k1_sort!AH31*3,"全体歌",k1_sort!AH31,1))</f>
        <v>1</v>
      </c>
      <c r="AE31" s="189">
        <f>if(k1_sort!AI31="",1,SWITCH(k1_sort!$D31,"ソロ歌",k1_sort!AI31*7,"ソリ歌",k1_sort!AI31*7,"振り",k1_sort!AI31*5,"演技",k1_sort!AI31*3,"全体歌",k1_sort!AI31,1))</f>
        <v>1</v>
      </c>
      <c r="AF31" s="189">
        <f>if(k1_sort!AJ31="",1,SWITCH(k1_sort!$D31,"ソロ歌",k1_sort!AJ31*7,"ソリ歌",k1_sort!AJ31*7,"振り",k1_sort!AJ31*5,"演技",k1_sort!AJ31*3,"全体歌",k1_sort!AJ31,1))</f>
        <v>1</v>
      </c>
      <c r="AG31" s="189">
        <f>if(k1_sort!AK31="",1,SWITCH(k1_sort!$D31,"ソロ歌",k1_sort!AK31*7,"ソリ歌",k1_sort!AK31*7,"振り",k1_sort!AK31*5,"演技",k1_sort!AK31*3,"全体歌",k1_sort!AK31,1))</f>
        <v>1</v>
      </c>
      <c r="AH31" s="189">
        <f>if(k1_sort!AL31="",1,SWITCH(k1_sort!$D31,"ソロ歌",k1_sort!AL31*7,"ソリ歌",k1_sort!AL31*7,"振り",k1_sort!AL31*5,"演技",k1_sort!AL31*3,"全体歌",k1_sort!AL31,1))</f>
        <v>1</v>
      </c>
      <c r="AI31" s="189">
        <f>if(k1_sort!AM31="",1,SWITCH(k1_sort!$D31,"ソロ歌",k1_sort!AM31*7,"ソリ歌",k1_sort!AM31*7,"振り",k1_sort!AM31*5,"演技",k1_sort!AM31*3,"全体歌",k1_sort!AM31,1))</f>
        <v>1</v>
      </c>
      <c r="AJ31" s="189">
        <f>if(k1_sort!AN31="",1,SWITCH(k1_sort!$D31,"ソロ歌",k1_sort!AN31*7,"ソリ歌",k1_sort!AN31*7,"振り",k1_sort!AN31*5,"演技",k1_sort!AN31*3,"全体歌",k1_sort!AN31,1))</f>
        <v>1</v>
      </c>
      <c r="AK31" s="189">
        <f>if(k1_sort!AO31="",1,SWITCH(k1_sort!$D31,"ソロ歌",k1_sort!AO31*7,"ソリ歌",k1_sort!AO31*7,"振り",k1_sort!AO31*5,"演技",k1_sort!AO31*3,"全体歌",k1_sort!AO31,1))</f>
        <v>1</v>
      </c>
      <c r="AL31" s="189">
        <f>if(k1_sort!AP31="",1,SWITCH(k1_sort!$D31,"ソロ歌",k1_sort!AP31*7,"ソリ歌",k1_sort!AP31*7,"振り",k1_sort!AP31*5,"演技",k1_sort!AP31*3,"全体歌",k1_sort!AP31,1))</f>
        <v>1</v>
      </c>
      <c r="AM31" s="189">
        <f>if(k1_sort!AQ31="",1,SWITCH(k1_sort!$D31,"ソロ歌",k1_sort!AQ31*7,"ソリ歌",k1_sort!AQ31*7,"振り",k1_sort!AQ31*5,"演技",k1_sort!AQ31*3,"全体歌",k1_sort!AQ31,1))</f>
        <v>1</v>
      </c>
      <c r="AN31" s="189">
        <f>if(k1_sort!AR31="",1,SWITCH(k1_sort!$D31,"ソロ歌",k1_sort!AR31*7,"ソリ歌",k1_sort!AR31*7,"振り",k1_sort!AR31*5,"演技",k1_sort!AR31*3,"全体歌",k1_sort!AR31,1))</f>
        <v>1</v>
      </c>
      <c r="AO31" s="189">
        <f>if(k1_sort!AS31="",1,SWITCH(k1_sort!$D31,"ソロ歌",k1_sort!AS31*7,"ソリ歌",k1_sort!AS31*7,"振り",k1_sort!AS31*5,"演技",k1_sort!AS31*3,"全体歌",k1_sort!AS31,1))</f>
        <v>1</v>
      </c>
      <c r="AP31" s="189">
        <f>if(k1_sort!AT31="",1,SWITCH(k1_sort!$D31,"ソロ歌",k1_sort!AT31*7,"ソリ歌",k1_sort!AT31*7,"振り",k1_sort!AT31*5,"演技",k1_sort!AT31*3,"全体歌",k1_sort!AT31,1))</f>
        <v>1</v>
      </c>
      <c r="AQ31" s="189">
        <f>if(k1_sort!AU31="",1,SWITCH(k1_sort!$D31,"ソロ歌",k1_sort!AU31*7,"ソリ歌",k1_sort!AU31*7,"振り",k1_sort!AU31*5,"演技",k1_sort!AU31*3,"全体歌",k1_sort!AU31,1))</f>
        <v>1</v>
      </c>
      <c r="AR31" s="189">
        <f>if(k1_sort!AV31="",1,SWITCH(k1_sort!$D31,"ソロ歌",k1_sort!AV31*7,"ソリ歌",k1_sort!AV31*7,"振り",k1_sort!AV31*5,"演技",k1_sort!AV31*3,"全体歌",k1_sort!AV31,1))</f>
        <v>1</v>
      </c>
      <c r="AS31" s="189">
        <f>if(k1_sort!AW31="",1,SWITCH(k1_sort!$D31,"ソロ歌",k1_sort!AW31*7,"ソリ歌",k1_sort!AW31*7,"振り",k1_sort!AW31*5,"演技",k1_sort!AW31*3,"全体歌",k1_sort!AW31,1))</f>
        <v>1</v>
      </c>
      <c r="AT31" s="189">
        <f>if(k1_sort!AX31="",1,SWITCH(k1_sort!$D31,"ソロ歌",k1_sort!AX31*7,"ソリ歌",k1_sort!AX31*7,"振り",k1_sort!AX31*5,"演技",k1_sort!AX31*3,"全体歌",k1_sort!AX31,1))</f>
        <v>1</v>
      </c>
      <c r="AU31" s="189">
        <f>if(k1_sort!AY31="",1,SWITCH(k1_sort!$D31,"ソロ歌",k1_sort!AY31*7,"ソリ歌",k1_sort!AY31*7,"振り",k1_sort!AY31*5,"演技",k1_sort!AY31*3,"全体歌",k1_sort!AY31,1))</f>
        <v>1</v>
      </c>
      <c r="AV31" s="189">
        <f>if(k1_sort!AZ31="",1,SWITCH(k1_sort!$D31,"ソロ歌",k1_sort!AZ31*7,"ソリ歌",k1_sort!AZ31*7,"振り",k1_sort!AZ31*5,"演技",k1_sort!AZ31*3,"全体歌",k1_sort!AZ31,1))</f>
        <v>1</v>
      </c>
      <c r="AW31" s="189">
        <f>if(k1_sort!BA31="",1,SWITCH(k1_sort!$D31,"ソロ歌",k1_sort!BA31*7,"ソリ歌",k1_sort!BA31*7,"振り",k1_sort!BA31*5,"演技",k1_sort!BA31*3,"全体歌",k1_sort!BA31,1))</f>
        <v>1</v>
      </c>
      <c r="AX31" s="189">
        <f>if(k1_sort!BB31="",1,SWITCH(k1_sort!$D31,"ソロ歌",k1_sort!BB31*7,"ソリ歌",k1_sort!BB31*7,"振り",k1_sort!BB31*5,"演技",k1_sort!BB31*3,"全体歌",k1_sort!BB31,1))</f>
        <v>1</v>
      </c>
      <c r="AY31" s="189">
        <f>if(k1_sort!BC31="",1,SWITCH(k1_sort!$D31,"ソロ歌",k1_sort!BC31*7,"ソリ歌",k1_sort!BC31*7,"振り",k1_sort!BC31*5,"演技",k1_sort!BC31*3,"全体歌",k1_sort!BC31,1))</f>
        <v>1</v>
      </c>
    </row>
    <row r="32">
      <c r="A32" s="36" t="str">
        <f>k1_sort!B32</f>
        <v/>
      </c>
      <c r="B32" s="189">
        <f>if(k1_sort!F32="",1,SWITCH(k1_sort!$D32,"ソロ歌",k1_sort!F32*7,"ソリ歌",k1_sort!F32*7,"振り",k1_sort!F32*5,"演技",k1_sort!F32*3,"全体歌",k1_sort!F32,1))</f>
        <v>1</v>
      </c>
      <c r="C32" s="189">
        <f>if(k1_sort!G32="",1,SWITCH(k1_sort!$D32,"ソロ歌",k1_sort!G32*7,"ソリ歌",k1_sort!G32*7,"振り",k1_sort!G32*5,"演技",k1_sort!G32*3,"全体歌",k1_sort!G32,1))</f>
        <v>1</v>
      </c>
      <c r="D32" s="189">
        <f>if(k1_sort!H32="",1,SWITCH(k1_sort!$D32,"ソロ歌",k1_sort!H32*7,"ソリ歌",k1_sort!H32*7,"振り",k1_sort!H32*5,"演技",k1_sort!H32*3,"全体歌",k1_sort!H32,1))</f>
        <v>1</v>
      </c>
      <c r="E32" s="189">
        <f>if(k1_sort!I32="",1,SWITCH(k1_sort!$D32,"ソロ歌",k1_sort!I32*7,"ソリ歌",k1_sort!I32*7,"振り",k1_sort!I32*5,"演技",k1_sort!I32*3,"全体歌",k1_sort!I32,1))</f>
        <v>1</v>
      </c>
      <c r="F32" s="189">
        <f>if(k1_sort!J32="",1,SWITCH(k1_sort!$D32,"ソロ歌",k1_sort!J32*7,"ソリ歌",k1_sort!J32*7,"振り",k1_sort!J32*5,"演技",k1_sort!J32*3,"全体歌",k1_sort!J32,1))</f>
        <v>1</v>
      </c>
      <c r="G32" s="189">
        <f>if(k1_sort!K32="",1,SWITCH(k1_sort!$D32,"ソロ歌",k1_sort!K32*7,"ソリ歌",k1_sort!K32*7,"振り",k1_sort!K32*5,"演技",k1_sort!K32*3,"全体歌",k1_sort!K32,1))</f>
        <v>1</v>
      </c>
      <c r="H32" s="189">
        <f>if(k1_sort!L32="",1,SWITCH(k1_sort!$D32,"ソロ歌",k1_sort!L32*7,"ソリ歌",k1_sort!L32*7,"振り",k1_sort!L32*5,"演技",k1_sort!L32*3,"全体歌",k1_sort!L32,1))</f>
        <v>1</v>
      </c>
      <c r="I32" s="189">
        <f>if(k1_sort!M32="",1,SWITCH(k1_sort!$D32,"ソロ歌",k1_sort!M32*7,"ソリ歌",k1_sort!M32*7,"振り",k1_sort!M32*5,"演技",k1_sort!M32*3,"全体歌",k1_sort!M32,1))</f>
        <v>1</v>
      </c>
      <c r="J32" s="189">
        <f>if(k1_sort!N32="",1,SWITCH(k1_sort!$D32,"ソロ歌",k1_sort!N32*7,"ソリ歌",k1_sort!N32*7,"振り",k1_sort!N32*5,"演技",k1_sort!N32*3,"全体歌",k1_sort!N32,1))</f>
        <v>1</v>
      </c>
      <c r="K32" s="189">
        <f>if(k1_sort!O32="",1,SWITCH(k1_sort!$D32,"ソロ歌",k1_sort!O32*7,"ソリ歌",k1_sort!O32*7,"振り",k1_sort!O32*5,"演技",k1_sort!O32*3,"全体歌",k1_sort!O32,1))</f>
        <v>1</v>
      </c>
      <c r="L32" s="189">
        <f>if(k1_sort!P32="",1,SWITCH(k1_sort!$D32,"ソロ歌",k1_sort!P32*7,"ソリ歌",k1_sort!P32*7,"振り",k1_sort!P32*5,"演技",k1_sort!P32*3,"全体歌",k1_sort!P32,1))</f>
        <v>1</v>
      </c>
      <c r="M32" s="189">
        <f>if(k1_sort!Q32="",1,SWITCH(k1_sort!$D32,"ソロ歌",k1_sort!Q32*7,"ソリ歌",k1_sort!Q32*7,"振り",k1_sort!Q32*5,"演技",k1_sort!Q32*3,"全体歌",k1_sort!Q32,1))</f>
        <v>1</v>
      </c>
      <c r="N32" s="189">
        <f>if(k1_sort!R32="",1,SWITCH(k1_sort!$D32,"ソロ歌",k1_sort!R32*7,"ソリ歌",k1_sort!R32*7,"振り",k1_sort!R32*5,"演技",k1_sort!R32*3,"全体歌",k1_sort!R32,1))</f>
        <v>1</v>
      </c>
      <c r="O32" s="189">
        <f>if(k1_sort!S32="",1,SWITCH(k1_sort!$D32,"ソロ歌",k1_sort!S32*7,"ソリ歌",k1_sort!S32*7,"振り",k1_sort!S32*5,"演技",k1_sort!S32*3,"全体歌",k1_sort!S32,1))</f>
        <v>1</v>
      </c>
      <c r="P32" s="189">
        <f>if(k1_sort!T32="",1,SWITCH(k1_sort!$D32,"ソロ歌",k1_sort!T32*7,"ソリ歌",k1_sort!T32*7,"振り",k1_sort!T32*5,"演技",k1_sort!T32*3,"全体歌",k1_sort!T32,1))</f>
        <v>1</v>
      </c>
      <c r="Q32" s="189">
        <f>if(k1_sort!U32="",1,SWITCH(k1_sort!$D32,"ソロ歌",k1_sort!U32*7,"ソリ歌",k1_sort!U32*7,"振り",k1_sort!U32*5,"演技",k1_sort!U32*3,"全体歌",k1_sort!U32,1))</f>
        <v>1</v>
      </c>
      <c r="R32" s="189">
        <f>if(k1_sort!V32="",1,SWITCH(k1_sort!$D32,"ソロ歌",k1_sort!V32*7,"ソリ歌",k1_sort!V32*7,"振り",k1_sort!V32*5,"演技",k1_sort!V32*3,"全体歌",k1_sort!V32,1))</f>
        <v>1</v>
      </c>
      <c r="S32" s="189">
        <f>if(k1_sort!W32="",1,SWITCH(k1_sort!$D32,"ソロ歌",k1_sort!W32*7,"ソリ歌",k1_sort!W32*7,"振り",k1_sort!W32*5,"演技",k1_sort!W32*3,"全体歌",k1_sort!W32,1))</f>
        <v>1</v>
      </c>
      <c r="T32" s="189">
        <f>if(k1_sort!X32="",1,SWITCH(k1_sort!$D32,"ソロ歌",k1_sort!X32*7,"ソリ歌",k1_sort!X32*7,"振り",k1_sort!X32*5,"演技",k1_sort!X32*3,"全体歌",k1_sort!X32,1))</f>
        <v>1</v>
      </c>
      <c r="U32" s="189">
        <f>if(k1_sort!Y32="",1,SWITCH(k1_sort!$D32,"ソロ歌",k1_sort!Y32*7,"ソリ歌",k1_sort!Y32*7,"振り",k1_sort!Y32*5,"演技",k1_sort!Y32*3,"全体歌",k1_sort!Y32,1))</f>
        <v>1</v>
      </c>
      <c r="V32" s="189">
        <f>if(k1_sort!Z32="",1,SWITCH(k1_sort!$D32,"ソロ歌",k1_sort!Z32*7,"ソリ歌",k1_sort!Z32*7,"振り",k1_sort!Z32*5,"演技",k1_sort!Z32*3,"全体歌",k1_sort!Z32,1))</f>
        <v>1</v>
      </c>
      <c r="W32" s="189">
        <f>if(k1_sort!AA32="",1,SWITCH(k1_sort!$D32,"ソロ歌",k1_sort!AA32*7,"ソリ歌",k1_sort!AA32*7,"振り",k1_sort!AA32*5,"演技",k1_sort!AA32*3,"全体歌",k1_sort!AA32,1))</f>
        <v>1</v>
      </c>
      <c r="X32" s="189">
        <f>if(k1_sort!AB32="",1,SWITCH(k1_sort!$D32,"ソロ歌",k1_sort!AB32*7,"ソリ歌",k1_sort!AB32*7,"振り",k1_sort!AB32*5,"演技",k1_sort!AB32*3,"全体歌",k1_sort!AB32,1))</f>
        <v>1</v>
      </c>
      <c r="Y32" s="189">
        <f>if(k1_sort!AC32="",1,SWITCH(k1_sort!$D32,"ソロ歌",k1_sort!AC32*7,"ソリ歌",k1_sort!AC32*7,"振り",k1_sort!AC32*5,"演技",k1_sort!AC32*3,"全体歌",k1_sort!AC32,1))</f>
        <v>1</v>
      </c>
      <c r="Z32" s="189">
        <f>if(k1_sort!AD32="",1,SWITCH(k1_sort!$D32,"ソロ歌",k1_sort!AD32*7,"ソリ歌",k1_sort!AD32*7,"振り",k1_sort!AD32*5,"演技",k1_sort!AD32*3,"全体歌",k1_sort!AD32,1))</f>
        <v>1</v>
      </c>
      <c r="AA32" s="189">
        <f>if(k1_sort!AE32="",1,SWITCH(k1_sort!$D32,"ソロ歌",k1_sort!AE32*7,"ソリ歌",k1_sort!AE32*7,"振り",k1_sort!AE32*5,"演技",k1_sort!AE32*3,"全体歌",k1_sort!AE32,1))</f>
        <v>1</v>
      </c>
      <c r="AB32" s="189">
        <f>if(k1_sort!AF32="",1,SWITCH(k1_sort!$D32,"ソロ歌",k1_sort!AF32*7,"ソリ歌",k1_sort!AF32*7,"振り",k1_sort!AF32*5,"演技",k1_sort!AF32*3,"全体歌",k1_sort!AF32,1))</f>
        <v>1</v>
      </c>
      <c r="AC32" s="189">
        <f>if(k1_sort!AG32="",1,SWITCH(k1_sort!$D32,"ソロ歌",k1_sort!AG32*7,"ソリ歌",k1_sort!AG32*7,"振り",k1_sort!AG32*5,"演技",k1_sort!AG32*3,"全体歌",k1_sort!AG32,1))</f>
        <v>1</v>
      </c>
      <c r="AD32" s="189">
        <f>if(k1_sort!AH32="",1,SWITCH(k1_sort!$D32,"ソロ歌",k1_sort!AH32*7,"ソリ歌",k1_sort!AH32*7,"振り",k1_sort!AH32*5,"演技",k1_sort!AH32*3,"全体歌",k1_sort!AH32,1))</f>
        <v>1</v>
      </c>
      <c r="AE32" s="189">
        <f>if(k1_sort!AI32="",1,SWITCH(k1_sort!$D32,"ソロ歌",k1_sort!AI32*7,"ソリ歌",k1_sort!AI32*7,"振り",k1_sort!AI32*5,"演技",k1_sort!AI32*3,"全体歌",k1_sort!AI32,1))</f>
        <v>1</v>
      </c>
      <c r="AF32" s="189">
        <f>if(k1_sort!AJ32="",1,SWITCH(k1_sort!$D32,"ソロ歌",k1_sort!AJ32*7,"ソリ歌",k1_sort!AJ32*7,"振り",k1_sort!AJ32*5,"演技",k1_sort!AJ32*3,"全体歌",k1_sort!AJ32,1))</f>
        <v>1</v>
      </c>
      <c r="AG32" s="189">
        <f>if(k1_sort!AK32="",1,SWITCH(k1_sort!$D32,"ソロ歌",k1_sort!AK32*7,"ソリ歌",k1_sort!AK32*7,"振り",k1_sort!AK32*5,"演技",k1_sort!AK32*3,"全体歌",k1_sort!AK32,1))</f>
        <v>1</v>
      </c>
      <c r="AH32" s="189">
        <f>if(k1_sort!AL32="",1,SWITCH(k1_sort!$D32,"ソロ歌",k1_sort!AL32*7,"ソリ歌",k1_sort!AL32*7,"振り",k1_sort!AL32*5,"演技",k1_sort!AL32*3,"全体歌",k1_sort!AL32,1))</f>
        <v>1</v>
      </c>
      <c r="AI32" s="189">
        <f>if(k1_sort!AM32="",1,SWITCH(k1_sort!$D32,"ソロ歌",k1_sort!AM32*7,"ソリ歌",k1_sort!AM32*7,"振り",k1_sort!AM32*5,"演技",k1_sort!AM32*3,"全体歌",k1_sort!AM32,1))</f>
        <v>1</v>
      </c>
      <c r="AJ32" s="189">
        <f>if(k1_sort!AN32="",1,SWITCH(k1_sort!$D32,"ソロ歌",k1_sort!AN32*7,"ソリ歌",k1_sort!AN32*7,"振り",k1_sort!AN32*5,"演技",k1_sort!AN32*3,"全体歌",k1_sort!AN32,1))</f>
        <v>1</v>
      </c>
      <c r="AK32" s="189">
        <f>if(k1_sort!AO32="",1,SWITCH(k1_sort!$D32,"ソロ歌",k1_sort!AO32*7,"ソリ歌",k1_sort!AO32*7,"振り",k1_sort!AO32*5,"演技",k1_sort!AO32*3,"全体歌",k1_sort!AO32,1))</f>
        <v>1</v>
      </c>
      <c r="AL32" s="189">
        <f>if(k1_sort!AP32="",1,SWITCH(k1_sort!$D32,"ソロ歌",k1_sort!AP32*7,"ソリ歌",k1_sort!AP32*7,"振り",k1_sort!AP32*5,"演技",k1_sort!AP32*3,"全体歌",k1_sort!AP32,1))</f>
        <v>1</v>
      </c>
      <c r="AM32" s="189">
        <f>if(k1_sort!AQ32="",1,SWITCH(k1_sort!$D32,"ソロ歌",k1_sort!AQ32*7,"ソリ歌",k1_sort!AQ32*7,"振り",k1_sort!AQ32*5,"演技",k1_sort!AQ32*3,"全体歌",k1_sort!AQ32,1))</f>
        <v>1</v>
      </c>
      <c r="AN32" s="189">
        <f>if(k1_sort!AR32="",1,SWITCH(k1_sort!$D32,"ソロ歌",k1_sort!AR32*7,"ソリ歌",k1_sort!AR32*7,"振り",k1_sort!AR32*5,"演技",k1_sort!AR32*3,"全体歌",k1_sort!AR32,1))</f>
        <v>1</v>
      </c>
      <c r="AO32" s="189">
        <f>if(k1_sort!AS32="",1,SWITCH(k1_sort!$D32,"ソロ歌",k1_sort!AS32*7,"ソリ歌",k1_sort!AS32*7,"振り",k1_sort!AS32*5,"演技",k1_sort!AS32*3,"全体歌",k1_sort!AS32,1))</f>
        <v>1</v>
      </c>
      <c r="AP32" s="189">
        <f>if(k1_sort!AT32="",1,SWITCH(k1_sort!$D32,"ソロ歌",k1_sort!AT32*7,"ソリ歌",k1_sort!AT32*7,"振り",k1_sort!AT32*5,"演技",k1_sort!AT32*3,"全体歌",k1_sort!AT32,1))</f>
        <v>1</v>
      </c>
      <c r="AQ32" s="189">
        <f>if(k1_sort!AU32="",1,SWITCH(k1_sort!$D32,"ソロ歌",k1_sort!AU32*7,"ソリ歌",k1_sort!AU32*7,"振り",k1_sort!AU32*5,"演技",k1_sort!AU32*3,"全体歌",k1_sort!AU32,1))</f>
        <v>1</v>
      </c>
      <c r="AR32" s="189">
        <f>if(k1_sort!AV32="",1,SWITCH(k1_sort!$D32,"ソロ歌",k1_sort!AV32*7,"ソリ歌",k1_sort!AV32*7,"振り",k1_sort!AV32*5,"演技",k1_sort!AV32*3,"全体歌",k1_sort!AV32,1))</f>
        <v>1</v>
      </c>
      <c r="AS32" s="189">
        <f>if(k1_sort!AW32="",1,SWITCH(k1_sort!$D32,"ソロ歌",k1_sort!AW32*7,"ソリ歌",k1_sort!AW32*7,"振り",k1_sort!AW32*5,"演技",k1_sort!AW32*3,"全体歌",k1_sort!AW32,1))</f>
        <v>1</v>
      </c>
      <c r="AT32" s="189">
        <f>if(k1_sort!AX32="",1,SWITCH(k1_sort!$D32,"ソロ歌",k1_sort!AX32*7,"ソリ歌",k1_sort!AX32*7,"振り",k1_sort!AX32*5,"演技",k1_sort!AX32*3,"全体歌",k1_sort!AX32,1))</f>
        <v>1</v>
      </c>
      <c r="AU32" s="189">
        <f>if(k1_sort!AY32="",1,SWITCH(k1_sort!$D32,"ソロ歌",k1_sort!AY32*7,"ソリ歌",k1_sort!AY32*7,"振り",k1_sort!AY32*5,"演技",k1_sort!AY32*3,"全体歌",k1_sort!AY32,1))</f>
        <v>1</v>
      </c>
      <c r="AV32" s="189">
        <f>if(k1_sort!AZ32="",1,SWITCH(k1_sort!$D32,"ソロ歌",k1_sort!AZ32*7,"ソリ歌",k1_sort!AZ32*7,"振り",k1_sort!AZ32*5,"演技",k1_sort!AZ32*3,"全体歌",k1_sort!AZ32,1))</f>
        <v>1</v>
      </c>
      <c r="AW32" s="189">
        <f>if(k1_sort!BA32="",1,SWITCH(k1_sort!$D32,"ソロ歌",k1_sort!BA32*7,"ソリ歌",k1_sort!BA32*7,"振り",k1_sort!BA32*5,"演技",k1_sort!BA32*3,"全体歌",k1_sort!BA32,1))</f>
        <v>1</v>
      </c>
      <c r="AX32" s="189">
        <f>if(k1_sort!BB32="",1,SWITCH(k1_sort!$D32,"ソロ歌",k1_sort!BB32*7,"ソリ歌",k1_sort!BB32*7,"振り",k1_sort!BB32*5,"演技",k1_sort!BB32*3,"全体歌",k1_sort!BB32,1))</f>
        <v>1</v>
      </c>
      <c r="AY32" s="189">
        <f>if(k1_sort!BC32="",1,SWITCH(k1_sort!$D32,"ソロ歌",k1_sort!BC32*7,"ソリ歌",k1_sort!BC32*7,"振り",k1_sort!BC32*5,"演技",k1_sort!BC32*3,"全体歌",k1_sort!BC32,1))</f>
        <v>1</v>
      </c>
    </row>
    <row r="33">
      <c r="A33" s="36" t="str">
        <f>k1_sort!B33</f>
        <v/>
      </c>
      <c r="B33" s="189">
        <f>if(k1_sort!F33="",1,SWITCH(k1_sort!$D33,"ソロ歌",k1_sort!F33*7,"ソリ歌",k1_sort!F33*7,"振り",k1_sort!F33*5,"演技",k1_sort!F33*3,"全体歌",k1_sort!F33,1))</f>
        <v>1</v>
      </c>
      <c r="C33" s="189">
        <f>if(k1_sort!G33="",1,SWITCH(k1_sort!$D33,"ソロ歌",k1_sort!G33*7,"ソリ歌",k1_sort!G33*7,"振り",k1_sort!G33*5,"演技",k1_sort!G33*3,"全体歌",k1_sort!G33,1))</f>
        <v>1</v>
      </c>
      <c r="D33" s="189">
        <f>if(k1_sort!H33="",1,SWITCH(k1_sort!$D33,"ソロ歌",k1_sort!H33*7,"ソリ歌",k1_sort!H33*7,"振り",k1_sort!H33*5,"演技",k1_sort!H33*3,"全体歌",k1_sort!H33,1))</f>
        <v>1</v>
      </c>
      <c r="E33" s="189">
        <f>if(k1_sort!I33="",1,SWITCH(k1_sort!$D33,"ソロ歌",k1_sort!I33*7,"ソリ歌",k1_sort!I33*7,"振り",k1_sort!I33*5,"演技",k1_sort!I33*3,"全体歌",k1_sort!I33,1))</f>
        <v>1</v>
      </c>
      <c r="F33" s="189">
        <f>if(k1_sort!J33="",1,SWITCH(k1_sort!$D33,"ソロ歌",k1_sort!J33*7,"ソリ歌",k1_sort!J33*7,"振り",k1_sort!J33*5,"演技",k1_sort!J33*3,"全体歌",k1_sort!J33,1))</f>
        <v>1</v>
      </c>
      <c r="G33" s="189">
        <f>if(k1_sort!K33="",1,SWITCH(k1_sort!$D33,"ソロ歌",k1_sort!K33*7,"ソリ歌",k1_sort!K33*7,"振り",k1_sort!K33*5,"演技",k1_sort!K33*3,"全体歌",k1_sort!K33,1))</f>
        <v>1</v>
      </c>
      <c r="H33" s="189">
        <f>if(k1_sort!L33="",1,SWITCH(k1_sort!$D33,"ソロ歌",k1_sort!L33*7,"ソリ歌",k1_sort!L33*7,"振り",k1_sort!L33*5,"演技",k1_sort!L33*3,"全体歌",k1_sort!L33,1))</f>
        <v>1</v>
      </c>
      <c r="I33" s="189">
        <f>if(k1_sort!M33="",1,SWITCH(k1_sort!$D33,"ソロ歌",k1_sort!M33*7,"ソリ歌",k1_sort!M33*7,"振り",k1_sort!M33*5,"演技",k1_sort!M33*3,"全体歌",k1_sort!M33,1))</f>
        <v>1</v>
      </c>
      <c r="J33" s="189">
        <f>if(k1_sort!N33="",1,SWITCH(k1_sort!$D33,"ソロ歌",k1_sort!N33*7,"ソリ歌",k1_sort!N33*7,"振り",k1_sort!N33*5,"演技",k1_sort!N33*3,"全体歌",k1_sort!N33,1))</f>
        <v>1</v>
      </c>
      <c r="K33" s="189">
        <f>if(k1_sort!O33="",1,SWITCH(k1_sort!$D33,"ソロ歌",k1_sort!O33*7,"ソリ歌",k1_sort!O33*7,"振り",k1_sort!O33*5,"演技",k1_sort!O33*3,"全体歌",k1_sort!O33,1))</f>
        <v>1</v>
      </c>
      <c r="L33" s="189">
        <f>if(k1_sort!P33="",1,SWITCH(k1_sort!$D33,"ソロ歌",k1_sort!P33*7,"ソリ歌",k1_sort!P33*7,"振り",k1_sort!P33*5,"演技",k1_sort!P33*3,"全体歌",k1_sort!P33,1))</f>
        <v>1</v>
      </c>
      <c r="M33" s="189">
        <f>if(k1_sort!Q33="",1,SWITCH(k1_sort!$D33,"ソロ歌",k1_sort!Q33*7,"ソリ歌",k1_sort!Q33*7,"振り",k1_sort!Q33*5,"演技",k1_sort!Q33*3,"全体歌",k1_sort!Q33,1))</f>
        <v>1</v>
      </c>
      <c r="N33" s="189">
        <f>if(k1_sort!R33="",1,SWITCH(k1_sort!$D33,"ソロ歌",k1_sort!R33*7,"ソリ歌",k1_sort!R33*7,"振り",k1_sort!R33*5,"演技",k1_sort!R33*3,"全体歌",k1_sort!R33,1))</f>
        <v>1</v>
      </c>
      <c r="O33" s="189">
        <f>if(k1_sort!S33="",1,SWITCH(k1_sort!$D33,"ソロ歌",k1_sort!S33*7,"ソリ歌",k1_sort!S33*7,"振り",k1_sort!S33*5,"演技",k1_sort!S33*3,"全体歌",k1_sort!S33,1))</f>
        <v>1</v>
      </c>
      <c r="P33" s="189">
        <f>if(k1_sort!T33="",1,SWITCH(k1_sort!$D33,"ソロ歌",k1_sort!T33*7,"ソリ歌",k1_sort!T33*7,"振り",k1_sort!T33*5,"演技",k1_sort!T33*3,"全体歌",k1_sort!T33,1))</f>
        <v>1</v>
      </c>
      <c r="Q33" s="189">
        <f>if(k1_sort!U33="",1,SWITCH(k1_sort!$D33,"ソロ歌",k1_sort!U33*7,"ソリ歌",k1_sort!U33*7,"振り",k1_sort!U33*5,"演技",k1_sort!U33*3,"全体歌",k1_sort!U33,1))</f>
        <v>1</v>
      </c>
      <c r="R33" s="189">
        <f>if(k1_sort!V33="",1,SWITCH(k1_sort!$D33,"ソロ歌",k1_sort!V33*7,"ソリ歌",k1_sort!V33*7,"振り",k1_sort!V33*5,"演技",k1_sort!V33*3,"全体歌",k1_sort!V33,1))</f>
        <v>1</v>
      </c>
      <c r="S33" s="189">
        <f>if(k1_sort!W33="",1,SWITCH(k1_sort!$D33,"ソロ歌",k1_sort!W33*7,"ソリ歌",k1_sort!W33*7,"振り",k1_sort!W33*5,"演技",k1_sort!W33*3,"全体歌",k1_sort!W33,1))</f>
        <v>1</v>
      </c>
      <c r="T33" s="189">
        <f>if(k1_sort!X33="",1,SWITCH(k1_sort!$D33,"ソロ歌",k1_sort!X33*7,"ソリ歌",k1_sort!X33*7,"振り",k1_sort!X33*5,"演技",k1_sort!X33*3,"全体歌",k1_sort!X33,1))</f>
        <v>1</v>
      </c>
      <c r="U33" s="189">
        <f>if(k1_sort!Y33="",1,SWITCH(k1_sort!$D33,"ソロ歌",k1_sort!Y33*7,"ソリ歌",k1_sort!Y33*7,"振り",k1_sort!Y33*5,"演技",k1_sort!Y33*3,"全体歌",k1_sort!Y33,1))</f>
        <v>1</v>
      </c>
      <c r="V33" s="189">
        <f>if(k1_sort!Z33="",1,SWITCH(k1_sort!$D33,"ソロ歌",k1_sort!Z33*7,"ソリ歌",k1_sort!Z33*7,"振り",k1_sort!Z33*5,"演技",k1_sort!Z33*3,"全体歌",k1_sort!Z33,1))</f>
        <v>1</v>
      </c>
      <c r="W33" s="189">
        <f>if(k1_sort!AA33="",1,SWITCH(k1_sort!$D33,"ソロ歌",k1_sort!AA33*7,"ソリ歌",k1_sort!AA33*7,"振り",k1_sort!AA33*5,"演技",k1_sort!AA33*3,"全体歌",k1_sort!AA33,1))</f>
        <v>1</v>
      </c>
      <c r="X33" s="189">
        <f>if(k1_sort!AB33="",1,SWITCH(k1_sort!$D33,"ソロ歌",k1_sort!AB33*7,"ソリ歌",k1_sort!AB33*7,"振り",k1_sort!AB33*5,"演技",k1_sort!AB33*3,"全体歌",k1_sort!AB33,1))</f>
        <v>1</v>
      </c>
      <c r="Y33" s="189">
        <f>if(k1_sort!AC33="",1,SWITCH(k1_sort!$D33,"ソロ歌",k1_sort!AC33*7,"ソリ歌",k1_sort!AC33*7,"振り",k1_sort!AC33*5,"演技",k1_sort!AC33*3,"全体歌",k1_sort!AC33,1))</f>
        <v>1</v>
      </c>
      <c r="Z33" s="189">
        <f>if(k1_sort!AD33="",1,SWITCH(k1_sort!$D33,"ソロ歌",k1_sort!AD33*7,"ソリ歌",k1_sort!AD33*7,"振り",k1_sort!AD33*5,"演技",k1_sort!AD33*3,"全体歌",k1_sort!AD33,1))</f>
        <v>1</v>
      </c>
      <c r="AA33" s="189">
        <f>if(k1_sort!AE33="",1,SWITCH(k1_sort!$D33,"ソロ歌",k1_sort!AE33*7,"ソリ歌",k1_sort!AE33*7,"振り",k1_sort!AE33*5,"演技",k1_sort!AE33*3,"全体歌",k1_sort!AE33,1))</f>
        <v>1</v>
      </c>
      <c r="AB33" s="189">
        <f>if(k1_sort!AF33="",1,SWITCH(k1_sort!$D33,"ソロ歌",k1_sort!AF33*7,"ソリ歌",k1_sort!AF33*7,"振り",k1_sort!AF33*5,"演技",k1_sort!AF33*3,"全体歌",k1_sort!AF33,1))</f>
        <v>1</v>
      </c>
      <c r="AC33" s="189">
        <f>if(k1_sort!AG33="",1,SWITCH(k1_sort!$D33,"ソロ歌",k1_sort!AG33*7,"ソリ歌",k1_sort!AG33*7,"振り",k1_sort!AG33*5,"演技",k1_sort!AG33*3,"全体歌",k1_sort!AG33,1))</f>
        <v>1</v>
      </c>
      <c r="AD33" s="189">
        <f>if(k1_sort!AH33="",1,SWITCH(k1_sort!$D33,"ソロ歌",k1_sort!AH33*7,"ソリ歌",k1_sort!AH33*7,"振り",k1_sort!AH33*5,"演技",k1_sort!AH33*3,"全体歌",k1_sort!AH33,1))</f>
        <v>1</v>
      </c>
      <c r="AE33" s="189">
        <f>if(k1_sort!AI33="",1,SWITCH(k1_sort!$D33,"ソロ歌",k1_sort!AI33*7,"ソリ歌",k1_sort!AI33*7,"振り",k1_sort!AI33*5,"演技",k1_sort!AI33*3,"全体歌",k1_sort!AI33,1))</f>
        <v>1</v>
      </c>
      <c r="AF33" s="189">
        <f>if(k1_sort!AJ33="",1,SWITCH(k1_sort!$D33,"ソロ歌",k1_sort!AJ33*7,"ソリ歌",k1_sort!AJ33*7,"振り",k1_sort!AJ33*5,"演技",k1_sort!AJ33*3,"全体歌",k1_sort!AJ33,1))</f>
        <v>1</v>
      </c>
      <c r="AG33" s="189">
        <f>if(k1_sort!AK33="",1,SWITCH(k1_sort!$D33,"ソロ歌",k1_sort!AK33*7,"ソリ歌",k1_sort!AK33*7,"振り",k1_sort!AK33*5,"演技",k1_sort!AK33*3,"全体歌",k1_sort!AK33,1))</f>
        <v>1</v>
      </c>
      <c r="AH33" s="189">
        <f>if(k1_sort!AL33="",1,SWITCH(k1_sort!$D33,"ソロ歌",k1_sort!AL33*7,"ソリ歌",k1_sort!AL33*7,"振り",k1_sort!AL33*5,"演技",k1_sort!AL33*3,"全体歌",k1_sort!AL33,1))</f>
        <v>1</v>
      </c>
      <c r="AI33" s="189">
        <f>if(k1_sort!AM33="",1,SWITCH(k1_sort!$D33,"ソロ歌",k1_sort!AM33*7,"ソリ歌",k1_sort!AM33*7,"振り",k1_sort!AM33*5,"演技",k1_sort!AM33*3,"全体歌",k1_sort!AM33,1))</f>
        <v>1</v>
      </c>
      <c r="AJ33" s="189">
        <f>if(k1_sort!AN33="",1,SWITCH(k1_sort!$D33,"ソロ歌",k1_sort!AN33*7,"ソリ歌",k1_sort!AN33*7,"振り",k1_sort!AN33*5,"演技",k1_sort!AN33*3,"全体歌",k1_sort!AN33,1))</f>
        <v>1</v>
      </c>
      <c r="AK33" s="189">
        <f>if(k1_sort!AO33="",1,SWITCH(k1_sort!$D33,"ソロ歌",k1_sort!AO33*7,"ソリ歌",k1_sort!AO33*7,"振り",k1_sort!AO33*5,"演技",k1_sort!AO33*3,"全体歌",k1_sort!AO33,1))</f>
        <v>1</v>
      </c>
      <c r="AL33" s="189">
        <f>if(k1_sort!AP33="",1,SWITCH(k1_sort!$D33,"ソロ歌",k1_sort!AP33*7,"ソリ歌",k1_sort!AP33*7,"振り",k1_sort!AP33*5,"演技",k1_sort!AP33*3,"全体歌",k1_sort!AP33,1))</f>
        <v>1</v>
      </c>
      <c r="AM33" s="189">
        <f>if(k1_sort!AQ33="",1,SWITCH(k1_sort!$D33,"ソロ歌",k1_sort!AQ33*7,"ソリ歌",k1_sort!AQ33*7,"振り",k1_sort!AQ33*5,"演技",k1_sort!AQ33*3,"全体歌",k1_sort!AQ33,1))</f>
        <v>1</v>
      </c>
      <c r="AN33" s="189">
        <f>if(k1_sort!AR33="",1,SWITCH(k1_sort!$D33,"ソロ歌",k1_sort!AR33*7,"ソリ歌",k1_sort!AR33*7,"振り",k1_sort!AR33*5,"演技",k1_sort!AR33*3,"全体歌",k1_sort!AR33,1))</f>
        <v>1</v>
      </c>
      <c r="AO33" s="189">
        <f>if(k1_sort!AS33="",1,SWITCH(k1_sort!$D33,"ソロ歌",k1_sort!AS33*7,"ソリ歌",k1_sort!AS33*7,"振り",k1_sort!AS33*5,"演技",k1_sort!AS33*3,"全体歌",k1_sort!AS33,1))</f>
        <v>1</v>
      </c>
      <c r="AP33" s="189">
        <f>if(k1_sort!AT33="",1,SWITCH(k1_sort!$D33,"ソロ歌",k1_sort!AT33*7,"ソリ歌",k1_sort!AT33*7,"振り",k1_sort!AT33*5,"演技",k1_sort!AT33*3,"全体歌",k1_sort!AT33,1))</f>
        <v>1</v>
      </c>
      <c r="AQ33" s="189">
        <f>if(k1_sort!AU33="",1,SWITCH(k1_sort!$D33,"ソロ歌",k1_sort!AU33*7,"ソリ歌",k1_sort!AU33*7,"振り",k1_sort!AU33*5,"演技",k1_sort!AU33*3,"全体歌",k1_sort!AU33,1))</f>
        <v>1</v>
      </c>
      <c r="AR33" s="189">
        <f>if(k1_sort!AV33="",1,SWITCH(k1_sort!$D33,"ソロ歌",k1_sort!AV33*7,"ソリ歌",k1_sort!AV33*7,"振り",k1_sort!AV33*5,"演技",k1_sort!AV33*3,"全体歌",k1_sort!AV33,1))</f>
        <v>1</v>
      </c>
      <c r="AS33" s="189">
        <f>if(k1_sort!AW33="",1,SWITCH(k1_sort!$D33,"ソロ歌",k1_sort!AW33*7,"ソリ歌",k1_sort!AW33*7,"振り",k1_sort!AW33*5,"演技",k1_sort!AW33*3,"全体歌",k1_sort!AW33,1))</f>
        <v>1</v>
      </c>
      <c r="AT33" s="189">
        <f>if(k1_sort!AX33="",1,SWITCH(k1_sort!$D33,"ソロ歌",k1_sort!AX33*7,"ソリ歌",k1_sort!AX33*7,"振り",k1_sort!AX33*5,"演技",k1_sort!AX33*3,"全体歌",k1_sort!AX33,1))</f>
        <v>1</v>
      </c>
      <c r="AU33" s="189">
        <f>if(k1_sort!AY33="",1,SWITCH(k1_sort!$D33,"ソロ歌",k1_sort!AY33*7,"ソリ歌",k1_sort!AY33*7,"振り",k1_sort!AY33*5,"演技",k1_sort!AY33*3,"全体歌",k1_sort!AY33,1))</f>
        <v>1</v>
      </c>
      <c r="AV33" s="189">
        <f>if(k1_sort!AZ33="",1,SWITCH(k1_sort!$D33,"ソロ歌",k1_sort!AZ33*7,"ソリ歌",k1_sort!AZ33*7,"振り",k1_sort!AZ33*5,"演技",k1_sort!AZ33*3,"全体歌",k1_sort!AZ33,1))</f>
        <v>1</v>
      </c>
      <c r="AW33" s="189">
        <f>if(k1_sort!BA33="",1,SWITCH(k1_sort!$D33,"ソロ歌",k1_sort!BA33*7,"ソリ歌",k1_sort!BA33*7,"振り",k1_sort!BA33*5,"演技",k1_sort!BA33*3,"全体歌",k1_sort!BA33,1))</f>
        <v>1</v>
      </c>
      <c r="AX33" s="189">
        <f>if(k1_sort!BB33="",1,SWITCH(k1_sort!$D33,"ソロ歌",k1_sort!BB33*7,"ソリ歌",k1_sort!BB33*7,"振り",k1_sort!BB33*5,"演技",k1_sort!BB33*3,"全体歌",k1_sort!BB33,1))</f>
        <v>1</v>
      </c>
      <c r="AY33" s="189">
        <f>if(k1_sort!BC33="",1,SWITCH(k1_sort!$D33,"ソロ歌",k1_sort!BC33*7,"ソリ歌",k1_sort!BC33*7,"振り",k1_sort!BC33*5,"演技",k1_sort!BC33*3,"全体歌",k1_sort!BC33,1))</f>
        <v>1</v>
      </c>
    </row>
    <row r="34">
      <c r="A34" s="36" t="str">
        <f>k1_sort!B34</f>
        <v/>
      </c>
      <c r="B34" s="189">
        <f>if(k1_sort!F34="",1,SWITCH(k1_sort!$D34,"ソロ歌",k1_sort!F34*7,"ソリ歌",k1_sort!F34*7,"振り",k1_sort!F34*5,"演技",k1_sort!F34*3,"全体歌",k1_sort!F34,1))</f>
        <v>1</v>
      </c>
      <c r="C34" s="189">
        <f>if(k1_sort!G34="",1,SWITCH(k1_sort!$D34,"ソロ歌",k1_sort!G34*7,"ソリ歌",k1_sort!G34*7,"振り",k1_sort!G34*5,"演技",k1_sort!G34*3,"全体歌",k1_sort!G34,1))</f>
        <v>1</v>
      </c>
      <c r="D34" s="189">
        <f>if(k1_sort!H34="",1,SWITCH(k1_sort!$D34,"ソロ歌",k1_sort!H34*7,"ソリ歌",k1_sort!H34*7,"振り",k1_sort!H34*5,"演技",k1_sort!H34*3,"全体歌",k1_sort!H34,1))</f>
        <v>1</v>
      </c>
      <c r="E34" s="189">
        <f>if(k1_sort!I34="",1,SWITCH(k1_sort!$D34,"ソロ歌",k1_sort!I34*7,"ソリ歌",k1_sort!I34*7,"振り",k1_sort!I34*5,"演技",k1_sort!I34*3,"全体歌",k1_sort!I34,1))</f>
        <v>1</v>
      </c>
      <c r="F34" s="189">
        <f>if(k1_sort!J34="",1,SWITCH(k1_sort!$D34,"ソロ歌",k1_sort!J34*7,"ソリ歌",k1_sort!J34*7,"振り",k1_sort!J34*5,"演技",k1_sort!J34*3,"全体歌",k1_sort!J34,1))</f>
        <v>1</v>
      </c>
      <c r="G34" s="189">
        <f>if(k1_sort!K34="",1,SWITCH(k1_sort!$D34,"ソロ歌",k1_sort!K34*7,"ソリ歌",k1_sort!K34*7,"振り",k1_sort!K34*5,"演技",k1_sort!K34*3,"全体歌",k1_sort!K34,1))</f>
        <v>1</v>
      </c>
      <c r="H34" s="189">
        <f>if(k1_sort!L34="",1,SWITCH(k1_sort!$D34,"ソロ歌",k1_sort!L34*7,"ソリ歌",k1_sort!L34*7,"振り",k1_sort!L34*5,"演技",k1_sort!L34*3,"全体歌",k1_sort!L34,1))</f>
        <v>1</v>
      </c>
      <c r="I34" s="189">
        <f>if(k1_sort!M34="",1,SWITCH(k1_sort!$D34,"ソロ歌",k1_sort!M34*7,"ソリ歌",k1_sort!M34*7,"振り",k1_sort!M34*5,"演技",k1_sort!M34*3,"全体歌",k1_sort!M34,1))</f>
        <v>1</v>
      </c>
      <c r="J34" s="189">
        <f>if(k1_sort!N34="",1,SWITCH(k1_sort!$D34,"ソロ歌",k1_sort!N34*7,"ソリ歌",k1_sort!N34*7,"振り",k1_sort!N34*5,"演技",k1_sort!N34*3,"全体歌",k1_sort!N34,1))</f>
        <v>1</v>
      </c>
      <c r="K34" s="189">
        <f>if(k1_sort!O34="",1,SWITCH(k1_sort!$D34,"ソロ歌",k1_sort!O34*7,"ソリ歌",k1_sort!O34*7,"振り",k1_sort!O34*5,"演技",k1_sort!O34*3,"全体歌",k1_sort!O34,1))</f>
        <v>1</v>
      </c>
      <c r="L34" s="189">
        <f>if(k1_sort!P34="",1,SWITCH(k1_sort!$D34,"ソロ歌",k1_sort!P34*7,"ソリ歌",k1_sort!P34*7,"振り",k1_sort!P34*5,"演技",k1_sort!P34*3,"全体歌",k1_sort!P34,1))</f>
        <v>1</v>
      </c>
      <c r="M34" s="189">
        <f>if(k1_sort!Q34="",1,SWITCH(k1_sort!$D34,"ソロ歌",k1_sort!Q34*7,"ソリ歌",k1_sort!Q34*7,"振り",k1_sort!Q34*5,"演技",k1_sort!Q34*3,"全体歌",k1_sort!Q34,1))</f>
        <v>1</v>
      </c>
      <c r="N34" s="189">
        <f>if(k1_sort!R34="",1,SWITCH(k1_sort!$D34,"ソロ歌",k1_sort!R34*7,"ソリ歌",k1_sort!R34*7,"振り",k1_sort!R34*5,"演技",k1_sort!R34*3,"全体歌",k1_sort!R34,1))</f>
        <v>1</v>
      </c>
      <c r="O34" s="189">
        <f>if(k1_sort!S34="",1,SWITCH(k1_sort!$D34,"ソロ歌",k1_sort!S34*7,"ソリ歌",k1_sort!S34*7,"振り",k1_sort!S34*5,"演技",k1_sort!S34*3,"全体歌",k1_sort!S34,1))</f>
        <v>1</v>
      </c>
      <c r="P34" s="189">
        <f>if(k1_sort!T34="",1,SWITCH(k1_sort!$D34,"ソロ歌",k1_sort!T34*7,"ソリ歌",k1_sort!T34*7,"振り",k1_sort!T34*5,"演技",k1_sort!T34*3,"全体歌",k1_sort!T34,1))</f>
        <v>1</v>
      </c>
      <c r="Q34" s="189">
        <f>if(k1_sort!U34="",1,SWITCH(k1_sort!$D34,"ソロ歌",k1_sort!U34*7,"ソリ歌",k1_sort!U34*7,"振り",k1_sort!U34*5,"演技",k1_sort!U34*3,"全体歌",k1_sort!U34,1))</f>
        <v>1</v>
      </c>
      <c r="R34" s="189">
        <f>if(k1_sort!V34="",1,SWITCH(k1_sort!$D34,"ソロ歌",k1_sort!V34*7,"ソリ歌",k1_sort!V34*7,"振り",k1_sort!V34*5,"演技",k1_sort!V34*3,"全体歌",k1_sort!V34,1))</f>
        <v>1</v>
      </c>
      <c r="S34" s="189">
        <f>if(k1_sort!W34="",1,SWITCH(k1_sort!$D34,"ソロ歌",k1_sort!W34*7,"ソリ歌",k1_sort!W34*7,"振り",k1_sort!W34*5,"演技",k1_sort!W34*3,"全体歌",k1_sort!W34,1))</f>
        <v>1</v>
      </c>
      <c r="T34" s="189">
        <f>if(k1_sort!X34="",1,SWITCH(k1_sort!$D34,"ソロ歌",k1_sort!X34*7,"ソリ歌",k1_sort!X34*7,"振り",k1_sort!X34*5,"演技",k1_sort!X34*3,"全体歌",k1_sort!X34,1))</f>
        <v>1</v>
      </c>
      <c r="U34" s="189">
        <f>if(k1_sort!Y34="",1,SWITCH(k1_sort!$D34,"ソロ歌",k1_sort!Y34*7,"ソリ歌",k1_sort!Y34*7,"振り",k1_sort!Y34*5,"演技",k1_sort!Y34*3,"全体歌",k1_sort!Y34,1))</f>
        <v>1</v>
      </c>
      <c r="V34" s="189">
        <f>if(k1_sort!Z34="",1,SWITCH(k1_sort!$D34,"ソロ歌",k1_sort!Z34*7,"ソリ歌",k1_sort!Z34*7,"振り",k1_sort!Z34*5,"演技",k1_sort!Z34*3,"全体歌",k1_sort!Z34,1))</f>
        <v>1</v>
      </c>
      <c r="W34" s="189">
        <f>if(k1_sort!AA34="",1,SWITCH(k1_sort!$D34,"ソロ歌",k1_sort!AA34*7,"ソリ歌",k1_sort!AA34*7,"振り",k1_sort!AA34*5,"演技",k1_sort!AA34*3,"全体歌",k1_sort!AA34,1))</f>
        <v>1</v>
      </c>
      <c r="X34" s="189">
        <f>if(k1_sort!AB34="",1,SWITCH(k1_sort!$D34,"ソロ歌",k1_sort!AB34*7,"ソリ歌",k1_sort!AB34*7,"振り",k1_sort!AB34*5,"演技",k1_sort!AB34*3,"全体歌",k1_sort!AB34,1))</f>
        <v>1</v>
      </c>
      <c r="Y34" s="189">
        <f>if(k1_sort!AC34="",1,SWITCH(k1_sort!$D34,"ソロ歌",k1_sort!AC34*7,"ソリ歌",k1_sort!AC34*7,"振り",k1_sort!AC34*5,"演技",k1_sort!AC34*3,"全体歌",k1_sort!AC34,1))</f>
        <v>1</v>
      </c>
      <c r="Z34" s="189">
        <f>if(k1_sort!AD34="",1,SWITCH(k1_sort!$D34,"ソロ歌",k1_sort!AD34*7,"ソリ歌",k1_sort!AD34*7,"振り",k1_sort!AD34*5,"演技",k1_sort!AD34*3,"全体歌",k1_sort!AD34,1))</f>
        <v>1</v>
      </c>
      <c r="AA34" s="189">
        <f>if(k1_sort!AE34="",1,SWITCH(k1_sort!$D34,"ソロ歌",k1_sort!AE34*7,"ソリ歌",k1_sort!AE34*7,"振り",k1_sort!AE34*5,"演技",k1_sort!AE34*3,"全体歌",k1_sort!AE34,1))</f>
        <v>1</v>
      </c>
      <c r="AB34" s="189">
        <f>if(k1_sort!AF34="",1,SWITCH(k1_sort!$D34,"ソロ歌",k1_sort!AF34*7,"ソリ歌",k1_sort!AF34*7,"振り",k1_sort!AF34*5,"演技",k1_sort!AF34*3,"全体歌",k1_sort!AF34,1))</f>
        <v>1</v>
      </c>
      <c r="AC34" s="189">
        <f>if(k1_sort!AG34="",1,SWITCH(k1_sort!$D34,"ソロ歌",k1_sort!AG34*7,"ソリ歌",k1_sort!AG34*7,"振り",k1_sort!AG34*5,"演技",k1_sort!AG34*3,"全体歌",k1_sort!AG34,1))</f>
        <v>1</v>
      </c>
      <c r="AD34" s="189">
        <f>if(k1_sort!AH34="",1,SWITCH(k1_sort!$D34,"ソロ歌",k1_sort!AH34*7,"ソリ歌",k1_sort!AH34*7,"振り",k1_sort!AH34*5,"演技",k1_sort!AH34*3,"全体歌",k1_sort!AH34,1))</f>
        <v>1</v>
      </c>
      <c r="AE34" s="189">
        <f>if(k1_sort!AI34="",1,SWITCH(k1_sort!$D34,"ソロ歌",k1_sort!AI34*7,"ソリ歌",k1_sort!AI34*7,"振り",k1_sort!AI34*5,"演技",k1_sort!AI34*3,"全体歌",k1_sort!AI34,1))</f>
        <v>1</v>
      </c>
      <c r="AF34" s="189">
        <f>if(k1_sort!AJ34="",1,SWITCH(k1_sort!$D34,"ソロ歌",k1_sort!AJ34*7,"ソリ歌",k1_sort!AJ34*7,"振り",k1_sort!AJ34*5,"演技",k1_sort!AJ34*3,"全体歌",k1_sort!AJ34,1))</f>
        <v>1</v>
      </c>
      <c r="AG34" s="189">
        <f>if(k1_sort!AK34="",1,SWITCH(k1_sort!$D34,"ソロ歌",k1_sort!AK34*7,"ソリ歌",k1_sort!AK34*7,"振り",k1_sort!AK34*5,"演技",k1_sort!AK34*3,"全体歌",k1_sort!AK34,1))</f>
        <v>1</v>
      </c>
      <c r="AH34" s="189">
        <f>if(k1_sort!AL34="",1,SWITCH(k1_sort!$D34,"ソロ歌",k1_sort!AL34*7,"ソリ歌",k1_sort!AL34*7,"振り",k1_sort!AL34*5,"演技",k1_sort!AL34*3,"全体歌",k1_sort!AL34,1))</f>
        <v>1</v>
      </c>
      <c r="AI34" s="189">
        <f>if(k1_sort!AM34="",1,SWITCH(k1_sort!$D34,"ソロ歌",k1_sort!AM34*7,"ソリ歌",k1_sort!AM34*7,"振り",k1_sort!AM34*5,"演技",k1_sort!AM34*3,"全体歌",k1_sort!AM34,1))</f>
        <v>1</v>
      </c>
      <c r="AJ34" s="189">
        <f>if(k1_sort!AN34="",1,SWITCH(k1_sort!$D34,"ソロ歌",k1_sort!AN34*7,"ソリ歌",k1_sort!AN34*7,"振り",k1_sort!AN34*5,"演技",k1_sort!AN34*3,"全体歌",k1_sort!AN34,1))</f>
        <v>1</v>
      </c>
      <c r="AK34" s="189">
        <f>if(k1_sort!AO34="",1,SWITCH(k1_sort!$D34,"ソロ歌",k1_sort!AO34*7,"ソリ歌",k1_sort!AO34*7,"振り",k1_sort!AO34*5,"演技",k1_sort!AO34*3,"全体歌",k1_sort!AO34,1))</f>
        <v>1</v>
      </c>
      <c r="AL34" s="189">
        <f>if(k1_sort!AP34="",1,SWITCH(k1_sort!$D34,"ソロ歌",k1_sort!AP34*7,"ソリ歌",k1_sort!AP34*7,"振り",k1_sort!AP34*5,"演技",k1_sort!AP34*3,"全体歌",k1_sort!AP34,1))</f>
        <v>1</v>
      </c>
      <c r="AM34" s="189">
        <f>if(k1_sort!AQ34="",1,SWITCH(k1_sort!$D34,"ソロ歌",k1_sort!AQ34*7,"ソリ歌",k1_sort!AQ34*7,"振り",k1_sort!AQ34*5,"演技",k1_sort!AQ34*3,"全体歌",k1_sort!AQ34,1))</f>
        <v>1</v>
      </c>
      <c r="AN34" s="189">
        <f>if(k1_sort!AR34="",1,SWITCH(k1_sort!$D34,"ソロ歌",k1_sort!AR34*7,"ソリ歌",k1_sort!AR34*7,"振り",k1_sort!AR34*5,"演技",k1_sort!AR34*3,"全体歌",k1_sort!AR34,1))</f>
        <v>1</v>
      </c>
      <c r="AO34" s="189">
        <f>if(k1_sort!AS34="",1,SWITCH(k1_sort!$D34,"ソロ歌",k1_sort!AS34*7,"ソリ歌",k1_sort!AS34*7,"振り",k1_sort!AS34*5,"演技",k1_sort!AS34*3,"全体歌",k1_sort!AS34,1))</f>
        <v>1</v>
      </c>
      <c r="AP34" s="189">
        <f>if(k1_sort!AT34="",1,SWITCH(k1_sort!$D34,"ソロ歌",k1_sort!AT34*7,"ソリ歌",k1_sort!AT34*7,"振り",k1_sort!AT34*5,"演技",k1_sort!AT34*3,"全体歌",k1_sort!AT34,1))</f>
        <v>1</v>
      </c>
      <c r="AQ34" s="189">
        <f>if(k1_sort!AU34="",1,SWITCH(k1_sort!$D34,"ソロ歌",k1_sort!AU34*7,"ソリ歌",k1_sort!AU34*7,"振り",k1_sort!AU34*5,"演技",k1_sort!AU34*3,"全体歌",k1_sort!AU34,1))</f>
        <v>1</v>
      </c>
      <c r="AR34" s="189">
        <f>if(k1_sort!AV34="",1,SWITCH(k1_sort!$D34,"ソロ歌",k1_sort!AV34*7,"ソリ歌",k1_sort!AV34*7,"振り",k1_sort!AV34*5,"演技",k1_sort!AV34*3,"全体歌",k1_sort!AV34,1))</f>
        <v>1</v>
      </c>
      <c r="AS34" s="189">
        <f>if(k1_sort!AW34="",1,SWITCH(k1_sort!$D34,"ソロ歌",k1_sort!AW34*7,"ソリ歌",k1_sort!AW34*7,"振り",k1_sort!AW34*5,"演技",k1_sort!AW34*3,"全体歌",k1_sort!AW34,1))</f>
        <v>1</v>
      </c>
      <c r="AT34" s="189">
        <f>if(k1_sort!AX34="",1,SWITCH(k1_sort!$D34,"ソロ歌",k1_sort!AX34*7,"ソリ歌",k1_sort!AX34*7,"振り",k1_sort!AX34*5,"演技",k1_sort!AX34*3,"全体歌",k1_sort!AX34,1))</f>
        <v>1</v>
      </c>
      <c r="AU34" s="189">
        <f>if(k1_sort!AY34="",1,SWITCH(k1_sort!$D34,"ソロ歌",k1_sort!AY34*7,"ソリ歌",k1_sort!AY34*7,"振り",k1_sort!AY34*5,"演技",k1_sort!AY34*3,"全体歌",k1_sort!AY34,1))</f>
        <v>1</v>
      </c>
      <c r="AV34" s="189">
        <f>if(k1_sort!AZ34="",1,SWITCH(k1_sort!$D34,"ソロ歌",k1_sort!AZ34*7,"ソリ歌",k1_sort!AZ34*7,"振り",k1_sort!AZ34*5,"演技",k1_sort!AZ34*3,"全体歌",k1_sort!AZ34,1))</f>
        <v>1</v>
      </c>
      <c r="AW34" s="189">
        <f>if(k1_sort!BA34="",1,SWITCH(k1_sort!$D34,"ソロ歌",k1_sort!BA34*7,"ソリ歌",k1_sort!BA34*7,"振り",k1_sort!BA34*5,"演技",k1_sort!BA34*3,"全体歌",k1_sort!BA34,1))</f>
        <v>1</v>
      </c>
      <c r="AX34" s="189">
        <f>if(k1_sort!BB34="",1,SWITCH(k1_sort!$D34,"ソロ歌",k1_sort!BB34*7,"ソリ歌",k1_sort!BB34*7,"振り",k1_sort!BB34*5,"演技",k1_sort!BB34*3,"全体歌",k1_sort!BB34,1))</f>
        <v>1</v>
      </c>
      <c r="AY34" s="189">
        <f>if(k1_sort!BC34="",1,SWITCH(k1_sort!$D34,"ソロ歌",k1_sort!BC34*7,"ソリ歌",k1_sort!BC34*7,"振り",k1_sort!BC34*5,"演技",k1_sort!BC34*3,"全体歌",k1_sort!BC34,1))</f>
        <v>1</v>
      </c>
    </row>
    <row r="35">
      <c r="A35" s="36" t="str">
        <f>k1_sort!B35</f>
        <v/>
      </c>
      <c r="B35" s="189">
        <f>if(k1_sort!F35="",1,SWITCH(k1_sort!$D35,"ソロ歌",k1_sort!F35*7,"ソリ歌",k1_sort!F35*7,"振り",k1_sort!F35*5,"演技",k1_sort!F35*3,"全体歌",k1_sort!F35,1))</f>
        <v>1</v>
      </c>
      <c r="C35" s="189">
        <f>if(k1_sort!G35="",1,SWITCH(k1_sort!$D35,"ソロ歌",k1_sort!G35*7,"ソリ歌",k1_sort!G35*7,"振り",k1_sort!G35*5,"演技",k1_sort!G35*3,"全体歌",k1_sort!G35,1))</f>
        <v>1</v>
      </c>
      <c r="D35" s="189">
        <f>if(k1_sort!H35="",1,SWITCH(k1_sort!$D35,"ソロ歌",k1_sort!H35*7,"ソリ歌",k1_sort!H35*7,"振り",k1_sort!H35*5,"演技",k1_sort!H35*3,"全体歌",k1_sort!H35,1))</f>
        <v>1</v>
      </c>
      <c r="E35" s="189">
        <f>if(k1_sort!I35="",1,SWITCH(k1_sort!$D35,"ソロ歌",k1_sort!I35*7,"ソリ歌",k1_sort!I35*7,"振り",k1_sort!I35*5,"演技",k1_sort!I35*3,"全体歌",k1_sort!I35,1))</f>
        <v>1</v>
      </c>
      <c r="F35" s="189">
        <f>if(k1_sort!J35="",1,SWITCH(k1_sort!$D35,"ソロ歌",k1_sort!J35*7,"ソリ歌",k1_sort!J35*7,"振り",k1_sort!J35*5,"演技",k1_sort!J35*3,"全体歌",k1_sort!J35,1))</f>
        <v>1</v>
      </c>
      <c r="G35" s="189">
        <f>if(k1_sort!K35="",1,SWITCH(k1_sort!$D35,"ソロ歌",k1_sort!K35*7,"ソリ歌",k1_sort!K35*7,"振り",k1_sort!K35*5,"演技",k1_sort!K35*3,"全体歌",k1_sort!K35,1))</f>
        <v>1</v>
      </c>
      <c r="H35" s="189">
        <f>if(k1_sort!L35="",1,SWITCH(k1_sort!$D35,"ソロ歌",k1_sort!L35*7,"ソリ歌",k1_sort!L35*7,"振り",k1_sort!L35*5,"演技",k1_sort!L35*3,"全体歌",k1_sort!L35,1))</f>
        <v>1</v>
      </c>
      <c r="I35" s="189">
        <f>if(k1_sort!M35="",1,SWITCH(k1_sort!$D35,"ソロ歌",k1_sort!M35*7,"ソリ歌",k1_sort!M35*7,"振り",k1_sort!M35*5,"演技",k1_sort!M35*3,"全体歌",k1_sort!M35,1))</f>
        <v>1</v>
      </c>
      <c r="J35" s="189">
        <f>if(k1_sort!N35="",1,SWITCH(k1_sort!$D35,"ソロ歌",k1_sort!N35*7,"ソリ歌",k1_sort!N35*7,"振り",k1_sort!N35*5,"演技",k1_sort!N35*3,"全体歌",k1_sort!N35,1))</f>
        <v>1</v>
      </c>
      <c r="K35" s="189">
        <f>if(k1_sort!O35="",1,SWITCH(k1_sort!$D35,"ソロ歌",k1_sort!O35*7,"ソリ歌",k1_sort!O35*7,"振り",k1_sort!O35*5,"演技",k1_sort!O35*3,"全体歌",k1_sort!O35,1))</f>
        <v>1</v>
      </c>
      <c r="L35" s="189">
        <f>if(k1_sort!P35="",1,SWITCH(k1_sort!$D35,"ソロ歌",k1_sort!P35*7,"ソリ歌",k1_sort!P35*7,"振り",k1_sort!P35*5,"演技",k1_sort!P35*3,"全体歌",k1_sort!P35,1))</f>
        <v>1</v>
      </c>
      <c r="M35" s="189">
        <f>if(k1_sort!Q35="",1,SWITCH(k1_sort!$D35,"ソロ歌",k1_sort!Q35*7,"ソリ歌",k1_sort!Q35*7,"振り",k1_sort!Q35*5,"演技",k1_sort!Q35*3,"全体歌",k1_sort!Q35,1))</f>
        <v>1</v>
      </c>
      <c r="N35" s="189">
        <f>if(k1_sort!R35="",1,SWITCH(k1_sort!$D35,"ソロ歌",k1_sort!R35*7,"ソリ歌",k1_sort!R35*7,"振り",k1_sort!R35*5,"演技",k1_sort!R35*3,"全体歌",k1_sort!R35,1))</f>
        <v>1</v>
      </c>
      <c r="O35" s="189">
        <f>if(k1_sort!S35="",1,SWITCH(k1_sort!$D35,"ソロ歌",k1_sort!S35*7,"ソリ歌",k1_sort!S35*7,"振り",k1_sort!S35*5,"演技",k1_sort!S35*3,"全体歌",k1_sort!S35,1))</f>
        <v>1</v>
      </c>
      <c r="P35" s="189">
        <f>if(k1_sort!T35="",1,SWITCH(k1_sort!$D35,"ソロ歌",k1_sort!T35*7,"ソリ歌",k1_sort!T35*7,"振り",k1_sort!T35*5,"演技",k1_sort!T35*3,"全体歌",k1_sort!T35,1))</f>
        <v>1</v>
      </c>
      <c r="Q35" s="189">
        <f>if(k1_sort!U35="",1,SWITCH(k1_sort!$D35,"ソロ歌",k1_sort!U35*7,"ソリ歌",k1_sort!U35*7,"振り",k1_sort!U35*5,"演技",k1_sort!U35*3,"全体歌",k1_sort!U35,1))</f>
        <v>1</v>
      </c>
      <c r="R35" s="189">
        <f>if(k1_sort!V35="",1,SWITCH(k1_sort!$D35,"ソロ歌",k1_sort!V35*7,"ソリ歌",k1_sort!V35*7,"振り",k1_sort!V35*5,"演技",k1_sort!V35*3,"全体歌",k1_sort!V35,1))</f>
        <v>1</v>
      </c>
      <c r="S35" s="189">
        <f>if(k1_sort!W35="",1,SWITCH(k1_sort!$D35,"ソロ歌",k1_sort!W35*7,"ソリ歌",k1_sort!W35*7,"振り",k1_sort!W35*5,"演技",k1_sort!W35*3,"全体歌",k1_sort!W35,1))</f>
        <v>1</v>
      </c>
      <c r="T35" s="189">
        <f>if(k1_sort!X35="",1,SWITCH(k1_sort!$D35,"ソロ歌",k1_sort!X35*7,"ソリ歌",k1_sort!X35*7,"振り",k1_sort!X35*5,"演技",k1_sort!X35*3,"全体歌",k1_sort!X35,1))</f>
        <v>1</v>
      </c>
      <c r="U35" s="189">
        <f>if(k1_sort!Y35="",1,SWITCH(k1_sort!$D35,"ソロ歌",k1_sort!Y35*7,"ソリ歌",k1_sort!Y35*7,"振り",k1_sort!Y35*5,"演技",k1_sort!Y35*3,"全体歌",k1_sort!Y35,1))</f>
        <v>1</v>
      </c>
      <c r="V35" s="189">
        <f>if(k1_sort!Z35="",1,SWITCH(k1_sort!$D35,"ソロ歌",k1_sort!Z35*7,"ソリ歌",k1_sort!Z35*7,"振り",k1_sort!Z35*5,"演技",k1_sort!Z35*3,"全体歌",k1_sort!Z35,1))</f>
        <v>1</v>
      </c>
      <c r="W35" s="189">
        <f>if(k1_sort!AA35="",1,SWITCH(k1_sort!$D35,"ソロ歌",k1_sort!AA35*7,"ソリ歌",k1_sort!AA35*7,"振り",k1_sort!AA35*5,"演技",k1_sort!AA35*3,"全体歌",k1_sort!AA35,1))</f>
        <v>1</v>
      </c>
      <c r="X35" s="189">
        <f>if(k1_sort!AB35="",1,SWITCH(k1_sort!$D35,"ソロ歌",k1_sort!AB35*7,"ソリ歌",k1_sort!AB35*7,"振り",k1_sort!AB35*5,"演技",k1_sort!AB35*3,"全体歌",k1_sort!AB35,1))</f>
        <v>1</v>
      </c>
      <c r="Y35" s="189">
        <f>if(k1_sort!AC35="",1,SWITCH(k1_sort!$D35,"ソロ歌",k1_sort!AC35*7,"ソリ歌",k1_sort!AC35*7,"振り",k1_sort!AC35*5,"演技",k1_sort!AC35*3,"全体歌",k1_sort!AC35,1))</f>
        <v>1</v>
      </c>
      <c r="Z35" s="189">
        <f>if(k1_sort!AD35="",1,SWITCH(k1_sort!$D35,"ソロ歌",k1_sort!AD35*7,"ソリ歌",k1_sort!AD35*7,"振り",k1_sort!AD35*5,"演技",k1_sort!AD35*3,"全体歌",k1_sort!AD35,1))</f>
        <v>1</v>
      </c>
      <c r="AA35" s="189">
        <f>if(k1_sort!AE35="",1,SWITCH(k1_sort!$D35,"ソロ歌",k1_sort!AE35*7,"ソリ歌",k1_sort!AE35*7,"振り",k1_sort!AE35*5,"演技",k1_sort!AE35*3,"全体歌",k1_sort!AE35,1))</f>
        <v>1</v>
      </c>
      <c r="AB35" s="189">
        <f>if(k1_sort!AF35="",1,SWITCH(k1_sort!$D35,"ソロ歌",k1_sort!AF35*7,"ソリ歌",k1_sort!AF35*7,"振り",k1_sort!AF35*5,"演技",k1_sort!AF35*3,"全体歌",k1_sort!AF35,1))</f>
        <v>1</v>
      </c>
      <c r="AC35" s="189">
        <f>if(k1_sort!AG35="",1,SWITCH(k1_sort!$D35,"ソロ歌",k1_sort!AG35*7,"ソリ歌",k1_sort!AG35*7,"振り",k1_sort!AG35*5,"演技",k1_sort!AG35*3,"全体歌",k1_sort!AG35,1))</f>
        <v>1</v>
      </c>
      <c r="AD35" s="189">
        <f>if(k1_sort!AH35="",1,SWITCH(k1_sort!$D35,"ソロ歌",k1_sort!AH35*7,"ソリ歌",k1_sort!AH35*7,"振り",k1_sort!AH35*5,"演技",k1_sort!AH35*3,"全体歌",k1_sort!AH35,1))</f>
        <v>1</v>
      </c>
      <c r="AE35" s="189">
        <f>if(k1_sort!AI35="",1,SWITCH(k1_sort!$D35,"ソロ歌",k1_sort!AI35*7,"ソリ歌",k1_sort!AI35*7,"振り",k1_sort!AI35*5,"演技",k1_sort!AI35*3,"全体歌",k1_sort!AI35,1))</f>
        <v>1</v>
      </c>
      <c r="AF35" s="189">
        <f>if(k1_sort!AJ35="",1,SWITCH(k1_sort!$D35,"ソロ歌",k1_sort!AJ35*7,"ソリ歌",k1_sort!AJ35*7,"振り",k1_sort!AJ35*5,"演技",k1_sort!AJ35*3,"全体歌",k1_sort!AJ35,1))</f>
        <v>1</v>
      </c>
      <c r="AG35" s="189">
        <f>if(k1_sort!AK35="",1,SWITCH(k1_sort!$D35,"ソロ歌",k1_sort!AK35*7,"ソリ歌",k1_sort!AK35*7,"振り",k1_sort!AK35*5,"演技",k1_sort!AK35*3,"全体歌",k1_sort!AK35,1))</f>
        <v>1</v>
      </c>
      <c r="AH35" s="189">
        <f>if(k1_sort!AL35="",1,SWITCH(k1_sort!$D35,"ソロ歌",k1_sort!AL35*7,"ソリ歌",k1_sort!AL35*7,"振り",k1_sort!AL35*5,"演技",k1_sort!AL35*3,"全体歌",k1_sort!AL35,1))</f>
        <v>1</v>
      </c>
      <c r="AI35" s="189">
        <f>if(k1_sort!AM35="",1,SWITCH(k1_sort!$D35,"ソロ歌",k1_sort!AM35*7,"ソリ歌",k1_sort!AM35*7,"振り",k1_sort!AM35*5,"演技",k1_sort!AM35*3,"全体歌",k1_sort!AM35,1))</f>
        <v>1</v>
      </c>
      <c r="AJ35" s="189">
        <f>if(k1_sort!AN35="",1,SWITCH(k1_sort!$D35,"ソロ歌",k1_sort!AN35*7,"ソリ歌",k1_sort!AN35*7,"振り",k1_sort!AN35*5,"演技",k1_sort!AN35*3,"全体歌",k1_sort!AN35,1))</f>
        <v>1</v>
      </c>
      <c r="AK35" s="189">
        <f>if(k1_sort!AO35="",1,SWITCH(k1_sort!$D35,"ソロ歌",k1_sort!AO35*7,"ソリ歌",k1_sort!AO35*7,"振り",k1_sort!AO35*5,"演技",k1_sort!AO35*3,"全体歌",k1_sort!AO35,1))</f>
        <v>1</v>
      </c>
      <c r="AL35" s="189">
        <f>if(k1_sort!AP35="",1,SWITCH(k1_sort!$D35,"ソロ歌",k1_sort!AP35*7,"ソリ歌",k1_sort!AP35*7,"振り",k1_sort!AP35*5,"演技",k1_sort!AP35*3,"全体歌",k1_sort!AP35,1))</f>
        <v>1</v>
      </c>
      <c r="AM35" s="189">
        <f>if(k1_sort!AQ35="",1,SWITCH(k1_sort!$D35,"ソロ歌",k1_sort!AQ35*7,"ソリ歌",k1_sort!AQ35*7,"振り",k1_sort!AQ35*5,"演技",k1_sort!AQ35*3,"全体歌",k1_sort!AQ35,1))</f>
        <v>1</v>
      </c>
      <c r="AN35" s="189">
        <f>if(k1_sort!AR35="",1,SWITCH(k1_sort!$D35,"ソロ歌",k1_sort!AR35*7,"ソリ歌",k1_sort!AR35*7,"振り",k1_sort!AR35*5,"演技",k1_sort!AR35*3,"全体歌",k1_sort!AR35,1))</f>
        <v>1</v>
      </c>
      <c r="AO35" s="189">
        <f>if(k1_sort!AS35="",1,SWITCH(k1_sort!$D35,"ソロ歌",k1_sort!AS35*7,"ソリ歌",k1_sort!AS35*7,"振り",k1_sort!AS35*5,"演技",k1_sort!AS35*3,"全体歌",k1_sort!AS35,1))</f>
        <v>1</v>
      </c>
      <c r="AP35" s="189">
        <f>if(k1_sort!AT35="",1,SWITCH(k1_sort!$D35,"ソロ歌",k1_sort!AT35*7,"ソリ歌",k1_sort!AT35*7,"振り",k1_sort!AT35*5,"演技",k1_sort!AT35*3,"全体歌",k1_sort!AT35,1))</f>
        <v>1</v>
      </c>
      <c r="AQ35" s="189">
        <f>if(k1_sort!AU35="",1,SWITCH(k1_sort!$D35,"ソロ歌",k1_sort!AU35*7,"ソリ歌",k1_sort!AU35*7,"振り",k1_sort!AU35*5,"演技",k1_sort!AU35*3,"全体歌",k1_sort!AU35,1))</f>
        <v>1</v>
      </c>
      <c r="AR35" s="189">
        <f>if(k1_sort!AV35="",1,SWITCH(k1_sort!$D35,"ソロ歌",k1_sort!AV35*7,"ソリ歌",k1_sort!AV35*7,"振り",k1_sort!AV35*5,"演技",k1_sort!AV35*3,"全体歌",k1_sort!AV35,1))</f>
        <v>1</v>
      </c>
      <c r="AS35" s="189">
        <f>if(k1_sort!AW35="",1,SWITCH(k1_sort!$D35,"ソロ歌",k1_sort!AW35*7,"ソリ歌",k1_sort!AW35*7,"振り",k1_sort!AW35*5,"演技",k1_sort!AW35*3,"全体歌",k1_sort!AW35,1))</f>
        <v>1</v>
      </c>
      <c r="AT35" s="189">
        <f>if(k1_sort!AX35="",1,SWITCH(k1_sort!$D35,"ソロ歌",k1_sort!AX35*7,"ソリ歌",k1_sort!AX35*7,"振り",k1_sort!AX35*5,"演技",k1_sort!AX35*3,"全体歌",k1_sort!AX35,1))</f>
        <v>1</v>
      </c>
      <c r="AU35" s="189">
        <f>if(k1_sort!AY35="",1,SWITCH(k1_sort!$D35,"ソロ歌",k1_sort!AY35*7,"ソリ歌",k1_sort!AY35*7,"振り",k1_sort!AY35*5,"演技",k1_sort!AY35*3,"全体歌",k1_sort!AY35,1))</f>
        <v>1</v>
      </c>
      <c r="AV35" s="189">
        <f>if(k1_sort!AZ35="",1,SWITCH(k1_sort!$D35,"ソロ歌",k1_sort!AZ35*7,"ソリ歌",k1_sort!AZ35*7,"振り",k1_sort!AZ35*5,"演技",k1_sort!AZ35*3,"全体歌",k1_sort!AZ35,1))</f>
        <v>1</v>
      </c>
      <c r="AW35" s="189">
        <f>if(k1_sort!BA35="",1,SWITCH(k1_sort!$D35,"ソロ歌",k1_sort!BA35*7,"ソリ歌",k1_sort!BA35*7,"振り",k1_sort!BA35*5,"演技",k1_sort!BA35*3,"全体歌",k1_sort!BA35,1))</f>
        <v>1</v>
      </c>
      <c r="AX35" s="189">
        <f>if(k1_sort!BB35="",1,SWITCH(k1_sort!$D35,"ソロ歌",k1_sort!BB35*7,"ソリ歌",k1_sort!BB35*7,"振り",k1_sort!BB35*5,"演技",k1_sort!BB35*3,"全体歌",k1_sort!BB35,1))</f>
        <v>1</v>
      </c>
      <c r="AY35" s="189">
        <f>if(k1_sort!BC35="",1,SWITCH(k1_sort!$D35,"ソロ歌",k1_sort!BC35*7,"ソリ歌",k1_sort!BC35*7,"振り",k1_sort!BC35*5,"演技",k1_sort!BC35*3,"全体歌",k1_sort!BC35,1))</f>
        <v>1</v>
      </c>
    </row>
    <row r="36">
      <c r="A36" s="36" t="str">
        <f>k1_sort!B36</f>
        <v/>
      </c>
      <c r="B36" s="189">
        <f>if(k1_sort!F36="",1,SWITCH(k1_sort!$D36,"ソロ歌",k1_sort!F36*7,"ソリ歌",k1_sort!F36*7,"振り",k1_sort!F36*5,"演技",k1_sort!F36*3,"全体歌",k1_sort!F36,1))</f>
        <v>1</v>
      </c>
      <c r="C36" s="189">
        <f>if(k1_sort!G36="",1,SWITCH(k1_sort!$D36,"ソロ歌",k1_sort!G36*7,"ソリ歌",k1_sort!G36*7,"振り",k1_sort!G36*5,"演技",k1_sort!G36*3,"全体歌",k1_sort!G36,1))</f>
        <v>1</v>
      </c>
      <c r="D36" s="189">
        <f>if(k1_sort!H36="",1,SWITCH(k1_sort!$D36,"ソロ歌",k1_sort!H36*7,"ソリ歌",k1_sort!H36*7,"振り",k1_sort!H36*5,"演技",k1_sort!H36*3,"全体歌",k1_sort!H36,1))</f>
        <v>1</v>
      </c>
      <c r="E36" s="189">
        <f>if(k1_sort!I36="",1,SWITCH(k1_sort!$D36,"ソロ歌",k1_sort!I36*7,"ソリ歌",k1_sort!I36*7,"振り",k1_sort!I36*5,"演技",k1_sort!I36*3,"全体歌",k1_sort!I36,1))</f>
        <v>1</v>
      </c>
      <c r="F36" s="189">
        <f>if(k1_sort!J36="",1,SWITCH(k1_sort!$D36,"ソロ歌",k1_sort!J36*7,"ソリ歌",k1_sort!J36*7,"振り",k1_sort!J36*5,"演技",k1_sort!J36*3,"全体歌",k1_sort!J36,1))</f>
        <v>1</v>
      </c>
      <c r="G36" s="189">
        <f>if(k1_sort!K36="",1,SWITCH(k1_sort!$D36,"ソロ歌",k1_sort!K36*7,"ソリ歌",k1_sort!K36*7,"振り",k1_sort!K36*5,"演技",k1_sort!K36*3,"全体歌",k1_sort!K36,1))</f>
        <v>1</v>
      </c>
      <c r="H36" s="189">
        <f>if(k1_sort!L36="",1,SWITCH(k1_sort!$D36,"ソロ歌",k1_sort!L36*7,"ソリ歌",k1_sort!L36*7,"振り",k1_sort!L36*5,"演技",k1_sort!L36*3,"全体歌",k1_sort!L36,1))</f>
        <v>1</v>
      </c>
      <c r="I36" s="189">
        <f>if(k1_sort!M36="",1,SWITCH(k1_sort!$D36,"ソロ歌",k1_sort!M36*7,"ソリ歌",k1_sort!M36*7,"振り",k1_sort!M36*5,"演技",k1_sort!M36*3,"全体歌",k1_sort!M36,1))</f>
        <v>1</v>
      </c>
      <c r="J36" s="189">
        <f>if(k1_sort!N36="",1,SWITCH(k1_sort!$D36,"ソロ歌",k1_sort!N36*7,"ソリ歌",k1_sort!N36*7,"振り",k1_sort!N36*5,"演技",k1_sort!N36*3,"全体歌",k1_sort!N36,1))</f>
        <v>1</v>
      </c>
      <c r="K36" s="189">
        <f>if(k1_sort!O36="",1,SWITCH(k1_sort!$D36,"ソロ歌",k1_sort!O36*7,"ソリ歌",k1_sort!O36*7,"振り",k1_sort!O36*5,"演技",k1_sort!O36*3,"全体歌",k1_sort!O36,1))</f>
        <v>1</v>
      </c>
      <c r="L36" s="189">
        <f>if(k1_sort!P36="",1,SWITCH(k1_sort!$D36,"ソロ歌",k1_sort!P36*7,"ソリ歌",k1_sort!P36*7,"振り",k1_sort!P36*5,"演技",k1_sort!P36*3,"全体歌",k1_sort!P36,1))</f>
        <v>1</v>
      </c>
      <c r="M36" s="189">
        <f>if(k1_sort!Q36="",1,SWITCH(k1_sort!$D36,"ソロ歌",k1_sort!Q36*7,"ソリ歌",k1_sort!Q36*7,"振り",k1_sort!Q36*5,"演技",k1_sort!Q36*3,"全体歌",k1_sort!Q36,1))</f>
        <v>1</v>
      </c>
      <c r="N36" s="189">
        <f>if(k1_sort!R36="",1,SWITCH(k1_sort!$D36,"ソロ歌",k1_sort!R36*7,"ソリ歌",k1_sort!R36*7,"振り",k1_sort!R36*5,"演技",k1_sort!R36*3,"全体歌",k1_sort!R36,1))</f>
        <v>1</v>
      </c>
      <c r="O36" s="189">
        <f>if(k1_sort!S36="",1,SWITCH(k1_sort!$D36,"ソロ歌",k1_sort!S36*7,"ソリ歌",k1_sort!S36*7,"振り",k1_sort!S36*5,"演技",k1_sort!S36*3,"全体歌",k1_sort!S36,1))</f>
        <v>1</v>
      </c>
      <c r="P36" s="189">
        <f>if(k1_sort!T36="",1,SWITCH(k1_sort!$D36,"ソロ歌",k1_sort!T36*7,"ソリ歌",k1_sort!T36*7,"振り",k1_sort!T36*5,"演技",k1_sort!T36*3,"全体歌",k1_sort!T36,1))</f>
        <v>1</v>
      </c>
      <c r="Q36" s="189">
        <f>if(k1_sort!U36="",1,SWITCH(k1_sort!$D36,"ソロ歌",k1_sort!U36*7,"ソリ歌",k1_sort!U36*7,"振り",k1_sort!U36*5,"演技",k1_sort!U36*3,"全体歌",k1_sort!U36,1))</f>
        <v>1</v>
      </c>
      <c r="R36" s="189">
        <f>if(k1_sort!V36="",1,SWITCH(k1_sort!$D36,"ソロ歌",k1_sort!V36*7,"ソリ歌",k1_sort!V36*7,"振り",k1_sort!V36*5,"演技",k1_sort!V36*3,"全体歌",k1_sort!V36,1))</f>
        <v>1</v>
      </c>
      <c r="S36" s="189">
        <f>if(k1_sort!W36="",1,SWITCH(k1_sort!$D36,"ソロ歌",k1_sort!W36*7,"ソリ歌",k1_sort!W36*7,"振り",k1_sort!W36*5,"演技",k1_sort!W36*3,"全体歌",k1_sort!W36,1))</f>
        <v>1</v>
      </c>
      <c r="T36" s="189">
        <f>if(k1_sort!X36="",1,SWITCH(k1_sort!$D36,"ソロ歌",k1_sort!X36*7,"ソリ歌",k1_sort!X36*7,"振り",k1_sort!X36*5,"演技",k1_sort!X36*3,"全体歌",k1_sort!X36,1))</f>
        <v>1</v>
      </c>
      <c r="U36" s="189">
        <f>if(k1_sort!Y36="",1,SWITCH(k1_sort!$D36,"ソロ歌",k1_sort!Y36*7,"ソリ歌",k1_sort!Y36*7,"振り",k1_sort!Y36*5,"演技",k1_sort!Y36*3,"全体歌",k1_sort!Y36,1))</f>
        <v>1</v>
      </c>
      <c r="V36" s="189">
        <f>if(k1_sort!Z36="",1,SWITCH(k1_sort!$D36,"ソロ歌",k1_sort!Z36*7,"ソリ歌",k1_sort!Z36*7,"振り",k1_sort!Z36*5,"演技",k1_sort!Z36*3,"全体歌",k1_sort!Z36,1))</f>
        <v>1</v>
      </c>
      <c r="W36" s="189">
        <f>if(k1_sort!AA36="",1,SWITCH(k1_sort!$D36,"ソロ歌",k1_sort!AA36*7,"ソリ歌",k1_sort!AA36*7,"振り",k1_sort!AA36*5,"演技",k1_sort!AA36*3,"全体歌",k1_sort!AA36,1))</f>
        <v>1</v>
      </c>
      <c r="X36" s="189">
        <f>if(k1_sort!AB36="",1,SWITCH(k1_sort!$D36,"ソロ歌",k1_sort!AB36*7,"ソリ歌",k1_sort!AB36*7,"振り",k1_sort!AB36*5,"演技",k1_sort!AB36*3,"全体歌",k1_sort!AB36,1))</f>
        <v>1</v>
      </c>
      <c r="Y36" s="189">
        <f>if(k1_sort!AC36="",1,SWITCH(k1_sort!$D36,"ソロ歌",k1_sort!AC36*7,"ソリ歌",k1_sort!AC36*7,"振り",k1_sort!AC36*5,"演技",k1_sort!AC36*3,"全体歌",k1_sort!AC36,1))</f>
        <v>1</v>
      </c>
      <c r="Z36" s="189">
        <f>if(k1_sort!AD36="",1,SWITCH(k1_sort!$D36,"ソロ歌",k1_sort!AD36*7,"ソリ歌",k1_sort!AD36*7,"振り",k1_sort!AD36*5,"演技",k1_sort!AD36*3,"全体歌",k1_sort!AD36,1))</f>
        <v>1</v>
      </c>
      <c r="AA36" s="189">
        <f>if(k1_sort!AE36="",1,SWITCH(k1_sort!$D36,"ソロ歌",k1_sort!AE36*7,"ソリ歌",k1_sort!AE36*7,"振り",k1_sort!AE36*5,"演技",k1_sort!AE36*3,"全体歌",k1_sort!AE36,1))</f>
        <v>1</v>
      </c>
      <c r="AB36" s="189">
        <f>if(k1_sort!AF36="",1,SWITCH(k1_sort!$D36,"ソロ歌",k1_sort!AF36*7,"ソリ歌",k1_sort!AF36*7,"振り",k1_sort!AF36*5,"演技",k1_sort!AF36*3,"全体歌",k1_sort!AF36,1))</f>
        <v>1</v>
      </c>
      <c r="AC36" s="189">
        <f>if(k1_sort!AG36="",1,SWITCH(k1_sort!$D36,"ソロ歌",k1_sort!AG36*7,"ソリ歌",k1_sort!AG36*7,"振り",k1_sort!AG36*5,"演技",k1_sort!AG36*3,"全体歌",k1_sort!AG36,1))</f>
        <v>1</v>
      </c>
      <c r="AD36" s="189">
        <f>if(k1_sort!AH36="",1,SWITCH(k1_sort!$D36,"ソロ歌",k1_sort!AH36*7,"ソリ歌",k1_sort!AH36*7,"振り",k1_sort!AH36*5,"演技",k1_sort!AH36*3,"全体歌",k1_sort!AH36,1))</f>
        <v>1</v>
      </c>
      <c r="AE36" s="189">
        <f>if(k1_sort!AI36="",1,SWITCH(k1_sort!$D36,"ソロ歌",k1_sort!AI36*7,"ソリ歌",k1_sort!AI36*7,"振り",k1_sort!AI36*5,"演技",k1_sort!AI36*3,"全体歌",k1_sort!AI36,1))</f>
        <v>1</v>
      </c>
      <c r="AF36" s="189">
        <f>if(k1_sort!AJ36="",1,SWITCH(k1_sort!$D36,"ソロ歌",k1_sort!AJ36*7,"ソリ歌",k1_sort!AJ36*7,"振り",k1_sort!AJ36*5,"演技",k1_sort!AJ36*3,"全体歌",k1_sort!AJ36,1))</f>
        <v>1</v>
      </c>
      <c r="AG36" s="189">
        <f>if(k1_sort!AK36="",1,SWITCH(k1_sort!$D36,"ソロ歌",k1_sort!AK36*7,"ソリ歌",k1_sort!AK36*7,"振り",k1_sort!AK36*5,"演技",k1_sort!AK36*3,"全体歌",k1_sort!AK36,1))</f>
        <v>1</v>
      </c>
      <c r="AH36" s="189">
        <f>if(k1_sort!AL36="",1,SWITCH(k1_sort!$D36,"ソロ歌",k1_sort!AL36*7,"ソリ歌",k1_sort!AL36*7,"振り",k1_sort!AL36*5,"演技",k1_sort!AL36*3,"全体歌",k1_sort!AL36,1))</f>
        <v>1</v>
      </c>
      <c r="AI36" s="189">
        <f>if(k1_sort!AM36="",1,SWITCH(k1_sort!$D36,"ソロ歌",k1_sort!AM36*7,"ソリ歌",k1_sort!AM36*7,"振り",k1_sort!AM36*5,"演技",k1_sort!AM36*3,"全体歌",k1_sort!AM36,1))</f>
        <v>1</v>
      </c>
      <c r="AJ36" s="189">
        <f>if(k1_sort!AN36="",1,SWITCH(k1_sort!$D36,"ソロ歌",k1_sort!AN36*7,"ソリ歌",k1_sort!AN36*7,"振り",k1_sort!AN36*5,"演技",k1_sort!AN36*3,"全体歌",k1_sort!AN36,1))</f>
        <v>1</v>
      </c>
      <c r="AK36" s="189">
        <f>if(k1_sort!AO36="",1,SWITCH(k1_sort!$D36,"ソロ歌",k1_sort!AO36*7,"ソリ歌",k1_sort!AO36*7,"振り",k1_sort!AO36*5,"演技",k1_sort!AO36*3,"全体歌",k1_sort!AO36,1))</f>
        <v>1</v>
      </c>
      <c r="AL36" s="189">
        <f>if(k1_sort!AP36="",1,SWITCH(k1_sort!$D36,"ソロ歌",k1_sort!AP36*7,"ソリ歌",k1_sort!AP36*7,"振り",k1_sort!AP36*5,"演技",k1_sort!AP36*3,"全体歌",k1_sort!AP36,1))</f>
        <v>1</v>
      </c>
      <c r="AM36" s="189">
        <f>if(k1_sort!AQ36="",1,SWITCH(k1_sort!$D36,"ソロ歌",k1_sort!AQ36*7,"ソリ歌",k1_sort!AQ36*7,"振り",k1_sort!AQ36*5,"演技",k1_sort!AQ36*3,"全体歌",k1_sort!AQ36,1))</f>
        <v>1</v>
      </c>
      <c r="AN36" s="189">
        <f>if(k1_sort!AR36="",1,SWITCH(k1_sort!$D36,"ソロ歌",k1_sort!AR36*7,"ソリ歌",k1_sort!AR36*7,"振り",k1_sort!AR36*5,"演技",k1_sort!AR36*3,"全体歌",k1_sort!AR36,1))</f>
        <v>1</v>
      </c>
      <c r="AO36" s="189">
        <f>if(k1_sort!AS36="",1,SWITCH(k1_sort!$D36,"ソロ歌",k1_sort!AS36*7,"ソリ歌",k1_sort!AS36*7,"振り",k1_sort!AS36*5,"演技",k1_sort!AS36*3,"全体歌",k1_sort!AS36,1))</f>
        <v>1</v>
      </c>
      <c r="AP36" s="189">
        <f>if(k1_sort!AT36="",1,SWITCH(k1_sort!$D36,"ソロ歌",k1_sort!AT36*7,"ソリ歌",k1_sort!AT36*7,"振り",k1_sort!AT36*5,"演技",k1_sort!AT36*3,"全体歌",k1_sort!AT36,1))</f>
        <v>1</v>
      </c>
      <c r="AQ36" s="189">
        <f>if(k1_sort!AU36="",1,SWITCH(k1_sort!$D36,"ソロ歌",k1_sort!AU36*7,"ソリ歌",k1_sort!AU36*7,"振り",k1_sort!AU36*5,"演技",k1_sort!AU36*3,"全体歌",k1_sort!AU36,1))</f>
        <v>1</v>
      </c>
      <c r="AR36" s="189">
        <f>if(k1_sort!AV36="",1,SWITCH(k1_sort!$D36,"ソロ歌",k1_sort!AV36*7,"ソリ歌",k1_sort!AV36*7,"振り",k1_sort!AV36*5,"演技",k1_sort!AV36*3,"全体歌",k1_sort!AV36,1))</f>
        <v>1</v>
      </c>
      <c r="AS36" s="189">
        <f>if(k1_sort!AW36="",1,SWITCH(k1_sort!$D36,"ソロ歌",k1_sort!AW36*7,"ソリ歌",k1_sort!AW36*7,"振り",k1_sort!AW36*5,"演技",k1_sort!AW36*3,"全体歌",k1_sort!AW36,1))</f>
        <v>1</v>
      </c>
      <c r="AT36" s="189">
        <f>if(k1_sort!AX36="",1,SWITCH(k1_sort!$D36,"ソロ歌",k1_sort!AX36*7,"ソリ歌",k1_sort!AX36*7,"振り",k1_sort!AX36*5,"演技",k1_sort!AX36*3,"全体歌",k1_sort!AX36,1))</f>
        <v>1</v>
      </c>
      <c r="AU36" s="189">
        <f>if(k1_sort!AY36="",1,SWITCH(k1_sort!$D36,"ソロ歌",k1_sort!AY36*7,"ソリ歌",k1_sort!AY36*7,"振り",k1_sort!AY36*5,"演技",k1_sort!AY36*3,"全体歌",k1_sort!AY36,1))</f>
        <v>1</v>
      </c>
      <c r="AV36" s="189">
        <f>if(k1_sort!AZ36="",1,SWITCH(k1_sort!$D36,"ソロ歌",k1_sort!AZ36*7,"ソリ歌",k1_sort!AZ36*7,"振り",k1_sort!AZ36*5,"演技",k1_sort!AZ36*3,"全体歌",k1_sort!AZ36,1))</f>
        <v>1</v>
      </c>
      <c r="AW36" s="189">
        <f>if(k1_sort!BA36="",1,SWITCH(k1_sort!$D36,"ソロ歌",k1_sort!BA36*7,"ソリ歌",k1_sort!BA36*7,"振り",k1_sort!BA36*5,"演技",k1_sort!BA36*3,"全体歌",k1_sort!BA36,1))</f>
        <v>1</v>
      </c>
      <c r="AX36" s="189">
        <f>if(k1_sort!BB36="",1,SWITCH(k1_sort!$D36,"ソロ歌",k1_sort!BB36*7,"ソリ歌",k1_sort!BB36*7,"振り",k1_sort!BB36*5,"演技",k1_sort!BB36*3,"全体歌",k1_sort!BB36,1))</f>
        <v>1</v>
      </c>
      <c r="AY36" s="189">
        <f>if(k1_sort!BC36="",1,SWITCH(k1_sort!$D36,"ソロ歌",k1_sort!BC36*7,"ソリ歌",k1_sort!BC36*7,"振り",k1_sort!BC36*5,"演技",k1_sort!BC36*3,"全体歌",k1_sort!BC36,1))</f>
        <v>1</v>
      </c>
    </row>
    <row r="37">
      <c r="A37" s="36" t="str">
        <f>k1_sort!B37</f>
        <v/>
      </c>
      <c r="B37" s="189">
        <f>if(k1_sort!F37="",1,SWITCH(k1_sort!$D37,"ソロ歌",k1_sort!F37*7,"ソリ歌",k1_sort!F37*7,"振り",k1_sort!F37*5,"演技",k1_sort!F37*3,"全体歌",k1_sort!F37,1))</f>
        <v>1</v>
      </c>
      <c r="C37" s="189">
        <f>if(k1_sort!G37="",1,SWITCH(k1_sort!$D37,"ソロ歌",k1_sort!G37*7,"ソリ歌",k1_sort!G37*7,"振り",k1_sort!G37*5,"演技",k1_sort!G37*3,"全体歌",k1_sort!G37,1))</f>
        <v>1</v>
      </c>
      <c r="D37" s="189">
        <f>if(k1_sort!H37="",1,SWITCH(k1_sort!$D37,"ソロ歌",k1_sort!H37*7,"ソリ歌",k1_sort!H37*7,"振り",k1_sort!H37*5,"演技",k1_sort!H37*3,"全体歌",k1_sort!H37,1))</f>
        <v>1</v>
      </c>
      <c r="E37" s="189">
        <f>if(k1_sort!I37="",1,SWITCH(k1_sort!$D37,"ソロ歌",k1_sort!I37*7,"ソリ歌",k1_sort!I37*7,"振り",k1_sort!I37*5,"演技",k1_sort!I37*3,"全体歌",k1_sort!I37,1))</f>
        <v>1</v>
      </c>
      <c r="F37" s="189">
        <f>if(k1_sort!J37="",1,SWITCH(k1_sort!$D37,"ソロ歌",k1_sort!J37*7,"ソリ歌",k1_sort!J37*7,"振り",k1_sort!J37*5,"演技",k1_sort!J37*3,"全体歌",k1_sort!J37,1))</f>
        <v>1</v>
      </c>
      <c r="G37" s="189">
        <f>if(k1_sort!K37="",1,SWITCH(k1_sort!$D37,"ソロ歌",k1_sort!K37*7,"ソリ歌",k1_sort!K37*7,"振り",k1_sort!K37*5,"演技",k1_sort!K37*3,"全体歌",k1_sort!K37,1))</f>
        <v>1</v>
      </c>
      <c r="H37" s="189">
        <f>if(k1_sort!L37="",1,SWITCH(k1_sort!$D37,"ソロ歌",k1_sort!L37*7,"ソリ歌",k1_sort!L37*7,"振り",k1_sort!L37*5,"演技",k1_sort!L37*3,"全体歌",k1_sort!L37,1))</f>
        <v>1</v>
      </c>
      <c r="I37" s="189">
        <f>if(k1_sort!M37="",1,SWITCH(k1_sort!$D37,"ソロ歌",k1_sort!M37*7,"ソリ歌",k1_sort!M37*7,"振り",k1_sort!M37*5,"演技",k1_sort!M37*3,"全体歌",k1_sort!M37,1))</f>
        <v>1</v>
      </c>
      <c r="J37" s="189">
        <f>if(k1_sort!N37="",1,SWITCH(k1_sort!$D37,"ソロ歌",k1_sort!N37*7,"ソリ歌",k1_sort!N37*7,"振り",k1_sort!N37*5,"演技",k1_sort!N37*3,"全体歌",k1_sort!N37,1))</f>
        <v>1</v>
      </c>
      <c r="K37" s="189">
        <f>if(k1_sort!O37="",1,SWITCH(k1_sort!$D37,"ソロ歌",k1_sort!O37*7,"ソリ歌",k1_sort!O37*7,"振り",k1_sort!O37*5,"演技",k1_sort!O37*3,"全体歌",k1_sort!O37,1))</f>
        <v>1</v>
      </c>
      <c r="L37" s="189">
        <f>if(k1_sort!P37="",1,SWITCH(k1_sort!$D37,"ソロ歌",k1_sort!P37*7,"ソリ歌",k1_sort!P37*7,"振り",k1_sort!P37*5,"演技",k1_sort!P37*3,"全体歌",k1_sort!P37,1))</f>
        <v>1</v>
      </c>
      <c r="M37" s="189">
        <f>if(k1_sort!Q37="",1,SWITCH(k1_sort!$D37,"ソロ歌",k1_sort!Q37*7,"ソリ歌",k1_sort!Q37*7,"振り",k1_sort!Q37*5,"演技",k1_sort!Q37*3,"全体歌",k1_sort!Q37,1))</f>
        <v>1</v>
      </c>
      <c r="N37" s="189">
        <f>if(k1_sort!R37="",1,SWITCH(k1_sort!$D37,"ソロ歌",k1_sort!R37*7,"ソリ歌",k1_sort!R37*7,"振り",k1_sort!R37*5,"演技",k1_sort!R37*3,"全体歌",k1_sort!R37,1))</f>
        <v>1</v>
      </c>
      <c r="O37" s="189">
        <f>if(k1_sort!S37="",1,SWITCH(k1_sort!$D37,"ソロ歌",k1_sort!S37*7,"ソリ歌",k1_sort!S37*7,"振り",k1_sort!S37*5,"演技",k1_sort!S37*3,"全体歌",k1_sort!S37,1))</f>
        <v>1</v>
      </c>
      <c r="P37" s="189">
        <f>if(k1_sort!T37="",1,SWITCH(k1_sort!$D37,"ソロ歌",k1_sort!T37*7,"ソリ歌",k1_sort!T37*7,"振り",k1_sort!T37*5,"演技",k1_sort!T37*3,"全体歌",k1_sort!T37,1))</f>
        <v>1</v>
      </c>
      <c r="Q37" s="189">
        <f>if(k1_sort!U37="",1,SWITCH(k1_sort!$D37,"ソロ歌",k1_sort!U37*7,"ソリ歌",k1_sort!U37*7,"振り",k1_sort!U37*5,"演技",k1_sort!U37*3,"全体歌",k1_sort!U37,1))</f>
        <v>1</v>
      </c>
      <c r="R37" s="189">
        <f>if(k1_sort!V37="",1,SWITCH(k1_sort!$D37,"ソロ歌",k1_sort!V37*7,"ソリ歌",k1_sort!V37*7,"振り",k1_sort!V37*5,"演技",k1_sort!V37*3,"全体歌",k1_sort!V37,1))</f>
        <v>1</v>
      </c>
      <c r="S37" s="189">
        <f>if(k1_sort!W37="",1,SWITCH(k1_sort!$D37,"ソロ歌",k1_sort!W37*7,"ソリ歌",k1_sort!W37*7,"振り",k1_sort!W37*5,"演技",k1_sort!W37*3,"全体歌",k1_sort!W37,1))</f>
        <v>1</v>
      </c>
      <c r="T37" s="189">
        <f>if(k1_sort!X37="",1,SWITCH(k1_sort!$D37,"ソロ歌",k1_sort!X37*7,"ソリ歌",k1_sort!X37*7,"振り",k1_sort!X37*5,"演技",k1_sort!X37*3,"全体歌",k1_sort!X37,1))</f>
        <v>1</v>
      </c>
      <c r="U37" s="189">
        <f>if(k1_sort!Y37="",1,SWITCH(k1_sort!$D37,"ソロ歌",k1_sort!Y37*7,"ソリ歌",k1_sort!Y37*7,"振り",k1_sort!Y37*5,"演技",k1_sort!Y37*3,"全体歌",k1_sort!Y37,1))</f>
        <v>1</v>
      </c>
      <c r="V37" s="189">
        <f>if(k1_sort!Z37="",1,SWITCH(k1_sort!$D37,"ソロ歌",k1_sort!Z37*7,"ソリ歌",k1_sort!Z37*7,"振り",k1_sort!Z37*5,"演技",k1_sort!Z37*3,"全体歌",k1_sort!Z37,1))</f>
        <v>1</v>
      </c>
      <c r="W37" s="189">
        <f>if(k1_sort!AA37="",1,SWITCH(k1_sort!$D37,"ソロ歌",k1_sort!AA37*7,"ソリ歌",k1_sort!AA37*7,"振り",k1_sort!AA37*5,"演技",k1_sort!AA37*3,"全体歌",k1_sort!AA37,1))</f>
        <v>1</v>
      </c>
      <c r="X37" s="189">
        <f>if(k1_sort!AB37="",1,SWITCH(k1_sort!$D37,"ソロ歌",k1_sort!AB37*7,"ソリ歌",k1_sort!AB37*7,"振り",k1_sort!AB37*5,"演技",k1_sort!AB37*3,"全体歌",k1_sort!AB37,1))</f>
        <v>1</v>
      </c>
      <c r="Y37" s="189">
        <f>if(k1_sort!AC37="",1,SWITCH(k1_sort!$D37,"ソロ歌",k1_sort!AC37*7,"ソリ歌",k1_sort!AC37*7,"振り",k1_sort!AC37*5,"演技",k1_sort!AC37*3,"全体歌",k1_sort!AC37,1))</f>
        <v>1</v>
      </c>
      <c r="Z37" s="189">
        <f>if(k1_sort!AD37="",1,SWITCH(k1_sort!$D37,"ソロ歌",k1_sort!AD37*7,"ソリ歌",k1_sort!AD37*7,"振り",k1_sort!AD37*5,"演技",k1_sort!AD37*3,"全体歌",k1_sort!AD37,1))</f>
        <v>1</v>
      </c>
      <c r="AA37" s="189">
        <f>if(k1_sort!AE37="",1,SWITCH(k1_sort!$D37,"ソロ歌",k1_sort!AE37*7,"ソリ歌",k1_sort!AE37*7,"振り",k1_sort!AE37*5,"演技",k1_sort!AE37*3,"全体歌",k1_sort!AE37,1))</f>
        <v>1</v>
      </c>
      <c r="AB37" s="189">
        <f>if(k1_sort!AF37="",1,SWITCH(k1_sort!$D37,"ソロ歌",k1_sort!AF37*7,"ソリ歌",k1_sort!AF37*7,"振り",k1_sort!AF37*5,"演技",k1_sort!AF37*3,"全体歌",k1_sort!AF37,1))</f>
        <v>1</v>
      </c>
      <c r="AC37" s="189">
        <f>if(k1_sort!AG37="",1,SWITCH(k1_sort!$D37,"ソロ歌",k1_sort!AG37*7,"ソリ歌",k1_sort!AG37*7,"振り",k1_sort!AG37*5,"演技",k1_sort!AG37*3,"全体歌",k1_sort!AG37,1))</f>
        <v>1</v>
      </c>
      <c r="AD37" s="189">
        <f>if(k1_sort!AH37="",1,SWITCH(k1_sort!$D37,"ソロ歌",k1_sort!AH37*7,"ソリ歌",k1_sort!AH37*7,"振り",k1_sort!AH37*5,"演技",k1_sort!AH37*3,"全体歌",k1_sort!AH37,1))</f>
        <v>1</v>
      </c>
      <c r="AE37" s="189">
        <f>if(k1_sort!AI37="",1,SWITCH(k1_sort!$D37,"ソロ歌",k1_sort!AI37*7,"ソリ歌",k1_sort!AI37*7,"振り",k1_sort!AI37*5,"演技",k1_sort!AI37*3,"全体歌",k1_sort!AI37,1))</f>
        <v>1</v>
      </c>
      <c r="AF37" s="189">
        <f>if(k1_sort!AJ37="",1,SWITCH(k1_sort!$D37,"ソロ歌",k1_sort!AJ37*7,"ソリ歌",k1_sort!AJ37*7,"振り",k1_sort!AJ37*5,"演技",k1_sort!AJ37*3,"全体歌",k1_sort!AJ37,1))</f>
        <v>1</v>
      </c>
      <c r="AG37" s="189">
        <f>if(k1_sort!AK37="",1,SWITCH(k1_sort!$D37,"ソロ歌",k1_sort!AK37*7,"ソリ歌",k1_sort!AK37*7,"振り",k1_sort!AK37*5,"演技",k1_sort!AK37*3,"全体歌",k1_sort!AK37,1))</f>
        <v>1</v>
      </c>
      <c r="AH37" s="189">
        <f>if(k1_sort!AL37="",1,SWITCH(k1_sort!$D37,"ソロ歌",k1_sort!AL37*7,"ソリ歌",k1_sort!AL37*7,"振り",k1_sort!AL37*5,"演技",k1_sort!AL37*3,"全体歌",k1_sort!AL37,1))</f>
        <v>1</v>
      </c>
      <c r="AI37" s="189">
        <f>if(k1_sort!AM37="",1,SWITCH(k1_sort!$D37,"ソロ歌",k1_sort!AM37*7,"ソリ歌",k1_sort!AM37*7,"振り",k1_sort!AM37*5,"演技",k1_sort!AM37*3,"全体歌",k1_sort!AM37,1))</f>
        <v>1</v>
      </c>
      <c r="AJ37" s="189">
        <f>if(k1_sort!AN37="",1,SWITCH(k1_sort!$D37,"ソロ歌",k1_sort!AN37*7,"ソリ歌",k1_sort!AN37*7,"振り",k1_sort!AN37*5,"演技",k1_sort!AN37*3,"全体歌",k1_sort!AN37,1))</f>
        <v>1</v>
      </c>
      <c r="AK37" s="189">
        <f>if(k1_sort!AO37="",1,SWITCH(k1_sort!$D37,"ソロ歌",k1_sort!AO37*7,"ソリ歌",k1_sort!AO37*7,"振り",k1_sort!AO37*5,"演技",k1_sort!AO37*3,"全体歌",k1_sort!AO37,1))</f>
        <v>1</v>
      </c>
      <c r="AL37" s="189">
        <f>if(k1_sort!AP37="",1,SWITCH(k1_sort!$D37,"ソロ歌",k1_sort!AP37*7,"ソリ歌",k1_sort!AP37*7,"振り",k1_sort!AP37*5,"演技",k1_sort!AP37*3,"全体歌",k1_sort!AP37,1))</f>
        <v>1</v>
      </c>
      <c r="AM37" s="189">
        <f>if(k1_sort!AQ37="",1,SWITCH(k1_sort!$D37,"ソロ歌",k1_sort!AQ37*7,"ソリ歌",k1_sort!AQ37*7,"振り",k1_sort!AQ37*5,"演技",k1_sort!AQ37*3,"全体歌",k1_sort!AQ37,1))</f>
        <v>1</v>
      </c>
      <c r="AN37" s="189">
        <f>if(k1_sort!AR37="",1,SWITCH(k1_sort!$D37,"ソロ歌",k1_sort!AR37*7,"ソリ歌",k1_sort!AR37*7,"振り",k1_sort!AR37*5,"演技",k1_sort!AR37*3,"全体歌",k1_sort!AR37,1))</f>
        <v>1</v>
      </c>
      <c r="AO37" s="189">
        <f>if(k1_sort!AS37="",1,SWITCH(k1_sort!$D37,"ソロ歌",k1_sort!AS37*7,"ソリ歌",k1_sort!AS37*7,"振り",k1_sort!AS37*5,"演技",k1_sort!AS37*3,"全体歌",k1_sort!AS37,1))</f>
        <v>1</v>
      </c>
      <c r="AP37" s="189">
        <f>if(k1_sort!AT37="",1,SWITCH(k1_sort!$D37,"ソロ歌",k1_sort!AT37*7,"ソリ歌",k1_sort!AT37*7,"振り",k1_sort!AT37*5,"演技",k1_sort!AT37*3,"全体歌",k1_sort!AT37,1))</f>
        <v>1</v>
      </c>
      <c r="AQ37" s="189">
        <f>if(k1_sort!AU37="",1,SWITCH(k1_sort!$D37,"ソロ歌",k1_sort!AU37*7,"ソリ歌",k1_sort!AU37*7,"振り",k1_sort!AU37*5,"演技",k1_sort!AU37*3,"全体歌",k1_sort!AU37,1))</f>
        <v>1</v>
      </c>
      <c r="AR37" s="189">
        <f>if(k1_sort!AV37="",1,SWITCH(k1_sort!$D37,"ソロ歌",k1_sort!AV37*7,"ソリ歌",k1_sort!AV37*7,"振り",k1_sort!AV37*5,"演技",k1_sort!AV37*3,"全体歌",k1_sort!AV37,1))</f>
        <v>1</v>
      </c>
      <c r="AS37" s="189">
        <f>if(k1_sort!AW37="",1,SWITCH(k1_sort!$D37,"ソロ歌",k1_sort!AW37*7,"ソリ歌",k1_sort!AW37*7,"振り",k1_sort!AW37*5,"演技",k1_sort!AW37*3,"全体歌",k1_sort!AW37,1))</f>
        <v>1</v>
      </c>
      <c r="AT37" s="189">
        <f>if(k1_sort!AX37="",1,SWITCH(k1_sort!$D37,"ソロ歌",k1_sort!AX37*7,"ソリ歌",k1_sort!AX37*7,"振り",k1_sort!AX37*5,"演技",k1_sort!AX37*3,"全体歌",k1_sort!AX37,1))</f>
        <v>1</v>
      </c>
      <c r="AU37" s="189">
        <f>if(k1_sort!AY37="",1,SWITCH(k1_sort!$D37,"ソロ歌",k1_sort!AY37*7,"ソリ歌",k1_sort!AY37*7,"振り",k1_sort!AY37*5,"演技",k1_sort!AY37*3,"全体歌",k1_sort!AY37,1))</f>
        <v>1</v>
      </c>
      <c r="AV37" s="189">
        <f>if(k1_sort!AZ37="",1,SWITCH(k1_sort!$D37,"ソロ歌",k1_sort!AZ37*7,"ソリ歌",k1_sort!AZ37*7,"振り",k1_sort!AZ37*5,"演技",k1_sort!AZ37*3,"全体歌",k1_sort!AZ37,1))</f>
        <v>1</v>
      </c>
      <c r="AW37" s="189">
        <f>if(k1_sort!BA37="",1,SWITCH(k1_sort!$D37,"ソロ歌",k1_sort!BA37*7,"ソリ歌",k1_sort!BA37*7,"振り",k1_sort!BA37*5,"演技",k1_sort!BA37*3,"全体歌",k1_sort!BA37,1))</f>
        <v>1</v>
      </c>
      <c r="AX37" s="189">
        <f>if(k1_sort!BB37="",1,SWITCH(k1_sort!$D37,"ソロ歌",k1_sort!BB37*7,"ソリ歌",k1_sort!BB37*7,"振り",k1_sort!BB37*5,"演技",k1_sort!BB37*3,"全体歌",k1_sort!BB37,1))</f>
        <v>1</v>
      </c>
      <c r="AY37" s="189">
        <f>if(k1_sort!BC37="",1,SWITCH(k1_sort!$D37,"ソロ歌",k1_sort!BC37*7,"ソリ歌",k1_sort!BC37*7,"振り",k1_sort!BC37*5,"演技",k1_sort!BC37*3,"全体歌",k1_sort!BC37,1))</f>
        <v>1</v>
      </c>
    </row>
    <row r="38">
      <c r="A38" s="36" t="str">
        <f>k1_sort!B38</f>
        <v/>
      </c>
      <c r="B38" s="189">
        <f>if(k1_sort!F38="",1,SWITCH(k1_sort!$D38,"ソロ歌",k1_sort!F38*7,"ソリ歌",k1_sort!F38*7,"振り",k1_sort!F38*5,"演技",k1_sort!F38*3,"全体歌",k1_sort!F38,1))</f>
        <v>1</v>
      </c>
      <c r="C38" s="189">
        <f>if(k1_sort!G38="",1,SWITCH(k1_sort!$D38,"ソロ歌",k1_sort!G38*7,"ソリ歌",k1_sort!G38*7,"振り",k1_sort!G38*5,"演技",k1_sort!G38*3,"全体歌",k1_sort!G38,1))</f>
        <v>1</v>
      </c>
      <c r="D38" s="189">
        <f>if(k1_sort!H38="",1,SWITCH(k1_sort!$D38,"ソロ歌",k1_sort!H38*7,"ソリ歌",k1_sort!H38*7,"振り",k1_sort!H38*5,"演技",k1_sort!H38*3,"全体歌",k1_sort!H38,1))</f>
        <v>1</v>
      </c>
      <c r="E38" s="189">
        <f>if(k1_sort!I38="",1,SWITCH(k1_sort!$D38,"ソロ歌",k1_sort!I38*7,"ソリ歌",k1_sort!I38*7,"振り",k1_sort!I38*5,"演技",k1_sort!I38*3,"全体歌",k1_sort!I38,1))</f>
        <v>1</v>
      </c>
      <c r="F38" s="189">
        <f>if(k1_sort!J38="",1,SWITCH(k1_sort!$D38,"ソロ歌",k1_sort!J38*7,"ソリ歌",k1_sort!J38*7,"振り",k1_sort!J38*5,"演技",k1_sort!J38*3,"全体歌",k1_sort!J38,1))</f>
        <v>1</v>
      </c>
      <c r="G38" s="189">
        <f>if(k1_sort!K38="",1,SWITCH(k1_sort!$D38,"ソロ歌",k1_sort!K38*7,"ソリ歌",k1_sort!K38*7,"振り",k1_sort!K38*5,"演技",k1_sort!K38*3,"全体歌",k1_sort!K38,1))</f>
        <v>1</v>
      </c>
      <c r="H38" s="189">
        <f>if(k1_sort!L38="",1,SWITCH(k1_sort!$D38,"ソロ歌",k1_sort!L38*7,"ソリ歌",k1_sort!L38*7,"振り",k1_sort!L38*5,"演技",k1_sort!L38*3,"全体歌",k1_sort!L38,1))</f>
        <v>1</v>
      </c>
      <c r="I38" s="189">
        <f>if(k1_sort!M38="",1,SWITCH(k1_sort!$D38,"ソロ歌",k1_sort!M38*7,"ソリ歌",k1_sort!M38*7,"振り",k1_sort!M38*5,"演技",k1_sort!M38*3,"全体歌",k1_sort!M38,1))</f>
        <v>1</v>
      </c>
      <c r="J38" s="189">
        <f>if(k1_sort!N38="",1,SWITCH(k1_sort!$D38,"ソロ歌",k1_sort!N38*7,"ソリ歌",k1_sort!N38*7,"振り",k1_sort!N38*5,"演技",k1_sort!N38*3,"全体歌",k1_sort!N38,1))</f>
        <v>1</v>
      </c>
      <c r="K38" s="189">
        <f>if(k1_sort!O38="",1,SWITCH(k1_sort!$D38,"ソロ歌",k1_sort!O38*7,"ソリ歌",k1_sort!O38*7,"振り",k1_sort!O38*5,"演技",k1_sort!O38*3,"全体歌",k1_sort!O38,1))</f>
        <v>1</v>
      </c>
      <c r="L38" s="189">
        <f>if(k1_sort!P38="",1,SWITCH(k1_sort!$D38,"ソロ歌",k1_sort!P38*7,"ソリ歌",k1_sort!P38*7,"振り",k1_sort!P38*5,"演技",k1_sort!P38*3,"全体歌",k1_sort!P38,1))</f>
        <v>1</v>
      </c>
      <c r="M38" s="189">
        <f>if(k1_sort!Q38="",1,SWITCH(k1_sort!$D38,"ソロ歌",k1_sort!Q38*7,"ソリ歌",k1_sort!Q38*7,"振り",k1_sort!Q38*5,"演技",k1_sort!Q38*3,"全体歌",k1_sort!Q38,1))</f>
        <v>1</v>
      </c>
      <c r="N38" s="189">
        <f>if(k1_sort!R38="",1,SWITCH(k1_sort!$D38,"ソロ歌",k1_sort!R38*7,"ソリ歌",k1_sort!R38*7,"振り",k1_sort!R38*5,"演技",k1_sort!R38*3,"全体歌",k1_sort!R38,1))</f>
        <v>1</v>
      </c>
      <c r="O38" s="189">
        <f>if(k1_sort!S38="",1,SWITCH(k1_sort!$D38,"ソロ歌",k1_sort!S38*7,"ソリ歌",k1_sort!S38*7,"振り",k1_sort!S38*5,"演技",k1_sort!S38*3,"全体歌",k1_sort!S38,1))</f>
        <v>1</v>
      </c>
      <c r="P38" s="189">
        <f>if(k1_sort!T38="",1,SWITCH(k1_sort!$D38,"ソロ歌",k1_sort!T38*7,"ソリ歌",k1_sort!T38*7,"振り",k1_sort!T38*5,"演技",k1_sort!T38*3,"全体歌",k1_sort!T38,1))</f>
        <v>1</v>
      </c>
      <c r="Q38" s="189">
        <f>if(k1_sort!U38="",1,SWITCH(k1_sort!$D38,"ソロ歌",k1_sort!U38*7,"ソリ歌",k1_sort!U38*7,"振り",k1_sort!U38*5,"演技",k1_sort!U38*3,"全体歌",k1_sort!U38,1))</f>
        <v>1</v>
      </c>
      <c r="R38" s="189">
        <f>if(k1_sort!V38="",1,SWITCH(k1_sort!$D38,"ソロ歌",k1_sort!V38*7,"ソリ歌",k1_sort!V38*7,"振り",k1_sort!V38*5,"演技",k1_sort!V38*3,"全体歌",k1_sort!V38,1))</f>
        <v>1</v>
      </c>
      <c r="S38" s="189">
        <f>if(k1_sort!W38="",1,SWITCH(k1_sort!$D38,"ソロ歌",k1_sort!W38*7,"ソリ歌",k1_sort!W38*7,"振り",k1_sort!W38*5,"演技",k1_sort!W38*3,"全体歌",k1_sort!W38,1))</f>
        <v>1</v>
      </c>
      <c r="T38" s="189">
        <f>if(k1_sort!X38="",1,SWITCH(k1_sort!$D38,"ソロ歌",k1_sort!X38*7,"ソリ歌",k1_sort!X38*7,"振り",k1_sort!X38*5,"演技",k1_sort!X38*3,"全体歌",k1_sort!X38,1))</f>
        <v>1</v>
      </c>
      <c r="U38" s="189">
        <f>if(k1_sort!Y38="",1,SWITCH(k1_sort!$D38,"ソロ歌",k1_sort!Y38*7,"ソリ歌",k1_sort!Y38*7,"振り",k1_sort!Y38*5,"演技",k1_sort!Y38*3,"全体歌",k1_sort!Y38,1))</f>
        <v>1</v>
      </c>
      <c r="V38" s="189">
        <f>if(k1_sort!Z38="",1,SWITCH(k1_sort!$D38,"ソロ歌",k1_sort!Z38*7,"ソリ歌",k1_sort!Z38*7,"振り",k1_sort!Z38*5,"演技",k1_sort!Z38*3,"全体歌",k1_sort!Z38,1))</f>
        <v>1</v>
      </c>
      <c r="W38" s="189">
        <f>if(k1_sort!AA38="",1,SWITCH(k1_sort!$D38,"ソロ歌",k1_sort!AA38*7,"ソリ歌",k1_sort!AA38*7,"振り",k1_sort!AA38*5,"演技",k1_sort!AA38*3,"全体歌",k1_sort!AA38,1))</f>
        <v>1</v>
      </c>
      <c r="X38" s="189">
        <f>if(k1_sort!AB38="",1,SWITCH(k1_sort!$D38,"ソロ歌",k1_sort!AB38*7,"ソリ歌",k1_sort!AB38*7,"振り",k1_sort!AB38*5,"演技",k1_sort!AB38*3,"全体歌",k1_sort!AB38,1))</f>
        <v>1</v>
      </c>
      <c r="Y38" s="189">
        <f>if(k1_sort!AC38="",1,SWITCH(k1_sort!$D38,"ソロ歌",k1_sort!AC38*7,"ソリ歌",k1_sort!AC38*7,"振り",k1_sort!AC38*5,"演技",k1_sort!AC38*3,"全体歌",k1_sort!AC38,1))</f>
        <v>1</v>
      </c>
      <c r="Z38" s="189">
        <f>if(k1_sort!AD38="",1,SWITCH(k1_sort!$D38,"ソロ歌",k1_sort!AD38*7,"ソリ歌",k1_sort!AD38*7,"振り",k1_sort!AD38*5,"演技",k1_sort!AD38*3,"全体歌",k1_sort!AD38,1))</f>
        <v>1</v>
      </c>
      <c r="AA38" s="189">
        <f>if(k1_sort!AE38="",1,SWITCH(k1_sort!$D38,"ソロ歌",k1_sort!AE38*7,"ソリ歌",k1_sort!AE38*7,"振り",k1_sort!AE38*5,"演技",k1_sort!AE38*3,"全体歌",k1_sort!AE38,1))</f>
        <v>1</v>
      </c>
      <c r="AB38" s="189">
        <f>if(k1_sort!AF38="",1,SWITCH(k1_sort!$D38,"ソロ歌",k1_sort!AF38*7,"ソリ歌",k1_sort!AF38*7,"振り",k1_sort!AF38*5,"演技",k1_sort!AF38*3,"全体歌",k1_sort!AF38,1))</f>
        <v>1</v>
      </c>
      <c r="AC38" s="189">
        <f>if(k1_sort!AG38="",1,SWITCH(k1_sort!$D38,"ソロ歌",k1_sort!AG38*7,"ソリ歌",k1_sort!AG38*7,"振り",k1_sort!AG38*5,"演技",k1_sort!AG38*3,"全体歌",k1_sort!AG38,1))</f>
        <v>1</v>
      </c>
      <c r="AD38" s="189">
        <f>if(k1_sort!AH38="",1,SWITCH(k1_sort!$D38,"ソロ歌",k1_sort!AH38*7,"ソリ歌",k1_sort!AH38*7,"振り",k1_sort!AH38*5,"演技",k1_sort!AH38*3,"全体歌",k1_sort!AH38,1))</f>
        <v>1</v>
      </c>
      <c r="AE38" s="189">
        <f>if(k1_sort!AI38="",1,SWITCH(k1_sort!$D38,"ソロ歌",k1_sort!AI38*7,"ソリ歌",k1_sort!AI38*7,"振り",k1_sort!AI38*5,"演技",k1_sort!AI38*3,"全体歌",k1_sort!AI38,1))</f>
        <v>1</v>
      </c>
      <c r="AF38" s="189">
        <f>if(k1_sort!AJ38="",1,SWITCH(k1_sort!$D38,"ソロ歌",k1_sort!AJ38*7,"ソリ歌",k1_sort!AJ38*7,"振り",k1_sort!AJ38*5,"演技",k1_sort!AJ38*3,"全体歌",k1_sort!AJ38,1))</f>
        <v>1</v>
      </c>
      <c r="AG38" s="189">
        <f>if(k1_sort!AK38="",1,SWITCH(k1_sort!$D38,"ソロ歌",k1_sort!AK38*7,"ソリ歌",k1_sort!AK38*7,"振り",k1_sort!AK38*5,"演技",k1_sort!AK38*3,"全体歌",k1_sort!AK38,1))</f>
        <v>1</v>
      </c>
      <c r="AH38" s="189">
        <f>if(k1_sort!AL38="",1,SWITCH(k1_sort!$D38,"ソロ歌",k1_sort!AL38*7,"ソリ歌",k1_sort!AL38*7,"振り",k1_sort!AL38*5,"演技",k1_sort!AL38*3,"全体歌",k1_sort!AL38,1))</f>
        <v>1</v>
      </c>
      <c r="AI38" s="189">
        <f>if(k1_sort!AM38="",1,SWITCH(k1_sort!$D38,"ソロ歌",k1_sort!AM38*7,"ソリ歌",k1_sort!AM38*7,"振り",k1_sort!AM38*5,"演技",k1_sort!AM38*3,"全体歌",k1_sort!AM38,1))</f>
        <v>1</v>
      </c>
      <c r="AJ38" s="189">
        <f>if(k1_sort!AN38="",1,SWITCH(k1_sort!$D38,"ソロ歌",k1_sort!AN38*7,"ソリ歌",k1_sort!AN38*7,"振り",k1_sort!AN38*5,"演技",k1_sort!AN38*3,"全体歌",k1_sort!AN38,1))</f>
        <v>1</v>
      </c>
      <c r="AK38" s="189">
        <f>if(k1_sort!AO38="",1,SWITCH(k1_sort!$D38,"ソロ歌",k1_sort!AO38*7,"ソリ歌",k1_sort!AO38*7,"振り",k1_sort!AO38*5,"演技",k1_sort!AO38*3,"全体歌",k1_sort!AO38,1))</f>
        <v>1</v>
      </c>
      <c r="AL38" s="189">
        <f>if(k1_sort!AP38="",1,SWITCH(k1_sort!$D38,"ソロ歌",k1_sort!AP38*7,"ソリ歌",k1_sort!AP38*7,"振り",k1_sort!AP38*5,"演技",k1_sort!AP38*3,"全体歌",k1_sort!AP38,1))</f>
        <v>1</v>
      </c>
      <c r="AM38" s="189">
        <f>if(k1_sort!AQ38="",1,SWITCH(k1_sort!$D38,"ソロ歌",k1_sort!AQ38*7,"ソリ歌",k1_sort!AQ38*7,"振り",k1_sort!AQ38*5,"演技",k1_sort!AQ38*3,"全体歌",k1_sort!AQ38,1))</f>
        <v>1</v>
      </c>
      <c r="AN38" s="189">
        <f>if(k1_sort!AR38="",1,SWITCH(k1_sort!$D38,"ソロ歌",k1_sort!AR38*7,"ソリ歌",k1_sort!AR38*7,"振り",k1_sort!AR38*5,"演技",k1_sort!AR38*3,"全体歌",k1_sort!AR38,1))</f>
        <v>1</v>
      </c>
      <c r="AO38" s="189">
        <f>if(k1_sort!AS38="",1,SWITCH(k1_sort!$D38,"ソロ歌",k1_sort!AS38*7,"ソリ歌",k1_sort!AS38*7,"振り",k1_sort!AS38*5,"演技",k1_sort!AS38*3,"全体歌",k1_sort!AS38,1))</f>
        <v>1</v>
      </c>
      <c r="AP38" s="189">
        <f>if(k1_sort!AT38="",1,SWITCH(k1_sort!$D38,"ソロ歌",k1_sort!AT38*7,"ソリ歌",k1_sort!AT38*7,"振り",k1_sort!AT38*5,"演技",k1_sort!AT38*3,"全体歌",k1_sort!AT38,1))</f>
        <v>1</v>
      </c>
      <c r="AQ38" s="189">
        <f>if(k1_sort!AU38="",1,SWITCH(k1_sort!$D38,"ソロ歌",k1_sort!AU38*7,"ソリ歌",k1_sort!AU38*7,"振り",k1_sort!AU38*5,"演技",k1_sort!AU38*3,"全体歌",k1_sort!AU38,1))</f>
        <v>1</v>
      </c>
      <c r="AR38" s="189">
        <f>if(k1_sort!AV38="",1,SWITCH(k1_sort!$D38,"ソロ歌",k1_sort!AV38*7,"ソリ歌",k1_sort!AV38*7,"振り",k1_sort!AV38*5,"演技",k1_sort!AV38*3,"全体歌",k1_sort!AV38,1))</f>
        <v>1</v>
      </c>
      <c r="AS38" s="189">
        <f>if(k1_sort!AW38="",1,SWITCH(k1_sort!$D38,"ソロ歌",k1_sort!AW38*7,"ソリ歌",k1_sort!AW38*7,"振り",k1_sort!AW38*5,"演技",k1_sort!AW38*3,"全体歌",k1_sort!AW38,1))</f>
        <v>1</v>
      </c>
      <c r="AT38" s="189">
        <f>if(k1_sort!AX38="",1,SWITCH(k1_sort!$D38,"ソロ歌",k1_sort!AX38*7,"ソリ歌",k1_sort!AX38*7,"振り",k1_sort!AX38*5,"演技",k1_sort!AX38*3,"全体歌",k1_sort!AX38,1))</f>
        <v>1</v>
      </c>
      <c r="AU38" s="189">
        <f>if(k1_sort!AY38="",1,SWITCH(k1_sort!$D38,"ソロ歌",k1_sort!AY38*7,"ソリ歌",k1_sort!AY38*7,"振り",k1_sort!AY38*5,"演技",k1_sort!AY38*3,"全体歌",k1_sort!AY38,1))</f>
        <v>1</v>
      </c>
      <c r="AV38" s="189">
        <f>if(k1_sort!AZ38="",1,SWITCH(k1_sort!$D38,"ソロ歌",k1_sort!AZ38*7,"ソリ歌",k1_sort!AZ38*7,"振り",k1_sort!AZ38*5,"演技",k1_sort!AZ38*3,"全体歌",k1_sort!AZ38,1))</f>
        <v>1</v>
      </c>
      <c r="AW38" s="189">
        <f>if(k1_sort!BA38="",1,SWITCH(k1_sort!$D38,"ソロ歌",k1_sort!BA38*7,"ソリ歌",k1_sort!BA38*7,"振り",k1_sort!BA38*5,"演技",k1_sort!BA38*3,"全体歌",k1_sort!BA38,1))</f>
        <v>1</v>
      </c>
      <c r="AX38" s="189">
        <f>if(k1_sort!BB38="",1,SWITCH(k1_sort!$D38,"ソロ歌",k1_sort!BB38*7,"ソリ歌",k1_sort!BB38*7,"振り",k1_sort!BB38*5,"演技",k1_sort!BB38*3,"全体歌",k1_sort!BB38,1))</f>
        <v>1</v>
      </c>
      <c r="AY38" s="189">
        <f>if(k1_sort!BC38="",1,SWITCH(k1_sort!$D38,"ソロ歌",k1_sort!BC38*7,"ソリ歌",k1_sort!BC38*7,"振り",k1_sort!BC38*5,"演技",k1_sort!BC38*3,"全体歌",k1_sort!BC38,1))</f>
        <v>1</v>
      </c>
    </row>
    <row r="39">
      <c r="A39" s="36" t="str">
        <f>k1_sort!B39</f>
        <v/>
      </c>
      <c r="B39" s="189">
        <f>if(k1_sort!F39="",1,SWITCH(k1_sort!$D39,"ソロ歌",k1_sort!F39*7,"ソリ歌",k1_sort!F39*7,"振り",k1_sort!F39*5,"演技",k1_sort!F39*3,"全体歌",k1_sort!F39,1))</f>
        <v>1</v>
      </c>
      <c r="C39" s="189">
        <f>if(k1_sort!G39="",1,SWITCH(k1_sort!$D39,"ソロ歌",k1_sort!G39*7,"ソリ歌",k1_sort!G39*7,"振り",k1_sort!G39*5,"演技",k1_sort!G39*3,"全体歌",k1_sort!G39,1))</f>
        <v>1</v>
      </c>
      <c r="D39" s="189">
        <f>if(k1_sort!H39="",1,SWITCH(k1_sort!$D39,"ソロ歌",k1_sort!H39*7,"ソリ歌",k1_sort!H39*7,"振り",k1_sort!H39*5,"演技",k1_sort!H39*3,"全体歌",k1_sort!H39,1))</f>
        <v>1</v>
      </c>
      <c r="E39" s="189">
        <f>if(k1_sort!I39="",1,SWITCH(k1_sort!$D39,"ソロ歌",k1_sort!I39*7,"ソリ歌",k1_sort!I39*7,"振り",k1_sort!I39*5,"演技",k1_sort!I39*3,"全体歌",k1_sort!I39,1))</f>
        <v>1</v>
      </c>
      <c r="F39" s="189">
        <f>if(k1_sort!J39="",1,SWITCH(k1_sort!$D39,"ソロ歌",k1_sort!J39*7,"ソリ歌",k1_sort!J39*7,"振り",k1_sort!J39*5,"演技",k1_sort!J39*3,"全体歌",k1_sort!J39,1))</f>
        <v>1</v>
      </c>
      <c r="G39" s="189">
        <f>if(k1_sort!K39="",1,SWITCH(k1_sort!$D39,"ソロ歌",k1_sort!K39*7,"ソリ歌",k1_sort!K39*7,"振り",k1_sort!K39*5,"演技",k1_sort!K39*3,"全体歌",k1_sort!K39,1))</f>
        <v>1</v>
      </c>
      <c r="H39" s="189">
        <f>if(k1_sort!L39="",1,SWITCH(k1_sort!$D39,"ソロ歌",k1_sort!L39*7,"ソリ歌",k1_sort!L39*7,"振り",k1_sort!L39*5,"演技",k1_sort!L39*3,"全体歌",k1_sort!L39,1))</f>
        <v>1</v>
      </c>
      <c r="I39" s="189">
        <f>if(k1_sort!M39="",1,SWITCH(k1_sort!$D39,"ソロ歌",k1_sort!M39*7,"ソリ歌",k1_sort!M39*7,"振り",k1_sort!M39*5,"演技",k1_sort!M39*3,"全体歌",k1_sort!M39,1))</f>
        <v>1</v>
      </c>
      <c r="J39" s="189">
        <f>if(k1_sort!N39="",1,SWITCH(k1_sort!$D39,"ソロ歌",k1_sort!N39*7,"ソリ歌",k1_sort!N39*7,"振り",k1_sort!N39*5,"演技",k1_sort!N39*3,"全体歌",k1_sort!N39,1))</f>
        <v>1</v>
      </c>
      <c r="K39" s="189">
        <f>if(k1_sort!O39="",1,SWITCH(k1_sort!$D39,"ソロ歌",k1_sort!O39*7,"ソリ歌",k1_sort!O39*7,"振り",k1_sort!O39*5,"演技",k1_sort!O39*3,"全体歌",k1_sort!O39,1))</f>
        <v>1</v>
      </c>
      <c r="L39" s="189">
        <f>if(k1_sort!P39="",1,SWITCH(k1_sort!$D39,"ソロ歌",k1_sort!P39*7,"ソリ歌",k1_sort!P39*7,"振り",k1_sort!P39*5,"演技",k1_sort!P39*3,"全体歌",k1_sort!P39,1))</f>
        <v>1</v>
      </c>
      <c r="M39" s="189">
        <f>if(k1_sort!Q39="",1,SWITCH(k1_sort!$D39,"ソロ歌",k1_sort!Q39*7,"ソリ歌",k1_sort!Q39*7,"振り",k1_sort!Q39*5,"演技",k1_sort!Q39*3,"全体歌",k1_sort!Q39,1))</f>
        <v>1</v>
      </c>
      <c r="N39" s="189">
        <f>if(k1_sort!R39="",1,SWITCH(k1_sort!$D39,"ソロ歌",k1_sort!R39*7,"ソリ歌",k1_sort!R39*7,"振り",k1_sort!R39*5,"演技",k1_sort!R39*3,"全体歌",k1_sort!R39,1))</f>
        <v>1</v>
      </c>
      <c r="O39" s="189">
        <f>if(k1_sort!S39="",1,SWITCH(k1_sort!$D39,"ソロ歌",k1_sort!S39*7,"ソリ歌",k1_sort!S39*7,"振り",k1_sort!S39*5,"演技",k1_sort!S39*3,"全体歌",k1_sort!S39,1))</f>
        <v>1</v>
      </c>
      <c r="P39" s="189">
        <f>if(k1_sort!T39="",1,SWITCH(k1_sort!$D39,"ソロ歌",k1_sort!T39*7,"ソリ歌",k1_sort!T39*7,"振り",k1_sort!T39*5,"演技",k1_sort!T39*3,"全体歌",k1_sort!T39,1))</f>
        <v>1</v>
      </c>
      <c r="Q39" s="189">
        <f>if(k1_sort!U39="",1,SWITCH(k1_sort!$D39,"ソロ歌",k1_sort!U39*7,"ソリ歌",k1_sort!U39*7,"振り",k1_sort!U39*5,"演技",k1_sort!U39*3,"全体歌",k1_sort!U39,1))</f>
        <v>1</v>
      </c>
      <c r="R39" s="189">
        <f>if(k1_sort!V39="",1,SWITCH(k1_sort!$D39,"ソロ歌",k1_sort!V39*7,"ソリ歌",k1_sort!V39*7,"振り",k1_sort!V39*5,"演技",k1_sort!V39*3,"全体歌",k1_sort!V39,1))</f>
        <v>1</v>
      </c>
      <c r="S39" s="189">
        <f>if(k1_sort!W39="",1,SWITCH(k1_sort!$D39,"ソロ歌",k1_sort!W39*7,"ソリ歌",k1_sort!W39*7,"振り",k1_sort!W39*5,"演技",k1_sort!W39*3,"全体歌",k1_sort!W39,1))</f>
        <v>1</v>
      </c>
      <c r="T39" s="189">
        <f>if(k1_sort!X39="",1,SWITCH(k1_sort!$D39,"ソロ歌",k1_sort!X39*7,"ソリ歌",k1_sort!X39*7,"振り",k1_sort!X39*5,"演技",k1_sort!X39*3,"全体歌",k1_sort!X39,1))</f>
        <v>1</v>
      </c>
      <c r="U39" s="189">
        <f>if(k1_sort!Y39="",1,SWITCH(k1_sort!$D39,"ソロ歌",k1_sort!Y39*7,"ソリ歌",k1_sort!Y39*7,"振り",k1_sort!Y39*5,"演技",k1_sort!Y39*3,"全体歌",k1_sort!Y39,1))</f>
        <v>1</v>
      </c>
      <c r="V39" s="189">
        <f>if(k1_sort!Z39="",1,SWITCH(k1_sort!$D39,"ソロ歌",k1_sort!Z39*7,"ソリ歌",k1_sort!Z39*7,"振り",k1_sort!Z39*5,"演技",k1_sort!Z39*3,"全体歌",k1_sort!Z39,1))</f>
        <v>1</v>
      </c>
      <c r="W39" s="189">
        <f>if(k1_sort!AA39="",1,SWITCH(k1_sort!$D39,"ソロ歌",k1_sort!AA39*7,"ソリ歌",k1_sort!AA39*7,"振り",k1_sort!AA39*5,"演技",k1_sort!AA39*3,"全体歌",k1_sort!AA39,1))</f>
        <v>1</v>
      </c>
      <c r="X39" s="189">
        <f>if(k1_sort!AB39="",1,SWITCH(k1_sort!$D39,"ソロ歌",k1_sort!AB39*7,"ソリ歌",k1_sort!AB39*7,"振り",k1_sort!AB39*5,"演技",k1_sort!AB39*3,"全体歌",k1_sort!AB39,1))</f>
        <v>1</v>
      </c>
      <c r="Y39" s="189">
        <f>if(k1_sort!AC39="",1,SWITCH(k1_sort!$D39,"ソロ歌",k1_sort!AC39*7,"ソリ歌",k1_sort!AC39*7,"振り",k1_sort!AC39*5,"演技",k1_sort!AC39*3,"全体歌",k1_sort!AC39,1))</f>
        <v>1</v>
      </c>
      <c r="Z39" s="189">
        <f>if(k1_sort!AD39="",1,SWITCH(k1_sort!$D39,"ソロ歌",k1_sort!AD39*7,"ソリ歌",k1_sort!AD39*7,"振り",k1_sort!AD39*5,"演技",k1_sort!AD39*3,"全体歌",k1_sort!AD39,1))</f>
        <v>1</v>
      </c>
      <c r="AA39" s="189">
        <f>if(k1_sort!AE39="",1,SWITCH(k1_sort!$D39,"ソロ歌",k1_sort!AE39*7,"ソリ歌",k1_sort!AE39*7,"振り",k1_sort!AE39*5,"演技",k1_sort!AE39*3,"全体歌",k1_sort!AE39,1))</f>
        <v>1</v>
      </c>
      <c r="AB39" s="189">
        <f>if(k1_sort!AF39="",1,SWITCH(k1_sort!$D39,"ソロ歌",k1_sort!AF39*7,"ソリ歌",k1_sort!AF39*7,"振り",k1_sort!AF39*5,"演技",k1_sort!AF39*3,"全体歌",k1_sort!AF39,1))</f>
        <v>1</v>
      </c>
      <c r="AC39" s="189">
        <f>if(k1_sort!AG39="",1,SWITCH(k1_sort!$D39,"ソロ歌",k1_sort!AG39*7,"ソリ歌",k1_sort!AG39*7,"振り",k1_sort!AG39*5,"演技",k1_sort!AG39*3,"全体歌",k1_sort!AG39,1))</f>
        <v>1</v>
      </c>
      <c r="AD39" s="189">
        <f>if(k1_sort!AH39="",1,SWITCH(k1_sort!$D39,"ソロ歌",k1_sort!AH39*7,"ソリ歌",k1_sort!AH39*7,"振り",k1_sort!AH39*5,"演技",k1_sort!AH39*3,"全体歌",k1_sort!AH39,1))</f>
        <v>1</v>
      </c>
      <c r="AE39" s="189">
        <f>if(k1_sort!AI39="",1,SWITCH(k1_sort!$D39,"ソロ歌",k1_sort!AI39*7,"ソリ歌",k1_sort!AI39*7,"振り",k1_sort!AI39*5,"演技",k1_sort!AI39*3,"全体歌",k1_sort!AI39,1))</f>
        <v>1</v>
      </c>
      <c r="AF39" s="189">
        <f>if(k1_sort!AJ39="",1,SWITCH(k1_sort!$D39,"ソロ歌",k1_sort!AJ39*7,"ソリ歌",k1_sort!AJ39*7,"振り",k1_sort!AJ39*5,"演技",k1_sort!AJ39*3,"全体歌",k1_sort!AJ39,1))</f>
        <v>1</v>
      </c>
      <c r="AG39" s="189">
        <f>if(k1_sort!AK39="",1,SWITCH(k1_sort!$D39,"ソロ歌",k1_sort!AK39*7,"ソリ歌",k1_sort!AK39*7,"振り",k1_sort!AK39*5,"演技",k1_sort!AK39*3,"全体歌",k1_sort!AK39,1))</f>
        <v>1</v>
      </c>
      <c r="AH39" s="189">
        <f>if(k1_sort!AL39="",1,SWITCH(k1_sort!$D39,"ソロ歌",k1_sort!AL39*7,"ソリ歌",k1_sort!AL39*7,"振り",k1_sort!AL39*5,"演技",k1_sort!AL39*3,"全体歌",k1_sort!AL39,1))</f>
        <v>1</v>
      </c>
      <c r="AI39" s="189">
        <f>if(k1_sort!AM39="",1,SWITCH(k1_sort!$D39,"ソロ歌",k1_sort!AM39*7,"ソリ歌",k1_sort!AM39*7,"振り",k1_sort!AM39*5,"演技",k1_sort!AM39*3,"全体歌",k1_sort!AM39,1))</f>
        <v>1</v>
      </c>
      <c r="AJ39" s="189">
        <f>if(k1_sort!AN39="",1,SWITCH(k1_sort!$D39,"ソロ歌",k1_sort!AN39*7,"ソリ歌",k1_sort!AN39*7,"振り",k1_sort!AN39*5,"演技",k1_sort!AN39*3,"全体歌",k1_sort!AN39,1))</f>
        <v>1</v>
      </c>
      <c r="AK39" s="189">
        <f>if(k1_sort!AO39="",1,SWITCH(k1_sort!$D39,"ソロ歌",k1_sort!AO39*7,"ソリ歌",k1_sort!AO39*7,"振り",k1_sort!AO39*5,"演技",k1_sort!AO39*3,"全体歌",k1_sort!AO39,1))</f>
        <v>1</v>
      </c>
      <c r="AL39" s="189">
        <f>if(k1_sort!AP39="",1,SWITCH(k1_sort!$D39,"ソロ歌",k1_sort!AP39*7,"ソリ歌",k1_sort!AP39*7,"振り",k1_sort!AP39*5,"演技",k1_sort!AP39*3,"全体歌",k1_sort!AP39,1))</f>
        <v>1</v>
      </c>
      <c r="AM39" s="189">
        <f>if(k1_sort!AQ39="",1,SWITCH(k1_sort!$D39,"ソロ歌",k1_sort!AQ39*7,"ソリ歌",k1_sort!AQ39*7,"振り",k1_sort!AQ39*5,"演技",k1_sort!AQ39*3,"全体歌",k1_sort!AQ39,1))</f>
        <v>1</v>
      </c>
      <c r="AN39" s="189">
        <f>if(k1_sort!AR39="",1,SWITCH(k1_sort!$D39,"ソロ歌",k1_sort!AR39*7,"ソリ歌",k1_sort!AR39*7,"振り",k1_sort!AR39*5,"演技",k1_sort!AR39*3,"全体歌",k1_sort!AR39,1))</f>
        <v>1</v>
      </c>
      <c r="AO39" s="189">
        <f>if(k1_sort!AS39="",1,SWITCH(k1_sort!$D39,"ソロ歌",k1_sort!AS39*7,"ソリ歌",k1_sort!AS39*7,"振り",k1_sort!AS39*5,"演技",k1_sort!AS39*3,"全体歌",k1_sort!AS39,1))</f>
        <v>1</v>
      </c>
      <c r="AP39" s="189">
        <f>if(k1_sort!AT39="",1,SWITCH(k1_sort!$D39,"ソロ歌",k1_sort!AT39*7,"ソリ歌",k1_sort!AT39*7,"振り",k1_sort!AT39*5,"演技",k1_sort!AT39*3,"全体歌",k1_sort!AT39,1))</f>
        <v>1</v>
      </c>
      <c r="AQ39" s="189">
        <f>if(k1_sort!AU39="",1,SWITCH(k1_sort!$D39,"ソロ歌",k1_sort!AU39*7,"ソリ歌",k1_sort!AU39*7,"振り",k1_sort!AU39*5,"演技",k1_sort!AU39*3,"全体歌",k1_sort!AU39,1))</f>
        <v>1</v>
      </c>
      <c r="AR39" s="189">
        <f>if(k1_sort!AV39="",1,SWITCH(k1_sort!$D39,"ソロ歌",k1_sort!AV39*7,"ソリ歌",k1_sort!AV39*7,"振り",k1_sort!AV39*5,"演技",k1_sort!AV39*3,"全体歌",k1_sort!AV39,1))</f>
        <v>1</v>
      </c>
      <c r="AS39" s="189">
        <f>if(k1_sort!AW39="",1,SWITCH(k1_sort!$D39,"ソロ歌",k1_sort!AW39*7,"ソリ歌",k1_sort!AW39*7,"振り",k1_sort!AW39*5,"演技",k1_sort!AW39*3,"全体歌",k1_sort!AW39,1))</f>
        <v>1</v>
      </c>
      <c r="AT39" s="189">
        <f>if(k1_sort!AX39="",1,SWITCH(k1_sort!$D39,"ソロ歌",k1_sort!AX39*7,"ソリ歌",k1_sort!AX39*7,"振り",k1_sort!AX39*5,"演技",k1_sort!AX39*3,"全体歌",k1_sort!AX39,1))</f>
        <v>1</v>
      </c>
      <c r="AU39" s="189">
        <f>if(k1_sort!AY39="",1,SWITCH(k1_sort!$D39,"ソロ歌",k1_sort!AY39*7,"ソリ歌",k1_sort!AY39*7,"振り",k1_sort!AY39*5,"演技",k1_sort!AY39*3,"全体歌",k1_sort!AY39,1))</f>
        <v>1</v>
      </c>
      <c r="AV39" s="189">
        <f>if(k1_sort!AZ39="",1,SWITCH(k1_sort!$D39,"ソロ歌",k1_sort!AZ39*7,"ソリ歌",k1_sort!AZ39*7,"振り",k1_sort!AZ39*5,"演技",k1_sort!AZ39*3,"全体歌",k1_sort!AZ39,1))</f>
        <v>1</v>
      </c>
      <c r="AW39" s="189">
        <f>if(k1_sort!BA39="",1,SWITCH(k1_sort!$D39,"ソロ歌",k1_sort!BA39*7,"ソリ歌",k1_sort!BA39*7,"振り",k1_sort!BA39*5,"演技",k1_sort!BA39*3,"全体歌",k1_sort!BA39,1))</f>
        <v>1</v>
      </c>
      <c r="AX39" s="189">
        <f>if(k1_sort!BB39="",1,SWITCH(k1_sort!$D39,"ソロ歌",k1_sort!BB39*7,"ソリ歌",k1_sort!BB39*7,"振り",k1_sort!BB39*5,"演技",k1_sort!BB39*3,"全体歌",k1_sort!BB39,1))</f>
        <v>1</v>
      </c>
      <c r="AY39" s="189">
        <f>if(k1_sort!BC39="",1,SWITCH(k1_sort!$D39,"ソロ歌",k1_sort!BC39*7,"ソリ歌",k1_sort!BC39*7,"振り",k1_sort!BC39*5,"演技",k1_sort!BC39*3,"全体歌",k1_sort!BC39,1))</f>
        <v>1</v>
      </c>
    </row>
    <row r="40">
      <c r="A40" s="36" t="str">
        <f>k1_sort!B40</f>
        <v/>
      </c>
      <c r="B40" s="189">
        <f>if(k1_sort!F40="",1,SWITCH(k1_sort!$D40,"ソロ歌",k1_sort!F40*7,"ソリ歌",k1_sort!F40*7,"振り",k1_sort!F40*5,"演技",k1_sort!F40*3,"全体歌",k1_sort!F40,1))</f>
        <v>1</v>
      </c>
      <c r="C40" s="189">
        <f>if(k1_sort!G40="",1,SWITCH(k1_sort!$D40,"ソロ歌",k1_sort!G40*7,"ソリ歌",k1_sort!G40*7,"振り",k1_sort!G40*5,"演技",k1_sort!G40*3,"全体歌",k1_sort!G40,1))</f>
        <v>1</v>
      </c>
      <c r="D40" s="189">
        <f>if(k1_sort!H40="",1,SWITCH(k1_sort!$D40,"ソロ歌",k1_sort!H40*7,"ソリ歌",k1_sort!H40*7,"振り",k1_sort!H40*5,"演技",k1_sort!H40*3,"全体歌",k1_sort!H40,1))</f>
        <v>1</v>
      </c>
      <c r="E40" s="189">
        <f>if(k1_sort!I40="",1,SWITCH(k1_sort!$D40,"ソロ歌",k1_sort!I40*7,"ソリ歌",k1_sort!I40*7,"振り",k1_sort!I40*5,"演技",k1_sort!I40*3,"全体歌",k1_sort!I40,1))</f>
        <v>1</v>
      </c>
      <c r="F40" s="189">
        <f>if(k1_sort!J40="",1,SWITCH(k1_sort!$D40,"ソロ歌",k1_sort!J40*7,"ソリ歌",k1_sort!J40*7,"振り",k1_sort!J40*5,"演技",k1_sort!J40*3,"全体歌",k1_sort!J40,1))</f>
        <v>1</v>
      </c>
      <c r="G40" s="189">
        <f>if(k1_sort!K40="",1,SWITCH(k1_sort!$D40,"ソロ歌",k1_sort!K40*7,"ソリ歌",k1_sort!K40*7,"振り",k1_sort!K40*5,"演技",k1_sort!K40*3,"全体歌",k1_sort!K40,1))</f>
        <v>1</v>
      </c>
      <c r="H40" s="189">
        <f>if(k1_sort!L40="",1,SWITCH(k1_sort!$D40,"ソロ歌",k1_sort!L40*7,"ソリ歌",k1_sort!L40*7,"振り",k1_sort!L40*5,"演技",k1_sort!L40*3,"全体歌",k1_sort!L40,1))</f>
        <v>1</v>
      </c>
      <c r="I40" s="189">
        <f>if(k1_sort!M40="",1,SWITCH(k1_sort!$D40,"ソロ歌",k1_sort!M40*7,"ソリ歌",k1_sort!M40*7,"振り",k1_sort!M40*5,"演技",k1_sort!M40*3,"全体歌",k1_sort!M40,1))</f>
        <v>1</v>
      </c>
      <c r="J40" s="189">
        <f>if(k1_sort!N40="",1,SWITCH(k1_sort!$D40,"ソロ歌",k1_sort!N40*7,"ソリ歌",k1_sort!N40*7,"振り",k1_sort!N40*5,"演技",k1_sort!N40*3,"全体歌",k1_sort!N40,1))</f>
        <v>1</v>
      </c>
      <c r="K40" s="189">
        <f>if(k1_sort!O40="",1,SWITCH(k1_sort!$D40,"ソロ歌",k1_sort!O40*7,"ソリ歌",k1_sort!O40*7,"振り",k1_sort!O40*5,"演技",k1_sort!O40*3,"全体歌",k1_sort!O40,1))</f>
        <v>1</v>
      </c>
      <c r="L40" s="189">
        <f>if(k1_sort!P40="",1,SWITCH(k1_sort!$D40,"ソロ歌",k1_sort!P40*7,"ソリ歌",k1_sort!P40*7,"振り",k1_sort!P40*5,"演技",k1_sort!P40*3,"全体歌",k1_sort!P40,1))</f>
        <v>1</v>
      </c>
      <c r="M40" s="189">
        <f>if(k1_sort!Q40="",1,SWITCH(k1_sort!$D40,"ソロ歌",k1_sort!Q40*7,"ソリ歌",k1_sort!Q40*7,"振り",k1_sort!Q40*5,"演技",k1_sort!Q40*3,"全体歌",k1_sort!Q40,1))</f>
        <v>1</v>
      </c>
      <c r="N40" s="189">
        <f>if(k1_sort!R40="",1,SWITCH(k1_sort!$D40,"ソロ歌",k1_sort!R40*7,"ソリ歌",k1_sort!R40*7,"振り",k1_sort!R40*5,"演技",k1_sort!R40*3,"全体歌",k1_sort!R40,1))</f>
        <v>1</v>
      </c>
      <c r="O40" s="189">
        <f>if(k1_sort!S40="",1,SWITCH(k1_sort!$D40,"ソロ歌",k1_sort!S40*7,"ソリ歌",k1_sort!S40*7,"振り",k1_sort!S40*5,"演技",k1_sort!S40*3,"全体歌",k1_sort!S40,1))</f>
        <v>1</v>
      </c>
      <c r="P40" s="189">
        <f>if(k1_sort!T40="",1,SWITCH(k1_sort!$D40,"ソロ歌",k1_sort!T40*7,"ソリ歌",k1_sort!T40*7,"振り",k1_sort!T40*5,"演技",k1_sort!T40*3,"全体歌",k1_sort!T40,1))</f>
        <v>1</v>
      </c>
      <c r="Q40" s="189">
        <f>if(k1_sort!U40="",1,SWITCH(k1_sort!$D40,"ソロ歌",k1_sort!U40*7,"ソリ歌",k1_sort!U40*7,"振り",k1_sort!U40*5,"演技",k1_sort!U40*3,"全体歌",k1_sort!U40,1))</f>
        <v>1</v>
      </c>
      <c r="R40" s="189">
        <f>if(k1_sort!V40="",1,SWITCH(k1_sort!$D40,"ソロ歌",k1_sort!V40*7,"ソリ歌",k1_sort!V40*7,"振り",k1_sort!V40*5,"演技",k1_sort!V40*3,"全体歌",k1_sort!V40,1))</f>
        <v>1</v>
      </c>
      <c r="S40" s="189">
        <f>if(k1_sort!W40="",1,SWITCH(k1_sort!$D40,"ソロ歌",k1_sort!W40*7,"ソリ歌",k1_sort!W40*7,"振り",k1_sort!W40*5,"演技",k1_sort!W40*3,"全体歌",k1_sort!W40,1))</f>
        <v>1</v>
      </c>
      <c r="T40" s="189">
        <f>if(k1_sort!X40="",1,SWITCH(k1_sort!$D40,"ソロ歌",k1_sort!X40*7,"ソリ歌",k1_sort!X40*7,"振り",k1_sort!X40*5,"演技",k1_sort!X40*3,"全体歌",k1_sort!X40,1))</f>
        <v>1</v>
      </c>
      <c r="U40" s="189">
        <f>if(k1_sort!Y40="",1,SWITCH(k1_sort!$D40,"ソロ歌",k1_sort!Y40*7,"ソリ歌",k1_sort!Y40*7,"振り",k1_sort!Y40*5,"演技",k1_sort!Y40*3,"全体歌",k1_sort!Y40,1))</f>
        <v>1</v>
      </c>
      <c r="V40" s="189">
        <f>if(k1_sort!Z40="",1,SWITCH(k1_sort!$D40,"ソロ歌",k1_sort!Z40*7,"ソリ歌",k1_sort!Z40*7,"振り",k1_sort!Z40*5,"演技",k1_sort!Z40*3,"全体歌",k1_sort!Z40,1))</f>
        <v>1</v>
      </c>
      <c r="W40" s="189">
        <f>if(k1_sort!AA40="",1,SWITCH(k1_sort!$D40,"ソロ歌",k1_sort!AA40*7,"ソリ歌",k1_sort!AA40*7,"振り",k1_sort!AA40*5,"演技",k1_sort!AA40*3,"全体歌",k1_sort!AA40,1))</f>
        <v>1</v>
      </c>
      <c r="X40" s="189">
        <f>if(k1_sort!AB40="",1,SWITCH(k1_sort!$D40,"ソロ歌",k1_sort!AB40*7,"ソリ歌",k1_sort!AB40*7,"振り",k1_sort!AB40*5,"演技",k1_sort!AB40*3,"全体歌",k1_sort!AB40,1))</f>
        <v>1</v>
      </c>
      <c r="Y40" s="189">
        <f>if(k1_sort!AC40="",1,SWITCH(k1_sort!$D40,"ソロ歌",k1_sort!AC40*7,"ソリ歌",k1_sort!AC40*7,"振り",k1_sort!AC40*5,"演技",k1_sort!AC40*3,"全体歌",k1_sort!AC40,1))</f>
        <v>1</v>
      </c>
      <c r="Z40" s="189">
        <f>if(k1_sort!AD40="",1,SWITCH(k1_sort!$D40,"ソロ歌",k1_sort!AD40*7,"ソリ歌",k1_sort!AD40*7,"振り",k1_sort!AD40*5,"演技",k1_sort!AD40*3,"全体歌",k1_sort!AD40,1))</f>
        <v>1</v>
      </c>
      <c r="AA40" s="189">
        <f>if(k1_sort!AE40="",1,SWITCH(k1_sort!$D40,"ソロ歌",k1_sort!AE40*7,"ソリ歌",k1_sort!AE40*7,"振り",k1_sort!AE40*5,"演技",k1_sort!AE40*3,"全体歌",k1_sort!AE40,1))</f>
        <v>1</v>
      </c>
      <c r="AB40" s="189">
        <f>if(k1_sort!AF40="",1,SWITCH(k1_sort!$D40,"ソロ歌",k1_sort!AF40*7,"ソリ歌",k1_sort!AF40*7,"振り",k1_sort!AF40*5,"演技",k1_sort!AF40*3,"全体歌",k1_sort!AF40,1))</f>
        <v>1</v>
      </c>
      <c r="AC40" s="189">
        <f>if(k1_sort!AG40="",1,SWITCH(k1_sort!$D40,"ソロ歌",k1_sort!AG40*7,"ソリ歌",k1_sort!AG40*7,"振り",k1_sort!AG40*5,"演技",k1_sort!AG40*3,"全体歌",k1_sort!AG40,1))</f>
        <v>1</v>
      </c>
      <c r="AD40" s="189">
        <f>if(k1_sort!AH40="",1,SWITCH(k1_sort!$D40,"ソロ歌",k1_sort!AH40*7,"ソリ歌",k1_sort!AH40*7,"振り",k1_sort!AH40*5,"演技",k1_sort!AH40*3,"全体歌",k1_sort!AH40,1))</f>
        <v>1</v>
      </c>
      <c r="AE40" s="189">
        <f>if(k1_sort!AI40="",1,SWITCH(k1_sort!$D40,"ソロ歌",k1_sort!AI40*7,"ソリ歌",k1_sort!AI40*7,"振り",k1_sort!AI40*5,"演技",k1_sort!AI40*3,"全体歌",k1_sort!AI40,1))</f>
        <v>1</v>
      </c>
      <c r="AF40" s="189">
        <f>if(k1_sort!AJ40="",1,SWITCH(k1_sort!$D40,"ソロ歌",k1_sort!AJ40*7,"ソリ歌",k1_sort!AJ40*7,"振り",k1_sort!AJ40*5,"演技",k1_sort!AJ40*3,"全体歌",k1_sort!AJ40,1))</f>
        <v>1</v>
      </c>
      <c r="AG40" s="189">
        <f>if(k1_sort!AK40="",1,SWITCH(k1_sort!$D40,"ソロ歌",k1_sort!AK40*7,"ソリ歌",k1_sort!AK40*7,"振り",k1_sort!AK40*5,"演技",k1_sort!AK40*3,"全体歌",k1_sort!AK40,1))</f>
        <v>1</v>
      </c>
      <c r="AH40" s="189">
        <f>if(k1_sort!AL40="",1,SWITCH(k1_sort!$D40,"ソロ歌",k1_sort!AL40*7,"ソリ歌",k1_sort!AL40*7,"振り",k1_sort!AL40*5,"演技",k1_sort!AL40*3,"全体歌",k1_sort!AL40,1))</f>
        <v>1</v>
      </c>
      <c r="AI40" s="189">
        <f>if(k1_sort!AM40="",1,SWITCH(k1_sort!$D40,"ソロ歌",k1_sort!AM40*7,"ソリ歌",k1_sort!AM40*7,"振り",k1_sort!AM40*5,"演技",k1_sort!AM40*3,"全体歌",k1_sort!AM40,1))</f>
        <v>1</v>
      </c>
      <c r="AJ40" s="189">
        <f>if(k1_sort!AN40="",1,SWITCH(k1_sort!$D40,"ソロ歌",k1_sort!AN40*7,"ソリ歌",k1_sort!AN40*7,"振り",k1_sort!AN40*5,"演技",k1_sort!AN40*3,"全体歌",k1_sort!AN40,1))</f>
        <v>1</v>
      </c>
      <c r="AK40" s="189">
        <f>if(k1_sort!AO40="",1,SWITCH(k1_sort!$D40,"ソロ歌",k1_sort!AO40*7,"ソリ歌",k1_sort!AO40*7,"振り",k1_sort!AO40*5,"演技",k1_sort!AO40*3,"全体歌",k1_sort!AO40,1))</f>
        <v>1</v>
      </c>
      <c r="AL40" s="189">
        <f>if(k1_sort!AP40="",1,SWITCH(k1_sort!$D40,"ソロ歌",k1_sort!AP40*7,"ソリ歌",k1_sort!AP40*7,"振り",k1_sort!AP40*5,"演技",k1_sort!AP40*3,"全体歌",k1_sort!AP40,1))</f>
        <v>1</v>
      </c>
      <c r="AM40" s="189">
        <f>if(k1_sort!AQ40="",1,SWITCH(k1_sort!$D40,"ソロ歌",k1_sort!AQ40*7,"ソリ歌",k1_sort!AQ40*7,"振り",k1_sort!AQ40*5,"演技",k1_sort!AQ40*3,"全体歌",k1_sort!AQ40,1))</f>
        <v>1</v>
      </c>
      <c r="AN40" s="189">
        <f>if(k1_sort!AR40="",1,SWITCH(k1_sort!$D40,"ソロ歌",k1_sort!AR40*7,"ソリ歌",k1_sort!AR40*7,"振り",k1_sort!AR40*5,"演技",k1_sort!AR40*3,"全体歌",k1_sort!AR40,1))</f>
        <v>1</v>
      </c>
      <c r="AO40" s="189">
        <f>if(k1_sort!AS40="",1,SWITCH(k1_sort!$D40,"ソロ歌",k1_sort!AS40*7,"ソリ歌",k1_sort!AS40*7,"振り",k1_sort!AS40*5,"演技",k1_sort!AS40*3,"全体歌",k1_sort!AS40,1))</f>
        <v>1</v>
      </c>
      <c r="AP40" s="189">
        <f>if(k1_sort!AT40="",1,SWITCH(k1_sort!$D40,"ソロ歌",k1_sort!AT40*7,"ソリ歌",k1_sort!AT40*7,"振り",k1_sort!AT40*5,"演技",k1_sort!AT40*3,"全体歌",k1_sort!AT40,1))</f>
        <v>1</v>
      </c>
      <c r="AQ40" s="189">
        <f>if(k1_sort!AU40="",1,SWITCH(k1_sort!$D40,"ソロ歌",k1_sort!AU40*7,"ソリ歌",k1_sort!AU40*7,"振り",k1_sort!AU40*5,"演技",k1_sort!AU40*3,"全体歌",k1_sort!AU40,1))</f>
        <v>1</v>
      </c>
      <c r="AR40" s="189">
        <f>if(k1_sort!AV40="",1,SWITCH(k1_sort!$D40,"ソロ歌",k1_sort!AV40*7,"ソリ歌",k1_sort!AV40*7,"振り",k1_sort!AV40*5,"演技",k1_sort!AV40*3,"全体歌",k1_sort!AV40,1))</f>
        <v>1</v>
      </c>
      <c r="AS40" s="189">
        <f>if(k1_sort!AW40="",1,SWITCH(k1_sort!$D40,"ソロ歌",k1_sort!AW40*7,"ソリ歌",k1_sort!AW40*7,"振り",k1_sort!AW40*5,"演技",k1_sort!AW40*3,"全体歌",k1_sort!AW40,1))</f>
        <v>1</v>
      </c>
      <c r="AT40" s="189">
        <f>if(k1_sort!AX40="",1,SWITCH(k1_sort!$D40,"ソロ歌",k1_sort!AX40*7,"ソリ歌",k1_sort!AX40*7,"振り",k1_sort!AX40*5,"演技",k1_sort!AX40*3,"全体歌",k1_sort!AX40,1))</f>
        <v>1</v>
      </c>
      <c r="AU40" s="189">
        <f>if(k1_sort!AY40="",1,SWITCH(k1_sort!$D40,"ソロ歌",k1_sort!AY40*7,"ソリ歌",k1_sort!AY40*7,"振り",k1_sort!AY40*5,"演技",k1_sort!AY40*3,"全体歌",k1_sort!AY40,1))</f>
        <v>1</v>
      </c>
      <c r="AV40" s="189">
        <f>if(k1_sort!AZ40="",1,SWITCH(k1_sort!$D40,"ソロ歌",k1_sort!AZ40*7,"ソリ歌",k1_sort!AZ40*7,"振り",k1_sort!AZ40*5,"演技",k1_sort!AZ40*3,"全体歌",k1_sort!AZ40,1))</f>
        <v>1</v>
      </c>
      <c r="AW40" s="189">
        <f>if(k1_sort!BA40="",1,SWITCH(k1_sort!$D40,"ソロ歌",k1_sort!BA40*7,"ソリ歌",k1_sort!BA40*7,"振り",k1_sort!BA40*5,"演技",k1_sort!BA40*3,"全体歌",k1_sort!BA40,1))</f>
        <v>1</v>
      </c>
      <c r="AX40" s="189">
        <f>if(k1_sort!BB40="",1,SWITCH(k1_sort!$D40,"ソロ歌",k1_sort!BB40*7,"ソリ歌",k1_sort!BB40*7,"振り",k1_sort!BB40*5,"演技",k1_sort!BB40*3,"全体歌",k1_sort!BB40,1))</f>
        <v>1</v>
      </c>
      <c r="AY40" s="189">
        <f>if(k1_sort!BC40="",1,SWITCH(k1_sort!$D40,"ソロ歌",k1_sort!BC40*7,"ソリ歌",k1_sort!BC40*7,"振り",k1_sort!BC40*5,"演技",k1_sort!BC40*3,"全体歌",k1_sort!BC40,1))</f>
        <v>1</v>
      </c>
    </row>
    <row r="41">
      <c r="A41" s="36" t="str">
        <f>k1_sort!B41</f>
        <v/>
      </c>
      <c r="B41" s="189">
        <f>if(k1_sort!F41="",1,SWITCH(k1_sort!$D41,"ソロ歌",k1_sort!F41*7,"ソリ歌",k1_sort!F41*7,"振り",k1_sort!F41*5,"演技",k1_sort!F41*3,"全体歌",k1_sort!F41,1))</f>
        <v>1</v>
      </c>
      <c r="C41" s="189">
        <f>if(k1_sort!G41="",1,SWITCH(k1_sort!$D41,"ソロ歌",k1_sort!G41*7,"ソリ歌",k1_sort!G41*7,"振り",k1_sort!G41*5,"演技",k1_sort!G41*3,"全体歌",k1_sort!G41,1))</f>
        <v>1</v>
      </c>
      <c r="D41" s="189">
        <f>if(k1_sort!H41="",1,SWITCH(k1_sort!$D41,"ソロ歌",k1_sort!H41*7,"ソリ歌",k1_sort!H41*7,"振り",k1_sort!H41*5,"演技",k1_sort!H41*3,"全体歌",k1_sort!H41,1))</f>
        <v>1</v>
      </c>
      <c r="E41" s="189">
        <f>if(k1_sort!I41="",1,SWITCH(k1_sort!$D41,"ソロ歌",k1_sort!I41*7,"ソリ歌",k1_sort!I41*7,"振り",k1_sort!I41*5,"演技",k1_sort!I41*3,"全体歌",k1_sort!I41,1))</f>
        <v>1</v>
      </c>
      <c r="F41" s="189">
        <f>if(k1_sort!J41="",1,SWITCH(k1_sort!$D41,"ソロ歌",k1_sort!J41*7,"ソリ歌",k1_sort!J41*7,"振り",k1_sort!J41*5,"演技",k1_sort!J41*3,"全体歌",k1_sort!J41,1))</f>
        <v>1</v>
      </c>
      <c r="G41" s="189">
        <f>if(k1_sort!K41="",1,SWITCH(k1_sort!$D41,"ソロ歌",k1_sort!K41*7,"ソリ歌",k1_sort!K41*7,"振り",k1_sort!K41*5,"演技",k1_sort!K41*3,"全体歌",k1_sort!K41,1))</f>
        <v>1</v>
      </c>
      <c r="H41" s="189">
        <f>if(k1_sort!L41="",1,SWITCH(k1_sort!$D41,"ソロ歌",k1_sort!L41*7,"ソリ歌",k1_sort!L41*7,"振り",k1_sort!L41*5,"演技",k1_sort!L41*3,"全体歌",k1_sort!L41,1))</f>
        <v>1</v>
      </c>
      <c r="I41" s="189">
        <f>if(k1_sort!M41="",1,SWITCH(k1_sort!$D41,"ソロ歌",k1_sort!M41*7,"ソリ歌",k1_sort!M41*7,"振り",k1_sort!M41*5,"演技",k1_sort!M41*3,"全体歌",k1_sort!M41,1))</f>
        <v>1</v>
      </c>
      <c r="J41" s="189">
        <f>if(k1_sort!N41="",1,SWITCH(k1_sort!$D41,"ソロ歌",k1_sort!N41*7,"ソリ歌",k1_sort!N41*7,"振り",k1_sort!N41*5,"演技",k1_sort!N41*3,"全体歌",k1_sort!N41,1))</f>
        <v>1</v>
      </c>
      <c r="K41" s="189">
        <f>if(k1_sort!O41="",1,SWITCH(k1_sort!$D41,"ソロ歌",k1_sort!O41*7,"ソリ歌",k1_sort!O41*7,"振り",k1_sort!O41*5,"演技",k1_sort!O41*3,"全体歌",k1_sort!O41,1))</f>
        <v>1</v>
      </c>
      <c r="L41" s="189">
        <f>if(k1_sort!P41="",1,SWITCH(k1_sort!$D41,"ソロ歌",k1_sort!P41*7,"ソリ歌",k1_sort!P41*7,"振り",k1_sort!P41*5,"演技",k1_sort!P41*3,"全体歌",k1_sort!P41,1))</f>
        <v>1</v>
      </c>
      <c r="M41" s="189">
        <f>if(k1_sort!Q41="",1,SWITCH(k1_sort!$D41,"ソロ歌",k1_sort!Q41*7,"ソリ歌",k1_sort!Q41*7,"振り",k1_sort!Q41*5,"演技",k1_sort!Q41*3,"全体歌",k1_sort!Q41,1))</f>
        <v>1</v>
      </c>
      <c r="N41" s="189">
        <f>if(k1_sort!R41="",1,SWITCH(k1_sort!$D41,"ソロ歌",k1_sort!R41*7,"ソリ歌",k1_sort!R41*7,"振り",k1_sort!R41*5,"演技",k1_sort!R41*3,"全体歌",k1_sort!R41,1))</f>
        <v>1</v>
      </c>
      <c r="O41" s="189">
        <f>if(k1_sort!S41="",1,SWITCH(k1_sort!$D41,"ソロ歌",k1_sort!S41*7,"ソリ歌",k1_sort!S41*7,"振り",k1_sort!S41*5,"演技",k1_sort!S41*3,"全体歌",k1_sort!S41,1))</f>
        <v>1</v>
      </c>
      <c r="P41" s="189">
        <f>if(k1_sort!T41="",1,SWITCH(k1_sort!$D41,"ソロ歌",k1_sort!T41*7,"ソリ歌",k1_sort!T41*7,"振り",k1_sort!T41*5,"演技",k1_sort!T41*3,"全体歌",k1_sort!T41,1))</f>
        <v>1</v>
      </c>
      <c r="Q41" s="189">
        <f>if(k1_sort!U41="",1,SWITCH(k1_sort!$D41,"ソロ歌",k1_sort!U41*7,"ソリ歌",k1_sort!U41*7,"振り",k1_sort!U41*5,"演技",k1_sort!U41*3,"全体歌",k1_sort!U41,1))</f>
        <v>1</v>
      </c>
      <c r="R41" s="189">
        <f>if(k1_sort!V41="",1,SWITCH(k1_sort!$D41,"ソロ歌",k1_sort!V41*7,"ソリ歌",k1_sort!V41*7,"振り",k1_sort!V41*5,"演技",k1_sort!V41*3,"全体歌",k1_sort!V41,1))</f>
        <v>1</v>
      </c>
      <c r="S41" s="189">
        <f>if(k1_sort!W41="",1,SWITCH(k1_sort!$D41,"ソロ歌",k1_sort!W41*7,"ソリ歌",k1_sort!W41*7,"振り",k1_sort!W41*5,"演技",k1_sort!W41*3,"全体歌",k1_sort!W41,1))</f>
        <v>1</v>
      </c>
      <c r="T41" s="189">
        <f>if(k1_sort!X41="",1,SWITCH(k1_sort!$D41,"ソロ歌",k1_sort!X41*7,"ソリ歌",k1_sort!X41*7,"振り",k1_sort!X41*5,"演技",k1_sort!X41*3,"全体歌",k1_sort!X41,1))</f>
        <v>1</v>
      </c>
      <c r="U41" s="189">
        <f>if(k1_sort!Y41="",1,SWITCH(k1_sort!$D41,"ソロ歌",k1_sort!Y41*7,"ソリ歌",k1_sort!Y41*7,"振り",k1_sort!Y41*5,"演技",k1_sort!Y41*3,"全体歌",k1_sort!Y41,1))</f>
        <v>1</v>
      </c>
      <c r="V41" s="189">
        <f>if(k1_sort!Z41="",1,SWITCH(k1_sort!$D41,"ソロ歌",k1_sort!Z41*7,"ソリ歌",k1_sort!Z41*7,"振り",k1_sort!Z41*5,"演技",k1_sort!Z41*3,"全体歌",k1_sort!Z41,1))</f>
        <v>1</v>
      </c>
      <c r="W41" s="189">
        <f>if(k1_sort!AA41="",1,SWITCH(k1_sort!$D41,"ソロ歌",k1_sort!AA41*7,"ソリ歌",k1_sort!AA41*7,"振り",k1_sort!AA41*5,"演技",k1_sort!AA41*3,"全体歌",k1_sort!AA41,1))</f>
        <v>1</v>
      </c>
      <c r="X41" s="189">
        <f>if(k1_sort!AB41="",1,SWITCH(k1_sort!$D41,"ソロ歌",k1_sort!AB41*7,"ソリ歌",k1_sort!AB41*7,"振り",k1_sort!AB41*5,"演技",k1_sort!AB41*3,"全体歌",k1_sort!AB41,1))</f>
        <v>1</v>
      </c>
      <c r="Y41" s="189">
        <f>if(k1_sort!AC41="",1,SWITCH(k1_sort!$D41,"ソロ歌",k1_sort!AC41*7,"ソリ歌",k1_sort!AC41*7,"振り",k1_sort!AC41*5,"演技",k1_sort!AC41*3,"全体歌",k1_sort!AC41,1))</f>
        <v>1</v>
      </c>
      <c r="Z41" s="189">
        <f>if(k1_sort!AD41="",1,SWITCH(k1_sort!$D41,"ソロ歌",k1_sort!AD41*7,"ソリ歌",k1_sort!AD41*7,"振り",k1_sort!AD41*5,"演技",k1_sort!AD41*3,"全体歌",k1_sort!AD41,1))</f>
        <v>1</v>
      </c>
      <c r="AA41" s="189">
        <f>if(k1_sort!AE41="",1,SWITCH(k1_sort!$D41,"ソロ歌",k1_sort!AE41*7,"ソリ歌",k1_sort!AE41*7,"振り",k1_sort!AE41*5,"演技",k1_sort!AE41*3,"全体歌",k1_sort!AE41,1))</f>
        <v>1</v>
      </c>
      <c r="AB41" s="189">
        <f>if(k1_sort!AF41="",1,SWITCH(k1_sort!$D41,"ソロ歌",k1_sort!AF41*7,"ソリ歌",k1_sort!AF41*7,"振り",k1_sort!AF41*5,"演技",k1_sort!AF41*3,"全体歌",k1_sort!AF41,1))</f>
        <v>1</v>
      </c>
      <c r="AC41" s="189">
        <f>if(k1_sort!AG41="",1,SWITCH(k1_sort!$D41,"ソロ歌",k1_sort!AG41*7,"ソリ歌",k1_sort!AG41*7,"振り",k1_sort!AG41*5,"演技",k1_sort!AG41*3,"全体歌",k1_sort!AG41,1))</f>
        <v>1</v>
      </c>
      <c r="AD41" s="189">
        <f>if(k1_sort!AH41="",1,SWITCH(k1_sort!$D41,"ソロ歌",k1_sort!AH41*7,"ソリ歌",k1_sort!AH41*7,"振り",k1_sort!AH41*5,"演技",k1_sort!AH41*3,"全体歌",k1_sort!AH41,1))</f>
        <v>1</v>
      </c>
      <c r="AE41" s="189">
        <f>if(k1_sort!AI41="",1,SWITCH(k1_sort!$D41,"ソロ歌",k1_sort!AI41*7,"ソリ歌",k1_sort!AI41*7,"振り",k1_sort!AI41*5,"演技",k1_sort!AI41*3,"全体歌",k1_sort!AI41,1))</f>
        <v>1</v>
      </c>
      <c r="AF41" s="189">
        <f>if(k1_sort!AJ41="",1,SWITCH(k1_sort!$D41,"ソロ歌",k1_sort!AJ41*7,"ソリ歌",k1_sort!AJ41*7,"振り",k1_sort!AJ41*5,"演技",k1_sort!AJ41*3,"全体歌",k1_sort!AJ41,1))</f>
        <v>1</v>
      </c>
      <c r="AG41" s="189">
        <f>if(k1_sort!AK41="",1,SWITCH(k1_sort!$D41,"ソロ歌",k1_sort!AK41*7,"ソリ歌",k1_sort!AK41*7,"振り",k1_sort!AK41*5,"演技",k1_sort!AK41*3,"全体歌",k1_sort!AK41,1))</f>
        <v>1</v>
      </c>
      <c r="AH41" s="189">
        <f>if(k1_sort!AL41="",1,SWITCH(k1_sort!$D41,"ソロ歌",k1_sort!AL41*7,"ソリ歌",k1_sort!AL41*7,"振り",k1_sort!AL41*5,"演技",k1_sort!AL41*3,"全体歌",k1_sort!AL41,1))</f>
        <v>1</v>
      </c>
      <c r="AI41" s="189">
        <f>if(k1_sort!AM41="",1,SWITCH(k1_sort!$D41,"ソロ歌",k1_sort!AM41*7,"ソリ歌",k1_sort!AM41*7,"振り",k1_sort!AM41*5,"演技",k1_sort!AM41*3,"全体歌",k1_sort!AM41,1))</f>
        <v>1</v>
      </c>
      <c r="AJ41" s="189">
        <f>if(k1_sort!AN41="",1,SWITCH(k1_sort!$D41,"ソロ歌",k1_sort!AN41*7,"ソリ歌",k1_sort!AN41*7,"振り",k1_sort!AN41*5,"演技",k1_sort!AN41*3,"全体歌",k1_sort!AN41,1))</f>
        <v>1</v>
      </c>
      <c r="AK41" s="189">
        <f>if(k1_sort!AO41="",1,SWITCH(k1_sort!$D41,"ソロ歌",k1_sort!AO41*7,"ソリ歌",k1_sort!AO41*7,"振り",k1_sort!AO41*5,"演技",k1_sort!AO41*3,"全体歌",k1_sort!AO41,1))</f>
        <v>1</v>
      </c>
      <c r="AL41" s="189">
        <f>if(k1_sort!AP41="",1,SWITCH(k1_sort!$D41,"ソロ歌",k1_sort!AP41*7,"ソリ歌",k1_sort!AP41*7,"振り",k1_sort!AP41*5,"演技",k1_sort!AP41*3,"全体歌",k1_sort!AP41,1))</f>
        <v>1</v>
      </c>
      <c r="AM41" s="189">
        <f>if(k1_sort!AQ41="",1,SWITCH(k1_sort!$D41,"ソロ歌",k1_sort!AQ41*7,"ソリ歌",k1_sort!AQ41*7,"振り",k1_sort!AQ41*5,"演技",k1_sort!AQ41*3,"全体歌",k1_sort!AQ41,1))</f>
        <v>1</v>
      </c>
      <c r="AN41" s="189">
        <f>if(k1_sort!AR41="",1,SWITCH(k1_sort!$D41,"ソロ歌",k1_sort!AR41*7,"ソリ歌",k1_sort!AR41*7,"振り",k1_sort!AR41*5,"演技",k1_sort!AR41*3,"全体歌",k1_sort!AR41,1))</f>
        <v>1</v>
      </c>
      <c r="AO41" s="189">
        <f>if(k1_sort!AS41="",1,SWITCH(k1_sort!$D41,"ソロ歌",k1_sort!AS41*7,"ソリ歌",k1_sort!AS41*7,"振り",k1_sort!AS41*5,"演技",k1_sort!AS41*3,"全体歌",k1_sort!AS41,1))</f>
        <v>1</v>
      </c>
      <c r="AP41" s="189">
        <f>if(k1_sort!AT41="",1,SWITCH(k1_sort!$D41,"ソロ歌",k1_sort!AT41*7,"ソリ歌",k1_sort!AT41*7,"振り",k1_sort!AT41*5,"演技",k1_sort!AT41*3,"全体歌",k1_sort!AT41,1))</f>
        <v>1</v>
      </c>
      <c r="AQ41" s="189">
        <f>if(k1_sort!AU41="",1,SWITCH(k1_sort!$D41,"ソロ歌",k1_sort!AU41*7,"ソリ歌",k1_sort!AU41*7,"振り",k1_sort!AU41*5,"演技",k1_sort!AU41*3,"全体歌",k1_sort!AU41,1))</f>
        <v>1</v>
      </c>
      <c r="AR41" s="189">
        <f>if(k1_sort!AV41="",1,SWITCH(k1_sort!$D41,"ソロ歌",k1_sort!AV41*7,"ソリ歌",k1_sort!AV41*7,"振り",k1_sort!AV41*5,"演技",k1_sort!AV41*3,"全体歌",k1_sort!AV41,1))</f>
        <v>1</v>
      </c>
      <c r="AS41" s="189">
        <f>if(k1_sort!AW41="",1,SWITCH(k1_sort!$D41,"ソロ歌",k1_sort!AW41*7,"ソリ歌",k1_sort!AW41*7,"振り",k1_sort!AW41*5,"演技",k1_sort!AW41*3,"全体歌",k1_sort!AW41,1))</f>
        <v>1</v>
      </c>
      <c r="AT41" s="189">
        <f>if(k1_sort!AX41="",1,SWITCH(k1_sort!$D41,"ソロ歌",k1_sort!AX41*7,"ソリ歌",k1_sort!AX41*7,"振り",k1_sort!AX41*5,"演技",k1_sort!AX41*3,"全体歌",k1_sort!AX41,1))</f>
        <v>1</v>
      </c>
      <c r="AU41" s="189">
        <f>if(k1_sort!AY41="",1,SWITCH(k1_sort!$D41,"ソロ歌",k1_sort!AY41*7,"ソリ歌",k1_sort!AY41*7,"振り",k1_sort!AY41*5,"演技",k1_sort!AY41*3,"全体歌",k1_sort!AY41,1))</f>
        <v>1</v>
      </c>
      <c r="AV41" s="189">
        <f>if(k1_sort!AZ41="",1,SWITCH(k1_sort!$D41,"ソロ歌",k1_sort!AZ41*7,"ソリ歌",k1_sort!AZ41*7,"振り",k1_sort!AZ41*5,"演技",k1_sort!AZ41*3,"全体歌",k1_sort!AZ41,1))</f>
        <v>1</v>
      </c>
      <c r="AW41" s="189">
        <f>if(k1_sort!BA41="",1,SWITCH(k1_sort!$D41,"ソロ歌",k1_sort!BA41*7,"ソリ歌",k1_sort!BA41*7,"振り",k1_sort!BA41*5,"演技",k1_sort!BA41*3,"全体歌",k1_sort!BA41,1))</f>
        <v>1</v>
      </c>
      <c r="AX41" s="189">
        <f>if(k1_sort!BB41="",1,SWITCH(k1_sort!$D41,"ソロ歌",k1_sort!BB41*7,"ソリ歌",k1_sort!BB41*7,"振り",k1_sort!BB41*5,"演技",k1_sort!BB41*3,"全体歌",k1_sort!BB41,1))</f>
        <v>1</v>
      </c>
      <c r="AY41" s="189">
        <f>if(k1_sort!BC41="",1,SWITCH(k1_sort!$D41,"ソロ歌",k1_sort!BC41*7,"ソリ歌",k1_sort!BC41*7,"振り",k1_sort!BC41*5,"演技",k1_sort!BC41*3,"全体歌",k1_sort!BC41,1))</f>
        <v>1</v>
      </c>
    </row>
    <row r="42">
      <c r="A42" s="36" t="str">
        <f>k1_sort!B42</f>
        <v/>
      </c>
      <c r="B42" s="189">
        <f>if(k1_sort!F42="",1,SWITCH(k1_sort!$D42,"ソロ歌",k1_sort!F42*7,"ソリ歌",k1_sort!F42*7,"振り",k1_sort!F42*5,"演技",k1_sort!F42*3,"全体歌",k1_sort!F42,1))</f>
        <v>1</v>
      </c>
      <c r="C42" s="189">
        <f>if(k1_sort!G42="",1,SWITCH(k1_sort!$D42,"ソロ歌",k1_sort!G42*7,"ソリ歌",k1_sort!G42*7,"振り",k1_sort!G42*5,"演技",k1_sort!G42*3,"全体歌",k1_sort!G42,1))</f>
        <v>1</v>
      </c>
      <c r="D42" s="189">
        <f>if(k1_sort!H42="",1,SWITCH(k1_sort!$D42,"ソロ歌",k1_sort!H42*7,"ソリ歌",k1_sort!H42*7,"振り",k1_sort!H42*5,"演技",k1_sort!H42*3,"全体歌",k1_sort!H42,1))</f>
        <v>1</v>
      </c>
      <c r="E42" s="189">
        <f>if(k1_sort!I42="",1,SWITCH(k1_sort!$D42,"ソロ歌",k1_sort!I42*7,"ソリ歌",k1_sort!I42*7,"振り",k1_sort!I42*5,"演技",k1_sort!I42*3,"全体歌",k1_sort!I42,1))</f>
        <v>1</v>
      </c>
      <c r="F42" s="189">
        <f>if(k1_sort!J42="",1,SWITCH(k1_sort!$D42,"ソロ歌",k1_sort!J42*7,"ソリ歌",k1_sort!J42*7,"振り",k1_sort!J42*5,"演技",k1_sort!J42*3,"全体歌",k1_sort!J42,1))</f>
        <v>1</v>
      </c>
      <c r="G42" s="189">
        <f>if(k1_sort!K42="",1,SWITCH(k1_sort!$D42,"ソロ歌",k1_sort!K42*7,"ソリ歌",k1_sort!K42*7,"振り",k1_sort!K42*5,"演技",k1_sort!K42*3,"全体歌",k1_sort!K42,1))</f>
        <v>1</v>
      </c>
      <c r="H42" s="189">
        <f>if(k1_sort!L42="",1,SWITCH(k1_sort!$D42,"ソロ歌",k1_sort!L42*7,"ソリ歌",k1_sort!L42*7,"振り",k1_sort!L42*5,"演技",k1_sort!L42*3,"全体歌",k1_sort!L42,1))</f>
        <v>1</v>
      </c>
      <c r="I42" s="189">
        <f>if(k1_sort!M42="",1,SWITCH(k1_sort!$D42,"ソロ歌",k1_sort!M42*7,"ソリ歌",k1_sort!M42*7,"振り",k1_sort!M42*5,"演技",k1_sort!M42*3,"全体歌",k1_sort!M42,1))</f>
        <v>1</v>
      </c>
      <c r="J42" s="189">
        <f>if(k1_sort!N42="",1,SWITCH(k1_sort!$D42,"ソロ歌",k1_sort!N42*7,"ソリ歌",k1_sort!N42*7,"振り",k1_sort!N42*5,"演技",k1_sort!N42*3,"全体歌",k1_sort!N42,1))</f>
        <v>1</v>
      </c>
      <c r="K42" s="189">
        <f>if(k1_sort!O42="",1,SWITCH(k1_sort!$D42,"ソロ歌",k1_sort!O42*7,"ソリ歌",k1_sort!O42*7,"振り",k1_sort!O42*5,"演技",k1_sort!O42*3,"全体歌",k1_sort!O42,1))</f>
        <v>1</v>
      </c>
      <c r="L42" s="189">
        <f>if(k1_sort!P42="",1,SWITCH(k1_sort!$D42,"ソロ歌",k1_sort!P42*7,"ソリ歌",k1_sort!P42*7,"振り",k1_sort!P42*5,"演技",k1_sort!P42*3,"全体歌",k1_sort!P42,1))</f>
        <v>1</v>
      </c>
      <c r="M42" s="189">
        <f>if(k1_sort!Q42="",1,SWITCH(k1_sort!$D42,"ソロ歌",k1_sort!Q42*7,"ソリ歌",k1_sort!Q42*7,"振り",k1_sort!Q42*5,"演技",k1_sort!Q42*3,"全体歌",k1_sort!Q42,1))</f>
        <v>1</v>
      </c>
      <c r="N42" s="189">
        <f>if(k1_sort!R42="",1,SWITCH(k1_sort!$D42,"ソロ歌",k1_sort!R42*7,"ソリ歌",k1_sort!R42*7,"振り",k1_sort!R42*5,"演技",k1_sort!R42*3,"全体歌",k1_sort!R42,1))</f>
        <v>1</v>
      </c>
      <c r="O42" s="189">
        <f>if(k1_sort!S42="",1,SWITCH(k1_sort!$D42,"ソロ歌",k1_sort!S42*7,"ソリ歌",k1_sort!S42*7,"振り",k1_sort!S42*5,"演技",k1_sort!S42*3,"全体歌",k1_sort!S42,1))</f>
        <v>1</v>
      </c>
      <c r="P42" s="189">
        <f>if(k1_sort!T42="",1,SWITCH(k1_sort!$D42,"ソロ歌",k1_sort!T42*7,"ソリ歌",k1_sort!T42*7,"振り",k1_sort!T42*5,"演技",k1_sort!T42*3,"全体歌",k1_sort!T42,1))</f>
        <v>1</v>
      </c>
      <c r="Q42" s="189">
        <f>if(k1_sort!U42="",1,SWITCH(k1_sort!$D42,"ソロ歌",k1_sort!U42*7,"ソリ歌",k1_sort!U42*7,"振り",k1_sort!U42*5,"演技",k1_sort!U42*3,"全体歌",k1_sort!U42,1))</f>
        <v>1</v>
      </c>
      <c r="R42" s="189">
        <f>if(k1_sort!V42="",1,SWITCH(k1_sort!$D42,"ソロ歌",k1_sort!V42*7,"ソリ歌",k1_sort!V42*7,"振り",k1_sort!V42*5,"演技",k1_sort!V42*3,"全体歌",k1_sort!V42,1))</f>
        <v>1</v>
      </c>
      <c r="S42" s="189">
        <f>if(k1_sort!W42="",1,SWITCH(k1_sort!$D42,"ソロ歌",k1_sort!W42*7,"ソリ歌",k1_sort!W42*7,"振り",k1_sort!W42*5,"演技",k1_sort!W42*3,"全体歌",k1_sort!W42,1))</f>
        <v>1</v>
      </c>
      <c r="T42" s="189">
        <f>if(k1_sort!X42="",1,SWITCH(k1_sort!$D42,"ソロ歌",k1_sort!X42*7,"ソリ歌",k1_sort!X42*7,"振り",k1_sort!X42*5,"演技",k1_sort!X42*3,"全体歌",k1_sort!X42,1))</f>
        <v>1</v>
      </c>
      <c r="U42" s="189">
        <f>if(k1_sort!Y42="",1,SWITCH(k1_sort!$D42,"ソロ歌",k1_sort!Y42*7,"ソリ歌",k1_sort!Y42*7,"振り",k1_sort!Y42*5,"演技",k1_sort!Y42*3,"全体歌",k1_sort!Y42,1))</f>
        <v>1</v>
      </c>
      <c r="V42" s="189">
        <f>if(k1_sort!Z42="",1,SWITCH(k1_sort!$D42,"ソロ歌",k1_sort!Z42*7,"ソリ歌",k1_sort!Z42*7,"振り",k1_sort!Z42*5,"演技",k1_sort!Z42*3,"全体歌",k1_sort!Z42,1))</f>
        <v>1</v>
      </c>
      <c r="W42" s="189">
        <f>if(k1_sort!AA42="",1,SWITCH(k1_sort!$D42,"ソロ歌",k1_sort!AA42*7,"ソリ歌",k1_sort!AA42*7,"振り",k1_sort!AA42*5,"演技",k1_sort!AA42*3,"全体歌",k1_sort!AA42,1))</f>
        <v>1</v>
      </c>
      <c r="X42" s="189">
        <f>if(k1_sort!AB42="",1,SWITCH(k1_sort!$D42,"ソロ歌",k1_sort!AB42*7,"ソリ歌",k1_sort!AB42*7,"振り",k1_sort!AB42*5,"演技",k1_sort!AB42*3,"全体歌",k1_sort!AB42,1))</f>
        <v>1</v>
      </c>
      <c r="Y42" s="189">
        <f>if(k1_sort!AC42="",1,SWITCH(k1_sort!$D42,"ソロ歌",k1_sort!AC42*7,"ソリ歌",k1_sort!AC42*7,"振り",k1_sort!AC42*5,"演技",k1_sort!AC42*3,"全体歌",k1_sort!AC42,1))</f>
        <v>1</v>
      </c>
      <c r="Z42" s="189">
        <f>if(k1_sort!AD42="",1,SWITCH(k1_sort!$D42,"ソロ歌",k1_sort!AD42*7,"ソリ歌",k1_sort!AD42*7,"振り",k1_sort!AD42*5,"演技",k1_sort!AD42*3,"全体歌",k1_sort!AD42,1))</f>
        <v>1</v>
      </c>
      <c r="AA42" s="189">
        <f>if(k1_sort!AE42="",1,SWITCH(k1_sort!$D42,"ソロ歌",k1_sort!AE42*7,"ソリ歌",k1_sort!AE42*7,"振り",k1_sort!AE42*5,"演技",k1_sort!AE42*3,"全体歌",k1_sort!AE42,1))</f>
        <v>1</v>
      </c>
      <c r="AB42" s="189">
        <f>if(k1_sort!AF42="",1,SWITCH(k1_sort!$D42,"ソロ歌",k1_sort!AF42*7,"ソリ歌",k1_sort!AF42*7,"振り",k1_sort!AF42*5,"演技",k1_sort!AF42*3,"全体歌",k1_sort!AF42,1))</f>
        <v>1</v>
      </c>
      <c r="AC42" s="189">
        <f>if(k1_sort!AG42="",1,SWITCH(k1_sort!$D42,"ソロ歌",k1_sort!AG42*7,"ソリ歌",k1_sort!AG42*7,"振り",k1_sort!AG42*5,"演技",k1_sort!AG42*3,"全体歌",k1_sort!AG42,1))</f>
        <v>1</v>
      </c>
      <c r="AD42" s="189">
        <f>if(k1_sort!AH42="",1,SWITCH(k1_sort!$D42,"ソロ歌",k1_sort!AH42*7,"ソリ歌",k1_sort!AH42*7,"振り",k1_sort!AH42*5,"演技",k1_sort!AH42*3,"全体歌",k1_sort!AH42,1))</f>
        <v>1</v>
      </c>
      <c r="AE42" s="189">
        <f>if(k1_sort!AI42="",1,SWITCH(k1_sort!$D42,"ソロ歌",k1_sort!AI42*7,"ソリ歌",k1_sort!AI42*7,"振り",k1_sort!AI42*5,"演技",k1_sort!AI42*3,"全体歌",k1_sort!AI42,1))</f>
        <v>1</v>
      </c>
      <c r="AF42" s="189">
        <f>if(k1_sort!AJ42="",1,SWITCH(k1_sort!$D42,"ソロ歌",k1_sort!AJ42*7,"ソリ歌",k1_sort!AJ42*7,"振り",k1_sort!AJ42*5,"演技",k1_sort!AJ42*3,"全体歌",k1_sort!AJ42,1))</f>
        <v>1</v>
      </c>
      <c r="AG42" s="189">
        <f>if(k1_sort!AK42="",1,SWITCH(k1_sort!$D42,"ソロ歌",k1_sort!AK42*7,"ソリ歌",k1_sort!AK42*7,"振り",k1_sort!AK42*5,"演技",k1_sort!AK42*3,"全体歌",k1_sort!AK42,1))</f>
        <v>1</v>
      </c>
      <c r="AH42" s="189">
        <f>if(k1_sort!AL42="",1,SWITCH(k1_sort!$D42,"ソロ歌",k1_sort!AL42*7,"ソリ歌",k1_sort!AL42*7,"振り",k1_sort!AL42*5,"演技",k1_sort!AL42*3,"全体歌",k1_sort!AL42,1))</f>
        <v>1</v>
      </c>
      <c r="AI42" s="189">
        <f>if(k1_sort!AM42="",1,SWITCH(k1_sort!$D42,"ソロ歌",k1_sort!AM42*7,"ソリ歌",k1_sort!AM42*7,"振り",k1_sort!AM42*5,"演技",k1_sort!AM42*3,"全体歌",k1_sort!AM42,1))</f>
        <v>1</v>
      </c>
      <c r="AJ42" s="189">
        <f>if(k1_sort!AN42="",1,SWITCH(k1_sort!$D42,"ソロ歌",k1_sort!AN42*7,"ソリ歌",k1_sort!AN42*7,"振り",k1_sort!AN42*5,"演技",k1_sort!AN42*3,"全体歌",k1_sort!AN42,1))</f>
        <v>1</v>
      </c>
      <c r="AK42" s="189">
        <f>if(k1_sort!AO42="",1,SWITCH(k1_sort!$D42,"ソロ歌",k1_sort!AO42*7,"ソリ歌",k1_sort!AO42*7,"振り",k1_sort!AO42*5,"演技",k1_sort!AO42*3,"全体歌",k1_sort!AO42,1))</f>
        <v>1</v>
      </c>
      <c r="AL42" s="189">
        <f>if(k1_sort!AP42="",1,SWITCH(k1_sort!$D42,"ソロ歌",k1_sort!AP42*7,"ソリ歌",k1_sort!AP42*7,"振り",k1_sort!AP42*5,"演技",k1_sort!AP42*3,"全体歌",k1_sort!AP42,1))</f>
        <v>1</v>
      </c>
      <c r="AM42" s="189">
        <f>if(k1_sort!AQ42="",1,SWITCH(k1_sort!$D42,"ソロ歌",k1_sort!AQ42*7,"ソリ歌",k1_sort!AQ42*7,"振り",k1_sort!AQ42*5,"演技",k1_sort!AQ42*3,"全体歌",k1_sort!AQ42,1))</f>
        <v>1</v>
      </c>
      <c r="AN42" s="189">
        <f>if(k1_sort!AR42="",1,SWITCH(k1_sort!$D42,"ソロ歌",k1_sort!AR42*7,"ソリ歌",k1_sort!AR42*7,"振り",k1_sort!AR42*5,"演技",k1_sort!AR42*3,"全体歌",k1_sort!AR42,1))</f>
        <v>1</v>
      </c>
      <c r="AO42" s="189">
        <f>if(k1_sort!AS42="",1,SWITCH(k1_sort!$D42,"ソロ歌",k1_sort!AS42*7,"ソリ歌",k1_sort!AS42*7,"振り",k1_sort!AS42*5,"演技",k1_sort!AS42*3,"全体歌",k1_sort!AS42,1))</f>
        <v>1</v>
      </c>
      <c r="AP42" s="189">
        <f>if(k1_sort!AT42="",1,SWITCH(k1_sort!$D42,"ソロ歌",k1_sort!AT42*7,"ソリ歌",k1_sort!AT42*7,"振り",k1_sort!AT42*5,"演技",k1_sort!AT42*3,"全体歌",k1_sort!AT42,1))</f>
        <v>1</v>
      </c>
      <c r="AQ42" s="189">
        <f>if(k1_sort!AU42="",1,SWITCH(k1_sort!$D42,"ソロ歌",k1_sort!AU42*7,"ソリ歌",k1_sort!AU42*7,"振り",k1_sort!AU42*5,"演技",k1_sort!AU42*3,"全体歌",k1_sort!AU42,1))</f>
        <v>1</v>
      </c>
      <c r="AR42" s="189">
        <f>if(k1_sort!AV42="",1,SWITCH(k1_sort!$D42,"ソロ歌",k1_sort!AV42*7,"ソリ歌",k1_sort!AV42*7,"振り",k1_sort!AV42*5,"演技",k1_sort!AV42*3,"全体歌",k1_sort!AV42,1))</f>
        <v>1</v>
      </c>
      <c r="AS42" s="189">
        <f>if(k1_sort!AW42="",1,SWITCH(k1_sort!$D42,"ソロ歌",k1_sort!AW42*7,"ソリ歌",k1_sort!AW42*7,"振り",k1_sort!AW42*5,"演技",k1_sort!AW42*3,"全体歌",k1_sort!AW42,1))</f>
        <v>1</v>
      </c>
      <c r="AT42" s="189">
        <f>if(k1_sort!AX42="",1,SWITCH(k1_sort!$D42,"ソロ歌",k1_sort!AX42*7,"ソリ歌",k1_sort!AX42*7,"振り",k1_sort!AX42*5,"演技",k1_sort!AX42*3,"全体歌",k1_sort!AX42,1))</f>
        <v>1</v>
      </c>
      <c r="AU42" s="189">
        <f>if(k1_sort!AY42="",1,SWITCH(k1_sort!$D42,"ソロ歌",k1_sort!AY42*7,"ソリ歌",k1_sort!AY42*7,"振り",k1_sort!AY42*5,"演技",k1_sort!AY42*3,"全体歌",k1_sort!AY42,1))</f>
        <v>1</v>
      </c>
      <c r="AV42" s="189">
        <f>if(k1_sort!AZ42="",1,SWITCH(k1_sort!$D42,"ソロ歌",k1_sort!AZ42*7,"ソリ歌",k1_sort!AZ42*7,"振り",k1_sort!AZ42*5,"演技",k1_sort!AZ42*3,"全体歌",k1_sort!AZ42,1))</f>
        <v>1</v>
      </c>
      <c r="AW42" s="189">
        <f>if(k1_sort!BA42="",1,SWITCH(k1_sort!$D42,"ソロ歌",k1_sort!BA42*7,"ソリ歌",k1_sort!BA42*7,"振り",k1_sort!BA42*5,"演技",k1_sort!BA42*3,"全体歌",k1_sort!BA42,1))</f>
        <v>1</v>
      </c>
      <c r="AX42" s="189">
        <f>if(k1_sort!BB42="",1,SWITCH(k1_sort!$D42,"ソロ歌",k1_sort!BB42*7,"ソリ歌",k1_sort!BB42*7,"振り",k1_sort!BB42*5,"演技",k1_sort!BB42*3,"全体歌",k1_sort!BB42,1))</f>
        <v>1</v>
      </c>
      <c r="AY42" s="189">
        <f>if(k1_sort!BC42="",1,SWITCH(k1_sort!$D42,"ソロ歌",k1_sort!BC42*7,"ソリ歌",k1_sort!BC42*7,"振り",k1_sort!BC42*5,"演技",k1_sort!BC42*3,"全体歌",k1_sort!BC42,1))</f>
        <v>1</v>
      </c>
    </row>
    <row r="43">
      <c r="A43" s="36" t="str">
        <f>k1_sort!B43</f>
        <v/>
      </c>
      <c r="B43" s="189">
        <f>if(k1_sort!F43="",1,SWITCH(k1_sort!$D43,"ソロ歌",k1_sort!F43*7,"ソリ歌",k1_sort!F43*7,"振り",k1_sort!F43*5,"演技",k1_sort!F43*3,"全体歌",k1_sort!F43,1))</f>
        <v>1</v>
      </c>
      <c r="C43" s="189">
        <f>if(k1_sort!G43="",1,SWITCH(k1_sort!$D43,"ソロ歌",k1_sort!G43*7,"ソリ歌",k1_sort!G43*7,"振り",k1_sort!G43*5,"演技",k1_sort!G43*3,"全体歌",k1_sort!G43,1))</f>
        <v>1</v>
      </c>
      <c r="D43" s="189">
        <f>if(k1_sort!H43="",1,SWITCH(k1_sort!$D43,"ソロ歌",k1_sort!H43*7,"ソリ歌",k1_sort!H43*7,"振り",k1_sort!H43*5,"演技",k1_sort!H43*3,"全体歌",k1_sort!H43,1))</f>
        <v>1</v>
      </c>
      <c r="E43" s="189">
        <f>if(k1_sort!I43="",1,SWITCH(k1_sort!$D43,"ソロ歌",k1_sort!I43*7,"ソリ歌",k1_sort!I43*7,"振り",k1_sort!I43*5,"演技",k1_sort!I43*3,"全体歌",k1_sort!I43,1))</f>
        <v>1</v>
      </c>
      <c r="F43" s="189">
        <f>if(k1_sort!J43="",1,SWITCH(k1_sort!$D43,"ソロ歌",k1_sort!J43*7,"ソリ歌",k1_sort!J43*7,"振り",k1_sort!J43*5,"演技",k1_sort!J43*3,"全体歌",k1_sort!J43,1))</f>
        <v>1</v>
      </c>
      <c r="G43" s="189">
        <f>if(k1_sort!K43="",1,SWITCH(k1_sort!$D43,"ソロ歌",k1_sort!K43*7,"ソリ歌",k1_sort!K43*7,"振り",k1_sort!K43*5,"演技",k1_sort!K43*3,"全体歌",k1_sort!K43,1))</f>
        <v>1</v>
      </c>
      <c r="H43" s="189">
        <f>if(k1_sort!L43="",1,SWITCH(k1_sort!$D43,"ソロ歌",k1_sort!L43*7,"ソリ歌",k1_sort!L43*7,"振り",k1_sort!L43*5,"演技",k1_sort!L43*3,"全体歌",k1_sort!L43,1))</f>
        <v>1</v>
      </c>
      <c r="I43" s="189">
        <f>if(k1_sort!M43="",1,SWITCH(k1_sort!$D43,"ソロ歌",k1_sort!M43*7,"ソリ歌",k1_sort!M43*7,"振り",k1_sort!M43*5,"演技",k1_sort!M43*3,"全体歌",k1_sort!M43,1))</f>
        <v>1</v>
      </c>
      <c r="J43" s="189">
        <f>if(k1_sort!N43="",1,SWITCH(k1_sort!$D43,"ソロ歌",k1_sort!N43*7,"ソリ歌",k1_sort!N43*7,"振り",k1_sort!N43*5,"演技",k1_sort!N43*3,"全体歌",k1_sort!N43,1))</f>
        <v>1</v>
      </c>
      <c r="K43" s="189">
        <f>if(k1_sort!O43="",1,SWITCH(k1_sort!$D43,"ソロ歌",k1_sort!O43*7,"ソリ歌",k1_sort!O43*7,"振り",k1_sort!O43*5,"演技",k1_sort!O43*3,"全体歌",k1_sort!O43,1))</f>
        <v>1</v>
      </c>
      <c r="L43" s="189">
        <f>if(k1_sort!P43="",1,SWITCH(k1_sort!$D43,"ソロ歌",k1_sort!P43*7,"ソリ歌",k1_sort!P43*7,"振り",k1_sort!P43*5,"演技",k1_sort!P43*3,"全体歌",k1_sort!P43,1))</f>
        <v>1</v>
      </c>
      <c r="M43" s="189">
        <f>if(k1_sort!Q43="",1,SWITCH(k1_sort!$D43,"ソロ歌",k1_sort!Q43*7,"ソリ歌",k1_sort!Q43*7,"振り",k1_sort!Q43*5,"演技",k1_sort!Q43*3,"全体歌",k1_sort!Q43,1))</f>
        <v>1</v>
      </c>
      <c r="N43" s="189">
        <f>if(k1_sort!R43="",1,SWITCH(k1_sort!$D43,"ソロ歌",k1_sort!R43*7,"ソリ歌",k1_sort!R43*7,"振り",k1_sort!R43*5,"演技",k1_sort!R43*3,"全体歌",k1_sort!R43,1))</f>
        <v>1</v>
      </c>
      <c r="O43" s="189">
        <f>if(k1_sort!S43="",1,SWITCH(k1_sort!$D43,"ソロ歌",k1_sort!S43*7,"ソリ歌",k1_sort!S43*7,"振り",k1_sort!S43*5,"演技",k1_sort!S43*3,"全体歌",k1_sort!S43,1))</f>
        <v>1</v>
      </c>
      <c r="P43" s="189">
        <f>if(k1_sort!T43="",1,SWITCH(k1_sort!$D43,"ソロ歌",k1_sort!T43*7,"ソリ歌",k1_sort!T43*7,"振り",k1_sort!T43*5,"演技",k1_sort!T43*3,"全体歌",k1_sort!T43,1))</f>
        <v>1</v>
      </c>
      <c r="Q43" s="189">
        <f>if(k1_sort!U43="",1,SWITCH(k1_sort!$D43,"ソロ歌",k1_sort!U43*7,"ソリ歌",k1_sort!U43*7,"振り",k1_sort!U43*5,"演技",k1_sort!U43*3,"全体歌",k1_sort!U43,1))</f>
        <v>1</v>
      </c>
      <c r="R43" s="189">
        <f>if(k1_sort!V43="",1,SWITCH(k1_sort!$D43,"ソロ歌",k1_sort!V43*7,"ソリ歌",k1_sort!V43*7,"振り",k1_sort!V43*5,"演技",k1_sort!V43*3,"全体歌",k1_sort!V43,1))</f>
        <v>1</v>
      </c>
      <c r="S43" s="189">
        <f>if(k1_sort!W43="",1,SWITCH(k1_sort!$D43,"ソロ歌",k1_sort!W43*7,"ソリ歌",k1_sort!W43*7,"振り",k1_sort!W43*5,"演技",k1_sort!W43*3,"全体歌",k1_sort!W43,1))</f>
        <v>1</v>
      </c>
      <c r="T43" s="189">
        <f>if(k1_sort!X43="",1,SWITCH(k1_sort!$D43,"ソロ歌",k1_sort!X43*7,"ソリ歌",k1_sort!X43*7,"振り",k1_sort!X43*5,"演技",k1_sort!X43*3,"全体歌",k1_sort!X43,1))</f>
        <v>1</v>
      </c>
      <c r="U43" s="189">
        <f>if(k1_sort!Y43="",1,SWITCH(k1_sort!$D43,"ソロ歌",k1_sort!Y43*7,"ソリ歌",k1_sort!Y43*7,"振り",k1_sort!Y43*5,"演技",k1_sort!Y43*3,"全体歌",k1_sort!Y43,1))</f>
        <v>1</v>
      </c>
      <c r="V43" s="189">
        <f>if(k1_sort!Z43="",1,SWITCH(k1_sort!$D43,"ソロ歌",k1_sort!Z43*7,"ソリ歌",k1_sort!Z43*7,"振り",k1_sort!Z43*5,"演技",k1_sort!Z43*3,"全体歌",k1_sort!Z43,1))</f>
        <v>1</v>
      </c>
      <c r="W43" s="189">
        <f>if(k1_sort!AA43="",1,SWITCH(k1_sort!$D43,"ソロ歌",k1_sort!AA43*7,"ソリ歌",k1_sort!AA43*7,"振り",k1_sort!AA43*5,"演技",k1_sort!AA43*3,"全体歌",k1_sort!AA43,1))</f>
        <v>1</v>
      </c>
      <c r="X43" s="189">
        <f>if(k1_sort!AB43="",1,SWITCH(k1_sort!$D43,"ソロ歌",k1_sort!AB43*7,"ソリ歌",k1_sort!AB43*7,"振り",k1_sort!AB43*5,"演技",k1_sort!AB43*3,"全体歌",k1_sort!AB43,1))</f>
        <v>1</v>
      </c>
      <c r="Y43" s="189">
        <f>if(k1_sort!AC43="",1,SWITCH(k1_sort!$D43,"ソロ歌",k1_sort!AC43*7,"ソリ歌",k1_sort!AC43*7,"振り",k1_sort!AC43*5,"演技",k1_sort!AC43*3,"全体歌",k1_sort!AC43,1))</f>
        <v>1</v>
      </c>
      <c r="Z43" s="189">
        <f>if(k1_sort!AD43="",1,SWITCH(k1_sort!$D43,"ソロ歌",k1_sort!AD43*7,"ソリ歌",k1_sort!AD43*7,"振り",k1_sort!AD43*5,"演技",k1_sort!AD43*3,"全体歌",k1_sort!AD43,1))</f>
        <v>1</v>
      </c>
      <c r="AA43" s="189">
        <f>if(k1_sort!AE43="",1,SWITCH(k1_sort!$D43,"ソロ歌",k1_sort!AE43*7,"ソリ歌",k1_sort!AE43*7,"振り",k1_sort!AE43*5,"演技",k1_sort!AE43*3,"全体歌",k1_sort!AE43,1))</f>
        <v>1</v>
      </c>
      <c r="AB43" s="189">
        <f>if(k1_sort!AF43="",1,SWITCH(k1_sort!$D43,"ソロ歌",k1_sort!AF43*7,"ソリ歌",k1_sort!AF43*7,"振り",k1_sort!AF43*5,"演技",k1_sort!AF43*3,"全体歌",k1_sort!AF43,1))</f>
        <v>1</v>
      </c>
      <c r="AC43" s="189">
        <f>if(k1_sort!AG43="",1,SWITCH(k1_sort!$D43,"ソロ歌",k1_sort!AG43*7,"ソリ歌",k1_sort!AG43*7,"振り",k1_sort!AG43*5,"演技",k1_sort!AG43*3,"全体歌",k1_sort!AG43,1))</f>
        <v>1</v>
      </c>
      <c r="AD43" s="189">
        <f>if(k1_sort!AH43="",1,SWITCH(k1_sort!$D43,"ソロ歌",k1_sort!AH43*7,"ソリ歌",k1_sort!AH43*7,"振り",k1_sort!AH43*5,"演技",k1_sort!AH43*3,"全体歌",k1_sort!AH43,1))</f>
        <v>1</v>
      </c>
      <c r="AE43" s="189">
        <f>if(k1_sort!AI43="",1,SWITCH(k1_sort!$D43,"ソロ歌",k1_sort!AI43*7,"ソリ歌",k1_sort!AI43*7,"振り",k1_sort!AI43*5,"演技",k1_sort!AI43*3,"全体歌",k1_sort!AI43,1))</f>
        <v>1</v>
      </c>
      <c r="AF43" s="189">
        <f>if(k1_sort!AJ43="",1,SWITCH(k1_sort!$D43,"ソロ歌",k1_sort!AJ43*7,"ソリ歌",k1_sort!AJ43*7,"振り",k1_sort!AJ43*5,"演技",k1_sort!AJ43*3,"全体歌",k1_sort!AJ43,1))</f>
        <v>1</v>
      </c>
      <c r="AG43" s="189">
        <f>if(k1_sort!AK43="",1,SWITCH(k1_sort!$D43,"ソロ歌",k1_sort!AK43*7,"ソリ歌",k1_sort!AK43*7,"振り",k1_sort!AK43*5,"演技",k1_sort!AK43*3,"全体歌",k1_sort!AK43,1))</f>
        <v>1</v>
      </c>
      <c r="AH43" s="189">
        <f>if(k1_sort!AL43="",1,SWITCH(k1_sort!$D43,"ソロ歌",k1_sort!AL43*7,"ソリ歌",k1_sort!AL43*7,"振り",k1_sort!AL43*5,"演技",k1_sort!AL43*3,"全体歌",k1_sort!AL43,1))</f>
        <v>1</v>
      </c>
      <c r="AI43" s="189">
        <f>if(k1_sort!AM43="",1,SWITCH(k1_sort!$D43,"ソロ歌",k1_sort!AM43*7,"ソリ歌",k1_sort!AM43*7,"振り",k1_sort!AM43*5,"演技",k1_sort!AM43*3,"全体歌",k1_sort!AM43,1))</f>
        <v>1</v>
      </c>
      <c r="AJ43" s="189">
        <f>if(k1_sort!AN43="",1,SWITCH(k1_sort!$D43,"ソロ歌",k1_sort!AN43*7,"ソリ歌",k1_sort!AN43*7,"振り",k1_sort!AN43*5,"演技",k1_sort!AN43*3,"全体歌",k1_sort!AN43,1))</f>
        <v>1</v>
      </c>
      <c r="AK43" s="189">
        <f>if(k1_sort!AO43="",1,SWITCH(k1_sort!$D43,"ソロ歌",k1_sort!AO43*7,"ソリ歌",k1_sort!AO43*7,"振り",k1_sort!AO43*5,"演技",k1_sort!AO43*3,"全体歌",k1_sort!AO43,1))</f>
        <v>1</v>
      </c>
      <c r="AL43" s="189">
        <f>if(k1_sort!AP43="",1,SWITCH(k1_sort!$D43,"ソロ歌",k1_sort!AP43*7,"ソリ歌",k1_sort!AP43*7,"振り",k1_sort!AP43*5,"演技",k1_sort!AP43*3,"全体歌",k1_sort!AP43,1))</f>
        <v>1</v>
      </c>
      <c r="AM43" s="189">
        <f>if(k1_sort!AQ43="",1,SWITCH(k1_sort!$D43,"ソロ歌",k1_sort!AQ43*7,"ソリ歌",k1_sort!AQ43*7,"振り",k1_sort!AQ43*5,"演技",k1_sort!AQ43*3,"全体歌",k1_sort!AQ43,1))</f>
        <v>1</v>
      </c>
      <c r="AN43" s="189">
        <f>if(k1_sort!AR43="",1,SWITCH(k1_sort!$D43,"ソロ歌",k1_sort!AR43*7,"ソリ歌",k1_sort!AR43*7,"振り",k1_sort!AR43*5,"演技",k1_sort!AR43*3,"全体歌",k1_sort!AR43,1))</f>
        <v>1</v>
      </c>
      <c r="AO43" s="189">
        <f>if(k1_sort!AS43="",1,SWITCH(k1_sort!$D43,"ソロ歌",k1_sort!AS43*7,"ソリ歌",k1_sort!AS43*7,"振り",k1_sort!AS43*5,"演技",k1_sort!AS43*3,"全体歌",k1_sort!AS43,1))</f>
        <v>1</v>
      </c>
      <c r="AP43" s="189">
        <f>if(k1_sort!AT43="",1,SWITCH(k1_sort!$D43,"ソロ歌",k1_sort!AT43*7,"ソリ歌",k1_sort!AT43*7,"振り",k1_sort!AT43*5,"演技",k1_sort!AT43*3,"全体歌",k1_sort!AT43,1))</f>
        <v>1</v>
      </c>
      <c r="AQ43" s="189">
        <f>if(k1_sort!AU43="",1,SWITCH(k1_sort!$D43,"ソロ歌",k1_sort!AU43*7,"ソリ歌",k1_sort!AU43*7,"振り",k1_sort!AU43*5,"演技",k1_sort!AU43*3,"全体歌",k1_sort!AU43,1))</f>
        <v>1</v>
      </c>
      <c r="AR43" s="189">
        <f>if(k1_sort!AV43="",1,SWITCH(k1_sort!$D43,"ソロ歌",k1_sort!AV43*7,"ソリ歌",k1_sort!AV43*7,"振り",k1_sort!AV43*5,"演技",k1_sort!AV43*3,"全体歌",k1_sort!AV43,1))</f>
        <v>1</v>
      </c>
      <c r="AS43" s="189">
        <f>if(k1_sort!AW43="",1,SWITCH(k1_sort!$D43,"ソロ歌",k1_sort!AW43*7,"ソリ歌",k1_sort!AW43*7,"振り",k1_sort!AW43*5,"演技",k1_sort!AW43*3,"全体歌",k1_sort!AW43,1))</f>
        <v>1</v>
      </c>
      <c r="AT43" s="189">
        <f>if(k1_sort!AX43="",1,SWITCH(k1_sort!$D43,"ソロ歌",k1_sort!AX43*7,"ソリ歌",k1_sort!AX43*7,"振り",k1_sort!AX43*5,"演技",k1_sort!AX43*3,"全体歌",k1_sort!AX43,1))</f>
        <v>1</v>
      </c>
      <c r="AU43" s="189">
        <f>if(k1_sort!AY43="",1,SWITCH(k1_sort!$D43,"ソロ歌",k1_sort!AY43*7,"ソリ歌",k1_sort!AY43*7,"振り",k1_sort!AY43*5,"演技",k1_sort!AY43*3,"全体歌",k1_sort!AY43,1))</f>
        <v>1</v>
      </c>
      <c r="AV43" s="189">
        <f>if(k1_sort!AZ43="",1,SWITCH(k1_sort!$D43,"ソロ歌",k1_sort!AZ43*7,"ソリ歌",k1_sort!AZ43*7,"振り",k1_sort!AZ43*5,"演技",k1_sort!AZ43*3,"全体歌",k1_sort!AZ43,1))</f>
        <v>1</v>
      </c>
      <c r="AW43" s="189">
        <f>if(k1_sort!BA43="",1,SWITCH(k1_sort!$D43,"ソロ歌",k1_sort!BA43*7,"ソリ歌",k1_sort!BA43*7,"振り",k1_sort!BA43*5,"演技",k1_sort!BA43*3,"全体歌",k1_sort!BA43,1))</f>
        <v>1</v>
      </c>
      <c r="AX43" s="189">
        <f>if(k1_sort!BB43="",1,SWITCH(k1_sort!$D43,"ソロ歌",k1_sort!BB43*7,"ソリ歌",k1_sort!BB43*7,"振り",k1_sort!BB43*5,"演技",k1_sort!BB43*3,"全体歌",k1_sort!BB43,1))</f>
        <v>1</v>
      </c>
      <c r="AY43" s="189">
        <f>if(k1_sort!BC43="",1,SWITCH(k1_sort!$D43,"ソロ歌",k1_sort!BC43*7,"ソリ歌",k1_sort!BC43*7,"振り",k1_sort!BC43*5,"演技",k1_sort!BC43*3,"全体歌",k1_sort!BC43,1))</f>
        <v>1</v>
      </c>
    </row>
    <row r="44">
      <c r="A44" s="36" t="str">
        <f>k1_sort!B44</f>
        <v/>
      </c>
      <c r="B44" s="189">
        <f>if(k1_sort!F44="",1,SWITCH(k1_sort!$D44,"ソロ歌",k1_sort!F44*7,"ソリ歌",k1_sort!F44*7,"振り",k1_sort!F44*5,"演技",k1_sort!F44*3,"全体歌",k1_sort!F44,1))</f>
        <v>1</v>
      </c>
      <c r="C44" s="189">
        <f>if(k1_sort!G44="",1,SWITCH(k1_sort!$D44,"ソロ歌",k1_sort!G44*7,"ソリ歌",k1_sort!G44*7,"振り",k1_sort!G44*5,"演技",k1_sort!G44*3,"全体歌",k1_sort!G44,1))</f>
        <v>1</v>
      </c>
      <c r="D44" s="189">
        <f>if(k1_sort!H44="",1,SWITCH(k1_sort!$D44,"ソロ歌",k1_sort!H44*7,"ソリ歌",k1_sort!H44*7,"振り",k1_sort!H44*5,"演技",k1_sort!H44*3,"全体歌",k1_sort!H44,1))</f>
        <v>1</v>
      </c>
      <c r="E44" s="189">
        <f>if(k1_sort!I44="",1,SWITCH(k1_sort!$D44,"ソロ歌",k1_sort!I44*7,"ソリ歌",k1_sort!I44*7,"振り",k1_sort!I44*5,"演技",k1_sort!I44*3,"全体歌",k1_sort!I44,1))</f>
        <v>1</v>
      </c>
      <c r="F44" s="189">
        <f>if(k1_sort!J44="",1,SWITCH(k1_sort!$D44,"ソロ歌",k1_sort!J44*7,"ソリ歌",k1_sort!J44*7,"振り",k1_sort!J44*5,"演技",k1_sort!J44*3,"全体歌",k1_sort!J44,1))</f>
        <v>1</v>
      </c>
      <c r="G44" s="189">
        <f>if(k1_sort!K44="",1,SWITCH(k1_sort!$D44,"ソロ歌",k1_sort!K44*7,"ソリ歌",k1_sort!K44*7,"振り",k1_sort!K44*5,"演技",k1_sort!K44*3,"全体歌",k1_sort!K44,1))</f>
        <v>1</v>
      </c>
      <c r="H44" s="189">
        <f>if(k1_sort!L44="",1,SWITCH(k1_sort!$D44,"ソロ歌",k1_sort!L44*7,"ソリ歌",k1_sort!L44*7,"振り",k1_sort!L44*5,"演技",k1_sort!L44*3,"全体歌",k1_sort!L44,1))</f>
        <v>1</v>
      </c>
      <c r="I44" s="189">
        <f>if(k1_sort!M44="",1,SWITCH(k1_sort!$D44,"ソロ歌",k1_sort!M44*7,"ソリ歌",k1_sort!M44*7,"振り",k1_sort!M44*5,"演技",k1_sort!M44*3,"全体歌",k1_sort!M44,1))</f>
        <v>1</v>
      </c>
      <c r="J44" s="189">
        <f>if(k1_sort!N44="",1,SWITCH(k1_sort!$D44,"ソロ歌",k1_sort!N44*7,"ソリ歌",k1_sort!N44*7,"振り",k1_sort!N44*5,"演技",k1_sort!N44*3,"全体歌",k1_sort!N44,1))</f>
        <v>1</v>
      </c>
      <c r="K44" s="189">
        <f>if(k1_sort!O44="",1,SWITCH(k1_sort!$D44,"ソロ歌",k1_sort!O44*7,"ソリ歌",k1_sort!O44*7,"振り",k1_sort!O44*5,"演技",k1_sort!O44*3,"全体歌",k1_sort!O44,1))</f>
        <v>1</v>
      </c>
      <c r="L44" s="189">
        <f>if(k1_sort!P44="",1,SWITCH(k1_sort!$D44,"ソロ歌",k1_sort!P44*7,"ソリ歌",k1_sort!P44*7,"振り",k1_sort!P44*5,"演技",k1_sort!P44*3,"全体歌",k1_sort!P44,1))</f>
        <v>1</v>
      </c>
      <c r="M44" s="189">
        <f>if(k1_sort!Q44="",1,SWITCH(k1_sort!$D44,"ソロ歌",k1_sort!Q44*7,"ソリ歌",k1_sort!Q44*7,"振り",k1_sort!Q44*5,"演技",k1_sort!Q44*3,"全体歌",k1_sort!Q44,1))</f>
        <v>1</v>
      </c>
      <c r="N44" s="189">
        <f>if(k1_sort!R44="",1,SWITCH(k1_sort!$D44,"ソロ歌",k1_sort!R44*7,"ソリ歌",k1_sort!R44*7,"振り",k1_sort!R44*5,"演技",k1_sort!R44*3,"全体歌",k1_sort!R44,1))</f>
        <v>1</v>
      </c>
      <c r="O44" s="189">
        <f>if(k1_sort!S44="",1,SWITCH(k1_sort!$D44,"ソロ歌",k1_sort!S44*7,"ソリ歌",k1_sort!S44*7,"振り",k1_sort!S44*5,"演技",k1_sort!S44*3,"全体歌",k1_sort!S44,1))</f>
        <v>1</v>
      </c>
      <c r="P44" s="189">
        <f>if(k1_sort!T44="",1,SWITCH(k1_sort!$D44,"ソロ歌",k1_sort!T44*7,"ソリ歌",k1_sort!T44*7,"振り",k1_sort!T44*5,"演技",k1_sort!T44*3,"全体歌",k1_sort!T44,1))</f>
        <v>1</v>
      </c>
      <c r="Q44" s="189">
        <f>if(k1_sort!U44="",1,SWITCH(k1_sort!$D44,"ソロ歌",k1_sort!U44*7,"ソリ歌",k1_sort!U44*7,"振り",k1_sort!U44*5,"演技",k1_sort!U44*3,"全体歌",k1_sort!U44,1))</f>
        <v>1</v>
      </c>
      <c r="R44" s="189">
        <f>if(k1_sort!V44="",1,SWITCH(k1_sort!$D44,"ソロ歌",k1_sort!V44*7,"ソリ歌",k1_sort!V44*7,"振り",k1_sort!V44*5,"演技",k1_sort!V44*3,"全体歌",k1_sort!V44,1))</f>
        <v>1</v>
      </c>
      <c r="S44" s="189">
        <f>if(k1_sort!W44="",1,SWITCH(k1_sort!$D44,"ソロ歌",k1_sort!W44*7,"ソリ歌",k1_sort!W44*7,"振り",k1_sort!W44*5,"演技",k1_sort!W44*3,"全体歌",k1_sort!W44,1))</f>
        <v>1</v>
      </c>
      <c r="T44" s="189">
        <f>if(k1_sort!X44="",1,SWITCH(k1_sort!$D44,"ソロ歌",k1_sort!X44*7,"ソリ歌",k1_sort!X44*7,"振り",k1_sort!X44*5,"演技",k1_sort!X44*3,"全体歌",k1_sort!X44,1))</f>
        <v>1</v>
      </c>
      <c r="U44" s="189">
        <f>if(k1_sort!Y44="",1,SWITCH(k1_sort!$D44,"ソロ歌",k1_sort!Y44*7,"ソリ歌",k1_sort!Y44*7,"振り",k1_sort!Y44*5,"演技",k1_sort!Y44*3,"全体歌",k1_sort!Y44,1))</f>
        <v>1</v>
      </c>
      <c r="V44" s="189">
        <f>if(k1_sort!Z44="",1,SWITCH(k1_sort!$D44,"ソロ歌",k1_sort!Z44*7,"ソリ歌",k1_sort!Z44*7,"振り",k1_sort!Z44*5,"演技",k1_sort!Z44*3,"全体歌",k1_sort!Z44,1))</f>
        <v>1</v>
      </c>
      <c r="W44" s="189">
        <f>if(k1_sort!AA44="",1,SWITCH(k1_sort!$D44,"ソロ歌",k1_sort!AA44*7,"ソリ歌",k1_sort!AA44*7,"振り",k1_sort!AA44*5,"演技",k1_sort!AA44*3,"全体歌",k1_sort!AA44,1))</f>
        <v>1</v>
      </c>
      <c r="X44" s="189">
        <f>if(k1_sort!AB44="",1,SWITCH(k1_sort!$D44,"ソロ歌",k1_sort!AB44*7,"ソリ歌",k1_sort!AB44*7,"振り",k1_sort!AB44*5,"演技",k1_sort!AB44*3,"全体歌",k1_sort!AB44,1))</f>
        <v>1</v>
      </c>
      <c r="Y44" s="189">
        <f>if(k1_sort!AC44="",1,SWITCH(k1_sort!$D44,"ソロ歌",k1_sort!AC44*7,"ソリ歌",k1_sort!AC44*7,"振り",k1_sort!AC44*5,"演技",k1_sort!AC44*3,"全体歌",k1_sort!AC44,1))</f>
        <v>1</v>
      </c>
      <c r="Z44" s="189">
        <f>if(k1_sort!AD44="",1,SWITCH(k1_sort!$D44,"ソロ歌",k1_sort!AD44*7,"ソリ歌",k1_sort!AD44*7,"振り",k1_sort!AD44*5,"演技",k1_sort!AD44*3,"全体歌",k1_sort!AD44,1))</f>
        <v>1</v>
      </c>
      <c r="AA44" s="189">
        <f>if(k1_sort!AE44="",1,SWITCH(k1_sort!$D44,"ソロ歌",k1_sort!AE44*7,"ソリ歌",k1_sort!AE44*7,"振り",k1_sort!AE44*5,"演技",k1_sort!AE44*3,"全体歌",k1_sort!AE44,1))</f>
        <v>1</v>
      </c>
      <c r="AB44" s="189">
        <f>if(k1_sort!AF44="",1,SWITCH(k1_sort!$D44,"ソロ歌",k1_sort!AF44*7,"ソリ歌",k1_sort!AF44*7,"振り",k1_sort!AF44*5,"演技",k1_sort!AF44*3,"全体歌",k1_sort!AF44,1))</f>
        <v>1</v>
      </c>
      <c r="AC44" s="189">
        <f>if(k1_sort!AG44="",1,SWITCH(k1_sort!$D44,"ソロ歌",k1_sort!AG44*7,"ソリ歌",k1_sort!AG44*7,"振り",k1_sort!AG44*5,"演技",k1_sort!AG44*3,"全体歌",k1_sort!AG44,1))</f>
        <v>1</v>
      </c>
      <c r="AD44" s="189">
        <f>if(k1_sort!AH44="",1,SWITCH(k1_sort!$D44,"ソロ歌",k1_sort!AH44*7,"ソリ歌",k1_sort!AH44*7,"振り",k1_sort!AH44*5,"演技",k1_sort!AH44*3,"全体歌",k1_sort!AH44,1))</f>
        <v>1</v>
      </c>
      <c r="AE44" s="189">
        <f>if(k1_sort!AI44="",1,SWITCH(k1_sort!$D44,"ソロ歌",k1_sort!AI44*7,"ソリ歌",k1_sort!AI44*7,"振り",k1_sort!AI44*5,"演技",k1_sort!AI44*3,"全体歌",k1_sort!AI44,1))</f>
        <v>1</v>
      </c>
      <c r="AF44" s="189">
        <f>if(k1_sort!AJ44="",1,SWITCH(k1_sort!$D44,"ソロ歌",k1_sort!AJ44*7,"ソリ歌",k1_sort!AJ44*7,"振り",k1_sort!AJ44*5,"演技",k1_sort!AJ44*3,"全体歌",k1_sort!AJ44,1))</f>
        <v>1</v>
      </c>
      <c r="AG44" s="189">
        <f>if(k1_sort!AK44="",1,SWITCH(k1_sort!$D44,"ソロ歌",k1_sort!AK44*7,"ソリ歌",k1_sort!AK44*7,"振り",k1_sort!AK44*5,"演技",k1_sort!AK44*3,"全体歌",k1_sort!AK44,1))</f>
        <v>1</v>
      </c>
      <c r="AH44" s="189">
        <f>if(k1_sort!AL44="",1,SWITCH(k1_sort!$D44,"ソロ歌",k1_sort!AL44*7,"ソリ歌",k1_sort!AL44*7,"振り",k1_sort!AL44*5,"演技",k1_sort!AL44*3,"全体歌",k1_sort!AL44,1))</f>
        <v>1</v>
      </c>
      <c r="AI44" s="189">
        <f>if(k1_sort!AM44="",1,SWITCH(k1_sort!$D44,"ソロ歌",k1_sort!AM44*7,"ソリ歌",k1_sort!AM44*7,"振り",k1_sort!AM44*5,"演技",k1_sort!AM44*3,"全体歌",k1_sort!AM44,1))</f>
        <v>1</v>
      </c>
      <c r="AJ44" s="189">
        <f>if(k1_sort!AN44="",1,SWITCH(k1_sort!$D44,"ソロ歌",k1_sort!AN44*7,"ソリ歌",k1_sort!AN44*7,"振り",k1_sort!AN44*5,"演技",k1_sort!AN44*3,"全体歌",k1_sort!AN44,1))</f>
        <v>1</v>
      </c>
      <c r="AK44" s="189">
        <f>if(k1_sort!AO44="",1,SWITCH(k1_sort!$D44,"ソロ歌",k1_sort!AO44*7,"ソリ歌",k1_sort!AO44*7,"振り",k1_sort!AO44*5,"演技",k1_sort!AO44*3,"全体歌",k1_sort!AO44,1))</f>
        <v>1</v>
      </c>
      <c r="AL44" s="189">
        <f>if(k1_sort!AP44="",1,SWITCH(k1_sort!$D44,"ソロ歌",k1_sort!AP44*7,"ソリ歌",k1_sort!AP44*7,"振り",k1_sort!AP44*5,"演技",k1_sort!AP44*3,"全体歌",k1_sort!AP44,1))</f>
        <v>1</v>
      </c>
      <c r="AM44" s="189">
        <f>if(k1_sort!AQ44="",1,SWITCH(k1_sort!$D44,"ソロ歌",k1_sort!AQ44*7,"ソリ歌",k1_sort!AQ44*7,"振り",k1_sort!AQ44*5,"演技",k1_sort!AQ44*3,"全体歌",k1_sort!AQ44,1))</f>
        <v>1</v>
      </c>
      <c r="AN44" s="189">
        <f>if(k1_sort!AR44="",1,SWITCH(k1_sort!$D44,"ソロ歌",k1_sort!AR44*7,"ソリ歌",k1_sort!AR44*7,"振り",k1_sort!AR44*5,"演技",k1_sort!AR44*3,"全体歌",k1_sort!AR44,1))</f>
        <v>1</v>
      </c>
      <c r="AO44" s="189">
        <f>if(k1_sort!AS44="",1,SWITCH(k1_sort!$D44,"ソロ歌",k1_sort!AS44*7,"ソリ歌",k1_sort!AS44*7,"振り",k1_sort!AS44*5,"演技",k1_sort!AS44*3,"全体歌",k1_sort!AS44,1))</f>
        <v>1</v>
      </c>
      <c r="AP44" s="189">
        <f>if(k1_sort!AT44="",1,SWITCH(k1_sort!$D44,"ソロ歌",k1_sort!AT44*7,"ソリ歌",k1_sort!AT44*7,"振り",k1_sort!AT44*5,"演技",k1_sort!AT44*3,"全体歌",k1_sort!AT44,1))</f>
        <v>1</v>
      </c>
      <c r="AQ44" s="189">
        <f>if(k1_sort!AU44="",1,SWITCH(k1_sort!$D44,"ソロ歌",k1_sort!AU44*7,"ソリ歌",k1_sort!AU44*7,"振り",k1_sort!AU44*5,"演技",k1_sort!AU44*3,"全体歌",k1_sort!AU44,1))</f>
        <v>1</v>
      </c>
      <c r="AR44" s="189">
        <f>if(k1_sort!AV44="",1,SWITCH(k1_sort!$D44,"ソロ歌",k1_sort!AV44*7,"ソリ歌",k1_sort!AV44*7,"振り",k1_sort!AV44*5,"演技",k1_sort!AV44*3,"全体歌",k1_sort!AV44,1))</f>
        <v>1</v>
      </c>
      <c r="AS44" s="189">
        <f>if(k1_sort!AW44="",1,SWITCH(k1_sort!$D44,"ソロ歌",k1_sort!AW44*7,"ソリ歌",k1_sort!AW44*7,"振り",k1_sort!AW44*5,"演技",k1_sort!AW44*3,"全体歌",k1_sort!AW44,1))</f>
        <v>1</v>
      </c>
      <c r="AT44" s="189">
        <f>if(k1_sort!AX44="",1,SWITCH(k1_sort!$D44,"ソロ歌",k1_sort!AX44*7,"ソリ歌",k1_sort!AX44*7,"振り",k1_sort!AX44*5,"演技",k1_sort!AX44*3,"全体歌",k1_sort!AX44,1))</f>
        <v>1</v>
      </c>
      <c r="AU44" s="189">
        <f>if(k1_sort!AY44="",1,SWITCH(k1_sort!$D44,"ソロ歌",k1_sort!AY44*7,"ソリ歌",k1_sort!AY44*7,"振り",k1_sort!AY44*5,"演技",k1_sort!AY44*3,"全体歌",k1_sort!AY44,1))</f>
        <v>1</v>
      </c>
      <c r="AV44" s="189">
        <f>if(k1_sort!AZ44="",1,SWITCH(k1_sort!$D44,"ソロ歌",k1_sort!AZ44*7,"ソリ歌",k1_sort!AZ44*7,"振り",k1_sort!AZ44*5,"演技",k1_sort!AZ44*3,"全体歌",k1_sort!AZ44,1))</f>
        <v>1</v>
      </c>
      <c r="AW44" s="189">
        <f>if(k1_sort!BA44="",1,SWITCH(k1_sort!$D44,"ソロ歌",k1_sort!BA44*7,"ソリ歌",k1_sort!BA44*7,"振り",k1_sort!BA44*5,"演技",k1_sort!BA44*3,"全体歌",k1_sort!BA44,1))</f>
        <v>1</v>
      </c>
      <c r="AX44" s="189">
        <f>if(k1_sort!BB44="",1,SWITCH(k1_sort!$D44,"ソロ歌",k1_sort!BB44*7,"ソリ歌",k1_sort!BB44*7,"振り",k1_sort!BB44*5,"演技",k1_sort!BB44*3,"全体歌",k1_sort!BB44,1))</f>
        <v>1</v>
      </c>
      <c r="AY44" s="189">
        <f>if(k1_sort!BC44="",1,SWITCH(k1_sort!$D44,"ソロ歌",k1_sort!BC44*7,"ソリ歌",k1_sort!BC44*7,"振り",k1_sort!BC44*5,"演技",k1_sort!BC44*3,"全体歌",k1_sort!BC44,1))</f>
        <v>1</v>
      </c>
    </row>
    <row r="45">
      <c r="A45" s="36" t="str">
        <f>k1_sort!B45</f>
        <v/>
      </c>
      <c r="B45" s="189">
        <f>if(k1_sort!F45="",1,SWITCH(k1_sort!$D45,"ソロ歌",k1_sort!F45*7,"ソリ歌",k1_sort!F45*7,"振り",k1_sort!F45*5,"演技",k1_sort!F45*3,"全体歌",k1_sort!F45,1))</f>
        <v>1</v>
      </c>
      <c r="C45" s="189">
        <f>if(k1_sort!G45="",1,SWITCH(k1_sort!$D45,"ソロ歌",k1_sort!G45*7,"ソリ歌",k1_sort!G45*7,"振り",k1_sort!G45*5,"演技",k1_sort!G45*3,"全体歌",k1_sort!G45,1))</f>
        <v>1</v>
      </c>
      <c r="D45" s="189">
        <f>if(k1_sort!H45="",1,SWITCH(k1_sort!$D45,"ソロ歌",k1_sort!H45*7,"ソリ歌",k1_sort!H45*7,"振り",k1_sort!H45*5,"演技",k1_sort!H45*3,"全体歌",k1_sort!H45,1))</f>
        <v>1</v>
      </c>
      <c r="E45" s="189">
        <f>if(k1_sort!I45="",1,SWITCH(k1_sort!$D45,"ソロ歌",k1_sort!I45*7,"ソリ歌",k1_sort!I45*7,"振り",k1_sort!I45*5,"演技",k1_sort!I45*3,"全体歌",k1_sort!I45,1))</f>
        <v>1</v>
      </c>
      <c r="F45" s="189">
        <f>if(k1_sort!J45="",1,SWITCH(k1_sort!$D45,"ソロ歌",k1_sort!J45*7,"ソリ歌",k1_sort!J45*7,"振り",k1_sort!J45*5,"演技",k1_sort!J45*3,"全体歌",k1_sort!J45,1))</f>
        <v>1</v>
      </c>
      <c r="G45" s="189">
        <f>if(k1_sort!K45="",1,SWITCH(k1_sort!$D45,"ソロ歌",k1_sort!K45*7,"ソリ歌",k1_sort!K45*7,"振り",k1_sort!K45*5,"演技",k1_sort!K45*3,"全体歌",k1_sort!K45,1))</f>
        <v>1</v>
      </c>
      <c r="H45" s="189">
        <f>if(k1_sort!L45="",1,SWITCH(k1_sort!$D45,"ソロ歌",k1_sort!L45*7,"ソリ歌",k1_sort!L45*7,"振り",k1_sort!L45*5,"演技",k1_sort!L45*3,"全体歌",k1_sort!L45,1))</f>
        <v>1</v>
      </c>
      <c r="I45" s="189">
        <f>if(k1_sort!M45="",1,SWITCH(k1_sort!$D45,"ソロ歌",k1_sort!M45*7,"ソリ歌",k1_sort!M45*7,"振り",k1_sort!M45*5,"演技",k1_sort!M45*3,"全体歌",k1_sort!M45,1))</f>
        <v>1</v>
      </c>
      <c r="J45" s="189">
        <f>if(k1_sort!N45="",1,SWITCH(k1_sort!$D45,"ソロ歌",k1_sort!N45*7,"ソリ歌",k1_sort!N45*7,"振り",k1_sort!N45*5,"演技",k1_sort!N45*3,"全体歌",k1_sort!N45,1))</f>
        <v>1</v>
      </c>
      <c r="K45" s="189">
        <f>if(k1_sort!O45="",1,SWITCH(k1_sort!$D45,"ソロ歌",k1_sort!O45*7,"ソリ歌",k1_sort!O45*7,"振り",k1_sort!O45*5,"演技",k1_sort!O45*3,"全体歌",k1_sort!O45,1))</f>
        <v>1</v>
      </c>
      <c r="L45" s="189">
        <f>if(k1_sort!P45="",1,SWITCH(k1_sort!$D45,"ソロ歌",k1_sort!P45*7,"ソリ歌",k1_sort!P45*7,"振り",k1_sort!P45*5,"演技",k1_sort!P45*3,"全体歌",k1_sort!P45,1))</f>
        <v>1</v>
      </c>
      <c r="M45" s="189">
        <f>if(k1_sort!Q45="",1,SWITCH(k1_sort!$D45,"ソロ歌",k1_sort!Q45*7,"ソリ歌",k1_sort!Q45*7,"振り",k1_sort!Q45*5,"演技",k1_sort!Q45*3,"全体歌",k1_sort!Q45,1))</f>
        <v>1</v>
      </c>
      <c r="N45" s="189">
        <f>if(k1_sort!R45="",1,SWITCH(k1_sort!$D45,"ソロ歌",k1_sort!R45*7,"ソリ歌",k1_sort!R45*7,"振り",k1_sort!R45*5,"演技",k1_sort!R45*3,"全体歌",k1_sort!R45,1))</f>
        <v>1</v>
      </c>
      <c r="O45" s="189">
        <f>if(k1_sort!S45="",1,SWITCH(k1_sort!$D45,"ソロ歌",k1_sort!S45*7,"ソリ歌",k1_sort!S45*7,"振り",k1_sort!S45*5,"演技",k1_sort!S45*3,"全体歌",k1_sort!S45,1))</f>
        <v>1</v>
      </c>
      <c r="P45" s="189">
        <f>if(k1_sort!T45="",1,SWITCH(k1_sort!$D45,"ソロ歌",k1_sort!T45*7,"ソリ歌",k1_sort!T45*7,"振り",k1_sort!T45*5,"演技",k1_sort!T45*3,"全体歌",k1_sort!T45,1))</f>
        <v>1</v>
      </c>
      <c r="Q45" s="189">
        <f>if(k1_sort!U45="",1,SWITCH(k1_sort!$D45,"ソロ歌",k1_sort!U45*7,"ソリ歌",k1_sort!U45*7,"振り",k1_sort!U45*5,"演技",k1_sort!U45*3,"全体歌",k1_sort!U45,1))</f>
        <v>1</v>
      </c>
      <c r="R45" s="189">
        <f>if(k1_sort!V45="",1,SWITCH(k1_sort!$D45,"ソロ歌",k1_sort!V45*7,"ソリ歌",k1_sort!V45*7,"振り",k1_sort!V45*5,"演技",k1_sort!V45*3,"全体歌",k1_sort!V45,1))</f>
        <v>1</v>
      </c>
      <c r="S45" s="189">
        <f>if(k1_sort!W45="",1,SWITCH(k1_sort!$D45,"ソロ歌",k1_sort!W45*7,"ソリ歌",k1_sort!W45*7,"振り",k1_sort!W45*5,"演技",k1_sort!W45*3,"全体歌",k1_sort!W45,1))</f>
        <v>1</v>
      </c>
      <c r="T45" s="189">
        <f>if(k1_sort!X45="",1,SWITCH(k1_sort!$D45,"ソロ歌",k1_sort!X45*7,"ソリ歌",k1_sort!X45*7,"振り",k1_sort!X45*5,"演技",k1_sort!X45*3,"全体歌",k1_sort!X45,1))</f>
        <v>1</v>
      </c>
      <c r="U45" s="189">
        <f>if(k1_sort!Y45="",1,SWITCH(k1_sort!$D45,"ソロ歌",k1_sort!Y45*7,"ソリ歌",k1_sort!Y45*7,"振り",k1_sort!Y45*5,"演技",k1_sort!Y45*3,"全体歌",k1_sort!Y45,1))</f>
        <v>1</v>
      </c>
      <c r="V45" s="189">
        <f>if(k1_sort!Z45="",1,SWITCH(k1_sort!$D45,"ソロ歌",k1_sort!Z45*7,"ソリ歌",k1_sort!Z45*7,"振り",k1_sort!Z45*5,"演技",k1_sort!Z45*3,"全体歌",k1_sort!Z45,1))</f>
        <v>1</v>
      </c>
      <c r="W45" s="189">
        <f>if(k1_sort!AA45="",1,SWITCH(k1_sort!$D45,"ソロ歌",k1_sort!AA45*7,"ソリ歌",k1_sort!AA45*7,"振り",k1_sort!AA45*5,"演技",k1_sort!AA45*3,"全体歌",k1_sort!AA45,1))</f>
        <v>1</v>
      </c>
      <c r="X45" s="189">
        <f>if(k1_sort!AB45="",1,SWITCH(k1_sort!$D45,"ソロ歌",k1_sort!AB45*7,"ソリ歌",k1_sort!AB45*7,"振り",k1_sort!AB45*5,"演技",k1_sort!AB45*3,"全体歌",k1_sort!AB45,1))</f>
        <v>1</v>
      </c>
      <c r="Y45" s="189">
        <f>if(k1_sort!AC45="",1,SWITCH(k1_sort!$D45,"ソロ歌",k1_sort!AC45*7,"ソリ歌",k1_sort!AC45*7,"振り",k1_sort!AC45*5,"演技",k1_sort!AC45*3,"全体歌",k1_sort!AC45,1))</f>
        <v>1</v>
      </c>
      <c r="Z45" s="189">
        <f>if(k1_sort!AD45="",1,SWITCH(k1_sort!$D45,"ソロ歌",k1_sort!AD45*7,"ソリ歌",k1_sort!AD45*7,"振り",k1_sort!AD45*5,"演技",k1_sort!AD45*3,"全体歌",k1_sort!AD45,1))</f>
        <v>1</v>
      </c>
      <c r="AA45" s="189">
        <f>if(k1_sort!AE45="",1,SWITCH(k1_sort!$D45,"ソロ歌",k1_sort!AE45*7,"ソリ歌",k1_sort!AE45*7,"振り",k1_sort!AE45*5,"演技",k1_sort!AE45*3,"全体歌",k1_sort!AE45,1))</f>
        <v>1</v>
      </c>
      <c r="AB45" s="189">
        <f>if(k1_sort!AF45="",1,SWITCH(k1_sort!$D45,"ソロ歌",k1_sort!AF45*7,"ソリ歌",k1_sort!AF45*7,"振り",k1_sort!AF45*5,"演技",k1_sort!AF45*3,"全体歌",k1_sort!AF45,1))</f>
        <v>1</v>
      </c>
      <c r="AC45" s="189">
        <f>if(k1_sort!AG45="",1,SWITCH(k1_sort!$D45,"ソロ歌",k1_sort!AG45*7,"ソリ歌",k1_sort!AG45*7,"振り",k1_sort!AG45*5,"演技",k1_sort!AG45*3,"全体歌",k1_sort!AG45,1))</f>
        <v>1</v>
      </c>
      <c r="AD45" s="189">
        <f>if(k1_sort!AH45="",1,SWITCH(k1_sort!$D45,"ソロ歌",k1_sort!AH45*7,"ソリ歌",k1_sort!AH45*7,"振り",k1_sort!AH45*5,"演技",k1_sort!AH45*3,"全体歌",k1_sort!AH45,1))</f>
        <v>1</v>
      </c>
      <c r="AE45" s="189">
        <f>if(k1_sort!AI45="",1,SWITCH(k1_sort!$D45,"ソロ歌",k1_sort!AI45*7,"ソリ歌",k1_sort!AI45*7,"振り",k1_sort!AI45*5,"演技",k1_sort!AI45*3,"全体歌",k1_sort!AI45,1))</f>
        <v>1</v>
      </c>
      <c r="AF45" s="189">
        <f>if(k1_sort!AJ45="",1,SWITCH(k1_sort!$D45,"ソロ歌",k1_sort!AJ45*7,"ソリ歌",k1_sort!AJ45*7,"振り",k1_sort!AJ45*5,"演技",k1_sort!AJ45*3,"全体歌",k1_sort!AJ45,1))</f>
        <v>1</v>
      </c>
      <c r="AG45" s="189">
        <f>if(k1_sort!AK45="",1,SWITCH(k1_sort!$D45,"ソロ歌",k1_sort!AK45*7,"ソリ歌",k1_sort!AK45*7,"振り",k1_sort!AK45*5,"演技",k1_sort!AK45*3,"全体歌",k1_sort!AK45,1))</f>
        <v>1</v>
      </c>
      <c r="AH45" s="189">
        <f>if(k1_sort!AL45="",1,SWITCH(k1_sort!$D45,"ソロ歌",k1_sort!AL45*7,"ソリ歌",k1_sort!AL45*7,"振り",k1_sort!AL45*5,"演技",k1_sort!AL45*3,"全体歌",k1_sort!AL45,1))</f>
        <v>1</v>
      </c>
      <c r="AI45" s="189">
        <f>if(k1_sort!AM45="",1,SWITCH(k1_sort!$D45,"ソロ歌",k1_sort!AM45*7,"ソリ歌",k1_sort!AM45*7,"振り",k1_sort!AM45*5,"演技",k1_sort!AM45*3,"全体歌",k1_sort!AM45,1))</f>
        <v>1</v>
      </c>
      <c r="AJ45" s="189">
        <f>if(k1_sort!AN45="",1,SWITCH(k1_sort!$D45,"ソロ歌",k1_sort!AN45*7,"ソリ歌",k1_sort!AN45*7,"振り",k1_sort!AN45*5,"演技",k1_sort!AN45*3,"全体歌",k1_sort!AN45,1))</f>
        <v>1</v>
      </c>
      <c r="AK45" s="189">
        <f>if(k1_sort!AO45="",1,SWITCH(k1_sort!$D45,"ソロ歌",k1_sort!AO45*7,"ソリ歌",k1_sort!AO45*7,"振り",k1_sort!AO45*5,"演技",k1_sort!AO45*3,"全体歌",k1_sort!AO45,1))</f>
        <v>1</v>
      </c>
      <c r="AL45" s="189">
        <f>if(k1_sort!AP45="",1,SWITCH(k1_sort!$D45,"ソロ歌",k1_sort!AP45*7,"ソリ歌",k1_sort!AP45*7,"振り",k1_sort!AP45*5,"演技",k1_sort!AP45*3,"全体歌",k1_sort!AP45,1))</f>
        <v>1</v>
      </c>
      <c r="AM45" s="189">
        <f>if(k1_sort!AQ45="",1,SWITCH(k1_sort!$D45,"ソロ歌",k1_sort!AQ45*7,"ソリ歌",k1_sort!AQ45*7,"振り",k1_sort!AQ45*5,"演技",k1_sort!AQ45*3,"全体歌",k1_sort!AQ45,1))</f>
        <v>1</v>
      </c>
      <c r="AN45" s="189">
        <f>if(k1_sort!AR45="",1,SWITCH(k1_sort!$D45,"ソロ歌",k1_sort!AR45*7,"ソリ歌",k1_sort!AR45*7,"振り",k1_sort!AR45*5,"演技",k1_sort!AR45*3,"全体歌",k1_sort!AR45,1))</f>
        <v>1</v>
      </c>
      <c r="AO45" s="189">
        <f>if(k1_sort!AS45="",1,SWITCH(k1_sort!$D45,"ソロ歌",k1_sort!AS45*7,"ソリ歌",k1_sort!AS45*7,"振り",k1_sort!AS45*5,"演技",k1_sort!AS45*3,"全体歌",k1_sort!AS45,1))</f>
        <v>1</v>
      </c>
      <c r="AP45" s="189">
        <f>if(k1_sort!AT45="",1,SWITCH(k1_sort!$D45,"ソロ歌",k1_sort!AT45*7,"ソリ歌",k1_sort!AT45*7,"振り",k1_sort!AT45*5,"演技",k1_sort!AT45*3,"全体歌",k1_sort!AT45,1))</f>
        <v>1</v>
      </c>
      <c r="AQ45" s="189">
        <f>if(k1_sort!AU45="",1,SWITCH(k1_sort!$D45,"ソロ歌",k1_sort!AU45*7,"ソリ歌",k1_sort!AU45*7,"振り",k1_sort!AU45*5,"演技",k1_sort!AU45*3,"全体歌",k1_sort!AU45,1))</f>
        <v>1</v>
      </c>
      <c r="AR45" s="189">
        <f>if(k1_sort!AV45="",1,SWITCH(k1_sort!$D45,"ソロ歌",k1_sort!AV45*7,"ソリ歌",k1_sort!AV45*7,"振り",k1_sort!AV45*5,"演技",k1_sort!AV45*3,"全体歌",k1_sort!AV45,1))</f>
        <v>1</v>
      </c>
      <c r="AS45" s="189">
        <f>if(k1_sort!AW45="",1,SWITCH(k1_sort!$D45,"ソロ歌",k1_sort!AW45*7,"ソリ歌",k1_sort!AW45*7,"振り",k1_sort!AW45*5,"演技",k1_sort!AW45*3,"全体歌",k1_sort!AW45,1))</f>
        <v>1</v>
      </c>
      <c r="AT45" s="189">
        <f>if(k1_sort!AX45="",1,SWITCH(k1_sort!$D45,"ソロ歌",k1_sort!AX45*7,"ソリ歌",k1_sort!AX45*7,"振り",k1_sort!AX45*5,"演技",k1_sort!AX45*3,"全体歌",k1_sort!AX45,1))</f>
        <v>1</v>
      </c>
      <c r="AU45" s="189">
        <f>if(k1_sort!AY45="",1,SWITCH(k1_sort!$D45,"ソロ歌",k1_sort!AY45*7,"ソリ歌",k1_sort!AY45*7,"振り",k1_sort!AY45*5,"演技",k1_sort!AY45*3,"全体歌",k1_sort!AY45,1))</f>
        <v>1</v>
      </c>
      <c r="AV45" s="189">
        <f>if(k1_sort!AZ45="",1,SWITCH(k1_sort!$D45,"ソロ歌",k1_sort!AZ45*7,"ソリ歌",k1_sort!AZ45*7,"振り",k1_sort!AZ45*5,"演技",k1_sort!AZ45*3,"全体歌",k1_sort!AZ45,1))</f>
        <v>1</v>
      </c>
      <c r="AW45" s="189">
        <f>if(k1_sort!BA45="",1,SWITCH(k1_sort!$D45,"ソロ歌",k1_sort!BA45*7,"ソリ歌",k1_sort!BA45*7,"振り",k1_sort!BA45*5,"演技",k1_sort!BA45*3,"全体歌",k1_sort!BA45,1))</f>
        <v>1</v>
      </c>
      <c r="AX45" s="189">
        <f>if(k1_sort!BB45="",1,SWITCH(k1_sort!$D45,"ソロ歌",k1_sort!BB45*7,"ソリ歌",k1_sort!BB45*7,"振り",k1_sort!BB45*5,"演技",k1_sort!BB45*3,"全体歌",k1_sort!BB45,1))</f>
        <v>1</v>
      </c>
      <c r="AY45" s="189">
        <f>if(k1_sort!BC45="",1,SWITCH(k1_sort!$D45,"ソロ歌",k1_sort!BC45*7,"ソリ歌",k1_sort!BC45*7,"振り",k1_sort!BC45*5,"演技",k1_sort!BC45*3,"全体歌",k1_sort!BC45,1))</f>
        <v>1</v>
      </c>
    </row>
    <row r="46">
      <c r="A46" s="36" t="str">
        <f>k1_sort!B46</f>
        <v/>
      </c>
      <c r="B46" s="189">
        <f>if(k1_sort!F46="",1,SWITCH(k1_sort!$D46,"ソロ歌",k1_sort!F46*7,"ソリ歌",k1_sort!F46*7,"振り",k1_sort!F46*5,"演技",k1_sort!F46*3,"全体歌",k1_sort!F46,1))</f>
        <v>1</v>
      </c>
      <c r="C46" s="189">
        <f>if(k1_sort!G46="",1,SWITCH(k1_sort!$D46,"ソロ歌",k1_sort!G46*7,"ソリ歌",k1_sort!G46*7,"振り",k1_sort!G46*5,"演技",k1_sort!G46*3,"全体歌",k1_sort!G46,1))</f>
        <v>1</v>
      </c>
      <c r="D46" s="189">
        <f>if(k1_sort!H46="",1,SWITCH(k1_sort!$D46,"ソロ歌",k1_sort!H46*7,"ソリ歌",k1_sort!H46*7,"振り",k1_sort!H46*5,"演技",k1_sort!H46*3,"全体歌",k1_sort!H46,1))</f>
        <v>1</v>
      </c>
      <c r="E46" s="189">
        <f>if(k1_sort!I46="",1,SWITCH(k1_sort!$D46,"ソロ歌",k1_sort!I46*7,"ソリ歌",k1_sort!I46*7,"振り",k1_sort!I46*5,"演技",k1_sort!I46*3,"全体歌",k1_sort!I46,1))</f>
        <v>1</v>
      </c>
      <c r="F46" s="189">
        <f>if(k1_sort!J46="",1,SWITCH(k1_sort!$D46,"ソロ歌",k1_sort!J46*7,"ソリ歌",k1_sort!J46*7,"振り",k1_sort!J46*5,"演技",k1_sort!J46*3,"全体歌",k1_sort!J46,1))</f>
        <v>1</v>
      </c>
      <c r="G46" s="189">
        <f>if(k1_sort!K46="",1,SWITCH(k1_sort!$D46,"ソロ歌",k1_sort!K46*7,"ソリ歌",k1_sort!K46*7,"振り",k1_sort!K46*5,"演技",k1_sort!K46*3,"全体歌",k1_sort!K46,1))</f>
        <v>1</v>
      </c>
      <c r="H46" s="189">
        <f>if(k1_sort!L46="",1,SWITCH(k1_sort!$D46,"ソロ歌",k1_sort!L46*7,"ソリ歌",k1_sort!L46*7,"振り",k1_sort!L46*5,"演技",k1_sort!L46*3,"全体歌",k1_sort!L46,1))</f>
        <v>1</v>
      </c>
      <c r="I46" s="189">
        <f>if(k1_sort!M46="",1,SWITCH(k1_sort!$D46,"ソロ歌",k1_sort!M46*7,"ソリ歌",k1_sort!M46*7,"振り",k1_sort!M46*5,"演技",k1_sort!M46*3,"全体歌",k1_sort!M46,1))</f>
        <v>1</v>
      </c>
      <c r="J46" s="189">
        <f>if(k1_sort!N46="",1,SWITCH(k1_sort!$D46,"ソロ歌",k1_sort!N46*7,"ソリ歌",k1_sort!N46*7,"振り",k1_sort!N46*5,"演技",k1_sort!N46*3,"全体歌",k1_sort!N46,1))</f>
        <v>1</v>
      </c>
      <c r="K46" s="189">
        <f>if(k1_sort!O46="",1,SWITCH(k1_sort!$D46,"ソロ歌",k1_sort!O46*7,"ソリ歌",k1_sort!O46*7,"振り",k1_sort!O46*5,"演技",k1_sort!O46*3,"全体歌",k1_sort!O46,1))</f>
        <v>1</v>
      </c>
      <c r="L46" s="189">
        <f>if(k1_sort!P46="",1,SWITCH(k1_sort!$D46,"ソロ歌",k1_sort!P46*7,"ソリ歌",k1_sort!P46*7,"振り",k1_sort!P46*5,"演技",k1_sort!P46*3,"全体歌",k1_sort!P46,1))</f>
        <v>1</v>
      </c>
      <c r="M46" s="189">
        <f>if(k1_sort!Q46="",1,SWITCH(k1_sort!$D46,"ソロ歌",k1_sort!Q46*7,"ソリ歌",k1_sort!Q46*7,"振り",k1_sort!Q46*5,"演技",k1_sort!Q46*3,"全体歌",k1_sort!Q46,1))</f>
        <v>1</v>
      </c>
      <c r="N46" s="189">
        <f>if(k1_sort!R46="",1,SWITCH(k1_sort!$D46,"ソロ歌",k1_sort!R46*7,"ソリ歌",k1_sort!R46*7,"振り",k1_sort!R46*5,"演技",k1_sort!R46*3,"全体歌",k1_sort!R46,1))</f>
        <v>1</v>
      </c>
      <c r="O46" s="189">
        <f>if(k1_sort!S46="",1,SWITCH(k1_sort!$D46,"ソロ歌",k1_sort!S46*7,"ソリ歌",k1_sort!S46*7,"振り",k1_sort!S46*5,"演技",k1_sort!S46*3,"全体歌",k1_sort!S46,1))</f>
        <v>1</v>
      </c>
      <c r="P46" s="189">
        <f>if(k1_sort!T46="",1,SWITCH(k1_sort!$D46,"ソロ歌",k1_sort!T46*7,"ソリ歌",k1_sort!T46*7,"振り",k1_sort!T46*5,"演技",k1_sort!T46*3,"全体歌",k1_sort!T46,1))</f>
        <v>1</v>
      </c>
      <c r="Q46" s="189">
        <f>if(k1_sort!U46="",1,SWITCH(k1_sort!$D46,"ソロ歌",k1_sort!U46*7,"ソリ歌",k1_sort!U46*7,"振り",k1_sort!U46*5,"演技",k1_sort!U46*3,"全体歌",k1_sort!U46,1))</f>
        <v>1</v>
      </c>
      <c r="R46" s="189">
        <f>if(k1_sort!V46="",1,SWITCH(k1_sort!$D46,"ソロ歌",k1_sort!V46*7,"ソリ歌",k1_sort!V46*7,"振り",k1_sort!V46*5,"演技",k1_sort!V46*3,"全体歌",k1_sort!V46,1))</f>
        <v>1</v>
      </c>
      <c r="S46" s="189">
        <f>if(k1_sort!W46="",1,SWITCH(k1_sort!$D46,"ソロ歌",k1_sort!W46*7,"ソリ歌",k1_sort!W46*7,"振り",k1_sort!W46*5,"演技",k1_sort!W46*3,"全体歌",k1_sort!W46,1))</f>
        <v>1</v>
      </c>
      <c r="T46" s="189">
        <f>if(k1_sort!X46="",1,SWITCH(k1_sort!$D46,"ソロ歌",k1_sort!X46*7,"ソリ歌",k1_sort!X46*7,"振り",k1_sort!X46*5,"演技",k1_sort!X46*3,"全体歌",k1_sort!X46,1))</f>
        <v>1</v>
      </c>
      <c r="U46" s="189">
        <f>if(k1_sort!Y46="",1,SWITCH(k1_sort!$D46,"ソロ歌",k1_sort!Y46*7,"ソリ歌",k1_sort!Y46*7,"振り",k1_sort!Y46*5,"演技",k1_sort!Y46*3,"全体歌",k1_sort!Y46,1))</f>
        <v>1</v>
      </c>
      <c r="V46" s="189">
        <f>if(k1_sort!Z46="",1,SWITCH(k1_sort!$D46,"ソロ歌",k1_sort!Z46*7,"ソリ歌",k1_sort!Z46*7,"振り",k1_sort!Z46*5,"演技",k1_sort!Z46*3,"全体歌",k1_sort!Z46,1))</f>
        <v>1</v>
      </c>
      <c r="W46" s="189">
        <f>if(k1_sort!AA46="",1,SWITCH(k1_sort!$D46,"ソロ歌",k1_sort!AA46*7,"ソリ歌",k1_sort!AA46*7,"振り",k1_sort!AA46*5,"演技",k1_sort!AA46*3,"全体歌",k1_sort!AA46,1))</f>
        <v>1</v>
      </c>
      <c r="X46" s="189">
        <f>if(k1_sort!AB46="",1,SWITCH(k1_sort!$D46,"ソロ歌",k1_sort!AB46*7,"ソリ歌",k1_sort!AB46*7,"振り",k1_sort!AB46*5,"演技",k1_sort!AB46*3,"全体歌",k1_sort!AB46,1))</f>
        <v>1</v>
      </c>
      <c r="Y46" s="189">
        <f>if(k1_sort!AC46="",1,SWITCH(k1_sort!$D46,"ソロ歌",k1_sort!AC46*7,"ソリ歌",k1_sort!AC46*7,"振り",k1_sort!AC46*5,"演技",k1_sort!AC46*3,"全体歌",k1_sort!AC46,1))</f>
        <v>1</v>
      </c>
      <c r="Z46" s="189">
        <f>if(k1_sort!AD46="",1,SWITCH(k1_sort!$D46,"ソロ歌",k1_sort!AD46*7,"ソリ歌",k1_sort!AD46*7,"振り",k1_sort!AD46*5,"演技",k1_sort!AD46*3,"全体歌",k1_sort!AD46,1))</f>
        <v>1</v>
      </c>
      <c r="AA46" s="189">
        <f>if(k1_sort!AE46="",1,SWITCH(k1_sort!$D46,"ソロ歌",k1_sort!AE46*7,"ソリ歌",k1_sort!AE46*7,"振り",k1_sort!AE46*5,"演技",k1_sort!AE46*3,"全体歌",k1_sort!AE46,1))</f>
        <v>1</v>
      </c>
      <c r="AB46" s="189">
        <f>if(k1_sort!AF46="",1,SWITCH(k1_sort!$D46,"ソロ歌",k1_sort!AF46*7,"ソリ歌",k1_sort!AF46*7,"振り",k1_sort!AF46*5,"演技",k1_sort!AF46*3,"全体歌",k1_sort!AF46,1))</f>
        <v>1</v>
      </c>
      <c r="AC46" s="189">
        <f>if(k1_sort!AG46="",1,SWITCH(k1_sort!$D46,"ソロ歌",k1_sort!AG46*7,"ソリ歌",k1_sort!AG46*7,"振り",k1_sort!AG46*5,"演技",k1_sort!AG46*3,"全体歌",k1_sort!AG46,1))</f>
        <v>1</v>
      </c>
      <c r="AD46" s="189">
        <f>if(k1_sort!AH46="",1,SWITCH(k1_sort!$D46,"ソロ歌",k1_sort!AH46*7,"ソリ歌",k1_sort!AH46*7,"振り",k1_sort!AH46*5,"演技",k1_sort!AH46*3,"全体歌",k1_sort!AH46,1))</f>
        <v>1</v>
      </c>
      <c r="AE46" s="189">
        <f>if(k1_sort!AI46="",1,SWITCH(k1_sort!$D46,"ソロ歌",k1_sort!AI46*7,"ソリ歌",k1_sort!AI46*7,"振り",k1_sort!AI46*5,"演技",k1_sort!AI46*3,"全体歌",k1_sort!AI46,1))</f>
        <v>1</v>
      </c>
      <c r="AF46" s="189">
        <f>if(k1_sort!AJ46="",1,SWITCH(k1_sort!$D46,"ソロ歌",k1_sort!AJ46*7,"ソリ歌",k1_sort!AJ46*7,"振り",k1_sort!AJ46*5,"演技",k1_sort!AJ46*3,"全体歌",k1_sort!AJ46,1))</f>
        <v>1</v>
      </c>
      <c r="AG46" s="189">
        <f>if(k1_sort!AK46="",1,SWITCH(k1_sort!$D46,"ソロ歌",k1_sort!AK46*7,"ソリ歌",k1_sort!AK46*7,"振り",k1_sort!AK46*5,"演技",k1_sort!AK46*3,"全体歌",k1_sort!AK46,1))</f>
        <v>1</v>
      </c>
      <c r="AH46" s="189">
        <f>if(k1_sort!AL46="",1,SWITCH(k1_sort!$D46,"ソロ歌",k1_sort!AL46*7,"ソリ歌",k1_sort!AL46*7,"振り",k1_sort!AL46*5,"演技",k1_sort!AL46*3,"全体歌",k1_sort!AL46,1))</f>
        <v>1</v>
      </c>
      <c r="AI46" s="189">
        <f>if(k1_sort!AM46="",1,SWITCH(k1_sort!$D46,"ソロ歌",k1_sort!AM46*7,"ソリ歌",k1_sort!AM46*7,"振り",k1_sort!AM46*5,"演技",k1_sort!AM46*3,"全体歌",k1_sort!AM46,1))</f>
        <v>1</v>
      </c>
      <c r="AJ46" s="189">
        <f>if(k1_sort!AN46="",1,SWITCH(k1_sort!$D46,"ソロ歌",k1_sort!AN46*7,"ソリ歌",k1_sort!AN46*7,"振り",k1_sort!AN46*5,"演技",k1_sort!AN46*3,"全体歌",k1_sort!AN46,1))</f>
        <v>1</v>
      </c>
      <c r="AK46" s="189">
        <f>if(k1_sort!AO46="",1,SWITCH(k1_sort!$D46,"ソロ歌",k1_sort!AO46*7,"ソリ歌",k1_sort!AO46*7,"振り",k1_sort!AO46*5,"演技",k1_sort!AO46*3,"全体歌",k1_sort!AO46,1))</f>
        <v>1</v>
      </c>
      <c r="AL46" s="189">
        <f>if(k1_sort!AP46="",1,SWITCH(k1_sort!$D46,"ソロ歌",k1_sort!AP46*7,"ソリ歌",k1_sort!AP46*7,"振り",k1_sort!AP46*5,"演技",k1_sort!AP46*3,"全体歌",k1_sort!AP46,1))</f>
        <v>1</v>
      </c>
      <c r="AM46" s="189">
        <f>if(k1_sort!AQ46="",1,SWITCH(k1_sort!$D46,"ソロ歌",k1_sort!AQ46*7,"ソリ歌",k1_sort!AQ46*7,"振り",k1_sort!AQ46*5,"演技",k1_sort!AQ46*3,"全体歌",k1_sort!AQ46,1))</f>
        <v>1</v>
      </c>
      <c r="AN46" s="189">
        <f>if(k1_sort!AR46="",1,SWITCH(k1_sort!$D46,"ソロ歌",k1_sort!AR46*7,"ソリ歌",k1_sort!AR46*7,"振り",k1_sort!AR46*5,"演技",k1_sort!AR46*3,"全体歌",k1_sort!AR46,1))</f>
        <v>1</v>
      </c>
      <c r="AO46" s="189">
        <f>if(k1_sort!AS46="",1,SWITCH(k1_sort!$D46,"ソロ歌",k1_sort!AS46*7,"ソリ歌",k1_sort!AS46*7,"振り",k1_sort!AS46*5,"演技",k1_sort!AS46*3,"全体歌",k1_sort!AS46,1))</f>
        <v>1</v>
      </c>
      <c r="AP46" s="189">
        <f>if(k1_sort!AT46="",1,SWITCH(k1_sort!$D46,"ソロ歌",k1_sort!AT46*7,"ソリ歌",k1_sort!AT46*7,"振り",k1_sort!AT46*5,"演技",k1_sort!AT46*3,"全体歌",k1_sort!AT46,1))</f>
        <v>1</v>
      </c>
      <c r="AQ46" s="189">
        <f>if(k1_sort!AU46="",1,SWITCH(k1_sort!$D46,"ソロ歌",k1_sort!AU46*7,"ソリ歌",k1_sort!AU46*7,"振り",k1_sort!AU46*5,"演技",k1_sort!AU46*3,"全体歌",k1_sort!AU46,1))</f>
        <v>1</v>
      </c>
      <c r="AR46" s="189">
        <f>if(k1_sort!AV46="",1,SWITCH(k1_sort!$D46,"ソロ歌",k1_sort!AV46*7,"ソリ歌",k1_sort!AV46*7,"振り",k1_sort!AV46*5,"演技",k1_sort!AV46*3,"全体歌",k1_sort!AV46,1))</f>
        <v>1</v>
      </c>
      <c r="AS46" s="189">
        <f>if(k1_sort!AW46="",1,SWITCH(k1_sort!$D46,"ソロ歌",k1_sort!AW46*7,"ソリ歌",k1_sort!AW46*7,"振り",k1_sort!AW46*5,"演技",k1_sort!AW46*3,"全体歌",k1_sort!AW46,1))</f>
        <v>1</v>
      </c>
      <c r="AT46" s="189">
        <f>if(k1_sort!AX46="",1,SWITCH(k1_sort!$D46,"ソロ歌",k1_sort!AX46*7,"ソリ歌",k1_sort!AX46*7,"振り",k1_sort!AX46*5,"演技",k1_sort!AX46*3,"全体歌",k1_sort!AX46,1))</f>
        <v>1</v>
      </c>
      <c r="AU46" s="189">
        <f>if(k1_sort!AY46="",1,SWITCH(k1_sort!$D46,"ソロ歌",k1_sort!AY46*7,"ソリ歌",k1_sort!AY46*7,"振り",k1_sort!AY46*5,"演技",k1_sort!AY46*3,"全体歌",k1_sort!AY46,1))</f>
        <v>1</v>
      </c>
      <c r="AV46" s="189">
        <f>if(k1_sort!AZ46="",1,SWITCH(k1_sort!$D46,"ソロ歌",k1_sort!AZ46*7,"ソリ歌",k1_sort!AZ46*7,"振り",k1_sort!AZ46*5,"演技",k1_sort!AZ46*3,"全体歌",k1_sort!AZ46,1))</f>
        <v>1</v>
      </c>
      <c r="AW46" s="189">
        <f>if(k1_sort!BA46="",1,SWITCH(k1_sort!$D46,"ソロ歌",k1_sort!BA46*7,"ソリ歌",k1_sort!BA46*7,"振り",k1_sort!BA46*5,"演技",k1_sort!BA46*3,"全体歌",k1_sort!BA46,1))</f>
        <v>1</v>
      </c>
      <c r="AX46" s="189">
        <f>if(k1_sort!BB46="",1,SWITCH(k1_sort!$D46,"ソロ歌",k1_sort!BB46*7,"ソリ歌",k1_sort!BB46*7,"振り",k1_sort!BB46*5,"演技",k1_sort!BB46*3,"全体歌",k1_sort!BB46,1))</f>
        <v>1</v>
      </c>
      <c r="AY46" s="189">
        <f>if(k1_sort!BC46="",1,SWITCH(k1_sort!$D46,"ソロ歌",k1_sort!BC46*7,"ソリ歌",k1_sort!BC46*7,"振り",k1_sort!BC46*5,"演技",k1_sort!BC46*3,"全体歌",k1_sort!BC46,1))</f>
        <v>1</v>
      </c>
    </row>
    <row r="47">
      <c r="A47" s="36" t="str">
        <f>k1_sort!B47</f>
        <v/>
      </c>
      <c r="B47" s="189">
        <f>if(k1_sort!F47="",1,SWITCH(k1_sort!$D47,"ソロ歌",k1_sort!F47*7,"ソリ歌",k1_sort!F47*7,"振り",k1_sort!F47*5,"演技",k1_sort!F47*3,"全体歌",k1_sort!F47,1))</f>
        <v>1</v>
      </c>
      <c r="C47" s="189">
        <f>if(k1_sort!G47="",1,SWITCH(k1_sort!$D47,"ソロ歌",k1_sort!G47*7,"ソリ歌",k1_sort!G47*7,"振り",k1_sort!G47*5,"演技",k1_sort!G47*3,"全体歌",k1_sort!G47,1))</f>
        <v>1</v>
      </c>
      <c r="D47" s="189">
        <f>if(k1_sort!H47="",1,SWITCH(k1_sort!$D47,"ソロ歌",k1_sort!H47*7,"ソリ歌",k1_sort!H47*7,"振り",k1_sort!H47*5,"演技",k1_sort!H47*3,"全体歌",k1_sort!H47,1))</f>
        <v>1</v>
      </c>
      <c r="E47" s="189">
        <f>if(k1_sort!I47="",1,SWITCH(k1_sort!$D47,"ソロ歌",k1_sort!I47*7,"ソリ歌",k1_sort!I47*7,"振り",k1_sort!I47*5,"演技",k1_sort!I47*3,"全体歌",k1_sort!I47,1))</f>
        <v>1</v>
      </c>
      <c r="F47" s="189">
        <f>if(k1_sort!J47="",1,SWITCH(k1_sort!$D47,"ソロ歌",k1_sort!J47*7,"ソリ歌",k1_sort!J47*7,"振り",k1_sort!J47*5,"演技",k1_sort!J47*3,"全体歌",k1_sort!J47,1))</f>
        <v>1</v>
      </c>
      <c r="G47" s="189">
        <f>if(k1_sort!K47="",1,SWITCH(k1_sort!$D47,"ソロ歌",k1_sort!K47*7,"ソリ歌",k1_sort!K47*7,"振り",k1_sort!K47*5,"演技",k1_sort!K47*3,"全体歌",k1_sort!K47,1))</f>
        <v>1</v>
      </c>
      <c r="H47" s="189">
        <f>if(k1_sort!L47="",1,SWITCH(k1_sort!$D47,"ソロ歌",k1_sort!L47*7,"ソリ歌",k1_sort!L47*7,"振り",k1_sort!L47*5,"演技",k1_sort!L47*3,"全体歌",k1_sort!L47,1))</f>
        <v>1</v>
      </c>
      <c r="I47" s="189">
        <f>if(k1_sort!M47="",1,SWITCH(k1_sort!$D47,"ソロ歌",k1_sort!M47*7,"ソリ歌",k1_sort!M47*7,"振り",k1_sort!M47*5,"演技",k1_sort!M47*3,"全体歌",k1_sort!M47,1))</f>
        <v>1</v>
      </c>
      <c r="J47" s="189">
        <f>if(k1_sort!N47="",1,SWITCH(k1_sort!$D47,"ソロ歌",k1_sort!N47*7,"ソリ歌",k1_sort!N47*7,"振り",k1_sort!N47*5,"演技",k1_sort!N47*3,"全体歌",k1_sort!N47,1))</f>
        <v>1</v>
      </c>
      <c r="K47" s="189">
        <f>if(k1_sort!O47="",1,SWITCH(k1_sort!$D47,"ソロ歌",k1_sort!O47*7,"ソリ歌",k1_sort!O47*7,"振り",k1_sort!O47*5,"演技",k1_sort!O47*3,"全体歌",k1_sort!O47,1))</f>
        <v>1</v>
      </c>
      <c r="L47" s="189">
        <f>if(k1_sort!P47="",1,SWITCH(k1_sort!$D47,"ソロ歌",k1_sort!P47*7,"ソリ歌",k1_sort!P47*7,"振り",k1_sort!P47*5,"演技",k1_sort!P47*3,"全体歌",k1_sort!P47,1))</f>
        <v>1</v>
      </c>
      <c r="M47" s="189">
        <f>if(k1_sort!Q47="",1,SWITCH(k1_sort!$D47,"ソロ歌",k1_sort!Q47*7,"ソリ歌",k1_sort!Q47*7,"振り",k1_sort!Q47*5,"演技",k1_sort!Q47*3,"全体歌",k1_sort!Q47,1))</f>
        <v>1</v>
      </c>
      <c r="N47" s="189">
        <f>if(k1_sort!R47="",1,SWITCH(k1_sort!$D47,"ソロ歌",k1_sort!R47*7,"ソリ歌",k1_sort!R47*7,"振り",k1_sort!R47*5,"演技",k1_sort!R47*3,"全体歌",k1_sort!R47,1))</f>
        <v>1</v>
      </c>
      <c r="O47" s="189">
        <f>if(k1_sort!S47="",1,SWITCH(k1_sort!$D47,"ソロ歌",k1_sort!S47*7,"ソリ歌",k1_sort!S47*7,"振り",k1_sort!S47*5,"演技",k1_sort!S47*3,"全体歌",k1_sort!S47,1))</f>
        <v>1</v>
      </c>
      <c r="P47" s="189">
        <f>if(k1_sort!T47="",1,SWITCH(k1_sort!$D47,"ソロ歌",k1_sort!T47*7,"ソリ歌",k1_sort!T47*7,"振り",k1_sort!T47*5,"演技",k1_sort!T47*3,"全体歌",k1_sort!T47,1))</f>
        <v>1</v>
      </c>
      <c r="Q47" s="189">
        <f>if(k1_sort!U47="",1,SWITCH(k1_sort!$D47,"ソロ歌",k1_sort!U47*7,"ソリ歌",k1_sort!U47*7,"振り",k1_sort!U47*5,"演技",k1_sort!U47*3,"全体歌",k1_sort!U47,1))</f>
        <v>1</v>
      </c>
      <c r="R47" s="189">
        <f>if(k1_sort!V47="",1,SWITCH(k1_sort!$D47,"ソロ歌",k1_sort!V47*7,"ソリ歌",k1_sort!V47*7,"振り",k1_sort!V47*5,"演技",k1_sort!V47*3,"全体歌",k1_sort!V47,1))</f>
        <v>1</v>
      </c>
      <c r="S47" s="189">
        <f>if(k1_sort!W47="",1,SWITCH(k1_sort!$D47,"ソロ歌",k1_sort!W47*7,"ソリ歌",k1_sort!W47*7,"振り",k1_sort!W47*5,"演技",k1_sort!W47*3,"全体歌",k1_sort!W47,1))</f>
        <v>1</v>
      </c>
      <c r="T47" s="189">
        <f>if(k1_sort!X47="",1,SWITCH(k1_sort!$D47,"ソロ歌",k1_sort!X47*7,"ソリ歌",k1_sort!X47*7,"振り",k1_sort!X47*5,"演技",k1_sort!X47*3,"全体歌",k1_sort!X47,1))</f>
        <v>1</v>
      </c>
      <c r="U47" s="189">
        <f>if(k1_sort!Y47="",1,SWITCH(k1_sort!$D47,"ソロ歌",k1_sort!Y47*7,"ソリ歌",k1_sort!Y47*7,"振り",k1_sort!Y47*5,"演技",k1_sort!Y47*3,"全体歌",k1_sort!Y47,1))</f>
        <v>1</v>
      </c>
      <c r="V47" s="189">
        <f>if(k1_sort!Z47="",1,SWITCH(k1_sort!$D47,"ソロ歌",k1_sort!Z47*7,"ソリ歌",k1_sort!Z47*7,"振り",k1_sort!Z47*5,"演技",k1_sort!Z47*3,"全体歌",k1_sort!Z47,1))</f>
        <v>1</v>
      </c>
      <c r="W47" s="189">
        <f>if(k1_sort!AA47="",1,SWITCH(k1_sort!$D47,"ソロ歌",k1_sort!AA47*7,"ソリ歌",k1_sort!AA47*7,"振り",k1_sort!AA47*5,"演技",k1_sort!AA47*3,"全体歌",k1_sort!AA47,1))</f>
        <v>1</v>
      </c>
      <c r="X47" s="189">
        <f>if(k1_sort!AB47="",1,SWITCH(k1_sort!$D47,"ソロ歌",k1_sort!AB47*7,"ソリ歌",k1_sort!AB47*7,"振り",k1_sort!AB47*5,"演技",k1_sort!AB47*3,"全体歌",k1_sort!AB47,1))</f>
        <v>1</v>
      </c>
      <c r="Y47" s="189">
        <f>if(k1_sort!AC47="",1,SWITCH(k1_sort!$D47,"ソロ歌",k1_sort!AC47*7,"ソリ歌",k1_sort!AC47*7,"振り",k1_sort!AC47*5,"演技",k1_sort!AC47*3,"全体歌",k1_sort!AC47,1))</f>
        <v>1</v>
      </c>
      <c r="Z47" s="189">
        <f>if(k1_sort!AD47="",1,SWITCH(k1_sort!$D47,"ソロ歌",k1_sort!AD47*7,"ソリ歌",k1_sort!AD47*7,"振り",k1_sort!AD47*5,"演技",k1_sort!AD47*3,"全体歌",k1_sort!AD47,1))</f>
        <v>1</v>
      </c>
      <c r="AA47" s="189">
        <f>if(k1_sort!AE47="",1,SWITCH(k1_sort!$D47,"ソロ歌",k1_sort!AE47*7,"ソリ歌",k1_sort!AE47*7,"振り",k1_sort!AE47*5,"演技",k1_sort!AE47*3,"全体歌",k1_sort!AE47,1))</f>
        <v>1</v>
      </c>
      <c r="AB47" s="189">
        <f>if(k1_sort!AF47="",1,SWITCH(k1_sort!$D47,"ソロ歌",k1_sort!AF47*7,"ソリ歌",k1_sort!AF47*7,"振り",k1_sort!AF47*5,"演技",k1_sort!AF47*3,"全体歌",k1_sort!AF47,1))</f>
        <v>1</v>
      </c>
      <c r="AC47" s="189">
        <f>if(k1_sort!AG47="",1,SWITCH(k1_sort!$D47,"ソロ歌",k1_sort!AG47*7,"ソリ歌",k1_sort!AG47*7,"振り",k1_sort!AG47*5,"演技",k1_sort!AG47*3,"全体歌",k1_sort!AG47,1))</f>
        <v>1</v>
      </c>
      <c r="AD47" s="189">
        <f>if(k1_sort!AH47="",1,SWITCH(k1_sort!$D47,"ソロ歌",k1_sort!AH47*7,"ソリ歌",k1_sort!AH47*7,"振り",k1_sort!AH47*5,"演技",k1_sort!AH47*3,"全体歌",k1_sort!AH47,1))</f>
        <v>1</v>
      </c>
      <c r="AE47" s="189">
        <f>if(k1_sort!AI47="",1,SWITCH(k1_sort!$D47,"ソロ歌",k1_sort!AI47*7,"ソリ歌",k1_sort!AI47*7,"振り",k1_sort!AI47*5,"演技",k1_sort!AI47*3,"全体歌",k1_sort!AI47,1))</f>
        <v>1</v>
      </c>
      <c r="AF47" s="189">
        <f>if(k1_sort!AJ47="",1,SWITCH(k1_sort!$D47,"ソロ歌",k1_sort!AJ47*7,"ソリ歌",k1_sort!AJ47*7,"振り",k1_sort!AJ47*5,"演技",k1_sort!AJ47*3,"全体歌",k1_sort!AJ47,1))</f>
        <v>1</v>
      </c>
      <c r="AG47" s="189">
        <f>if(k1_sort!AK47="",1,SWITCH(k1_sort!$D47,"ソロ歌",k1_sort!AK47*7,"ソリ歌",k1_sort!AK47*7,"振り",k1_sort!AK47*5,"演技",k1_sort!AK47*3,"全体歌",k1_sort!AK47,1))</f>
        <v>1</v>
      </c>
      <c r="AH47" s="189">
        <f>if(k1_sort!AL47="",1,SWITCH(k1_sort!$D47,"ソロ歌",k1_sort!AL47*7,"ソリ歌",k1_sort!AL47*7,"振り",k1_sort!AL47*5,"演技",k1_sort!AL47*3,"全体歌",k1_sort!AL47,1))</f>
        <v>1</v>
      </c>
      <c r="AI47" s="189">
        <f>if(k1_sort!AM47="",1,SWITCH(k1_sort!$D47,"ソロ歌",k1_sort!AM47*7,"ソリ歌",k1_sort!AM47*7,"振り",k1_sort!AM47*5,"演技",k1_sort!AM47*3,"全体歌",k1_sort!AM47,1))</f>
        <v>1</v>
      </c>
      <c r="AJ47" s="189">
        <f>if(k1_sort!AN47="",1,SWITCH(k1_sort!$D47,"ソロ歌",k1_sort!AN47*7,"ソリ歌",k1_sort!AN47*7,"振り",k1_sort!AN47*5,"演技",k1_sort!AN47*3,"全体歌",k1_sort!AN47,1))</f>
        <v>1</v>
      </c>
      <c r="AK47" s="189">
        <f>if(k1_sort!AO47="",1,SWITCH(k1_sort!$D47,"ソロ歌",k1_sort!AO47*7,"ソリ歌",k1_sort!AO47*7,"振り",k1_sort!AO47*5,"演技",k1_sort!AO47*3,"全体歌",k1_sort!AO47,1))</f>
        <v>1</v>
      </c>
      <c r="AL47" s="189">
        <f>if(k1_sort!AP47="",1,SWITCH(k1_sort!$D47,"ソロ歌",k1_sort!AP47*7,"ソリ歌",k1_sort!AP47*7,"振り",k1_sort!AP47*5,"演技",k1_sort!AP47*3,"全体歌",k1_sort!AP47,1))</f>
        <v>1</v>
      </c>
      <c r="AM47" s="189">
        <f>if(k1_sort!AQ47="",1,SWITCH(k1_sort!$D47,"ソロ歌",k1_sort!AQ47*7,"ソリ歌",k1_sort!AQ47*7,"振り",k1_sort!AQ47*5,"演技",k1_sort!AQ47*3,"全体歌",k1_sort!AQ47,1))</f>
        <v>1</v>
      </c>
      <c r="AN47" s="189">
        <f>if(k1_sort!AR47="",1,SWITCH(k1_sort!$D47,"ソロ歌",k1_sort!AR47*7,"ソリ歌",k1_sort!AR47*7,"振り",k1_sort!AR47*5,"演技",k1_sort!AR47*3,"全体歌",k1_sort!AR47,1))</f>
        <v>1</v>
      </c>
      <c r="AO47" s="189">
        <f>if(k1_sort!AS47="",1,SWITCH(k1_sort!$D47,"ソロ歌",k1_sort!AS47*7,"ソリ歌",k1_sort!AS47*7,"振り",k1_sort!AS47*5,"演技",k1_sort!AS47*3,"全体歌",k1_sort!AS47,1))</f>
        <v>1</v>
      </c>
      <c r="AP47" s="189">
        <f>if(k1_sort!AT47="",1,SWITCH(k1_sort!$D47,"ソロ歌",k1_sort!AT47*7,"ソリ歌",k1_sort!AT47*7,"振り",k1_sort!AT47*5,"演技",k1_sort!AT47*3,"全体歌",k1_sort!AT47,1))</f>
        <v>1</v>
      </c>
      <c r="AQ47" s="189">
        <f>if(k1_sort!AU47="",1,SWITCH(k1_sort!$D47,"ソロ歌",k1_sort!AU47*7,"ソリ歌",k1_sort!AU47*7,"振り",k1_sort!AU47*5,"演技",k1_sort!AU47*3,"全体歌",k1_sort!AU47,1))</f>
        <v>1</v>
      </c>
      <c r="AR47" s="189">
        <f>if(k1_sort!AV47="",1,SWITCH(k1_sort!$D47,"ソロ歌",k1_sort!AV47*7,"ソリ歌",k1_sort!AV47*7,"振り",k1_sort!AV47*5,"演技",k1_sort!AV47*3,"全体歌",k1_sort!AV47,1))</f>
        <v>1</v>
      </c>
      <c r="AS47" s="189">
        <f>if(k1_sort!AW47="",1,SWITCH(k1_sort!$D47,"ソロ歌",k1_sort!AW47*7,"ソリ歌",k1_sort!AW47*7,"振り",k1_sort!AW47*5,"演技",k1_sort!AW47*3,"全体歌",k1_sort!AW47,1))</f>
        <v>1</v>
      </c>
      <c r="AT47" s="189">
        <f>if(k1_sort!AX47="",1,SWITCH(k1_sort!$D47,"ソロ歌",k1_sort!AX47*7,"ソリ歌",k1_sort!AX47*7,"振り",k1_sort!AX47*5,"演技",k1_sort!AX47*3,"全体歌",k1_sort!AX47,1))</f>
        <v>1</v>
      </c>
      <c r="AU47" s="189">
        <f>if(k1_sort!AY47="",1,SWITCH(k1_sort!$D47,"ソロ歌",k1_sort!AY47*7,"ソリ歌",k1_sort!AY47*7,"振り",k1_sort!AY47*5,"演技",k1_sort!AY47*3,"全体歌",k1_sort!AY47,1))</f>
        <v>1</v>
      </c>
      <c r="AV47" s="189">
        <f>if(k1_sort!AZ47="",1,SWITCH(k1_sort!$D47,"ソロ歌",k1_sort!AZ47*7,"ソリ歌",k1_sort!AZ47*7,"振り",k1_sort!AZ47*5,"演技",k1_sort!AZ47*3,"全体歌",k1_sort!AZ47,1))</f>
        <v>1</v>
      </c>
      <c r="AW47" s="189">
        <f>if(k1_sort!BA47="",1,SWITCH(k1_sort!$D47,"ソロ歌",k1_sort!BA47*7,"ソリ歌",k1_sort!BA47*7,"振り",k1_sort!BA47*5,"演技",k1_sort!BA47*3,"全体歌",k1_sort!BA47,1))</f>
        <v>1</v>
      </c>
      <c r="AX47" s="189">
        <f>if(k1_sort!BB47="",1,SWITCH(k1_sort!$D47,"ソロ歌",k1_sort!BB47*7,"ソリ歌",k1_sort!BB47*7,"振り",k1_sort!BB47*5,"演技",k1_sort!BB47*3,"全体歌",k1_sort!BB47,1))</f>
        <v>1</v>
      </c>
      <c r="AY47" s="189">
        <f>if(k1_sort!BC47="",1,SWITCH(k1_sort!$D47,"ソロ歌",k1_sort!BC47*7,"ソリ歌",k1_sort!BC47*7,"振り",k1_sort!BC47*5,"演技",k1_sort!BC47*3,"全体歌",k1_sort!BC47,1))</f>
        <v>1</v>
      </c>
    </row>
    <row r="48">
      <c r="A48" s="36" t="str">
        <f>k1_sort!B48</f>
        <v/>
      </c>
      <c r="B48" s="189">
        <f>if(k1_sort!F48="",1,SWITCH(k1_sort!$D48,"ソロ歌",k1_sort!F48*7,"ソリ歌",k1_sort!F48*7,"振り",k1_sort!F48*5,"演技",k1_sort!F48*3,"全体歌",k1_sort!F48,1))</f>
        <v>1</v>
      </c>
      <c r="C48" s="189">
        <f>if(k1_sort!G48="",1,SWITCH(k1_sort!$D48,"ソロ歌",k1_sort!G48*7,"ソリ歌",k1_sort!G48*7,"振り",k1_sort!G48*5,"演技",k1_sort!G48*3,"全体歌",k1_sort!G48,1))</f>
        <v>1</v>
      </c>
      <c r="D48" s="189">
        <f>if(k1_sort!H48="",1,SWITCH(k1_sort!$D48,"ソロ歌",k1_sort!H48*7,"ソリ歌",k1_sort!H48*7,"振り",k1_sort!H48*5,"演技",k1_sort!H48*3,"全体歌",k1_sort!H48,1))</f>
        <v>1</v>
      </c>
      <c r="E48" s="189">
        <f>if(k1_sort!I48="",1,SWITCH(k1_sort!$D48,"ソロ歌",k1_sort!I48*7,"ソリ歌",k1_sort!I48*7,"振り",k1_sort!I48*5,"演技",k1_sort!I48*3,"全体歌",k1_sort!I48,1))</f>
        <v>1</v>
      </c>
      <c r="F48" s="189">
        <f>if(k1_sort!J48="",1,SWITCH(k1_sort!$D48,"ソロ歌",k1_sort!J48*7,"ソリ歌",k1_sort!J48*7,"振り",k1_sort!J48*5,"演技",k1_sort!J48*3,"全体歌",k1_sort!J48,1))</f>
        <v>1</v>
      </c>
      <c r="G48" s="189">
        <f>if(k1_sort!K48="",1,SWITCH(k1_sort!$D48,"ソロ歌",k1_sort!K48*7,"ソリ歌",k1_sort!K48*7,"振り",k1_sort!K48*5,"演技",k1_sort!K48*3,"全体歌",k1_sort!K48,1))</f>
        <v>1</v>
      </c>
      <c r="H48" s="189">
        <f>if(k1_sort!L48="",1,SWITCH(k1_sort!$D48,"ソロ歌",k1_sort!L48*7,"ソリ歌",k1_sort!L48*7,"振り",k1_sort!L48*5,"演技",k1_sort!L48*3,"全体歌",k1_sort!L48,1))</f>
        <v>1</v>
      </c>
      <c r="I48" s="189">
        <f>if(k1_sort!M48="",1,SWITCH(k1_sort!$D48,"ソロ歌",k1_sort!M48*7,"ソリ歌",k1_sort!M48*7,"振り",k1_sort!M48*5,"演技",k1_sort!M48*3,"全体歌",k1_sort!M48,1))</f>
        <v>1</v>
      </c>
      <c r="J48" s="189">
        <f>if(k1_sort!N48="",1,SWITCH(k1_sort!$D48,"ソロ歌",k1_sort!N48*7,"ソリ歌",k1_sort!N48*7,"振り",k1_sort!N48*5,"演技",k1_sort!N48*3,"全体歌",k1_sort!N48,1))</f>
        <v>1</v>
      </c>
      <c r="K48" s="189">
        <f>if(k1_sort!O48="",1,SWITCH(k1_sort!$D48,"ソロ歌",k1_sort!O48*7,"ソリ歌",k1_sort!O48*7,"振り",k1_sort!O48*5,"演技",k1_sort!O48*3,"全体歌",k1_sort!O48,1))</f>
        <v>1</v>
      </c>
      <c r="L48" s="189">
        <f>if(k1_sort!P48="",1,SWITCH(k1_sort!$D48,"ソロ歌",k1_sort!P48*7,"ソリ歌",k1_sort!P48*7,"振り",k1_sort!P48*5,"演技",k1_sort!P48*3,"全体歌",k1_sort!P48,1))</f>
        <v>1</v>
      </c>
      <c r="M48" s="189">
        <f>if(k1_sort!Q48="",1,SWITCH(k1_sort!$D48,"ソロ歌",k1_sort!Q48*7,"ソリ歌",k1_sort!Q48*7,"振り",k1_sort!Q48*5,"演技",k1_sort!Q48*3,"全体歌",k1_sort!Q48,1))</f>
        <v>1</v>
      </c>
      <c r="N48" s="189">
        <f>if(k1_sort!R48="",1,SWITCH(k1_sort!$D48,"ソロ歌",k1_sort!R48*7,"ソリ歌",k1_sort!R48*7,"振り",k1_sort!R48*5,"演技",k1_sort!R48*3,"全体歌",k1_sort!R48,1))</f>
        <v>1</v>
      </c>
      <c r="O48" s="189">
        <f>if(k1_sort!S48="",1,SWITCH(k1_sort!$D48,"ソロ歌",k1_sort!S48*7,"ソリ歌",k1_sort!S48*7,"振り",k1_sort!S48*5,"演技",k1_sort!S48*3,"全体歌",k1_sort!S48,1))</f>
        <v>1</v>
      </c>
      <c r="P48" s="189">
        <f>if(k1_sort!T48="",1,SWITCH(k1_sort!$D48,"ソロ歌",k1_sort!T48*7,"ソリ歌",k1_sort!T48*7,"振り",k1_sort!T48*5,"演技",k1_sort!T48*3,"全体歌",k1_sort!T48,1))</f>
        <v>1</v>
      </c>
      <c r="Q48" s="189">
        <f>if(k1_sort!U48="",1,SWITCH(k1_sort!$D48,"ソロ歌",k1_sort!U48*7,"ソリ歌",k1_sort!U48*7,"振り",k1_sort!U48*5,"演技",k1_sort!U48*3,"全体歌",k1_sort!U48,1))</f>
        <v>1</v>
      </c>
      <c r="R48" s="189">
        <f>if(k1_sort!V48="",1,SWITCH(k1_sort!$D48,"ソロ歌",k1_sort!V48*7,"ソリ歌",k1_sort!V48*7,"振り",k1_sort!V48*5,"演技",k1_sort!V48*3,"全体歌",k1_sort!V48,1))</f>
        <v>1</v>
      </c>
      <c r="S48" s="189">
        <f>if(k1_sort!W48="",1,SWITCH(k1_sort!$D48,"ソロ歌",k1_sort!W48*7,"ソリ歌",k1_sort!W48*7,"振り",k1_sort!W48*5,"演技",k1_sort!W48*3,"全体歌",k1_sort!W48,1))</f>
        <v>1</v>
      </c>
      <c r="T48" s="189">
        <f>if(k1_sort!X48="",1,SWITCH(k1_sort!$D48,"ソロ歌",k1_sort!X48*7,"ソリ歌",k1_sort!X48*7,"振り",k1_sort!X48*5,"演技",k1_sort!X48*3,"全体歌",k1_sort!X48,1))</f>
        <v>1</v>
      </c>
      <c r="U48" s="189">
        <f>if(k1_sort!Y48="",1,SWITCH(k1_sort!$D48,"ソロ歌",k1_sort!Y48*7,"ソリ歌",k1_sort!Y48*7,"振り",k1_sort!Y48*5,"演技",k1_sort!Y48*3,"全体歌",k1_sort!Y48,1))</f>
        <v>1</v>
      </c>
      <c r="V48" s="189">
        <f>if(k1_sort!Z48="",1,SWITCH(k1_sort!$D48,"ソロ歌",k1_sort!Z48*7,"ソリ歌",k1_sort!Z48*7,"振り",k1_sort!Z48*5,"演技",k1_sort!Z48*3,"全体歌",k1_sort!Z48,1))</f>
        <v>1</v>
      </c>
      <c r="W48" s="189">
        <f>if(k1_sort!AA48="",1,SWITCH(k1_sort!$D48,"ソロ歌",k1_sort!AA48*7,"ソリ歌",k1_sort!AA48*7,"振り",k1_sort!AA48*5,"演技",k1_sort!AA48*3,"全体歌",k1_sort!AA48,1))</f>
        <v>1</v>
      </c>
      <c r="X48" s="189">
        <f>if(k1_sort!AB48="",1,SWITCH(k1_sort!$D48,"ソロ歌",k1_sort!AB48*7,"ソリ歌",k1_sort!AB48*7,"振り",k1_sort!AB48*5,"演技",k1_sort!AB48*3,"全体歌",k1_sort!AB48,1))</f>
        <v>1</v>
      </c>
      <c r="Y48" s="189">
        <f>if(k1_sort!AC48="",1,SWITCH(k1_sort!$D48,"ソロ歌",k1_sort!AC48*7,"ソリ歌",k1_sort!AC48*7,"振り",k1_sort!AC48*5,"演技",k1_sort!AC48*3,"全体歌",k1_sort!AC48,1))</f>
        <v>1</v>
      </c>
      <c r="Z48" s="189">
        <f>if(k1_sort!AD48="",1,SWITCH(k1_sort!$D48,"ソロ歌",k1_sort!AD48*7,"ソリ歌",k1_sort!AD48*7,"振り",k1_sort!AD48*5,"演技",k1_sort!AD48*3,"全体歌",k1_sort!AD48,1))</f>
        <v>1</v>
      </c>
      <c r="AA48" s="189">
        <f>if(k1_sort!AE48="",1,SWITCH(k1_sort!$D48,"ソロ歌",k1_sort!AE48*7,"ソリ歌",k1_sort!AE48*7,"振り",k1_sort!AE48*5,"演技",k1_sort!AE48*3,"全体歌",k1_sort!AE48,1))</f>
        <v>1</v>
      </c>
      <c r="AB48" s="189">
        <f>if(k1_sort!AF48="",1,SWITCH(k1_sort!$D48,"ソロ歌",k1_sort!AF48*7,"ソリ歌",k1_sort!AF48*7,"振り",k1_sort!AF48*5,"演技",k1_sort!AF48*3,"全体歌",k1_sort!AF48,1))</f>
        <v>1</v>
      </c>
      <c r="AC48" s="189">
        <f>if(k1_sort!AG48="",1,SWITCH(k1_sort!$D48,"ソロ歌",k1_sort!AG48*7,"ソリ歌",k1_sort!AG48*7,"振り",k1_sort!AG48*5,"演技",k1_sort!AG48*3,"全体歌",k1_sort!AG48,1))</f>
        <v>1</v>
      </c>
      <c r="AD48" s="189">
        <f>if(k1_sort!AH48="",1,SWITCH(k1_sort!$D48,"ソロ歌",k1_sort!AH48*7,"ソリ歌",k1_sort!AH48*7,"振り",k1_sort!AH48*5,"演技",k1_sort!AH48*3,"全体歌",k1_sort!AH48,1))</f>
        <v>1</v>
      </c>
      <c r="AE48" s="189">
        <f>if(k1_sort!AI48="",1,SWITCH(k1_sort!$D48,"ソロ歌",k1_sort!AI48*7,"ソリ歌",k1_sort!AI48*7,"振り",k1_sort!AI48*5,"演技",k1_sort!AI48*3,"全体歌",k1_sort!AI48,1))</f>
        <v>1</v>
      </c>
      <c r="AF48" s="189">
        <f>if(k1_sort!AJ48="",1,SWITCH(k1_sort!$D48,"ソロ歌",k1_sort!AJ48*7,"ソリ歌",k1_sort!AJ48*7,"振り",k1_sort!AJ48*5,"演技",k1_sort!AJ48*3,"全体歌",k1_sort!AJ48,1))</f>
        <v>1</v>
      </c>
      <c r="AG48" s="189">
        <f>if(k1_sort!AK48="",1,SWITCH(k1_sort!$D48,"ソロ歌",k1_sort!AK48*7,"ソリ歌",k1_sort!AK48*7,"振り",k1_sort!AK48*5,"演技",k1_sort!AK48*3,"全体歌",k1_sort!AK48,1))</f>
        <v>1</v>
      </c>
      <c r="AH48" s="189">
        <f>if(k1_sort!AL48="",1,SWITCH(k1_sort!$D48,"ソロ歌",k1_sort!AL48*7,"ソリ歌",k1_sort!AL48*7,"振り",k1_sort!AL48*5,"演技",k1_sort!AL48*3,"全体歌",k1_sort!AL48,1))</f>
        <v>1</v>
      </c>
      <c r="AI48" s="189">
        <f>if(k1_sort!AM48="",1,SWITCH(k1_sort!$D48,"ソロ歌",k1_sort!AM48*7,"ソリ歌",k1_sort!AM48*7,"振り",k1_sort!AM48*5,"演技",k1_sort!AM48*3,"全体歌",k1_sort!AM48,1))</f>
        <v>1</v>
      </c>
      <c r="AJ48" s="189">
        <f>if(k1_sort!AN48="",1,SWITCH(k1_sort!$D48,"ソロ歌",k1_sort!AN48*7,"ソリ歌",k1_sort!AN48*7,"振り",k1_sort!AN48*5,"演技",k1_sort!AN48*3,"全体歌",k1_sort!AN48,1))</f>
        <v>1</v>
      </c>
      <c r="AK48" s="189">
        <f>if(k1_sort!AO48="",1,SWITCH(k1_sort!$D48,"ソロ歌",k1_sort!AO48*7,"ソリ歌",k1_sort!AO48*7,"振り",k1_sort!AO48*5,"演技",k1_sort!AO48*3,"全体歌",k1_sort!AO48,1))</f>
        <v>1</v>
      </c>
      <c r="AL48" s="189">
        <f>if(k1_sort!AP48="",1,SWITCH(k1_sort!$D48,"ソロ歌",k1_sort!AP48*7,"ソリ歌",k1_sort!AP48*7,"振り",k1_sort!AP48*5,"演技",k1_sort!AP48*3,"全体歌",k1_sort!AP48,1))</f>
        <v>1</v>
      </c>
      <c r="AM48" s="189">
        <f>if(k1_sort!AQ48="",1,SWITCH(k1_sort!$D48,"ソロ歌",k1_sort!AQ48*7,"ソリ歌",k1_sort!AQ48*7,"振り",k1_sort!AQ48*5,"演技",k1_sort!AQ48*3,"全体歌",k1_sort!AQ48,1))</f>
        <v>1</v>
      </c>
      <c r="AN48" s="189">
        <f>if(k1_sort!AR48="",1,SWITCH(k1_sort!$D48,"ソロ歌",k1_sort!AR48*7,"ソリ歌",k1_sort!AR48*7,"振り",k1_sort!AR48*5,"演技",k1_sort!AR48*3,"全体歌",k1_sort!AR48,1))</f>
        <v>1</v>
      </c>
      <c r="AO48" s="189">
        <f>if(k1_sort!AS48="",1,SWITCH(k1_sort!$D48,"ソロ歌",k1_sort!AS48*7,"ソリ歌",k1_sort!AS48*7,"振り",k1_sort!AS48*5,"演技",k1_sort!AS48*3,"全体歌",k1_sort!AS48,1))</f>
        <v>1</v>
      </c>
      <c r="AP48" s="189">
        <f>if(k1_sort!AT48="",1,SWITCH(k1_sort!$D48,"ソロ歌",k1_sort!AT48*7,"ソリ歌",k1_sort!AT48*7,"振り",k1_sort!AT48*5,"演技",k1_sort!AT48*3,"全体歌",k1_sort!AT48,1))</f>
        <v>1</v>
      </c>
      <c r="AQ48" s="189">
        <f>if(k1_sort!AU48="",1,SWITCH(k1_sort!$D48,"ソロ歌",k1_sort!AU48*7,"ソリ歌",k1_sort!AU48*7,"振り",k1_sort!AU48*5,"演技",k1_sort!AU48*3,"全体歌",k1_sort!AU48,1))</f>
        <v>1</v>
      </c>
      <c r="AR48" s="189">
        <f>if(k1_sort!AV48="",1,SWITCH(k1_sort!$D48,"ソロ歌",k1_sort!AV48*7,"ソリ歌",k1_sort!AV48*7,"振り",k1_sort!AV48*5,"演技",k1_sort!AV48*3,"全体歌",k1_sort!AV48,1))</f>
        <v>1</v>
      </c>
      <c r="AS48" s="189">
        <f>if(k1_sort!AW48="",1,SWITCH(k1_sort!$D48,"ソロ歌",k1_sort!AW48*7,"ソリ歌",k1_sort!AW48*7,"振り",k1_sort!AW48*5,"演技",k1_sort!AW48*3,"全体歌",k1_sort!AW48,1))</f>
        <v>1</v>
      </c>
      <c r="AT48" s="189">
        <f>if(k1_sort!AX48="",1,SWITCH(k1_sort!$D48,"ソロ歌",k1_sort!AX48*7,"ソリ歌",k1_sort!AX48*7,"振り",k1_sort!AX48*5,"演技",k1_sort!AX48*3,"全体歌",k1_sort!AX48,1))</f>
        <v>1</v>
      </c>
      <c r="AU48" s="189">
        <f>if(k1_sort!AY48="",1,SWITCH(k1_sort!$D48,"ソロ歌",k1_sort!AY48*7,"ソリ歌",k1_sort!AY48*7,"振り",k1_sort!AY48*5,"演技",k1_sort!AY48*3,"全体歌",k1_sort!AY48,1))</f>
        <v>1</v>
      </c>
      <c r="AV48" s="189">
        <f>if(k1_sort!AZ48="",1,SWITCH(k1_sort!$D48,"ソロ歌",k1_sort!AZ48*7,"ソリ歌",k1_sort!AZ48*7,"振り",k1_sort!AZ48*5,"演技",k1_sort!AZ48*3,"全体歌",k1_sort!AZ48,1))</f>
        <v>1</v>
      </c>
      <c r="AW48" s="189">
        <f>if(k1_sort!BA48="",1,SWITCH(k1_sort!$D48,"ソロ歌",k1_sort!BA48*7,"ソリ歌",k1_sort!BA48*7,"振り",k1_sort!BA48*5,"演技",k1_sort!BA48*3,"全体歌",k1_sort!BA48,1))</f>
        <v>1</v>
      </c>
      <c r="AX48" s="189">
        <f>if(k1_sort!BB48="",1,SWITCH(k1_sort!$D48,"ソロ歌",k1_sort!BB48*7,"ソリ歌",k1_sort!BB48*7,"振り",k1_sort!BB48*5,"演技",k1_sort!BB48*3,"全体歌",k1_sort!BB48,1))</f>
        <v>1</v>
      </c>
      <c r="AY48" s="189">
        <f>if(k1_sort!BC48="",1,SWITCH(k1_sort!$D48,"ソロ歌",k1_sort!BC48*7,"ソリ歌",k1_sort!BC48*7,"振り",k1_sort!BC48*5,"演技",k1_sort!BC48*3,"全体歌",k1_sort!BC48,1))</f>
        <v>1</v>
      </c>
    </row>
    <row r="49">
      <c r="A49" s="36" t="str">
        <f>k1_sort!B49</f>
        <v/>
      </c>
      <c r="B49" s="189">
        <f>if(k1_sort!F49="",1,SWITCH(k1_sort!$D49,"ソロ歌",k1_sort!F49*7,"ソリ歌",k1_sort!F49*7,"振り",k1_sort!F49*5,"演技",k1_sort!F49*3,"全体歌",k1_sort!F49,1))</f>
        <v>1</v>
      </c>
      <c r="C49" s="189">
        <f>if(k1_sort!G49="",1,SWITCH(k1_sort!$D49,"ソロ歌",k1_sort!G49*7,"ソリ歌",k1_sort!G49*7,"振り",k1_sort!G49*5,"演技",k1_sort!G49*3,"全体歌",k1_sort!G49,1))</f>
        <v>1</v>
      </c>
      <c r="D49" s="189">
        <f>if(k1_sort!H49="",1,SWITCH(k1_sort!$D49,"ソロ歌",k1_sort!H49*7,"ソリ歌",k1_sort!H49*7,"振り",k1_sort!H49*5,"演技",k1_sort!H49*3,"全体歌",k1_sort!H49,1))</f>
        <v>1</v>
      </c>
      <c r="E49" s="189">
        <f>if(k1_sort!I49="",1,SWITCH(k1_sort!$D49,"ソロ歌",k1_sort!I49*7,"ソリ歌",k1_sort!I49*7,"振り",k1_sort!I49*5,"演技",k1_sort!I49*3,"全体歌",k1_sort!I49,1))</f>
        <v>1</v>
      </c>
      <c r="F49" s="189">
        <f>if(k1_sort!J49="",1,SWITCH(k1_sort!$D49,"ソロ歌",k1_sort!J49*7,"ソリ歌",k1_sort!J49*7,"振り",k1_sort!J49*5,"演技",k1_sort!J49*3,"全体歌",k1_sort!J49,1))</f>
        <v>1</v>
      </c>
      <c r="G49" s="189">
        <f>if(k1_sort!K49="",1,SWITCH(k1_sort!$D49,"ソロ歌",k1_sort!K49*7,"ソリ歌",k1_sort!K49*7,"振り",k1_sort!K49*5,"演技",k1_sort!K49*3,"全体歌",k1_sort!K49,1))</f>
        <v>1</v>
      </c>
      <c r="H49" s="189">
        <f>if(k1_sort!L49="",1,SWITCH(k1_sort!$D49,"ソロ歌",k1_sort!L49*7,"ソリ歌",k1_sort!L49*7,"振り",k1_sort!L49*5,"演技",k1_sort!L49*3,"全体歌",k1_sort!L49,1))</f>
        <v>1</v>
      </c>
      <c r="I49" s="189">
        <f>if(k1_sort!M49="",1,SWITCH(k1_sort!$D49,"ソロ歌",k1_sort!M49*7,"ソリ歌",k1_sort!M49*7,"振り",k1_sort!M49*5,"演技",k1_sort!M49*3,"全体歌",k1_sort!M49,1))</f>
        <v>1</v>
      </c>
      <c r="J49" s="189">
        <f>if(k1_sort!N49="",1,SWITCH(k1_sort!$D49,"ソロ歌",k1_sort!N49*7,"ソリ歌",k1_sort!N49*7,"振り",k1_sort!N49*5,"演技",k1_sort!N49*3,"全体歌",k1_sort!N49,1))</f>
        <v>1</v>
      </c>
      <c r="K49" s="189">
        <f>if(k1_sort!O49="",1,SWITCH(k1_sort!$D49,"ソロ歌",k1_sort!O49*7,"ソリ歌",k1_sort!O49*7,"振り",k1_sort!O49*5,"演技",k1_sort!O49*3,"全体歌",k1_sort!O49,1))</f>
        <v>1</v>
      </c>
      <c r="L49" s="189">
        <f>if(k1_sort!P49="",1,SWITCH(k1_sort!$D49,"ソロ歌",k1_sort!P49*7,"ソリ歌",k1_sort!P49*7,"振り",k1_sort!P49*5,"演技",k1_sort!P49*3,"全体歌",k1_sort!P49,1))</f>
        <v>1</v>
      </c>
      <c r="M49" s="189">
        <f>if(k1_sort!Q49="",1,SWITCH(k1_sort!$D49,"ソロ歌",k1_sort!Q49*7,"ソリ歌",k1_sort!Q49*7,"振り",k1_sort!Q49*5,"演技",k1_sort!Q49*3,"全体歌",k1_sort!Q49,1))</f>
        <v>1</v>
      </c>
      <c r="N49" s="189">
        <f>if(k1_sort!R49="",1,SWITCH(k1_sort!$D49,"ソロ歌",k1_sort!R49*7,"ソリ歌",k1_sort!R49*7,"振り",k1_sort!R49*5,"演技",k1_sort!R49*3,"全体歌",k1_sort!R49,1))</f>
        <v>1</v>
      </c>
      <c r="O49" s="189">
        <f>if(k1_sort!S49="",1,SWITCH(k1_sort!$D49,"ソロ歌",k1_sort!S49*7,"ソリ歌",k1_sort!S49*7,"振り",k1_sort!S49*5,"演技",k1_sort!S49*3,"全体歌",k1_sort!S49,1))</f>
        <v>1</v>
      </c>
      <c r="P49" s="189">
        <f>if(k1_sort!T49="",1,SWITCH(k1_sort!$D49,"ソロ歌",k1_sort!T49*7,"ソリ歌",k1_sort!T49*7,"振り",k1_sort!T49*5,"演技",k1_sort!T49*3,"全体歌",k1_sort!T49,1))</f>
        <v>1</v>
      </c>
      <c r="Q49" s="189">
        <f>if(k1_sort!U49="",1,SWITCH(k1_sort!$D49,"ソロ歌",k1_sort!U49*7,"ソリ歌",k1_sort!U49*7,"振り",k1_sort!U49*5,"演技",k1_sort!U49*3,"全体歌",k1_sort!U49,1))</f>
        <v>1</v>
      </c>
      <c r="R49" s="189">
        <f>if(k1_sort!V49="",1,SWITCH(k1_sort!$D49,"ソロ歌",k1_sort!V49*7,"ソリ歌",k1_sort!V49*7,"振り",k1_sort!V49*5,"演技",k1_sort!V49*3,"全体歌",k1_sort!V49,1))</f>
        <v>1</v>
      </c>
      <c r="S49" s="189">
        <f>if(k1_sort!W49="",1,SWITCH(k1_sort!$D49,"ソロ歌",k1_sort!W49*7,"ソリ歌",k1_sort!W49*7,"振り",k1_sort!W49*5,"演技",k1_sort!W49*3,"全体歌",k1_sort!W49,1))</f>
        <v>1</v>
      </c>
      <c r="T49" s="189">
        <f>if(k1_sort!X49="",1,SWITCH(k1_sort!$D49,"ソロ歌",k1_sort!X49*7,"ソリ歌",k1_sort!X49*7,"振り",k1_sort!X49*5,"演技",k1_sort!X49*3,"全体歌",k1_sort!X49,1))</f>
        <v>1</v>
      </c>
      <c r="U49" s="189">
        <f>if(k1_sort!Y49="",1,SWITCH(k1_sort!$D49,"ソロ歌",k1_sort!Y49*7,"ソリ歌",k1_sort!Y49*7,"振り",k1_sort!Y49*5,"演技",k1_sort!Y49*3,"全体歌",k1_sort!Y49,1))</f>
        <v>1</v>
      </c>
      <c r="V49" s="189">
        <f>if(k1_sort!Z49="",1,SWITCH(k1_sort!$D49,"ソロ歌",k1_sort!Z49*7,"ソリ歌",k1_sort!Z49*7,"振り",k1_sort!Z49*5,"演技",k1_sort!Z49*3,"全体歌",k1_sort!Z49,1))</f>
        <v>1</v>
      </c>
      <c r="W49" s="189">
        <f>if(k1_sort!AA49="",1,SWITCH(k1_sort!$D49,"ソロ歌",k1_sort!AA49*7,"ソリ歌",k1_sort!AA49*7,"振り",k1_sort!AA49*5,"演技",k1_sort!AA49*3,"全体歌",k1_sort!AA49,1))</f>
        <v>1</v>
      </c>
      <c r="X49" s="189">
        <f>if(k1_sort!AB49="",1,SWITCH(k1_sort!$D49,"ソロ歌",k1_sort!AB49*7,"ソリ歌",k1_sort!AB49*7,"振り",k1_sort!AB49*5,"演技",k1_sort!AB49*3,"全体歌",k1_sort!AB49,1))</f>
        <v>1</v>
      </c>
      <c r="Y49" s="189">
        <f>if(k1_sort!AC49="",1,SWITCH(k1_sort!$D49,"ソロ歌",k1_sort!AC49*7,"ソリ歌",k1_sort!AC49*7,"振り",k1_sort!AC49*5,"演技",k1_sort!AC49*3,"全体歌",k1_sort!AC49,1))</f>
        <v>1</v>
      </c>
      <c r="Z49" s="189">
        <f>if(k1_sort!AD49="",1,SWITCH(k1_sort!$D49,"ソロ歌",k1_sort!AD49*7,"ソリ歌",k1_sort!AD49*7,"振り",k1_sort!AD49*5,"演技",k1_sort!AD49*3,"全体歌",k1_sort!AD49,1))</f>
        <v>1</v>
      </c>
      <c r="AA49" s="189">
        <f>if(k1_sort!AE49="",1,SWITCH(k1_sort!$D49,"ソロ歌",k1_sort!AE49*7,"ソリ歌",k1_sort!AE49*7,"振り",k1_sort!AE49*5,"演技",k1_sort!AE49*3,"全体歌",k1_sort!AE49,1))</f>
        <v>1</v>
      </c>
      <c r="AB49" s="189">
        <f>if(k1_sort!AF49="",1,SWITCH(k1_sort!$D49,"ソロ歌",k1_sort!AF49*7,"ソリ歌",k1_sort!AF49*7,"振り",k1_sort!AF49*5,"演技",k1_sort!AF49*3,"全体歌",k1_sort!AF49,1))</f>
        <v>1</v>
      </c>
      <c r="AC49" s="189">
        <f>if(k1_sort!AG49="",1,SWITCH(k1_sort!$D49,"ソロ歌",k1_sort!AG49*7,"ソリ歌",k1_sort!AG49*7,"振り",k1_sort!AG49*5,"演技",k1_sort!AG49*3,"全体歌",k1_sort!AG49,1))</f>
        <v>1</v>
      </c>
      <c r="AD49" s="189">
        <f>if(k1_sort!AH49="",1,SWITCH(k1_sort!$D49,"ソロ歌",k1_sort!AH49*7,"ソリ歌",k1_sort!AH49*7,"振り",k1_sort!AH49*5,"演技",k1_sort!AH49*3,"全体歌",k1_sort!AH49,1))</f>
        <v>1</v>
      </c>
      <c r="AE49" s="189">
        <f>if(k1_sort!AI49="",1,SWITCH(k1_sort!$D49,"ソロ歌",k1_sort!AI49*7,"ソリ歌",k1_sort!AI49*7,"振り",k1_sort!AI49*5,"演技",k1_sort!AI49*3,"全体歌",k1_sort!AI49,1))</f>
        <v>1</v>
      </c>
      <c r="AF49" s="189">
        <f>if(k1_sort!AJ49="",1,SWITCH(k1_sort!$D49,"ソロ歌",k1_sort!AJ49*7,"ソリ歌",k1_sort!AJ49*7,"振り",k1_sort!AJ49*5,"演技",k1_sort!AJ49*3,"全体歌",k1_sort!AJ49,1))</f>
        <v>1</v>
      </c>
      <c r="AG49" s="189">
        <f>if(k1_sort!AK49="",1,SWITCH(k1_sort!$D49,"ソロ歌",k1_sort!AK49*7,"ソリ歌",k1_sort!AK49*7,"振り",k1_sort!AK49*5,"演技",k1_sort!AK49*3,"全体歌",k1_sort!AK49,1))</f>
        <v>1</v>
      </c>
      <c r="AH49" s="189">
        <f>if(k1_sort!AL49="",1,SWITCH(k1_sort!$D49,"ソロ歌",k1_sort!AL49*7,"ソリ歌",k1_sort!AL49*7,"振り",k1_sort!AL49*5,"演技",k1_sort!AL49*3,"全体歌",k1_sort!AL49,1))</f>
        <v>1</v>
      </c>
      <c r="AI49" s="189">
        <f>if(k1_sort!AM49="",1,SWITCH(k1_sort!$D49,"ソロ歌",k1_sort!AM49*7,"ソリ歌",k1_sort!AM49*7,"振り",k1_sort!AM49*5,"演技",k1_sort!AM49*3,"全体歌",k1_sort!AM49,1))</f>
        <v>1</v>
      </c>
      <c r="AJ49" s="189">
        <f>if(k1_sort!AN49="",1,SWITCH(k1_sort!$D49,"ソロ歌",k1_sort!AN49*7,"ソリ歌",k1_sort!AN49*7,"振り",k1_sort!AN49*5,"演技",k1_sort!AN49*3,"全体歌",k1_sort!AN49,1))</f>
        <v>1</v>
      </c>
      <c r="AK49" s="189">
        <f>if(k1_sort!AO49="",1,SWITCH(k1_sort!$D49,"ソロ歌",k1_sort!AO49*7,"ソリ歌",k1_sort!AO49*7,"振り",k1_sort!AO49*5,"演技",k1_sort!AO49*3,"全体歌",k1_sort!AO49,1))</f>
        <v>1</v>
      </c>
      <c r="AL49" s="189">
        <f>if(k1_sort!AP49="",1,SWITCH(k1_sort!$D49,"ソロ歌",k1_sort!AP49*7,"ソリ歌",k1_sort!AP49*7,"振り",k1_sort!AP49*5,"演技",k1_sort!AP49*3,"全体歌",k1_sort!AP49,1))</f>
        <v>1</v>
      </c>
      <c r="AM49" s="189">
        <f>if(k1_sort!AQ49="",1,SWITCH(k1_sort!$D49,"ソロ歌",k1_sort!AQ49*7,"ソリ歌",k1_sort!AQ49*7,"振り",k1_sort!AQ49*5,"演技",k1_sort!AQ49*3,"全体歌",k1_sort!AQ49,1))</f>
        <v>1</v>
      </c>
      <c r="AN49" s="189">
        <f>if(k1_sort!AR49="",1,SWITCH(k1_sort!$D49,"ソロ歌",k1_sort!AR49*7,"ソリ歌",k1_sort!AR49*7,"振り",k1_sort!AR49*5,"演技",k1_sort!AR49*3,"全体歌",k1_sort!AR49,1))</f>
        <v>1</v>
      </c>
      <c r="AO49" s="189">
        <f>if(k1_sort!AS49="",1,SWITCH(k1_sort!$D49,"ソロ歌",k1_sort!AS49*7,"ソリ歌",k1_sort!AS49*7,"振り",k1_sort!AS49*5,"演技",k1_sort!AS49*3,"全体歌",k1_sort!AS49,1))</f>
        <v>1</v>
      </c>
      <c r="AP49" s="189">
        <f>if(k1_sort!AT49="",1,SWITCH(k1_sort!$D49,"ソロ歌",k1_sort!AT49*7,"ソリ歌",k1_sort!AT49*7,"振り",k1_sort!AT49*5,"演技",k1_sort!AT49*3,"全体歌",k1_sort!AT49,1))</f>
        <v>1</v>
      </c>
      <c r="AQ49" s="189">
        <f>if(k1_sort!AU49="",1,SWITCH(k1_sort!$D49,"ソロ歌",k1_sort!AU49*7,"ソリ歌",k1_sort!AU49*7,"振り",k1_sort!AU49*5,"演技",k1_sort!AU49*3,"全体歌",k1_sort!AU49,1))</f>
        <v>1</v>
      </c>
      <c r="AR49" s="189">
        <f>if(k1_sort!AV49="",1,SWITCH(k1_sort!$D49,"ソロ歌",k1_sort!AV49*7,"ソリ歌",k1_sort!AV49*7,"振り",k1_sort!AV49*5,"演技",k1_sort!AV49*3,"全体歌",k1_sort!AV49,1))</f>
        <v>1</v>
      </c>
      <c r="AS49" s="189">
        <f>if(k1_sort!AW49="",1,SWITCH(k1_sort!$D49,"ソロ歌",k1_sort!AW49*7,"ソリ歌",k1_sort!AW49*7,"振り",k1_sort!AW49*5,"演技",k1_sort!AW49*3,"全体歌",k1_sort!AW49,1))</f>
        <v>1</v>
      </c>
      <c r="AT49" s="189">
        <f>if(k1_sort!AX49="",1,SWITCH(k1_sort!$D49,"ソロ歌",k1_sort!AX49*7,"ソリ歌",k1_sort!AX49*7,"振り",k1_sort!AX49*5,"演技",k1_sort!AX49*3,"全体歌",k1_sort!AX49,1))</f>
        <v>1</v>
      </c>
      <c r="AU49" s="189">
        <f>if(k1_sort!AY49="",1,SWITCH(k1_sort!$D49,"ソロ歌",k1_sort!AY49*7,"ソリ歌",k1_sort!AY49*7,"振り",k1_sort!AY49*5,"演技",k1_sort!AY49*3,"全体歌",k1_sort!AY49,1))</f>
        <v>1</v>
      </c>
      <c r="AV49" s="189">
        <f>if(k1_sort!AZ49="",1,SWITCH(k1_sort!$D49,"ソロ歌",k1_sort!AZ49*7,"ソリ歌",k1_sort!AZ49*7,"振り",k1_sort!AZ49*5,"演技",k1_sort!AZ49*3,"全体歌",k1_sort!AZ49,1))</f>
        <v>1</v>
      </c>
      <c r="AW49" s="189">
        <f>if(k1_sort!BA49="",1,SWITCH(k1_sort!$D49,"ソロ歌",k1_sort!BA49*7,"ソリ歌",k1_sort!BA49*7,"振り",k1_sort!BA49*5,"演技",k1_sort!BA49*3,"全体歌",k1_sort!BA49,1))</f>
        <v>1</v>
      </c>
      <c r="AX49" s="189">
        <f>if(k1_sort!BB49="",1,SWITCH(k1_sort!$D49,"ソロ歌",k1_sort!BB49*7,"ソリ歌",k1_sort!BB49*7,"振り",k1_sort!BB49*5,"演技",k1_sort!BB49*3,"全体歌",k1_sort!BB49,1))</f>
        <v>1</v>
      </c>
      <c r="AY49" s="189">
        <f>if(k1_sort!BC49="",1,SWITCH(k1_sort!$D49,"ソロ歌",k1_sort!BC49*7,"ソリ歌",k1_sort!BC49*7,"振り",k1_sort!BC49*5,"演技",k1_sort!BC49*3,"全体歌",k1_sort!BC49,1))</f>
        <v>1</v>
      </c>
    </row>
    <row r="50">
      <c r="A50" s="36" t="str">
        <f>k1_sort!B50</f>
        <v/>
      </c>
      <c r="B50" s="189">
        <f>if(k1_sort!F50="",1,SWITCH(k1_sort!$D50,"ソロ歌",k1_sort!F50*7,"ソリ歌",k1_sort!F50*7,"振り",k1_sort!F50*5,"演技",k1_sort!F50*3,"全体歌",k1_sort!F50,1))</f>
        <v>1</v>
      </c>
      <c r="C50" s="189">
        <f>if(k1_sort!G50="",1,SWITCH(k1_sort!$D50,"ソロ歌",k1_sort!G50*7,"ソリ歌",k1_sort!G50*7,"振り",k1_sort!G50*5,"演技",k1_sort!G50*3,"全体歌",k1_sort!G50,1))</f>
        <v>1</v>
      </c>
      <c r="D50" s="189">
        <f>if(k1_sort!H50="",1,SWITCH(k1_sort!$D50,"ソロ歌",k1_sort!H50*7,"ソリ歌",k1_sort!H50*7,"振り",k1_sort!H50*5,"演技",k1_sort!H50*3,"全体歌",k1_sort!H50,1))</f>
        <v>1</v>
      </c>
      <c r="E50" s="189">
        <f>if(k1_sort!I50="",1,SWITCH(k1_sort!$D50,"ソロ歌",k1_sort!I50*7,"ソリ歌",k1_sort!I50*7,"振り",k1_sort!I50*5,"演技",k1_sort!I50*3,"全体歌",k1_sort!I50,1))</f>
        <v>1</v>
      </c>
      <c r="F50" s="189">
        <f>if(k1_sort!J50="",1,SWITCH(k1_sort!$D50,"ソロ歌",k1_sort!J50*7,"ソリ歌",k1_sort!J50*7,"振り",k1_sort!J50*5,"演技",k1_sort!J50*3,"全体歌",k1_sort!J50,1))</f>
        <v>1</v>
      </c>
      <c r="G50" s="189">
        <f>if(k1_sort!K50="",1,SWITCH(k1_sort!$D50,"ソロ歌",k1_sort!K50*7,"ソリ歌",k1_sort!K50*7,"振り",k1_sort!K50*5,"演技",k1_sort!K50*3,"全体歌",k1_sort!K50,1))</f>
        <v>1</v>
      </c>
      <c r="H50" s="189">
        <f>if(k1_sort!L50="",1,SWITCH(k1_sort!$D50,"ソロ歌",k1_sort!L50*7,"ソリ歌",k1_sort!L50*7,"振り",k1_sort!L50*5,"演技",k1_sort!L50*3,"全体歌",k1_sort!L50,1))</f>
        <v>1</v>
      </c>
      <c r="I50" s="189">
        <f>if(k1_sort!M50="",1,SWITCH(k1_sort!$D50,"ソロ歌",k1_sort!M50*7,"ソリ歌",k1_sort!M50*7,"振り",k1_sort!M50*5,"演技",k1_sort!M50*3,"全体歌",k1_sort!M50,1))</f>
        <v>1</v>
      </c>
      <c r="J50" s="189">
        <f>if(k1_sort!N50="",1,SWITCH(k1_sort!$D50,"ソロ歌",k1_sort!N50*7,"ソリ歌",k1_sort!N50*7,"振り",k1_sort!N50*5,"演技",k1_sort!N50*3,"全体歌",k1_sort!N50,1))</f>
        <v>1</v>
      </c>
      <c r="K50" s="189">
        <f>if(k1_sort!O50="",1,SWITCH(k1_sort!$D50,"ソロ歌",k1_sort!O50*7,"ソリ歌",k1_sort!O50*7,"振り",k1_sort!O50*5,"演技",k1_sort!O50*3,"全体歌",k1_sort!O50,1))</f>
        <v>1</v>
      </c>
      <c r="L50" s="189">
        <f>if(k1_sort!P50="",1,SWITCH(k1_sort!$D50,"ソロ歌",k1_sort!P50*7,"ソリ歌",k1_sort!P50*7,"振り",k1_sort!P50*5,"演技",k1_sort!P50*3,"全体歌",k1_sort!P50,1))</f>
        <v>1</v>
      </c>
      <c r="M50" s="189">
        <f>if(k1_sort!Q50="",1,SWITCH(k1_sort!$D50,"ソロ歌",k1_sort!Q50*7,"ソリ歌",k1_sort!Q50*7,"振り",k1_sort!Q50*5,"演技",k1_sort!Q50*3,"全体歌",k1_sort!Q50,1))</f>
        <v>1</v>
      </c>
      <c r="N50" s="189">
        <f>if(k1_sort!R50="",1,SWITCH(k1_sort!$D50,"ソロ歌",k1_sort!R50*7,"ソリ歌",k1_sort!R50*7,"振り",k1_sort!R50*5,"演技",k1_sort!R50*3,"全体歌",k1_sort!R50,1))</f>
        <v>1</v>
      </c>
      <c r="O50" s="189">
        <f>if(k1_sort!S50="",1,SWITCH(k1_sort!$D50,"ソロ歌",k1_sort!S50*7,"ソリ歌",k1_sort!S50*7,"振り",k1_sort!S50*5,"演技",k1_sort!S50*3,"全体歌",k1_sort!S50,1))</f>
        <v>1</v>
      </c>
      <c r="P50" s="189">
        <f>if(k1_sort!T50="",1,SWITCH(k1_sort!$D50,"ソロ歌",k1_sort!T50*7,"ソリ歌",k1_sort!T50*7,"振り",k1_sort!T50*5,"演技",k1_sort!T50*3,"全体歌",k1_sort!T50,1))</f>
        <v>1</v>
      </c>
      <c r="Q50" s="189">
        <f>if(k1_sort!U50="",1,SWITCH(k1_sort!$D50,"ソロ歌",k1_sort!U50*7,"ソリ歌",k1_sort!U50*7,"振り",k1_sort!U50*5,"演技",k1_sort!U50*3,"全体歌",k1_sort!U50,1))</f>
        <v>1</v>
      </c>
      <c r="R50" s="189">
        <f>if(k1_sort!V50="",1,SWITCH(k1_sort!$D50,"ソロ歌",k1_sort!V50*7,"ソリ歌",k1_sort!V50*7,"振り",k1_sort!V50*5,"演技",k1_sort!V50*3,"全体歌",k1_sort!V50,1))</f>
        <v>1</v>
      </c>
      <c r="S50" s="189">
        <f>if(k1_sort!W50="",1,SWITCH(k1_sort!$D50,"ソロ歌",k1_sort!W50*7,"ソリ歌",k1_sort!W50*7,"振り",k1_sort!W50*5,"演技",k1_sort!W50*3,"全体歌",k1_sort!W50,1))</f>
        <v>1</v>
      </c>
      <c r="T50" s="189">
        <f>if(k1_sort!X50="",1,SWITCH(k1_sort!$D50,"ソロ歌",k1_sort!X50*7,"ソリ歌",k1_sort!X50*7,"振り",k1_sort!X50*5,"演技",k1_sort!X50*3,"全体歌",k1_sort!X50,1))</f>
        <v>1</v>
      </c>
      <c r="U50" s="189">
        <f>if(k1_sort!Y50="",1,SWITCH(k1_sort!$D50,"ソロ歌",k1_sort!Y50*7,"ソリ歌",k1_sort!Y50*7,"振り",k1_sort!Y50*5,"演技",k1_sort!Y50*3,"全体歌",k1_sort!Y50,1))</f>
        <v>1</v>
      </c>
      <c r="V50" s="189">
        <f>if(k1_sort!Z50="",1,SWITCH(k1_sort!$D50,"ソロ歌",k1_sort!Z50*7,"ソリ歌",k1_sort!Z50*7,"振り",k1_sort!Z50*5,"演技",k1_sort!Z50*3,"全体歌",k1_sort!Z50,1))</f>
        <v>1</v>
      </c>
      <c r="W50" s="189">
        <f>if(k1_sort!AA50="",1,SWITCH(k1_sort!$D50,"ソロ歌",k1_sort!AA50*7,"ソリ歌",k1_sort!AA50*7,"振り",k1_sort!AA50*5,"演技",k1_sort!AA50*3,"全体歌",k1_sort!AA50,1))</f>
        <v>1</v>
      </c>
      <c r="X50" s="189">
        <f>if(k1_sort!AB50="",1,SWITCH(k1_sort!$D50,"ソロ歌",k1_sort!AB50*7,"ソリ歌",k1_sort!AB50*7,"振り",k1_sort!AB50*5,"演技",k1_sort!AB50*3,"全体歌",k1_sort!AB50,1))</f>
        <v>1</v>
      </c>
      <c r="Y50" s="189">
        <f>if(k1_sort!AC50="",1,SWITCH(k1_sort!$D50,"ソロ歌",k1_sort!AC50*7,"ソリ歌",k1_sort!AC50*7,"振り",k1_sort!AC50*5,"演技",k1_sort!AC50*3,"全体歌",k1_sort!AC50,1))</f>
        <v>1</v>
      </c>
      <c r="Z50" s="189">
        <f>if(k1_sort!AD50="",1,SWITCH(k1_sort!$D50,"ソロ歌",k1_sort!AD50*7,"ソリ歌",k1_sort!AD50*7,"振り",k1_sort!AD50*5,"演技",k1_sort!AD50*3,"全体歌",k1_sort!AD50,1))</f>
        <v>1</v>
      </c>
      <c r="AA50" s="189">
        <f>if(k1_sort!AE50="",1,SWITCH(k1_sort!$D50,"ソロ歌",k1_sort!AE50*7,"ソリ歌",k1_sort!AE50*7,"振り",k1_sort!AE50*5,"演技",k1_sort!AE50*3,"全体歌",k1_sort!AE50,1))</f>
        <v>1</v>
      </c>
      <c r="AB50" s="189">
        <f>if(k1_sort!AF50="",1,SWITCH(k1_sort!$D50,"ソロ歌",k1_sort!AF50*7,"ソリ歌",k1_sort!AF50*7,"振り",k1_sort!AF50*5,"演技",k1_sort!AF50*3,"全体歌",k1_sort!AF50,1))</f>
        <v>1</v>
      </c>
      <c r="AC50" s="189">
        <f>if(k1_sort!AG50="",1,SWITCH(k1_sort!$D50,"ソロ歌",k1_sort!AG50*7,"ソリ歌",k1_sort!AG50*7,"振り",k1_sort!AG50*5,"演技",k1_sort!AG50*3,"全体歌",k1_sort!AG50,1))</f>
        <v>1</v>
      </c>
      <c r="AD50" s="189">
        <f>if(k1_sort!AH50="",1,SWITCH(k1_sort!$D50,"ソロ歌",k1_sort!AH50*7,"ソリ歌",k1_sort!AH50*7,"振り",k1_sort!AH50*5,"演技",k1_sort!AH50*3,"全体歌",k1_sort!AH50,1))</f>
        <v>1</v>
      </c>
      <c r="AE50" s="189">
        <f>if(k1_sort!AI50="",1,SWITCH(k1_sort!$D50,"ソロ歌",k1_sort!AI50*7,"ソリ歌",k1_sort!AI50*7,"振り",k1_sort!AI50*5,"演技",k1_sort!AI50*3,"全体歌",k1_sort!AI50,1))</f>
        <v>1</v>
      </c>
      <c r="AF50" s="189">
        <f>if(k1_sort!AJ50="",1,SWITCH(k1_sort!$D50,"ソロ歌",k1_sort!AJ50*7,"ソリ歌",k1_sort!AJ50*7,"振り",k1_sort!AJ50*5,"演技",k1_sort!AJ50*3,"全体歌",k1_sort!AJ50,1))</f>
        <v>1</v>
      </c>
      <c r="AG50" s="189">
        <f>if(k1_sort!AK50="",1,SWITCH(k1_sort!$D50,"ソロ歌",k1_sort!AK50*7,"ソリ歌",k1_sort!AK50*7,"振り",k1_sort!AK50*5,"演技",k1_sort!AK50*3,"全体歌",k1_sort!AK50,1))</f>
        <v>1</v>
      </c>
      <c r="AH50" s="189">
        <f>if(k1_sort!AL50="",1,SWITCH(k1_sort!$D50,"ソロ歌",k1_sort!AL50*7,"ソリ歌",k1_sort!AL50*7,"振り",k1_sort!AL50*5,"演技",k1_sort!AL50*3,"全体歌",k1_sort!AL50,1))</f>
        <v>1</v>
      </c>
      <c r="AI50" s="189">
        <f>if(k1_sort!AM50="",1,SWITCH(k1_sort!$D50,"ソロ歌",k1_sort!AM50*7,"ソリ歌",k1_sort!AM50*7,"振り",k1_sort!AM50*5,"演技",k1_sort!AM50*3,"全体歌",k1_sort!AM50,1))</f>
        <v>1</v>
      </c>
      <c r="AJ50" s="189">
        <f>if(k1_sort!AN50="",1,SWITCH(k1_sort!$D50,"ソロ歌",k1_sort!AN50*7,"ソリ歌",k1_sort!AN50*7,"振り",k1_sort!AN50*5,"演技",k1_sort!AN50*3,"全体歌",k1_sort!AN50,1))</f>
        <v>1</v>
      </c>
      <c r="AK50" s="189">
        <f>if(k1_sort!AO50="",1,SWITCH(k1_sort!$D50,"ソロ歌",k1_sort!AO50*7,"ソリ歌",k1_sort!AO50*7,"振り",k1_sort!AO50*5,"演技",k1_sort!AO50*3,"全体歌",k1_sort!AO50,1))</f>
        <v>1</v>
      </c>
      <c r="AL50" s="189">
        <f>if(k1_sort!AP50="",1,SWITCH(k1_sort!$D50,"ソロ歌",k1_sort!AP50*7,"ソリ歌",k1_sort!AP50*7,"振り",k1_sort!AP50*5,"演技",k1_sort!AP50*3,"全体歌",k1_sort!AP50,1))</f>
        <v>1</v>
      </c>
      <c r="AM50" s="189">
        <f>if(k1_sort!AQ50="",1,SWITCH(k1_sort!$D50,"ソロ歌",k1_sort!AQ50*7,"ソリ歌",k1_sort!AQ50*7,"振り",k1_sort!AQ50*5,"演技",k1_sort!AQ50*3,"全体歌",k1_sort!AQ50,1))</f>
        <v>1</v>
      </c>
      <c r="AN50" s="189">
        <f>if(k1_sort!AR50="",1,SWITCH(k1_sort!$D50,"ソロ歌",k1_sort!AR50*7,"ソリ歌",k1_sort!AR50*7,"振り",k1_sort!AR50*5,"演技",k1_sort!AR50*3,"全体歌",k1_sort!AR50,1))</f>
        <v>1</v>
      </c>
      <c r="AO50" s="189">
        <f>if(k1_sort!AS50="",1,SWITCH(k1_sort!$D50,"ソロ歌",k1_sort!AS50*7,"ソリ歌",k1_sort!AS50*7,"振り",k1_sort!AS50*5,"演技",k1_sort!AS50*3,"全体歌",k1_sort!AS50,1))</f>
        <v>1</v>
      </c>
      <c r="AP50" s="189">
        <f>if(k1_sort!AT50="",1,SWITCH(k1_sort!$D50,"ソロ歌",k1_sort!AT50*7,"ソリ歌",k1_sort!AT50*7,"振り",k1_sort!AT50*5,"演技",k1_sort!AT50*3,"全体歌",k1_sort!AT50,1))</f>
        <v>1</v>
      </c>
      <c r="AQ50" s="189">
        <f>if(k1_sort!AU50="",1,SWITCH(k1_sort!$D50,"ソロ歌",k1_sort!AU50*7,"ソリ歌",k1_sort!AU50*7,"振り",k1_sort!AU50*5,"演技",k1_sort!AU50*3,"全体歌",k1_sort!AU50,1))</f>
        <v>1</v>
      </c>
      <c r="AR50" s="189">
        <f>if(k1_sort!AV50="",1,SWITCH(k1_sort!$D50,"ソロ歌",k1_sort!AV50*7,"ソリ歌",k1_sort!AV50*7,"振り",k1_sort!AV50*5,"演技",k1_sort!AV50*3,"全体歌",k1_sort!AV50,1))</f>
        <v>1</v>
      </c>
      <c r="AS50" s="189">
        <f>if(k1_sort!AW50="",1,SWITCH(k1_sort!$D50,"ソロ歌",k1_sort!AW50*7,"ソリ歌",k1_sort!AW50*7,"振り",k1_sort!AW50*5,"演技",k1_sort!AW50*3,"全体歌",k1_sort!AW50,1))</f>
        <v>1</v>
      </c>
      <c r="AT50" s="189">
        <f>if(k1_sort!AX50="",1,SWITCH(k1_sort!$D50,"ソロ歌",k1_sort!AX50*7,"ソリ歌",k1_sort!AX50*7,"振り",k1_sort!AX50*5,"演技",k1_sort!AX50*3,"全体歌",k1_sort!AX50,1))</f>
        <v>1</v>
      </c>
      <c r="AU50" s="189">
        <f>if(k1_sort!AY50="",1,SWITCH(k1_sort!$D50,"ソロ歌",k1_sort!AY50*7,"ソリ歌",k1_sort!AY50*7,"振り",k1_sort!AY50*5,"演技",k1_sort!AY50*3,"全体歌",k1_sort!AY50,1))</f>
        <v>1</v>
      </c>
      <c r="AV50" s="189">
        <f>if(k1_sort!AZ50="",1,SWITCH(k1_sort!$D50,"ソロ歌",k1_sort!AZ50*7,"ソリ歌",k1_sort!AZ50*7,"振り",k1_sort!AZ50*5,"演技",k1_sort!AZ50*3,"全体歌",k1_sort!AZ50,1))</f>
        <v>1</v>
      </c>
      <c r="AW50" s="189">
        <f>if(k1_sort!BA50="",1,SWITCH(k1_sort!$D50,"ソロ歌",k1_sort!BA50*7,"ソリ歌",k1_sort!BA50*7,"振り",k1_sort!BA50*5,"演技",k1_sort!BA50*3,"全体歌",k1_sort!BA50,1))</f>
        <v>1</v>
      </c>
      <c r="AX50" s="189">
        <f>if(k1_sort!BB50="",1,SWITCH(k1_sort!$D50,"ソロ歌",k1_sort!BB50*7,"ソリ歌",k1_sort!BB50*7,"振り",k1_sort!BB50*5,"演技",k1_sort!BB50*3,"全体歌",k1_sort!BB50,1))</f>
        <v>1</v>
      </c>
      <c r="AY50" s="189">
        <f>if(k1_sort!BC50="",1,SWITCH(k1_sort!$D50,"ソロ歌",k1_sort!BC50*7,"ソリ歌",k1_sort!BC50*7,"振り",k1_sort!BC50*5,"演技",k1_sort!BC50*3,"全体歌",k1_sort!BC50,1))</f>
        <v>1</v>
      </c>
    </row>
    <row r="51">
      <c r="A51" s="36" t="str">
        <f>k1_sort!B51</f>
        <v/>
      </c>
      <c r="B51" s="189">
        <f>if(k1_sort!F51="",1,SWITCH(k1_sort!$D51,"ソロ歌",k1_sort!F51*7,"ソリ歌",k1_sort!F51*7,"振り",k1_sort!F51*5,"演技",k1_sort!F51*3,"全体歌",k1_sort!F51,1))</f>
        <v>1</v>
      </c>
      <c r="C51" s="189">
        <f>if(k1_sort!G51="",1,SWITCH(k1_sort!$D51,"ソロ歌",k1_sort!G51*7,"ソリ歌",k1_sort!G51*7,"振り",k1_sort!G51*5,"演技",k1_sort!G51*3,"全体歌",k1_sort!G51,1))</f>
        <v>1</v>
      </c>
      <c r="D51" s="189">
        <f>if(k1_sort!H51="",1,SWITCH(k1_sort!$D51,"ソロ歌",k1_sort!H51*7,"ソリ歌",k1_sort!H51*7,"振り",k1_sort!H51*5,"演技",k1_sort!H51*3,"全体歌",k1_sort!H51,1))</f>
        <v>1</v>
      </c>
      <c r="E51" s="189">
        <f>if(k1_sort!I51="",1,SWITCH(k1_sort!$D51,"ソロ歌",k1_sort!I51*7,"ソリ歌",k1_sort!I51*7,"振り",k1_sort!I51*5,"演技",k1_sort!I51*3,"全体歌",k1_sort!I51,1))</f>
        <v>1</v>
      </c>
      <c r="F51" s="189">
        <f>if(k1_sort!J51="",1,SWITCH(k1_sort!$D51,"ソロ歌",k1_sort!J51*7,"ソリ歌",k1_sort!J51*7,"振り",k1_sort!J51*5,"演技",k1_sort!J51*3,"全体歌",k1_sort!J51,1))</f>
        <v>1</v>
      </c>
      <c r="G51" s="189">
        <f>if(k1_sort!K51="",1,SWITCH(k1_sort!$D51,"ソロ歌",k1_sort!K51*7,"ソリ歌",k1_sort!K51*7,"振り",k1_sort!K51*5,"演技",k1_sort!K51*3,"全体歌",k1_sort!K51,1))</f>
        <v>1</v>
      </c>
      <c r="H51" s="189">
        <f>if(k1_sort!L51="",1,SWITCH(k1_sort!$D51,"ソロ歌",k1_sort!L51*7,"ソリ歌",k1_sort!L51*7,"振り",k1_sort!L51*5,"演技",k1_sort!L51*3,"全体歌",k1_sort!L51,1))</f>
        <v>1</v>
      </c>
      <c r="I51" s="189">
        <f>if(k1_sort!M51="",1,SWITCH(k1_sort!$D51,"ソロ歌",k1_sort!M51*7,"ソリ歌",k1_sort!M51*7,"振り",k1_sort!M51*5,"演技",k1_sort!M51*3,"全体歌",k1_sort!M51,1))</f>
        <v>1</v>
      </c>
      <c r="J51" s="189">
        <f>if(k1_sort!N51="",1,SWITCH(k1_sort!$D51,"ソロ歌",k1_sort!N51*7,"ソリ歌",k1_sort!N51*7,"振り",k1_sort!N51*5,"演技",k1_sort!N51*3,"全体歌",k1_sort!N51,1))</f>
        <v>1</v>
      </c>
      <c r="K51" s="189">
        <f>if(k1_sort!O51="",1,SWITCH(k1_sort!$D51,"ソロ歌",k1_sort!O51*7,"ソリ歌",k1_sort!O51*7,"振り",k1_sort!O51*5,"演技",k1_sort!O51*3,"全体歌",k1_sort!O51,1))</f>
        <v>1</v>
      </c>
      <c r="L51" s="189">
        <f>if(k1_sort!P51="",1,SWITCH(k1_sort!$D51,"ソロ歌",k1_sort!P51*7,"ソリ歌",k1_sort!P51*7,"振り",k1_sort!P51*5,"演技",k1_sort!P51*3,"全体歌",k1_sort!P51,1))</f>
        <v>1</v>
      </c>
      <c r="M51" s="189">
        <f>if(k1_sort!Q51="",1,SWITCH(k1_sort!$D51,"ソロ歌",k1_sort!Q51*7,"ソリ歌",k1_sort!Q51*7,"振り",k1_sort!Q51*5,"演技",k1_sort!Q51*3,"全体歌",k1_sort!Q51,1))</f>
        <v>1</v>
      </c>
      <c r="N51" s="189">
        <f>if(k1_sort!R51="",1,SWITCH(k1_sort!$D51,"ソロ歌",k1_sort!R51*7,"ソリ歌",k1_sort!R51*7,"振り",k1_sort!R51*5,"演技",k1_sort!R51*3,"全体歌",k1_sort!R51,1))</f>
        <v>1</v>
      </c>
      <c r="O51" s="189">
        <f>if(k1_sort!S51="",1,SWITCH(k1_sort!$D51,"ソロ歌",k1_sort!S51*7,"ソリ歌",k1_sort!S51*7,"振り",k1_sort!S51*5,"演技",k1_sort!S51*3,"全体歌",k1_sort!S51,1))</f>
        <v>1</v>
      </c>
      <c r="P51" s="189">
        <f>if(k1_sort!T51="",1,SWITCH(k1_sort!$D51,"ソロ歌",k1_sort!T51*7,"ソリ歌",k1_sort!T51*7,"振り",k1_sort!T51*5,"演技",k1_sort!T51*3,"全体歌",k1_sort!T51,1))</f>
        <v>1</v>
      </c>
      <c r="Q51" s="189">
        <f>if(k1_sort!U51="",1,SWITCH(k1_sort!$D51,"ソロ歌",k1_sort!U51*7,"ソリ歌",k1_sort!U51*7,"振り",k1_sort!U51*5,"演技",k1_sort!U51*3,"全体歌",k1_sort!U51,1))</f>
        <v>1</v>
      </c>
      <c r="R51" s="189">
        <f>if(k1_sort!V51="",1,SWITCH(k1_sort!$D51,"ソロ歌",k1_sort!V51*7,"ソリ歌",k1_sort!V51*7,"振り",k1_sort!V51*5,"演技",k1_sort!V51*3,"全体歌",k1_sort!V51,1))</f>
        <v>1</v>
      </c>
      <c r="S51" s="189">
        <f>if(k1_sort!W51="",1,SWITCH(k1_sort!$D51,"ソロ歌",k1_sort!W51*7,"ソリ歌",k1_sort!W51*7,"振り",k1_sort!W51*5,"演技",k1_sort!W51*3,"全体歌",k1_sort!W51,1))</f>
        <v>1</v>
      </c>
      <c r="T51" s="189">
        <f>if(k1_sort!X51="",1,SWITCH(k1_sort!$D51,"ソロ歌",k1_sort!X51*7,"ソリ歌",k1_sort!X51*7,"振り",k1_sort!X51*5,"演技",k1_sort!X51*3,"全体歌",k1_sort!X51,1))</f>
        <v>1</v>
      </c>
      <c r="U51" s="189">
        <f>if(k1_sort!Y51="",1,SWITCH(k1_sort!$D51,"ソロ歌",k1_sort!Y51*7,"ソリ歌",k1_sort!Y51*7,"振り",k1_sort!Y51*5,"演技",k1_sort!Y51*3,"全体歌",k1_sort!Y51,1))</f>
        <v>1</v>
      </c>
      <c r="V51" s="189">
        <f>if(k1_sort!Z51="",1,SWITCH(k1_sort!$D51,"ソロ歌",k1_sort!Z51*7,"ソリ歌",k1_sort!Z51*7,"振り",k1_sort!Z51*5,"演技",k1_sort!Z51*3,"全体歌",k1_sort!Z51,1))</f>
        <v>1</v>
      </c>
      <c r="W51" s="189">
        <f>if(k1_sort!AA51="",1,SWITCH(k1_sort!$D51,"ソロ歌",k1_sort!AA51*7,"ソリ歌",k1_sort!AA51*7,"振り",k1_sort!AA51*5,"演技",k1_sort!AA51*3,"全体歌",k1_sort!AA51,1))</f>
        <v>1</v>
      </c>
      <c r="X51" s="189">
        <f>if(k1_sort!AB51="",1,SWITCH(k1_sort!$D51,"ソロ歌",k1_sort!AB51*7,"ソリ歌",k1_sort!AB51*7,"振り",k1_sort!AB51*5,"演技",k1_sort!AB51*3,"全体歌",k1_sort!AB51,1))</f>
        <v>1</v>
      </c>
      <c r="Y51" s="189">
        <f>if(k1_sort!AC51="",1,SWITCH(k1_sort!$D51,"ソロ歌",k1_sort!AC51*7,"ソリ歌",k1_sort!AC51*7,"振り",k1_sort!AC51*5,"演技",k1_sort!AC51*3,"全体歌",k1_sort!AC51,1))</f>
        <v>1</v>
      </c>
      <c r="Z51" s="189">
        <f>if(k1_sort!AD51="",1,SWITCH(k1_sort!$D51,"ソロ歌",k1_sort!AD51*7,"ソリ歌",k1_sort!AD51*7,"振り",k1_sort!AD51*5,"演技",k1_sort!AD51*3,"全体歌",k1_sort!AD51,1))</f>
        <v>1</v>
      </c>
      <c r="AA51" s="189">
        <f>if(k1_sort!AE51="",1,SWITCH(k1_sort!$D51,"ソロ歌",k1_sort!AE51*7,"ソリ歌",k1_sort!AE51*7,"振り",k1_sort!AE51*5,"演技",k1_sort!AE51*3,"全体歌",k1_sort!AE51,1))</f>
        <v>1</v>
      </c>
      <c r="AB51" s="189">
        <f>if(k1_sort!AF51="",1,SWITCH(k1_sort!$D51,"ソロ歌",k1_sort!AF51*7,"ソリ歌",k1_sort!AF51*7,"振り",k1_sort!AF51*5,"演技",k1_sort!AF51*3,"全体歌",k1_sort!AF51,1))</f>
        <v>1</v>
      </c>
      <c r="AC51" s="189">
        <f>if(k1_sort!AG51="",1,SWITCH(k1_sort!$D51,"ソロ歌",k1_sort!AG51*7,"ソリ歌",k1_sort!AG51*7,"振り",k1_sort!AG51*5,"演技",k1_sort!AG51*3,"全体歌",k1_sort!AG51,1))</f>
        <v>1</v>
      </c>
      <c r="AD51" s="189">
        <f>if(k1_sort!AH51="",1,SWITCH(k1_sort!$D51,"ソロ歌",k1_sort!AH51*7,"ソリ歌",k1_sort!AH51*7,"振り",k1_sort!AH51*5,"演技",k1_sort!AH51*3,"全体歌",k1_sort!AH51,1))</f>
        <v>1</v>
      </c>
      <c r="AE51" s="189">
        <f>if(k1_sort!AI51="",1,SWITCH(k1_sort!$D51,"ソロ歌",k1_sort!AI51*7,"ソリ歌",k1_sort!AI51*7,"振り",k1_sort!AI51*5,"演技",k1_sort!AI51*3,"全体歌",k1_sort!AI51,1))</f>
        <v>1</v>
      </c>
      <c r="AF51" s="189">
        <f>if(k1_sort!AJ51="",1,SWITCH(k1_sort!$D51,"ソロ歌",k1_sort!AJ51*7,"ソリ歌",k1_sort!AJ51*7,"振り",k1_sort!AJ51*5,"演技",k1_sort!AJ51*3,"全体歌",k1_sort!AJ51,1))</f>
        <v>1</v>
      </c>
      <c r="AG51" s="189">
        <f>if(k1_sort!AK51="",1,SWITCH(k1_sort!$D51,"ソロ歌",k1_sort!AK51*7,"ソリ歌",k1_sort!AK51*7,"振り",k1_sort!AK51*5,"演技",k1_sort!AK51*3,"全体歌",k1_sort!AK51,1))</f>
        <v>1</v>
      </c>
      <c r="AH51" s="189">
        <f>if(k1_sort!AL51="",1,SWITCH(k1_sort!$D51,"ソロ歌",k1_sort!AL51*7,"ソリ歌",k1_sort!AL51*7,"振り",k1_sort!AL51*5,"演技",k1_sort!AL51*3,"全体歌",k1_sort!AL51,1))</f>
        <v>1</v>
      </c>
      <c r="AI51" s="189">
        <f>if(k1_sort!AM51="",1,SWITCH(k1_sort!$D51,"ソロ歌",k1_sort!AM51*7,"ソリ歌",k1_sort!AM51*7,"振り",k1_sort!AM51*5,"演技",k1_sort!AM51*3,"全体歌",k1_sort!AM51,1))</f>
        <v>1</v>
      </c>
      <c r="AJ51" s="189">
        <f>if(k1_sort!AN51="",1,SWITCH(k1_sort!$D51,"ソロ歌",k1_sort!AN51*7,"ソリ歌",k1_sort!AN51*7,"振り",k1_sort!AN51*5,"演技",k1_sort!AN51*3,"全体歌",k1_sort!AN51,1))</f>
        <v>1</v>
      </c>
      <c r="AK51" s="189">
        <f>if(k1_sort!AO51="",1,SWITCH(k1_sort!$D51,"ソロ歌",k1_sort!AO51*7,"ソリ歌",k1_sort!AO51*7,"振り",k1_sort!AO51*5,"演技",k1_sort!AO51*3,"全体歌",k1_sort!AO51,1))</f>
        <v>1</v>
      </c>
      <c r="AL51" s="189">
        <f>if(k1_sort!AP51="",1,SWITCH(k1_sort!$D51,"ソロ歌",k1_sort!AP51*7,"ソリ歌",k1_sort!AP51*7,"振り",k1_sort!AP51*5,"演技",k1_sort!AP51*3,"全体歌",k1_sort!AP51,1))</f>
        <v>1</v>
      </c>
      <c r="AM51" s="189">
        <f>if(k1_sort!AQ51="",1,SWITCH(k1_sort!$D51,"ソロ歌",k1_sort!AQ51*7,"ソリ歌",k1_sort!AQ51*7,"振り",k1_sort!AQ51*5,"演技",k1_sort!AQ51*3,"全体歌",k1_sort!AQ51,1))</f>
        <v>1</v>
      </c>
      <c r="AN51" s="189">
        <f>if(k1_sort!AR51="",1,SWITCH(k1_sort!$D51,"ソロ歌",k1_sort!AR51*7,"ソリ歌",k1_sort!AR51*7,"振り",k1_sort!AR51*5,"演技",k1_sort!AR51*3,"全体歌",k1_sort!AR51,1))</f>
        <v>1</v>
      </c>
      <c r="AO51" s="189">
        <f>if(k1_sort!AS51="",1,SWITCH(k1_sort!$D51,"ソロ歌",k1_sort!AS51*7,"ソリ歌",k1_sort!AS51*7,"振り",k1_sort!AS51*5,"演技",k1_sort!AS51*3,"全体歌",k1_sort!AS51,1))</f>
        <v>1</v>
      </c>
      <c r="AP51" s="189">
        <f>if(k1_sort!AT51="",1,SWITCH(k1_sort!$D51,"ソロ歌",k1_sort!AT51*7,"ソリ歌",k1_sort!AT51*7,"振り",k1_sort!AT51*5,"演技",k1_sort!AT51*3,"全体歌",k1_sort!AT51,1))</f>
        <v>1</v>
      </c>
      <c r="AQ51" s="189">
        <f>if(k1_sort!AU51="",1,SWITCH(k1_sort!$D51,"ソロ歌",k1_sort!AU51*7,"ソリ歌",k1_sort!AU51*7,"振り",k1_sort!AU51*5,"演技",k1_sort!AU51*3,"全体歌",k1_sort!AU51,1))</f>
        <v>1</v>
      </c>
      <c r="AR51" s="189">
        <f>if(k1_sort!AV51="",1,SWITCH(k1_sort!$D51,"ソロ歌",k1_sort!AV51*7,"ソリ歌",k1_sort!AV51*7,"振り",k1_sort!AV51*5,"演技",k1_sort!AV51*3,"全体歌",k1_sort!AV51,1))</f>
        <v>1</v>
      </c>
      <c r="AS51" s="189">
        <f>if(k1_sort!AW51="",1,SWITCH(k1_sort!$D51,"ソロ歌",k1_sort!AW51*7,"ソリ歌",k1_sort!AW51*7,"振り",k1_sort!AW51*5,"演技",k1_sort!AW51*3,"全体歌",k1_sort!AW51,1))</f>
        <v>1</v>
      </c>
      <c r="AT51" s="189">
        <f>if(k1_sort!AX51="",1,SWITCH(k1_sort!$D51,"ソロ歌",k1_sort!AX51*7,"ソリ歌",k1_sort!AX51*7,"振り",k1_sort!AX51*5,"演技",k1_sort!AX51*3,"全体歌",k1_sort!AX51,1))</f>
        <v>1</v>
      </c>
      <c r="AU51" s="189">
        <f>if(k1_sort!AY51="",1,SWITCH(k1_sort!$D51,"ソロ歌",k1_sort!AY51*7,"ソリ歌",k1_sort!AY51*7,"振り",k1_sort!AY51*5,"演技",k1_sort!AY51*3,"全体歌",k1_sort!AY51,1))</f>
        <v>1</v>
      </c>
      <c r="AV51" s="189">
        <f>if(k1_sort!AZ51="",1,SWITCH(k1_sort!$D51,"ソロ歌",k1_sort!AZ51*7,"ソリ歌",k1_sort!AZ51*7,"振り",k1_sort!AZ51*5,"演技",k1_sort!AZ51*3,"全体歌",k1_sort!AZ51,1))</f>
        <v>1</v>
      </c>
      <c r="AW51" s="189">
        <f>if(k1_sort!BA51="",1,SWITCH(k1_sort!$D51,"ソロ歌",k1_sort!BA51*7,"ソリ歌",k1_sort!BA51*7,"振り",k1_sort!BA51*5,"演技",k1_sort!BA51*3,"全体歌",k1_sort!BA51,1))</f>
        <v>1</v>
      </c>
      <c r="AX51" s="189">
        <f>if(k1_sort!BB51="",1,SWITCH(k1_sort!$D51,"ソロ歌",k1_sort!BB51*7,"ソリ歌",k1_sort!BB51*7,"振り",k1_sort!BB51*5,"演技",k1_sort!BB51*3,"全体歌",k1_sort!BB51,1))</f>
        <v>1</v>
      </c>
      <c r="AY51" s="189">
        <f>if(k1_sort!BC51="",1,SWITCH(k1_sort!$D51,"ソロ歌",k1_sort!BC51*7,"ソリ歌",k1_sort!BC51*7,"振り",k1_sort!BC51*5,"演技",k1_sort!BC51*3,"全体歌",k1_sort!BC51,1))</f>
        <v>1</v>
      </c>
    </row>
    <row r="52">
      <c r="A52" s="36" t="str">
        <f>k1_sort!B52</f>
        <v/>
      </c>
      <c r="B52" s="189">
        <f>if(k1_sort!F52="",1,SWITCH(k1_sort!$D52,"ソロ歌",k1_sort!F52*7,"ソリ歌",k1_sort!F52*7,"振り",k1_sort!F52*5,"演技",k1_sort!F52*3,"全体歌",k1_sort!F52,1))</f>
        <v>1</v>
      </c>
      <c r="C52" s="189">
        <f>if(k1_sort!G52="",1,SWITCH(k1_sort!$D52,"ソロ歌",k1_sort!G52*7,"ソリ歌",k1_sort!G52*7,"振り",k1_sort!G52*5,"演技",k1_sort!G52*3,"全体歌",k1_sort!G52,1))</f>
        <v>1</v>
      </c>
      <c r="D52" s="189">
        <f>if(k1_sort!H52="",1,SWITCH(k1_sort!$D52,"ソロ歌",k1_sort!H52*7,"ソリ歌",k1_sort!H52*7,"振り",k1_sort!H52*5,"演技",k1_sort!H52*3,"全体歌",k1_sort!H52,1))</f>
        <v>1</v>
      </c>
      <c r="E52" s="189">
        <f>if(k1_sort!I52="",1,SWITCH(k1_sort!$D52,"ソロ歌",k1_sort!I52*7,"ソリ歌",k1_sort!I52*7,"振り",k1_sort!I52*5,"演技",k1_sort!I52*3,"全体歌",k1_sort!I52,1))</f>
        <v>1</v>
      </c>
      <c r="F52" s="189">
        <f>if(k1_sort!J52="",1,SWITCH(k1_sort!$D52,"ソロ歌",k1_sort!J52*7,"ソリ歌",k1_sort!J52*7,"振り",k1_sort!J52*5,"演技",k1_sort!J52*3,"全体歌",k1_sort!J52,1))</f>
        <v>1</v>
      </c>
      <c r="G52" s="189">
        <f>if(k1_sort!K52="",1,SWITCH(k1_sort!$D52,"ソロ歌",k1_sort!K52*7,"ソリ歌",k1_sort!K52*7,"振り",k1_sort!K52*5,"演技",k1_sort!K52*3,"全体歌",k1_sort!K52,1))</f>
        <v>1</v>
      </c>
      <c r="H52" s="189">
        <f>if(k1_sort!L52="",1,SWITCH(k1_sort!$D52,"ソロ歌",k1_sort!L52*7,"ソリ歌",k1_sort!L52*7,"振り",k1_sort!L52*5,"演技",k1_sort!L52*3,"全体歌",k1_sort!L52,1))</f>
        <v>1</v>
      </c>
      <c r="I52" s="189">
        <f>if(k1_sort!M52="",1,SWITCH(k1_sort!$D52,"ソロ歌",k1_sort!M52*7,"ソリ歌",k1_sort!M52*7,"振り",k1_sort!M52*5,"演技",k1_sort!M52*3,"全体歌",k1_sort!M52,1))</f>
        <v>1</v>
      </c>
      <c r="J52" s="189">
        <f>if(k1_sort!N52="",1,SWITCH(k1_sort!$D52,"ソロ歌",k1_sort!N52*7,"ソリ歌",k1_sort!N52*7,"振り",k1_sort!N52*5,"演技",k1_sort!N52*3,"全体歌",k1_sort!N52,1))</f>
        <v>1</v>
      </c>
      <c r="K52" s="189">
        <f>if(k1_sort!O52="",1,SWITCH(k1_sort!$D52,"ソロ歌",k1_sort!O52*7,"ソリ歌",k1_sort!O52*7,"振り",k1_sort!O52*5,"演技",k1_sort!O52*3,"全体歌",k1_sort!O52,1))</f>
        <v>1</v>
      </c>
      <c r="L52" s="189">
        <f>if(k1_sort!P52="",1,SWITCH(k1_sort!$D52,"ソロ歌",k1_sort!P52*7,"ソリ歌",k1_sort!P52*7,"振り",k1_sort!P52*5,"演技",k1_sort!P52*3,"全体歌",k1_sort!P52,1))</f>
        <v>1</v>
      </c>
      <c r="M52" s="189">
        <f>if(k1_sort!Q52="",1,SWITCH(k1_sort!$D52,"ソロ歌",k1_sort!Q52*7,"ソリ歌",k1_sort!Q52*7,"振り",k1_sort!Q52*5,"演技",k1_sort!Q52*3,"全体歌",k1_sort!Q52,1))</f>
        <v>1</v>
      </c>
      <c r="N52" s="189">
        <f>if(k1_sort!R52="",1,SWITCH(k1_sort!$D52,"ソロ歌",k1_sort!R52*7,"ソリ歌",k1_sort!R52*7,"振り",k1_sort!R52*5,"演技",k1_sort!R52*3,"全体歌",k1_sort!R52,1))</f>
        <v>1</v>
      </c>
      <c r="O52" s="189">
        <f>if(k1_sort!S52="",1,SWITCH(k1_sort!$D52,"ソロ歌",k1_sort!S52*7,"ソリ歌",k1_sort!S52*7,"振り",k1_sort!S52*5,"演技",k1_sort!S52*3,"全体歌",k1_sort!S52,1))</f>
        <v>1</v>
      </c>
      <c r="P52" s="189">
        <f>if(k1_sort!T52="",1,SWITCH(k1_sort!$D52,"ソロ歌",k1_sort!T52*7,"ソリ歌",k1_sort!T52*7,"振り",k1_sort!T52*5,"演技",k1_sort!T52*3,"全体歌",k1_sort!T52,1))</f>
        <v>1</v>
      </c>
      <c r="Q52" s="189">
        <f>if(k1_sort!U52="",1,SWITCH(k1_sort!$D52,"ソロ歌",k1_sort!U52*7,"ソリ歌",k1_sort!U52*7,"振り",k1_sort!U52*5,"演技",k1_sort!U52*3,"全体歌",k1_sort!U52,1))</f>
        <v>1</v>
      </c>
      <c r="R52" s="189">
        <f>if(k1_sort!V52="",1,SWITCH(k1_sort!$D52,"ソロ歌",k1_sort!V52*7,"ソリ歌",k1_sort!V52*7,"振り",k1_sort!V52*5,"演技",k1_sort!V52*3,"全体歌",k1_sort!V52,1))</f>
        <v>1</v>
      </c>
      <c r="S52" s="189">
        <f>if(k1_sort!W52="",1,SWITCH(k1_sort!$D52,"ソロ歌",k1_sort!W52*7,"ソリ歌",k1_sort!W52*7,"振り",k1_sort!W52*5,"演技",k1_sort!W52*3,"全体歌",k1_sort!W52,1))</f>
        <v>1</v>
      </c>
      <c r="T52" s="189">
        <f>if(k1_sort!X52="",1,SWITCH(k1_sort!$D52,"ソロ歌",k1_sort!X52*7,"ソリ歌",k1_sort!X52*7,"振り",k1_sort!X52*5,"演技",k1_sort!X52*3,"全体歌",k1_sort!X52,1))</f>
        <v>1</v>
      </c>
      <c r="U52" s="189">
        <f>if(k1_sort!Y52="",1,SWITCH(k1_sort!$D52,"ソロ歌",k1_sort!Y52*7,"ソリ歌",k1_sort!Y52*7,"振り",k1_sort!Y52*5,"演技",k1_sort!Y52*3,"全体歌",k1_sort!Y52,1))</f>
        <v>1</v>
      </c>
      <c r="V52" s="189">
        <f>if(k1_sort!Z52="",1,SWITCH(k1_sort!$D52,"ソロ歌",k1_sort!Z52*7,"ソリ歌",k1_sort!Z52*7,"振り",k1_sort!Z52*5,"演技",k1_sort!Z52*3,"全体歌",k1_sort!Z52,1))</f>
        <v>1</v>
      </c>
      <c r="W52" s="189">
        <f>if(k1_sort!AA52="",1,SWITCH(k1_sort!$D52,"ソロ歌",k1_sort!AA52*7,"ソリ歌",k1_sort!AA52*7,"振り",k1_sort!AA52*5,"演技",k1_sort!AA52*3,"全体歌",k1_sort!AA52,1))</f>
        <v>1</v>
      </c>
      <c r="X52" s="189">
        <f>if(k1_sort!AB52="",1,SWITCH(k1_sort!$D52,"ソロ歌",k1_sort!AB52*7,"ソリ歌",k1_sort!AB52*7,"振り",k1_sort!AB52*5,"演技",k1_sort!AB52*3,"全体歌",k1_sort!AB52,1))</f>
        <v>1</v>
      </c>
      <c r="Y52" s="189">
        <f>if(k1_sort!AC52="",1,SWITCH(k1_sort!$D52,"ソロ歌",k1_sort!AC52*7,"ソリ歌",k1_sort!AC52*7,"振り",k1_sort!AC52*5,"演技",k1_sort!AC52*3,"全体歌",k1_sort!AC52,1))</f>
        <v>1</v>
      </c>
      <c r="Z52" s="189">
        <f>if(k1_sort!AD52="",1,SWITCH(k1_sort!$D52,"ソロ歌",k1_sort!AD52*7,"ソリ歌",k1_sort!AD52*7,"振り",k1_sort!AD52*5,"演技",k1_sort!AD52*3,"全体歌",k1_sort!AD52,1))</f>
        <v>1</v>
      </c>
      <c r="AA52" s="189">
        <f>if(k1_sort!AE52="",1,SWITCH(k1_sort!$D52,"ソロ歌",k1_sort!AE52*7,"ソリ歌",k1_sort!AE52*7,"振り",k1_sort!AE52*5,"演技",k1_sort!AE52*3,"全体歌",k1_sort!AE52,1))</f>
        <v>1</v>
      </c>
      <c r="AB52" s="189">
        <f>if(k1_sort!AF52="",1,SWITCH(k1_sort!$D52,"ソロ歌",k1_sort!AF52*7,"ソリ歌",k1_sort!AF52*7,"振り",k1_sort!AF52*5,"演技",k1_sort!AF52*3,"全体歌",k1_sort!AF52,1))</f>
        <v>1</v>
      </c>
      <c r="AC52" s="189">
        <f>if(k1_sort!AG52="",1,SWITCH(k1_sort!$D52,"ソロ歌",k1_sort!AG52*7,"ソリ歌",k1_sort!AG52*7,"振り",k1_sort!AG52*5,"演技",k1_sort!AG52*3,"全体歌",k1_sort!AG52,1))</f>
        <v>1</v>
      </c>
      <c r="AD52" s="189">
        <f>if(k1_sort!AH52="",1,SWITCH(k1_sort!$D52,"ソロ歌",k1_sort!AH52*7,"ソリ歌",k1_sort!AH52*7,"振り",k1_sort!AH52*5,"演技",k1_sort!AH52*3,"全体歌",k1_sort!AH52,1))</f>
        <v>1</v>
      </c>
      <c r="AE52" s="189">
        <f>if(k1_sort!AI52="",1,SWITCH(k1_sort!$D52,"ソロ歌",k1_sort!AI52*7,"ソリ歌",k1_sort!AI52*7,"振り",k1_sort!AI52*5,"演技",k1_sort!AI52*3,"全体歌",k1_sort!AI52,1))</f>
        <v>1</v>
      </c>
      <c r="AF52" s="189">
        <f>if(k1_sort!AJ52="",1,SWITCH(k1_sort!$D52,"ソロ歌",k1_sort!AJ52*7,"ソリ歌",k1_sort!AJ52*7,"振り",k1_sort!AJ52*5,"演技",k1_sort!AJ52*3,"全体歌",k1_sort!AJ52,1))</f>
        <v>1</v>
      </c>
      <c r="AG52" s="189">
        <f>if(k1_sort!AK52="",1,SWITCH(k1_sort!$D52,"ソロ歌",k1_sort!AK52*7,"ソリ歌",k1_sort!AK52*7,"振り",k1_sort!AK52*5,"演技",k1_sort!AK52*3,"全体歌",k1_sort!AK52,1))</f>
        <v>1</v>
      </c>
      <c r="AH52" s="189">
        <f>if(k1_sort!AL52="",1,SWITCH(k1_sort!$D52,"ソロ歌",k1_sort!AL52*7,"ソリ歌",k1_sort!AL52*7,"振り",k1_sort!AL52*5,"演技",k1_sort!AL52*3,"全体歌",k1_sort!AL52,1))</f>
        <v>1</v>
      </c>
      <c r="AI52" s="189">
        <f>if(k1_sort!AM52="",1,SWITCH(k1_sort!$D52,"ソロ歌",k1_sort!AM52*7,"ソリ歌",k1_sort!AM52*7,"振り",k1_sort!AM52*5,"演技",k1_sort!AM52*3,"全体歌",k1_sort!AM52,1))</f>
        <v>1</v>
      </c>
      <c r="AJ52" s="189">
        <f>if(k1_sort!AN52="",1,SWITCH(k1_sort!$D52,"ソロ歌",k1_sort!AN52*7,"ソリ歌",k1_sort!AN52*7,"振り",k1_sort!AN52*5,"演技",k1_sort!AN52*3,"全体歌",k1_sort!AN52,1))</f>
        <v>1</v>
      </c>
      <c r="AK52" s="189">
        <f>if(k1_sort!AO52="",1,SWITCH(k1_sort!$D52,"ソロ歌",k1_sort!AO52*7,"ソリ歌",k1_sort!AO52*7,"振り",k1_sort!AO52*5,"演技",k1_sort!AO52*3,"全体歌",k1_sort!AO52,1))</f>
        <v>1</v>
      </c>
      <c r="AL52" s="189">
        <f>if(k1_sort!AP52="",1,SWITCH(k1_sort!$D52,"ソロ歌",k1_sort!AP52*7,"ソリ歌",k1_sort!AP52*7,"振り",k1_sort!AP52*5,"演技",k1_sort!AP52*3,"全体歌",k1_sort!AP52,1))</f>
        <v>1</v>
      </c>
      <c r="AM52" s="189">
        <f>if(k1_sort!AQ52="",1,SWITCH(k1_sort!$D52,"ソロ歌",k1_sort!AQ52*7,"ソリ歌",k1_sort!AQ52*7,"振り",k1_sort!AQ52*5,"演技",k1_sort!AQ52*3,"全体歌",k1_sort!AQ52,1))</f>
        <v>1</v>
      </c>
      <c r="AN52" s="189">
        <f>if(k1_sort!AR52="",1,SWITCH(k1_sort!$D52,"ソロ歌",k1_sort!AR52*7,"ソリ歌",k1_sort!AR52*7,"振り",k1_sort!AR52*5,"演技",k1_sort!AR52*3,"全体歌",k1_sort!AR52,1))</f>
        <v>1</v>
      </c>
      <c r="AO52" s="189">
        <f>if(k1_sort!AS52="",1,SWITCH(k1_sort!$D52,"ソロ歌",k1_sort!AS52*7,"ソリ歌",k1_sort!AS52*7,"振り",k1_sort!AS52*5,"演技",k1_sort!AS52*3,"全体歌",k1_sort!AS52,1))</f>
        <v>1</v>
      </c>
      <c r="AP52" s="189">
        <f>if(k1_sort!AT52="",1,SWITCH(k1_sort!$D52,"ソロ歌",k1_sort!AT52*7,"ソリ歌",k1_sort!AT52*7,"振り",k1_sort!AT52*5,"演技",k1_sort!AT52*3,"全体歌",k1_sort!AT52,1))</f>
        <v>1</v>
      </c>
      <c r="AQ52" s="189">
        <f>if(k1_sort!AU52="",1,SWITCH(k1_sort!$D52,"ソロ歌",k1_sort!AU52*7,"ソリ歌",k1_sort!AU52*7,"振り",k1_sort!AU52*5,"演技",k1_sort!AU52*3,"全体歌",k1_sort!AU52,1))</f>
        <v>1</v>
      </c>
      <c r="AR52" s="189">
        <f>if(k1_sort!AV52="",1,SWITCH(k1_sort!$D52,"ソロ歌",k1_sort!AV52*7,"ソリ歌",k1_sort!AV52*7,"振り",k1_sort!AV52*5,"演技",k1_sort!AV52*3,"全体歌",k1_sort!AV52,1))</f>
        <v>1</v>
      </c>
      <c r="AS52" s="189">
        <f>if(k1_sort!AW52="",1,SWITCH(k1_sort!$D52,"ソロ歌",k1_sort!AW52*7,"ソリ歌",k1_sort!AW52*7,"振り",k1_sort!AW52*5,"演技",k1_sort!AW52*3,"全体歌",k1_sort!AW52,1))</f>
        <v>1</v>
      </c>
      <c r="AT52" s="189">
        <f>if(k1_sort!AX52="",1,SWITCH(k1_sort!$D52,"ソロ歌",k1_sort!AX52*7,"ソリ歌",k1_sort!AX52*7,"振り",k1_sort!AX52*5,"演技",k1_sort!AX52*3,"全体歌",k1_sort!AX52,1))</f>
        <v>1</v>
      </c>
      <c r="AU52" s="189">
        <f>if(k1_sort!AY52="",1,SWITCH(k1_sort!$D52,"ソロ歌",k1_sort!AY52*7,"ソリ歌",k1_sort!AY52*7,"振り",k1_sort!AY52*5,"演技",k1_sort!AY52*3,"全体歌",k1_sort!AY52,1))</f>
        <v>1</v>
      </c>
      <c r="AV52" s="189">
        <f>if(k1_sort!AZ52="",1,SWITCH(k1_sort!$D52,"ソロ歌",k1_sort!AZ52*7,"ソリ歌",k1_sort!AZ52*7,"振り",k1_sort!AZ52*5,"演技",k1_sort!AZ52*3,"全体歌",k1_sort!AZ52,1))</f>
        <v>1</v>
      </c>
      <c r="AW52" s="189">
        <f>if(k1_sort!BA52="",1,SWITCH(k1_sort!$D52,"ソロ歌",k1_sort!BA52*7,"ソリ歌",k1_sort!BA52*7,"振り",k1_sort!BA52*5,"演技",k1_sort!BA52*3,"全体歌",k1_sort!BA52,1))</f>
        <v>1</v>
      </c>
      <c r="AX52" s="189">
        <f>if(k1_sort!BB52="",1,SWITCH(k1_sort!$D52,"ソロ歌",k1_sort!BB52*7,"ソリ歌",k1_sort!BB52*7,"振り",k1_sort!BB52*5,"演技",k1_sort!BB52*3,"全体歌",k1_sort!BB52,1))</f>
        <v>1</v>
      </c>
      <c r="AY52" s="189">
        <f>if(k1_sort!BC52="",1,SWITCH(k1_sort!$D52,"ソロ歌",k1_sort!BC52*7,"ソリ歌",k1_sort!BC52*7,"振り",k1_sort!BC52*5,"演技",k1_sort!BC52*3,"全体歌",k1_sort!BC52,1))</f>
        <v>1</v>
      </c>
    </row>
    <row r="53">
      <c r="A53" s="36" t="str">
        <f>k1_sort!B53</f>
        <v/>
      </c>
      <c r="B53" s="189">
        <f>if(k1_sort!F53="",1,SWITCH(k1_sort!$D53,"ソロ歌",k1_sort!F53*7,"ソリ歌",k1_sort!F53*7,"振り",k1_sort!F53*5,"演技",k1_sort!F53*3,"全体歌",k1_sort!F53,1))</f>
        <v>1</v>
      </c>
      <c r="C53" s="189">
        <f>if(k1_sort!G53="",1,SWITCH(k1_sort!$D53,"ソロ歌",k1_sort!G53*7,"ソリ歌",k1_sort!G53*7,"振り",k1_sort!G53*5,"演技",k1_sort!G53*3,"全体歌",k1_sort!G53,1))</f>
        <v>1</v>
      </c>
      <c r="D53" s="189">
        <f>if(k1_sort!H53="",1,SWITCH(k1_sort!$D53,"ソロ歌",k1_sort!H53*7,"ソリ歌",k1_sort!H53*7,"振り",k1_sort!H53*5,"演技",k1_sort!H53*3,"全体歌",k1_sort!H53,1))</f>
        <v>1</v>
      </c>
      <c r="E53" s="189">
        <f>if(k1_sort!I53="",1,SWITCH(k1_sort!$D53,"ソロ歌",k1_sort!I53*7,"ソリ歌",k1_sort!I53*7,"振り",k1_sort!I53*5,"演技",k1_sort!I53*3,"全体歌",k1_sort!I53,1))</f>
        <v>1</v>
      </c>
      <c r="F53" s="189">
        <f>if(k1_sort!J53="",1,SWITCH(k1_sort!$D53,"ソロ歌",k1_sort!J53*7,"ソリ歌",k1_sort!J53*7,"振り",k1_sort!J53*5,"演技",k1_sort!J53*3,"全体歌",k1_sort!J53,1))</f>
        <v>1</v>
      </c>
      <c r="G53" s="189">
        <f>if(k1_sort!K53="",1,SWITCH(k1_sort!$D53,"ソロ歌",k1_sort!K53*7,"ソリ歌",k1_sort!K53*7,"振り",k1_sort!K53*5,"演技",k1_sort!K53*3,"全体歌",k1_sort!K53,1))</f>
        <v>1</v>
      </c>
      <c r="H53" s="189">
        <f>if(k1_sort!L53="",1,SWITCH(k1_sort!$D53,"ソロ歌",k1_sort!L53*7,"ソリ歌",k1_sort!L53*7,"振り",k1_sort!L53*5,"演技",k1_sort!L53*3,"全体歌",k1_sort!L53,1))</f>
        <v>1</v>
      </c>
      <c r="I53" s="189">
        <f>if(k1_sort!M53="",1,SWITCH(k1_sort!$D53,"ソロ歌",k1_sort!M53*7,"ソリ歌",k1_sort!M53*7,"振り",k1_sort!M53*5,"演技",k1_sort!M53*3,"全体歌",k1_sort!M53,1))</f>
        <v>1</v>
      </c>
      <c r="J53" s="189">
        <f>if(k1_sort!N53="",1,SWITCH(k1_sort!$D53,"ソロ歌",k1_sort!N53*7,"ソリ歌",k1_sort!N53*7,"振り",k1_sort!N53*5,"演技",k1_sort!N53*3,"全体歌",k1_sort!N53,1))</f>
        <v>1</v>
      </c>
      <c r="K53" s="189">
        <f>if(k1_sort!O53="",1,SWITCH(k1_sort!$D53,"ソロ歌",k1_sort!O53*7,"ソリ歌",k1_sort!O53*7,"振り",k1_sort!O53*5,"演技",k1_sort!O53*3,"全体歌",k1_sort!O53,1))</f>
        <v>1</v>
      </c>
      <c r="L53" s="189">
        <f>if(k1_sort!P53="",1,SWITCH(k1_sort!$D53,"ソロ歌",k1_sort!P53*7,"ソリ歌",k1_sort!P53*7,"振り",k1_sort!P53*5,"演技",k1_sort!P53*3,"全体歌",k1_sort!P53,1))</f>
        <v>1</v>
      </c>
      <c r="M53" s="189">
        <f>if(k1_sort!Q53="",1,SWITCH(k1_sort!$D53,"ソロ歌",k1_sort!Q53*7,"ソリ歌",k1_sort!Q53*7,"振り",k1_sort!Q53*5,"演技",k1_sort!Q53*3,"全体歌",k1_sort!Q53,1))</f>
        <v>1</v>
      </c>
      <c r="N53" s="189">
        <f>if(k1_sort!R53="",1,SWITCH(k1_sort!$D53,"ソロ歌",k1_sort!R53*7,"ソリ歌",k1_sort!R53*7,"振り",k1_sort!R53*5,"演技",k1_sort!R53*3,"全体歌",k1_sort!R53,1))</f>
        <v>1</v>
      </c>
      <c r="O53" s="189">
        <f>if(k1_sort!S53="",1,SWITCH(k1_sort!$D53,"ソロ歌",k1_sort!S53*7,"ソリ歌",k1_sort!S53*7,"振り",k1_sort!S53*5,"演技",k1_sort!S53*3,"全体歌",k1_sort!S53,1))</f>
        <v>1</v>
      </c>
      <c r="P53" s="189">
        <f>if(k1_sort!T53="",1,SWITCH(k1_sort!$D53,"ソロ歌",k1_sort!T53*7,"ソリ歌",k1_sort!T53*7,"振り",k1_sort!T53*5,"演技",k1_sort!T53*3,"全体歌",k1_sort!T53,1))</f>
        <v>1</v>
      </c>
      <c r="Q53" s="189">
        <f>if(k1_sort!U53="",1,SWITCH(k1_sort!$D53,"ソロ歌",k1_sort!U53*7,"ソリ歌",k1_sort!U53*7,"振り",k1_sort!U53*5,"演技",k1_sort!U53*3,"全体歌",k1_sort!U53,1))</f>
        <v>1</v>
      </c>
      <c r="R53" s="189">
        <f>if(k1_sort!V53="",1,SWITCH(k1_sort!$D53,"ソロ歌",k1_sort!V53*7,"ソリ歌",k1_sort!V53*7,"振り",k1_sort!V53*5,"演技",k1_sort!V53*3,"全体歌",k1_sort!V53,1))</f>
        <v>1</v>
      </c>
      <c r="S53" s="189">
        <f>if(k1_sort!W53="",1,SWITCH(k1_sort!$D53,"ソロ歌",k1_sort!W53*7,"ソリ歌",k1_sort!W53*7,"振り",k1_sort!W53*5,"演技",k1_sort!W53*3,"全体歌",k1_sort!W53,1))</f>
        <v>1</v>
      </c>
      <c r="T53" s="189">
        <f>if(k1_sort!X53="",1,SWITCH(k1_sort!$D53,"ソロ歌",k1_sort!X53*7,"ソリ歌",k1_sort!X53*7,"振り",k1_sort!X53*5,"演技",k1_sort!X53*3,"全体歌",k1_sort!X53,1))</f>
        <v>1</v>
      </c>
      <c r="U53" s="189">
        <f>if(k1_sort!Y53="",1,SWITCH(k1_sort!$D53,"ソロ歌",k1_sort!Y53*7,"ソリ歌",k1_sort!Y53*7,"振り",k1_sort!Y53*5,"演技",k1_sort!Y53*3,"全体歌",k1_sort!Y53,1))</f>
        <v>1</v>
      </c>
      <c r="V53" s="189">
        <f>if(k1_sort!Z53="",1,SWITCH(k1_sort!$D53,"ソロ歌",k1_sort!Z53*7,"ソリ歌",k1_sort!Z53*7,"振り",k1_sort!Z53*5,"演技",k1_sort!Z53*3,"全体歌",k1_sort!Z53,1))</f>
        <v>1</v>
      </c>
      <c r="W53" s="189">
        <f>if(k1_sort!AA53="",1,SWITCH(k1_sort!$D53,"ソロ歌",k1_sort!AA53*7,"ソリ歌",k1_sort!AA53*7,"振り",k1_sort!AA53*5,"演技",k1_sort!AA53*3,"全体歌",k1_sort!AA53,1))</f>
        <v>1</v>
      </c>
      <c r="X53" s="189">
        <f>if(k1_sort!AB53="",1,SWITCH(k1_sort!$D53,"ソロ歌",k1_sort!AB53*7,"ソリ歌",k1_sort!AB53*7,"振り",k1_sort!AB53*5,"演技",k1_sort!AB53*3,"全体歌",k1_sort!AB53,1))</f>
        <v>1</v>
      </c>
      <c r="Y53" s="189">
        <f>if(k1_sort!AC53="",1,SWITCH(k1_sort!$D53,"ソロ歌",k1_sort!AC53*7,"ソリ歌",k1_sort!AC53*7,"振り",k1_sort!AC53*5,"演技",k1_sort!AC53*3,"全体歌",k1_sort!AC53,1))</f>
        <v>1</v>
      </c>
      <c r="Z53" s="189">
        <f>if(k1_sort!AD53="",1,SWITCH(k1_sort!$D53,"ソロ歌",k1_sort!AD53*7,"ソリ歌",k1_sort!AD53*7,"振り",k1_sort!AD53*5,"演技",k1_sort!AD53*3,"全体歌",k1_sort!AD53,1))</f>
        <v>1</v>
      </c>
      <c r="AA53" s="189">
        <f>if(k1_sort!AE53="",1,SWITCH(k1_sort!$D53,"ソロ歌",k1_sort!AE53*7,"ソリ歌",k1_sort!AE53*7,"振り",k1_sort!AE53*5,"演技",k1_sort!AE53*3,"全体歌",k1_sort!AE53,1))</f>
        <v>1</v>
      </c>
      <c r="AB53" s="189">
        <f>if(k1_sort!AF53="",1,SWITCH(k1_sort!$D53,"ソロ歌",k1_sort!AF53*7,"ソリ歌",k1_sort!AF53*7,"振り",k1_sort!AF53*5,"演技",k1_sort!AF53*3,"全体歌",k1_sort!AF53,1))</f>
        <v>1</v>
      </c>
      <c r="AC53" s="189">
        <f>if(k1_sort!AG53="",1,SWITCH(k1_sort!$D53,"ソロ歌",k1_sort!AG53*7,"ソリ歌",k1_sort!AG53*7,"振り",k1_sort!AG53*5,"演技",k1_sort!AG53*3,"全体歌",k1_sort!AG53,1))</f>
        <v>1</v>
      </c>
      <c r="AD53" s="189">
        <f>if(k1_sort!AH53="",1,SWITCH(k1_sort!$D53,"ソロ歌",k1_sort!AH53*7,"ソリ歌",k1_sort!AH53*7,"振り",k1_sort!AH53*5,"演技",k1_sort!AH53*3,"全体歌",k1_sort!AH53,1))</f>
        <v>1</v>
      </c>
      <c r="AE53" s="189">
        <f>if(k1_sort!AI53="",1,SWITCH(k1_sort!$D53,"ソロ歌",k1_sort!AI53*7,"ソリ歌",k1_sort!AI53*7,"振り",k1_sort!AI53*5,"演技",k1_sort!AI53*3,"全体歌",k1_sort!AI53,1))</f>
        <v>1</v>
      </c>
      <c r="AF53" s="189">
        <f>if(k1_sort!AJ53="",1,SWITCH(k1_sort!$D53,"ソロ歌",k1_sort!AJ53*7,"ソリ歌",k1_sort!AJ53*7,"振り",k1_sort!AJ53*5,"演技",k1_sort!AJ53*3,"全体歌",k1_sort!AJ53,1))</f>
        <v>1</v>
      </c>
      <c r="AG53" s="189">
        <f>if(k1_sort!AK53="",1,SWITCH(k1_sort!$D53,"ソロ歌",k1_sort!AK53*7,"ソリ歌",k1_sort!AK53*7,"振り",k1_sort!AK53*5,"演技",k1_sort!AK53*3,"全体歌",k1_sort!AK53,1))</f>
        <v>1</v>
      </c>
      <c r="AH53" s="189">
        <f>if(k1_sort!AL53="",1,SWITCH(k1_sort!$D53,"ソロ歌",k1_sort!AL53*7,"ソリ歌",k1_sort!AL53*7,"振り",k1_sort!AL53*5,"演技",k1_sort!AL53*3,"全体歌",k1_sort!AL53,1))</f>
        <v>1</v>
      </c>
      <c r="AI53" s="189">
        <f>if(k1_sort!AM53="",1,SWITCH(k1_sort!$D53,"ソロ歌",k1_sort!AM53*7,"ソリ歌",k1_sort!AM53*7,"振り",k1_sort!AM53*5,"演技",k1_sort!AM53*3,"全体歌",k1_sort!AM53,1))</f>
        <v>1</v>
      </c>
      <c r="AJ53" s="189">
        <f>if(k1_sort!AN53="",1,SWITCH(k1_sort!$D53,"ソロ歌",k1_sort!AN53*7,"ソリ歌",k1_sort!AN53*7,"振り",k1_sort!AN53*5,"演技",k1_sort!AN53*3,"全体歌",k1_sort!AN53,1))</f>
        <v>1</v>
      </c>
      <c r="AK53" s="189">
        <f>if(k1_sort!AO53="",1,SWITCH(k1_sort!$D53,"ソロ歌",k1_sort!AO53*7,"ソリ歌",k1_sort!AO53*7,"振り",k1_sort!AO53*5,"演技",k1_sort!AO53*3,"全体歌",k1_sort!AO53,1))</f>
        <v>1</v>
      </c>
      <c r="AL53" s="189">
        <f>if(k1_sort!AP53="",1,SWITCH(k1_sort!$D53,"ソロ歌",k1_sort!AP53*7,"ソリ歌",k1_sort!AP53*7,"振り",k1_sort!AP53*5,"演技",k1_sort!AP53*3,"全体歌",k1_sort!AP53,1))</f>
        <v>1</v>
      </c>
      <c r="AM53" s="189">
        <f>if(k1_sort!AQ53="",1,SWITCH(k1_sort!$D53,"ソロ歌",k1_sort!AQ53*7,"ソリ歌",k1_sort!AQ53*7,"振り",k1_sort!AQ53*5,"演技",k1_sort!AQ53*3,"全体歌",k1_sort!AQ53,1))</f>
        <v>1</v>
      </c>
      <c r="AN53" s="189">
        <f>if(k1_sort!AR53="",1,SWITCH(k1_sort!$D53,"ソロ歌",k1_sort!AR53*7,"ソリ歌",k1_sort!AR53*7,"振り",k1_sort!AR53*5,"演技",k1_sort!AR53*3,"全体歌",k1_sort!AR53,1))</f>
        <v>1</v>
      </c>
      <c r="AO53" s="189">
        <f>if(k1_sort!AS53="",1,SWITCH(k1_sort!$D53,"ソロ歌",k1_sort!AS53*7,"ソリ歌",k1_sort!AS53*7,"振り",k1_sort!AS53*5,"演技",k1_sort!AS53*3,"全体歌",k1_sort!AS53,1))</f>
        <v>1</v>
      </c>
      <c r="AP53" s="189">
        <f>if(k1_sort!AT53="",1,SWITCH(k1_sort!$D53,"ソロ歌",k1_sort!AT53*7,"ソリ歌",k1_sort!AT53*7,"振り",k1_sort!AT53*5,"演技",k1_sort!AT53*3,"全体歌",k1_sort!AT53,1))</f>
        <v>1</v>
      </c>
      <c r="AQ53" s="189">
        <f>if(k1_sort!AU53="",1,SWITCH(k1_sort!$D53,"ソロ歌",k1_sort!AU53*7,"ソリ歌",k1_sort!AU53*7,"振り",k1_sort!AU53*5,"演技",k1_sort!AU53*3,"全体歌",k1_sort!AU53,1))</f>
        <v>1</v>
      </c>
      <c r="AR53" s="189">
        <f>if(k1_sort!AV53="",1,SWITCH(k1_sort!$D53,"ソロ歌",k1_sort!AV53*7,"ソリ歌",k1_sort!AV53*7,"振り",k1_sort!AV53*5,"演技",k1_sort!AV53*3,"全体歌",k1_sort!AV53,1))</f>
        <v>1</v>
      </c>
      <c r="AS53" s="189">
        <f>if(k1_sort!AW53="",1,SWITCH(k1_sort!$D53,"ソロ歌",k1_sort!AW53*7,"ソリ歌",k1_sort!AW53*7,"振り",k1_sort!AW53*5,"演技",k1_sort!AW53*3,"全体歌",k1_sort!AW53,1))</f>
        <v>1</v>
      </c>
      <c r="AT53" s="189">
        <f>if(k1_sort!AX53="",1,SWITCH(k1_sort!$D53,"ソロ歌",k1_sort!AX53*7,"ソリ歌",k1_sort!AX53*7,"振り",k1_sort!AX53*5,"演技",k1_sort!AX53*3,"全体歌",k1_sort!AX53,1))</f>
        <v>1</v>
      </c>
      <c r="AU53" s="189">
        <f>if(k1_sort!AY53="",1,SWITCH(k1_sort!$D53,"ソロ歌",k1_sort!AY53*7,"ソリ歌",k1_sort!AY53*7,"振り",k1_sort!AY53*5,"演技",k1_sort!AY53*3,"全体歌",k1_sort!AY53,1))</f>
        <v>1</v>
      </c>
      <c r="AV53" s="189">
        <f>if(k1_sort!AZ53="",1,SWITCH(k1_sort!$D53,"ソロ歌",k1_sort!AZ53*7,"ソリ歌",k1_sort!AZ53*7,"振り",k1_sort!AZ53*5,"演技",k1_sort!AZ53*3,"全体歌",k1_sort!AZ53,1))</f>
        <v>1</v>
      </c>
      <c r="AW53" s="189">
        <f>if(k1_sort!BA53="",1,SWITCH(k1_sort!$D53,"ソロ歌",k1_sort!BA53*7,"ソリ歌",k1_sort!BA53*7,"振り",k1_sort!BA53*5,"演技",k1_sort!BA53*3,"全体歌",k1_sort!BA53,1))</f>
        <v>1</v>
      </c>
      <c r="AX53" s="189">
        <f>if(k1_sort!BB53="",1,SWITCH(k1_sort!$D53,"ソロ歌",k1_sort!BB53*7,"ソリ歌",k1_sort!BB53*7,"振り",k1_sort!BB53*5,"演技",k1_sort!BB53*3,"全体歌",k1_sort!BB53,1))</f>
        <v>1</v>
      </c>
      <c r="AY53" s="189">
        <f>if(k1_sort!BC53="",1,SWITCH(k1_sort!$D53,"ソロ歌",k1_sort!BC53*7,"ソリ歌",k1_sort!BC53*7,"振り",k1_sort!BC53*5,"演技",k1_sort!BC53*3,"全体歌",k1_sort!BC53,1))</f>
        <v>1</v>
      </c>
    </row>
    <row r="54">
      <c r="A54" s="36" t="str">
        <f>k1_sort!B54</f>
        <v/>
      </c>
      <c r="B54" s="189">
        <f>if(k1_sort!F54="",1,SWITCH(k1_sort!$D54,"ソロ歌",k1_sort!F54*7,"ソリ歌",k1_sort!F54*7,"振り",k1_sort!F54*5,"演技",k1_sort!F54*3,"全体歌",k1_sort!F54,1))</f>
        <v>1</v>
      </c>
      <c r="C54" s="189">
        <f>if(k1_sort!G54="",1,SWITCH(k1_sort!$D54,"ソロ歌",k1_sort!G54*7,"ソリ歌",k1_sort!G54*7,"振り",k1_sort!G54*5,"演技",k1_sort!G54*3,"全体歌",k1_sort!G54,1))</f>
        <v>1</v>
      </c>
      <c r="D54" s="189">
        <f>if(k1_sort!H54="",1,SWITCH(k1_sort!$D54,"ソロ歌",k1_sort!H54*7,"ソリ歌",k1_sort!H54*7,"振り",k1_sort!H54*5,"演技",k1_sort!H54*3,"全体歌",k1_sort!H54,1))</f>
        <v>1</v>
      </c>
      <c r="E54" s="189">
        <f>if(k1_sort!I54="",1,SWITCH(k1_sort!$D54,"ソロ歌",k1_sort!I54*7,"ソリ歌",k1_sort!I54*7,"振り",k1_sort!I54*5,"演技",k1_sort!I54*3,"全体歌",k1_sort!I54,1))</f>
        <v>1</v>
      </c>
      <c r="F54" s="189">
        <f>if(k1_sort!J54="",1,SWITCH(k1_sort!$D54,"ソロ歌",k1_sort!J54*7,"ソリ歌",k1_sort!J54*7,"振り",k1_sort!J54*5,"演技",k1_sort!J54*3,"全体歌",k1_sort!J54,1))</f>
        <v>1</v>
      </c>
      <c r="G54" s="189">
        <f>if(k1_sort!K54="",1,SWITCH(k1_sort!$D54,"ソロ歌",k1_sort!K54*7,"ソリ歌",k1_sort!K54*7,"振り",k1_sort!K54*5,"演技",k1_sort!K54*3,"全体歌",k1_sort!K54,1))</f>
        <v>1</v>
      </c>
      <c r="H54" s="189">
        <f>if(k1_sort!L54="",1,SWITCH(k1_sort!$D54,"ソロ歌",k1_sort!L54*7,"ソリ歌",k1_sort!L54*7,"振り",k1_sort!L54*5,"演技",k1_sort!L54*3,"全体歌",k1_sort!L54,1))</f>
        <v>1</v>
      </c>
      <c r="I54" s="189">
        <f>if(k1_sort!M54="",1,SWITCH(k1_sort!$D54,"ソロ歌",k1_sort!M54*7,"ソリ歌",k1_sort!M54*7,"振り",k1_sort!M54*5,"演技",k1_sort!M54*3,"全体歌",k1_sort!M54,1))</f>
        <v>1</v>
      </c>
      <c r="J54" s="189">
        <f>if(k1_sort!N54="",1,SWITCH(k1_sort!$D54,"ソロ歌",k1_sort!N54*7,"ソリ歌",k1_sort!N54*7,"振り",k1_sort!N54*5,"演技",k1_sort!N54*3,"全体歌",k1_sort!N54,1))</f>
        <v>1</v>
      </c>
      <c r="K54" s="189">
        <f>if(k1_sort!O54="",1,SWITCH(k1_sort!$D54,"ソロ歌",k1_sort!O54*7,"ソリ歌",k1_sort!O54*7,"振り",k1_sort!O54*5,"演技",k1_sort!O54*3,"全体歌",k1_sort!O54,1))</f>
        <v>1</v>
      </c>
      <c r="L54" s="189">
        <f>if(k1_sort!P54="",1,SWITCH(k1_sort!$D54,"ソロ歌",k1_sort!P54*7,"ソリ歌",k1_sort!P54*7,"振り",k1_sort!P54*5,"演技",k1_sort!P54*3,"全体歌",k1_sort!P54,1))</f>
        <v>1</v>
      </c>
      <c r="M54" s="189">
        <f>if(k1_sort!Q54="",1,SWITCH(k1_sort!$D54,"ソロ歌",k1_sort!Q54*7,"ソリ歌",k1_sort!Q54*7,"振り",k1_sort!Q54*5,"演技",k1_sort!Q54*3,"全体歌",k1_sort!Q54,1))</f>
        <v>1</v>
      </c>
      <c r="N54" s="189">
        <f>if(k1_sort!R54="",1,SWITCH(k1_sort!$D54,"ソロ歌",k1_sort!R54*7,"ソリ歌",k1_sort!R54*7,"振り",k1_sort!R54*5,"演技",k1_sort!R54*3,"全体歌",k1_sort!R54,1))</f>
        <v>1</v>
      </c>
      <c r="O54" s="189">
        <f>if(k1_sort!S54="",1,SWITCH(k1_sort!$D54,"ソロ歌",k1_sort!S54*7,"ソリ歌",k1_sort!S54*7,"振り",k1_sort!S54*5,"演技",k1_sort!S54*3,"全体歌",k1_sort!S54,1))</f>
        <v>1</v>
      </c>
      <c r="P54" s="189">
        <f>if(k1_sort!T54="",1,SWITCH(k1_sort!$D54,"ソロ歌",k1_sort!T54*7,"ソリ歌",k1_sort!T54*7,"振り",k1_sort!T54*5,"演技",k1_sort!T54*3,"全体歌",k1_sort!T54,1))</f>
        <v>1</v>
      </c>
      <c r="Q54" s="189">
        <f>if(k1_sort!U54="",1,SWITCH(k1_sort!$D54,"ソロ歌",k1_sort!U54*7,"ソリ歌",k1_sort!U54*7,"振り",k1_sort!U54*5,"演技",k1_sort!U54*3,"全体歌",k1_sort!U54,1))</f>
        <v>1</v>
      </c>
      <c r="R54" s="189">
        <f>if(k1_sort!V54="",1,SWITCH(k1_sort!$D54,"ソロ歌",k1_sort!V54*7,"ソリ歌",k1_sort!V54*7,"振り",k1_sort!V54*5,"演技",k1_sort!V54*3,"全体歌",k1_sort!V54,1))</f>
        <v>1</v>
      </c>
      <c r="S54" s="189">
        <f>if(k1_sort!W54="",1,SWITCH(k1_sort!$D54,"ソロ歌",k1_sort!W54*7,"ソリ歌",k1_sort!W54*7,"振り",k1_sort!W54*5,"演技",k1_sort!W54*3,"全体歌",k1_sort!W54,1))</f>
        <v>1</v>
      </c>
      <c r="T54" s="189">
        <f>if(k1_sort!X54="",1,SWITCH(k1_sort!$D54,"ソロ歌",k1_sort!X54*7,"ソリ歌",k1_sort!X54*7,"振り",k1_sort!X54*5,"演技",k1_sort!X54*3,"全体歌",k1_sort!X54,1))</f>
        <v>1</v>
      </c>
      <c r="U54" s="189">
        <f>if(k1_sort!Y54="",1,SWITCH(k1_sort!$D54,"ソロ歌",k1_sort!Y54*7,"ソリ歌",k1_sort!Y54*7,"振り",k1_sort!Y54*5,"演技",k1_sort!Y54*3,"全体歌",k1_sort!Y54,1))</f>
        <v>1</v>
      </c>
      <c r="V54" s="189">
        <f>if(k1_sort!Z54="",1,SWITCH(k1_sort!$D54,"ソロ歌",k1_sort!Z54*7,"ソリ歌",k1_sort!Z54*7,"振り",k1_sort!Z54*5,"演技",k1_sort!Z54*3,"全体歌",k1_sort!Z54,1))</f>
        <v>1</v>
      </c>
      <c r="W54" s="189">
        <f>if(k1_sort!AA54="",1,SWITCH(k1_sort!$D54,"ソロ歌",k1_sort!AA54*7,"ソリ歌",k1_sort!AA54*7,"振り",k1_sort!AA54*5,"演技",k1_sort!AA54*3,"全体歌",k1_sort!AA54,1))</f>
        <v>1</v>
      </c>
      <c r="X54" s="189">
        <f>if(k1_sort!AB54="",1,SWITCH(k1_sort!$D54,"ソロ歌",k1_sort!AB54*7,"ソリ歌",k1_sort!AB54*7,"振り",k1_sort!AB54*5,"演技",k1_sort!AB54*3,"全体歌",k1_sort!AB54,1))</f>
        <v>1</v>
      </c>
      <c r="Y54" s="189">
        <f>if(k1_sort!AC54="",1,SWITCH(k1_sort!$D54,"ソロ歌",k1_sort!AC54*7,"ソリ歌",k1_sort!AC54*7,"振り",k1_sort!AC54*5,"演技",k1_sort!AC54*3,"全体歌",k1_sort!AC54,1))</f>
        <v>1</v>
      </c>
      <c r="Z54" s="189">
        <f>if(k1_sort!AD54="",1,SWITCH(k1_sort!$D54,"ソロ歌",k1_sort!AD54*7,"ソリ歌",k1_sort!AD54*7,"振り",k1_sort!AD54*5,"演技",k1_sort!AD54*3,"全体歌",k1_sort!AD54,1))</f>
        <v>1</v>
      </c>
      <c r="AA54" s="189">
        <f>if(k1_sort!AE54="",1,SWITCH(k1_sort!$D54,"ソロ歌",k1_sort!AE54*7,"ソリ歌",k1_sort!AE54*7,"振り",k1_sort!AE54*5,"演技",k1_sort!AE54*3,"全体歌",k1_sort!AE54,1))</f>
        <v>1</v>
      </c>
      <c r="AB54" s="189">
        <f>if(k1_sort!AF54="",1,SWITCH(k1_sort!$D54,"ソロ歌",k1_sort!AF54*7,"ソリ歌",k1_sort!AF54*7,"振り",k1_sort!AF54*5,"演技",k1_sort!AF54*3,"全体歌",k1_sort!AF54,1))</f>
        <v>1</v>
      </c>
      <c r="AC54" s="189">
        <f>if(k1_sort!AG54="",1,SWITCH(k1_sort!$D54,"ソロ歌",k1_sort!AG54*7,"ソリ歌",k1_sort!AG54*7,"振り",k1_sort!AG54*5,"演技",k1_sort!AG54*3,"全体歌",k1_sort!AG54,1))</f>
        <v>1</v>
      </c>
      <c r="AD54" s="189">
        <f>if(k1_sort!AH54="",1,SWITCH(k1_sort!$D54,"ソロ歌",k1_sort!AH54*7,"ソリ歌",k1_sort!AH54*7,"振り",k1_sort!AH54*5,"演技",k1_sort!AH54*3,"全体歌",k1_sort!AH54,1))</f>
        <v>1</v>
      </c>
      <c r="AE54" s="189">
        <f>if(k1_sort!AI54="",1,SWITCH(k1_sort!$D54,"ソロ歌",k1_sort!AI54*7,"ソリ歌",k1_sort!AI54*7,"振り",k1_sort!AI54*5,"演技",k1_sort!AI54*3,"全体歌",k1_sort!AI54,1))</f>
        <v>1</v>
      </c>
      <c r="AF54" s="189">
        <f>if(k1_sort!AJ54="",1,SWITCH(k1_sort!$D54,"ソロ歌",k1_sort!AJ54*7,"ソリ歌",k1_sort!AJ54*7,"振り",k1_sort!AJ54*5,"演技",k1_sort!AJ54*3,"全体歌",k1_sort!AJ54,1))</f>
        <v>1</v>
      </c>
      <c r="AG54" s="189">
        <f>if(k1_sort!AK54="",1,SWITCH(k1_sort!$D54,"ソロ歌",k1_sort!AK54*7,"ソリ歌",k1_sort!AK54*7,"振り",k1_sort!AK54*5,"演技",k1_sort!AK54*3,"全体歌",k1_sort!AK54,1))</f>
        <v>1</v>
      </c>
      <c r="AH54" s="189">
        <f>if(k1_sort!AL54="",1,SWITCH(k1_sort!$D54,"ソロ歌",k1_sort!AL54*7,"ソリ歌",k1_sort!AL54*7,"振り",k1_sort!AL54*5,"演技",k1_sort!AL54*3,"全体歌",k1_sort!AL54,1))</f>
        <v>1</v>
      </c>
      <c r="AI54" s="189">
        <f>if(k1_sort!AM54="",1,SWITCH(k1_sort!$D54,"ソロ歌",k1_sort!AM54*7,"ソリ歌",k1_sort!AM54*7,"振り",k1_sort!AM54*5,"演技",k1_sort!AM54*3,"全体歌",k1_sort!AM54,1))</f>
        <v>1</v>
      </c>
      <c r="AJ54" s="189">
        <f>if(k1_sort!AN54="",1,SWITCH(k1_sort!$D54,"ソロ歌",k1_sort!AN54*7,"ソリ歌",k1_sort!AN54*7,"振り",k1_sort!AN54*5,"演技",k1_sort!AN54*3,"全体歌",k1_sort!AN54,1))</f>
        <v>1</v>
      </c>
      <c r="AK54" s="189">
        <f>if(k1_sort!AO54="",1,SWITCH(k1_sort!$D54,"ソロ歌",k1_sort!AO54*7,"ソリ歌",k1_sort!AO54*7,"振り",k1_sort!AO54*5,"演技",k1_sort!AO54*3,"全体歌",k1_sort!AO54,1))</f>
        <v>1</v>
      </c>
      <c r="AL54" s="189">
        <f>if(k1_sort!AP54="",1,SWITCH(k1_sort!$D54,"ソロ歌",k1_sort!AP54*7,"ソリ歌",k1_sort!AP54*7,"振り",k1_sort!AP54*5,"演技",k1_sort!AP54*3,"全体歌",k1_sort!AP54,1))</f>
        <v>1</v>
      </c>
      <c r="AM54" s="189">
        <f>if(k1_sort!AQ54="",1,SWITCH(k1_sort!$D54,"ソロ歌",k1_sort!AQ54*7,"ソリ歌",k1_sort!AQ54*7,"振り",k1_sort!AQ54*5,"演技",k1_sort!AQ54*3,"全体歌",k1_sort!AQ54,1))</f>
        <v>1</v>
      </c>
      <c r="AN54" s="189">
        <f>if(k1_sort!AR54="",1,SWITCH(k1_sort!$D54,"ソロ歌",k1_sort!AR54*7,"ソリ歌",k1_sort!AR54*7,"振り",k1_sort!AR54*5,"演技",k1_sort!AR54*3,"全体歌",k1_sort!AR54,1))</f>
        <v>1</v>
      </c>
      <c r="AO54" s="189">
        <f>if(k1_sort!AS54="",1,SWITCH(k1_sort!$D54,"ソロ歌",k1_sort!AS54*7,"ソリ歌",k1_sort!AS54*7,"振り",k1_sort!AS54*5,"演技",k1_sort!AS54*3,"全体歌",k1_sort!AS54,1))</f>
        <v>1</v>
      </c>
      <c r="AP54" s="189">
        <f>if(k1_sort!AT54="",1,SWITCH(k1_sort!$D54,"ソロ歌",k1_sort!AT54*7,"ソリ歌",k1_sort!AT54*7,"振り",k1_sort!AT54*5,"演技",k1_sort!AT54*3,"全体歌",k1_sort!AT54,1))</f>
        <v>1</v>
      </c>
      <c r="AQ54" s="189">
        <f>if(k1_sort!AU54="",1,SWITCH(k1_sort!$D54,"ソロ歌",k1_sort!AU54*7,"ソリ歌",k1_sort!AU54*7,"振り",k1_sort!AU54*5,"演技",k1_sort!AU54*3,"全体歌",k1_sort!AU54,1))</f>
        <v>1</v>
      </c>
      <c r="AR54" s="189">
        <f>if(k1_sort!AV54="",1,SWITCH(k1_sort!$D54,"ソロ歌",k1_sort!AV54*7,"ソリ歌",k1_sort!AV54*7,"振り",k1_sort!AV54*5,"演技",k1_sort!AV54*3,"全体歌",k1_sort!AV54,1))</f>
        <v>1</v>
      </c>
      <c r="AS54" s="189">
        <f>if(k1_sort!AW54="",1,SWITCH(k1_sort!$D54,"ソロ歌",k1_sort!AW54*7,"ソリ歌",k1_sort!AW54*7,"振り",k1_sort!AW54*5,"演技",k1_sort!AW54*3,"全体歌",k1_sort!AW54,1))</f>
        <v>1</v>
      </c>
      <c r="AT54" s="189">
        <f>if(k1_sort!AX54="",1,SWITCH(k1_sort!$D54,"ソロ歌",k1_sort!AX54*7,"ソリ歌",k1_sort!AX54*7,"振り",k1_sort!AX54*5,"演技",k1_sort!AX54*3,"全体歌",k1_sort!AX54,1))</f>
        <v>1</v>
      </c>
      <c r="AU54" s="189">
        <f>if(k1_sort!AY54="",1,SWITCH(k1_sort!$D54,"ソロ歌",k1_sort!AY54*7,"ソリ歌",k1_sort!AY54*7,"振り",k1_sort!AY54*5,"演技",k1_sort!AY54*3,"全体歌",k1_sort!AY54,1))</f>
        <v>1</v>
      </c>
      <c r="AV54" s="189">
        <f>if(k1_sort!AZ54="",1,SWITCH(k1_sort!$D54,"ソロ歌",k1_sort!AZ54*7,"ソリ歌",k1_sort!AZ54*7,"振り",k1_sort!AZ54*5,"演技",k1_sort!AZ54*3,"全体歌",k1_sort!AZ54,1))</f>
        <v>1</v>
      </c>
      <c r="AW54" s="189">
        <f>if(k1_sort!BA54="",1,SWITCH(k1_sort!$D54,"ソロ歌",k1_sort!BA54*7,"ソリ歌",k1_sort!BA54*7,"振り",k1_sort!BA54*5,"演技",k1_sort!BA54*3,"全体歌",k1_sort!BA54,1))</f>
        <v>1</v>
      </c>
      <c r="AX54" s="189">
        <f>if(k1_sort!BB54="",1,SWITCH(k1_sort!$D54,"ソロ歌",k1_sort!BB54*7,"ソリ歌",k1_sort!BB54*7,"振り",k1_sort!BB54*5,"演技",k1_sort!BB54*3,"全体歌",k1_sort!BB54,1))</f>
        <v>1</v>
      </c>
      <c r="AY54" s="189">
        <f>if(k1_sort!BC54="",1,SWITCH(k1_sort!$D54,"ソロ歌",k1_sort!BC54*7,"ソリ歌",k1_sort!BC54*7,"振り",k1_sort!BC54*5,"演技",k1_sort!BC54*3,"全体歌",k1_sort!BC54,1))</f>
        <v>1</v>
      </c>
    </row>
    <row r="55">
      <c r="A55" s="36" t="str">
        <f>k1_sort!B55</f>
        <v/>
      </c>
      <c r="B55" s="189">
        <f>if(k1_sort!F55="",1,SWITCH(k1_sort!$D55,"ソロ歌",k1_sort!F55*7,"ソリ歌",k1_sort!F55*7,"振り",k1_sort!F55*5,"演技",k1_sort!F55*3,"全体歌",k1_sort!F55,1))</f>
        <v>1</v>
      </c>
      <c r="C55" s="189">
        <f>if(k1_sort!G55="",1,SWITCH(k1_sort!$D55,"ソロ歌",k1_sort!G55*7,"ソリ歌",k1_sort!G55*7,"振り",k1_sort!G55*5,"演技",k1_sort!G55*3,"全体歌",k1_sort!G55,1))</f>
        <v>1</v>
      </c>
      <c r="D55" s="189">
        <f>if(k1_sort!H55="",1,SWITCH(k1_sort!$D55,"ソロ歌",k1_sort!H55*7,"ソリ歌",k1_sort!H55*7,"振り",k1_sort!H55*5,"演技",k1_sort!H55*3,"全体歌",k1_sort!H55,1))</f>
        <v>1</v>
      </c>
      <c r="E55" s="189">
        <f>if(k1_sort!I55="",1,SWITCH(k1_sort!$D55,"ソロ歌",k1_sort!I55*7,"ソリ歌",k1_sort!I55*7,"振り",k1_sort!I55*5,"演技",k1_sort!I55*3,"全体歌",k1_sort!I55,1))</f>
        <v>1</v>
      </c>
      <c r="F55" s="189">
        <f>if(k1_sort!J55="",1,SWITCH(k1_sort!$D55,"ソロ歌",k1_sort!J55*7,"ソリ歌",k1_sort!J55*7,"振り",k1_sort!J55*5,"演技",k1_sort!J55*3,"全体歌",k1_sort!J55,1))</f>
        <v>1</v>
      </c>
      <c r="G55" s="189">
        <f>if(k1_sort!K55="",1,SWITCH(k1_sort!$D55,"ソロ歌",k1_sort!K55*7,"ソリ歌",k1_sort!K55*7,"振り",k1_sort!K55*5,"演技",k1_sort!K55*3,"全体歌",k1_sort!K55,1))</f>
        <v>1</v>
      </c>
      <c r="H55" s="189">
        <f>if(k1_sort!L55="",1,SWITCH(k1_sort!$D55,"ソロ歌",k1_sort!L55*7,"ソリ歌",k1_sort!L55*7,"振り",k1_sort!L55*5,"演技",k1_sort!L55*3,"全体歌",k1_sort!L55,1))</f>
        <v>1</v>
      </c>
      <c r="I55" s="189">
        <f>if(k1_sort!M55="",1,SWITCH(k1_sort!$D55,"ソロ歌",k1_sort!M55*7,"ソリ歌",k1_sort!M55*7,"振り",k1_sort!M55*5,"演技",k1_sort!M55*3,"全体歌",k1_sort!M55,1))</f>
        <v>1</v>
      </c>
      <c r="J55" s="189">
        <f>if(k1_sort!N55="",1,SWITCH(k1_sort!$D55,"ソロ歌",k1_sort!N55*7,"ソリ歌",k1_sort!N55*7,"振り",k1_sort!N55*5,"演技",k1_sort!N55*3,"全体歌",k1_sort!N55,1))</f>
        <v>1</v>
      </c>
      <c r="K55" s="189">
        <f>if(k1_sort!O55="",1,SWITCH(k1_sort!$D55,"ソロ歌",k1_sort!O55*7,"ソリ歌",k1_sort!O55*7,"振り",k1_sort!O55*5,"演技",k1_sort!O55*3,"全体歌",k1_sort!O55,1))</f>
        <v>1</v>
      </c>
      <c r="L55" s="189">
        <f>if(k1_sort!P55="",1,SWITCH(k1_sort!$D55,"ソロ歌",k1_sort!P55*7,"ソリ歌",k1_sort!P55*7,"振り",k1_sort!P55*5,"演技",k1_sort!P55*3,"全体歌",k1_sort!P55,1))</f>
        <v>1</v>
      </c>
      <c r="M55" s="189">
        <f>if(k1_sort!Q55="",1,SWITCH(k1_sort!$D55,"ソロ歌",k1_sort!Q55*7,"ソリ歌",k1_sort!Q55*7,"振り",k1_sort!Q55*5,"演技",k1_sort!Q55*3,"全体歌",k1_sort!Q55,1))</f>
        <v>1</v>
      </c>
      <c r="N55" s="189">
        <f>if(k1_sort!R55="",1,SWITCH(k1_sort!$D55,"ソロ歌",k1_sort!R55*7,"ソリ歌",k1_sort!R55*7,"振り",k1_sort!R55*5,"演技",k1_sort!R55*3,"全体歌",k1_sort!R55,1))</f>
        <v>1</v>
      </c>
      <c r="O55" s="189">
        <f>if(k1_sort!S55="",1,SWITCH(k1_sort!$D55,"ソロ歌",k1_sort!S55*7,"ソリ歌",k1_sort!S55*7,"振り",k1_sort!S55*5,"演技",k1_sort!S55*3,"全体歌",k1_sort!S55,1))</f>
        <v>1</v>
      </c>
      <c r="P55" s="189">
        <f>if(k1_sort!T55="",1,SWITCH(k1_sort!$D55,"ソロ歌",k1_sort!T55*7,"ソリ歌",k1_sort!T55*7,"振り",k1_sort!T55*5,"演技",k1_sort!T55*3,"全体歌",k1_sort!T55,1))</f>
        <v>1</v>
      </c>
      <c r="Q55" s="189">
        <f>if(k1_sort!U55="",1,SWITCH(k1_sort!$D55,"ソロ歌",k1_sort!U55*7,"ソリ歌",k1_sort!U55*7,"振り",k1_sort!U55*5,"演技",k1_sort!U55*3,"全体歌",k1_sort!U55,1))</f>
        <v>1</v>
      </c>
      <c r="R55" s="189">
        <f>if(k1_sort!V55="",1,SWITCH(k1_sort!$D55,"ソロ歌",k1_sort!V55*7,"ソリ歌",k1_sort!V55*7,"振り",k1_sort!V55*5,"演技",k1_sort!V55*3,"全体歌",k1_sort!V55,1))</f>
        <v>1</v>
      </c>
      <c r="S55" s="189">
        <f>if(k1_sort!W55="",1,SWITCH(k1_sort!$D55,"ソロ歌",k1_sort!W55*7,"ソリ歌",k1_sort!W55*7,"振り",k1_sort!W55*5,"演技",k1_sort!W55*3,"全体歌",k1_sort!W55,1))</f>
        <v>1</v>
      </c>
      <c r="T55" s="189">
        <f>if(k1_sort!X55="",1,SWITCH(k1_sort!$D55,"ソロ歌",k1_sort!X55*7,"ソリ歌",k1_sort!X55*7,"振り",k1_sort!X55*5,"演技",k1_sort!X55*3,"全体歌",k1_sort!X55,1))</f>
        <v>1</v>
      </c>
      <c r="U55" s="189">
        <f>if(k1_sort!Y55="",1,SWITCH(k1_sort!$D55,"ソロ歌",k1_sort!Y55*7,"ソリ歌",k1_sort!Y55*7,"振り",k1_sort!Y55*5,"演技",k1_sort!Y55*3,"全体歌",k1_sort!Y55,1))</f>
        <v>1</v>
      </c>
      <c r="V55" s="189">
        <f>if(k1_sort!Z55="",1,SWITCH(k1_sort!$D55,"ソロ歌",k1_sort!Z55*7,"ソリ歌",k1_sort!Z55*7,"振り",k1_sort!Z55*5,"演技",k1_sort!Z55*3,"全体歌",k1_sort!Z55,1))</f>
        <v>1</v>
      </c>
      <c r="W55" s="189">
        <f>if(k1_sort!AA55="",1,SWITCH(k1_sort!$D55,"ソロ歌",k1_sort!AA55*7,"ソリ歌",k1_sort!AA55*7,"振り",k1_sort!AA55*5,"演技",k1_sort!AA55*3,"全体歌",k1_sort!AA55,1))</f>
        <v>1</v>
      </c>
      <c r="X55" s="189">
        <f>if(k1_sort!AB55="",1,SWITCH(k1_sort!$D55,"ソロ歌",k1_sort!AB55*7,"ソリ歌",k1_sort!AB55*7,"振り",k1_sort!AB55*5,"演技",k1_sort!AB55*3,"全体歌",k1_sort!AB55,1))</f>
        <v>1</v>
      </c>
      <c r="Y55" s="189">
        <f>if(k1_sort!AC55="",1,SWITCH(k1_sort!$D55,"ソロ歌",k1_sort!AC55*7,"ソリ歌",k1_sort!AC55*7,"振り",k1_sort!AC55*5,"演技",k1_sort!AC55*3,"全体歌",k1_sort!AC55,1))</f>
        <v>1</v>
      </c>
      <c r="Z55" s="189">
        <f>if(k1_sort!AD55="",1,SWITCH(k1_sort!$D55,"ソロ歌",k1_sort!AD55*7,"ソリ歌",k1_sort!AD55*7,"振り",k1_sort!AD55*5,"演技",k1_sort!AD55*3,"全体歌",k1_sort!AD55,1))</f>
        <v>1</v>
      </c>
      <c r="AA55" s="189">
        <f>if(k1_sort!AE55="",1,SWITCH(k1_sort!$D55,"ソロ歌",k1_sort!AE55*7,"ソリ歌",k1_sort!AE55*7,"振り",k1_sort!AE55*5,"演技",k1_sort!AE55*3,"全体歌",k1_sort!AE55,1))</f>
        <v>1</v>
      </c>
      <c r="AB55" s="189">
        <f>if(k1_sort!AF55="",1,SWITCH(k1_sort!$D55,"ソロ歌",k1_sort!AF55*7,"ソリ歌",k1_sort!AF55*7,"振り",k1_sort!AF55*5,"演技",k1_sort!AF55*3,"全体歌",k1_sort!AF55,1))</f>
        <v>1</v>
      </c>
      <c r="AC55" s="189">
        <f>if(k1_sort!AG55="",1,SWITCH(k1_sort!$D55,"ソロ歌",k1_sort!AG55*7,"ソリ歌",k1_sort!AG55*7,"振り",k1_sort!AG55*5,"演技",k1_sort!AG55*3,"全体歌",k1_sort!AG55,1))</f>
        <v>1</v>
      </c>
      <c r="AD55" s="189">
        <f>if(k1_sort!AH55="",1,SWITCH(k1_sort!$D55,"ソロ歌",k1_sort!AH55*7,"ソリ歌",k1_sort!AH55*7,"振り",k1_sort!AH55*5,"演技",k1_sort!AH55*3,"全体歌",k1_sort!AH55,1))</f>
        <v>1</v>
      </c>
      <c r="AE55" s="189">
        <f>if(k1_sort!AI55="",1,SWITCH(k1_sort!$D55,"ソロ歌",k1_sort!AI55*7,"ソリ歌",k1_sort!AI55*7,"振り",k1_sort!AI55*5,"演技",k1_sort!AI55*3,"全体歌",k1_sort!AI55,1))</f>
        <v>1</v>
      </c>
      <c r="AF55" s="189">
        <f>if(k1_sort!AJ55="",1,SWITCH(k1_sort!$D55,"ソロ歌",k1_sort!AJ55*7,"ソリ歌",k1_sort!AJ55*7,"振り",k1_sort!AJ55*5,"演技",k1_sort!AJ55*3,"全体歌",k1_sort!AJ55,1))</f>
        <v>1</v>
      </c>
      <c r="AG55" s="189">
        <f>if(k1_sort!AK55="",1,SWITCH(k1_sort!$D55,"ソロ歌",k1_sort!AK55*7,"ソリ歌",k1_sort!AK55*7,"振り",k1_sort!AK55*5,"演技",k1_sort!AK55*3,"全体歌",k1_sort!AK55,1))</f>
        <v>1</v>
      </c>
      <c r="AH55" s="189">
        <f>if(k1_sort!AL55="",1,SWITCH(k1_sort!$D55,"ソロ歌",k1_sort!AL55*7,"ソリ歌",k1_sort!AL55*7,"振り",k1_sort!AL55*5,"演技",k1_sort!AL55*3,"全体歌",k1_sort!AL55,1))</f>
        <v>1</v>
      </c>
      <c r="AI55" s="189">
        <f>if(k1_sort!AM55="",1,SWITCH(k1_sort!$D55,"ソロ歌",k1_sort!AM55*7,"ソリ歌",k1_sort!AM55*7,"振り",k1_sort!AM55*5,"演技",k1_sort!AM55*3,"全体歌",k1_sort!AM55,1))</f>
        <v>1</v>
      </c>
      <c r="AJ55" s="189">
        <f>if(k1_sort!AN55="",1,SWITCH(k1_sort!$D55,"ソロ歌",k1_sort!AN55*7,"ソリ歌",k1_sort!AN55*7,"振り",k1_sort!AN55*5,"演技",k1_sort!AN55*3,"全体歌",k1_sort!AN55,1))</f>
        <v>1</v>
      </c>
      <c r="AK55" s="189">
        <f>if(k1_sort!AO55="",1,SWITCH(k1_sort!$D55,"ソロ歌",k1_sort!AO55*7,"ソリ歌",k1_sort!AO55*7,"振り",k1_sort!AO55*5,"演技",k1_sort!AO55*3,"全体歌",k1_sort!AO55,1))</f>
        <v>1</v>
      </c>
      <c r="AL55" s="189">
        <f>if(k1_sort!AP55="",1,SWITCH(k1_sort!$D55,"ソロ歌",k1_sort!AP55*7,"ソリ歌",k1_sort!AP55*7,"振り",k1_sort!AP55*5,"演技",k1_sort!AP55*3,"全体歌",k1_sort!AP55,1))</f>
        <v>1</v>
      </c>
      <c r="AM55" s="189">
        <f>if(k1_sort!AQ55="",1,SWITCH(k1_sort!$D55,"ソロ歌",k1_sort!AQ55*7,"ソリ歌",k1_sort!AQ55*7,"振り",k1_sort!AQ55*5,"演技",k1_sort!AQ55*3,"全体歌",k1_sort!AQ55,1))</f>
        <v>1</v>
      </c>
      <c r="AN55" s="189">
        <f>if(k1_sort!AR55="",1,SWITCH(k1_sort!$D55,"ソロ歌",k1_sort!AR55*7,"ソリ歌",k1_sort!AR55*7,"振り",k1_sort!AR55*5,"演技",k1_sort!AR55*3,"全体歌",k1_sort!AR55,1))</f>
        <v>1</v>
      </c>
      <c r="AO55" s="189">
        <f>if(k1_sort!AS55="",1,SWITCH(k1_sort!$D55,"ソロ歌",k1_sort!AS55*7,"ソリ歌",k1_sort!AS55*7,"振り",k1_sort!AS55*5,"演技",k1_sort!AS55*3,"全体歌",k1_sort!AS55,1))</f>
        <v>1</v>
      </c>
      <c r="AP55" s="189">
        <f>if(k1_sort!AT55="",1,SWITCH(k1_sort!$D55,"ソロ歌",k1_sort!AT55*7,"ソリ歌",k1_sort!AT55*7,"振り",k1_sort!AT55*5,"演技",k1_sort!AT55*3,"全体歌",k1_sort!AT55,1))</f>
        <v>1</v>
      </c>
      <c r="AQ55" s="189">
        <f>if(k1_sort!AU55="",1,SWITCH(k1_sort!$D55,"ソロ歌",k1_sort!AU55*7,"ソリ歌",k1_sort!AU55*7,"振り",k1_sort!AU55*5,"演技",k1_sort!AU55*3,"全体歌",k1_sort!AU55,1))</f>
        <v>1</v>
      </c>
      <c r="AR55" s="189">
        <f>if(k1_sort!AV55="",1,SWITCH(k1_sort!$D55,"ソロ歌",k1_sort!AV55*7,"ソリ歌",k1_sort!AV55*7,"振り",k1_sort!AV55*5,"演技",k1_sort!AV55*3,"全体歌",k1_sort!AV55,1))</f>
        <v>1</v>
      </c>
      <c r="AS55" s="189">
        <f>if(k1_sort!AW55="",1,SWITCH(k1_sort!$D55,"ソロ歌",k1_sort!AW55*7,"ソリ歌",k1_sort!AW55*7,"振り",k1_sort!AW55*5,"演技",k1_sort!AW55*3,"全体歌",k1_sort!AW55,1))</f>
        <v>1</v>
      </c>
      <c r="AT55" s="189">
        <f>if(k1_sort!AX55="",1,SWITCH(k1_sort!$D55,"ソロ歌",k1_sort!AX55*7,"ソリ歌",k1_sort!AX55*7,"振り",k1_sort!AX55*5,"演技",k1_sort!AX55*3,"全体歌",k1_sort!AX55,1))</f>
        <v>1</v>
      </c>
      <c r="AU55" s="189">
        <f>if(k1_sort!AY55="",1,SWITCH(k1_sort!$D55,"ソロ歌",k1_sort!AY55*7,"ソリ歌",k1_sort!AY55*7,"振り",k1_sort!AY55*5,"演技",k1_sort!AY55*3,"全体歌",k1_sort!AY55,1))</f>
        <v>1</v>
      </c>
      <c r="AV55" s="189">
        <f>if(k1_sort!AZ55="",1,SWITCH(k1_sort!$D55,"ソロ歌",k1_sort!AZ55*7,"ソリ歌",k1_sort!AZ55*7,"振り",k1_sort!AZ55*5,"演技",k1_sort!AZ55*3,"全体歌",k1_sort!AZ55,1))</f>
        <v>1</v>
      </c>
      <c r="AW55" s="189">
        <f>if(k1_sort!BA55="",1,SWITCH(k1_sort!$D55,"ソロ歌",k1_sort!BA55*7,"ソリ歌",k1_sort!BA55*7,"振り",k1_sort!BA55*5,"演技",k1_sort!BA55*3,"全体歌",k1_sort!BA55,1))</f>
        <v>1</v>
      </c>
      <c r="AX55" s="189">
        <f>if(k1_sort!BB55="",1,SWITCH(k1_sort!$D55,"ソロ歌",k1_sort!BB55*7,"ソリ歌",k1_sort!BB55*7,"振り",k1_sort!BB55*5,"演技",k1_sort!BB55*3,"全体歌",k1_sort!BB55,1))</f>
        <v>1</v>
      </c>
      <c r="AY55" s="189">
        <f>if(k1_sort!BC55="",1,SWITCH(k1_sort!$D55,"ソロ歌",k1_sort!BC55*7,"ソリ歌",k1_sort!BC55*7,"振り",k1_sort!BC55*5,"演技",k1_sort!BC55*3,"全体歌",k1_sort!BC55,1))</f>
        <v>1</v>
      </c>
    </row>
    <row r="56">
      <c r="A56" s="36" t="str">
        <f>k1_sort!B56</f>
        <v/>
      </c>
      <c r="B56" s="189">
        <f>if(k1_sort!F56="",1,SWITCH(k1_sort!$D56,"ソロ歌",k1_sort!F56*7,"ソリ歌",k1_sort!F56*7,"振り",k1_sort!F56*5,"演技",k1_sort!F56*3,"全体歌",k1_sort!F56,1))</f>
        <v>1</v>
      </c>
      <c r="C56" s="189">
        <f>if(k1_sort!G56="",1,SWITCH(k1_sort!$D56,"ソロ歌",k1_sort!G56*7,"ソリ歌",k1_sort!G56*7,"振り",k1_sort!G56*5,"演技",k1_sort!G56*3,"全体歌",k1_sort!G56,1))</f>
        <v>1</v>
      </c>
      <c r="D56" s="189">
        <f>if(k1_sort!H56="",1,SWITCH(k1_sort!$D56,"ソロ歌",k1_sort!H56*7,"ソリ歌",k1_sort!H56*7,"振り",k1_sort!H56*5,"演技",k1_sort!H56*3,"全体歌",k1_sort!H56,1))</f>
        <v>1</v>
      </c>
      <c r="E56" s="189">
        <f>if(k1_sort!I56="",1,SWITCH(k1_sort!$D56,"ソロ歌",k1_sort!I56*7,"ソリ歌",k1_sort!I56*7,"振り",k1_sort!I56*5,"演技",k1_sort!I56*3,"全体歌",k1_sort!I56,1))</f>
        <v>1</v>
      </c>
      <c r="F56" s="189">
        <f>if(k1_sort!J56="",1,SWITCH(k1_sort!$D56,"ソロ歌",k1_sort!J56*7,"ソリ歌",k1_sort!J56*7,"振り",k1_sort!J56*5,"演技",k1_sort!J56*3,"全体歌",k1_sort!J56,1))</f>
        <v>1</v>
      </c>
      <c r="G56" s="189">
        <f>if(k1_sort!K56="",1,SWITCH(k1_sort!$D56,"ソロ歌",k1_sort!K56*7,"ソリ歌",k1_sort!K56*7,"振り",k1_sort!K56*5,"演技",k1_sort!K56*3,"全体歌",k1_sort!K56,1))</f>
        <v>1</v>
      </c>
      <c r="H56" s="189">
        <f>if(k1_sort!L56="",1,SWITCH(k1_sort!$D56,"ソロ歌",k1_sort!L56*7,"ソリ歌",k1_sort!L56*7,"振り",k1_sort!L56*5,"演技",k1_sort!L56*3,"全体歌",k1_sort!L56,1))</f>
        <v>1</v>
      </c>
      <c r="I56" s="189">
        <f>if(k1_sort!M56="",1,SWITCH(k1_sort!$D56,"ソロ歌",k1_sort!M56*7,"ソリ歌",k1_sort!M56*7,"振り",k1_sort!M56*5,"演技",k1_sort!M56*3,"全体歌",k1_sort!M56,1))</f>
        <v>1</v>
      </c>
      <c r="J56" s="189">
        <f>if(k1_sort!N56="",1,SWITCH(k1_sort!$D56,"ソロ歌",k1_sort!N56*7,"ソリ歌",k1_sort!N56*7,"振り",k1_sort!N56*5,"演技",k1_sort!N56*3,"全体歌",k1_sort!N56,1))</f>
        <v>1</v>
      </c>
      <c r="K56" s="189">
        <f>if(k1_sort!O56="",1,SWITCH(k1_sort!$D56,"ソロ歌",k1_sort!O56*7,"ソリ歌",k1_sort!O56*7,"振り",k1_sort!O56*5,"演技",k1_sort!O56*3,"全体歌",k1_sort!O56,1))</f>
        <v>1</v>
      </c>
      <c r="L56" s="189">
        <f>if(k1_sort!P56="",1,SWITCH(k1_sort!$D56,"ソロ歌",k1_sort!P56*7,"ソリ歌",k1_sort!P56*7,"振り",k1_sort!P56*5,"演技",k1_sort!P56*3,"全体歌",k1_sort!P56,1))</f>
        <v>1</v>
      </c>
      <c r="M56" s="189">
        <f>if(k1_sort!Q56="",1,SWITCH(k1_sort!$D56,"ソロ歌",k1_sort!Q56*7,"ソリ歌",k1_sort!Q56*7,"振り",k1_sort!Q56*5,"演技",k1_sort!Q56*3,"全体歌",k1_sort!Q56,1))</f>
        <v>1</v>
      </c>
      <c r="N56" s="189">
        <f>if(k1_sort!R56="",1,SWITCH(k1_sort!$D56,"ソロ歌",k1_sort!R56*7,"ソリ歌",k1_sort!R56*7,"振り",k1_sort!R56*5,"演技",k1_sort!R56*3,"全体歌",k1_sort!R56,1))</f>
        <v>1</v>
      </c>
      <c r="O56" s="189">
        <f>if(k1_sort!S56="",1,SWITCH(k1_sort!$D56,"ソロ歌",k1_sort!S56*7,"ソリ歌",k1_sort!S56*7,"振り",k1_sort!S56*5,"演技",k1_sort!S56*3,"全体歌",k1_sort!S56,1))</f>
        <v>1</v>
      </c>
      <c r="P56" s="189">
        <f>if(k1_sort!T56="",1,SWITCH(k1_sort!$D56,"ソロ歌",k1_sort!T56*7,"ソリ歌",k1_sort!T56*7,"振り",k1_sort!T56*5,"演技",k1_sort!T56*3,"全体歌",k1_sort!T56,1))</f>
        <v>1</v>
      </c>
      <c r="Q56" s="189">
        <f>if(k1_sort!U56="",1,SWITCH(k1_sort!$D56,"ソロ歌",k1_sort!U56*7,"ソリ歌",k1_sort!U56*7,"振り",k1_sort!U56*5,"演技",k1_sort!U56*3,"全体歌",k1_sort!U56,1))</f>
        <v>1</v>
      </c>
      <c r="R56" s="189">
        <f>if(k1_sort!V56="",1,SWITCH(k1_sort!$D56,"ソロ歌",k1_sort!V56*7,"ソリ歌",k1_sort!V56*7,"振り",k1_sort!V56*5,"演技",k1_sort!V56*3,"全体歌",k1_sort!V56,1))</f>
        <v>1</v>
      </c>
      <c r="S56" s="189">
        <f>if(k1_sort!W56="",1,SWITCH(k1_sort!$D56,"ソロ歌",k1_sort!W56*7,"ソリ歌",k1_sort!W56*7,"振り",k1_sort!W56*5,"演技",k1_sort!W56*3,"全体歌",k1_sort!W56,1))</f>
        <v>1</v>
      </c>
      <c r="T56" s="189">
        <f>if(k1_sort!X56="",1,SWITCH(k1_sort!$D56,"ソロ歌",k1_sort!X56*7,"ソリ歌",k1_sort!X56*7,"振り",k1_sort!X56*5,"演技",k1_sort!X56*3,"全体歌",k1_sort!X56,1))</f>
        <v>1</v>
      </c>
      <c r="U56" s="189">
        <f>if(k1_sort!Y56="",1,SWITCH(k1_sort!$D56,"ソロ歌",k1_sort!Y56*7,"ソリ歌",k1_sort!Y56*7,"振り",k1_sort!Y56*5,"演技",k1_sort!Y56*3,"全体歌",k1_sort!Y56,1))</f>
        <v>1</v>
      </c>
      <c r="V56" s="189">
        <f>if(k1_sort!Z56="",1,SWITCH(k1_sort!$D56,"ソロ歌",k1_sort!Z56*7,"ソリ歌",k1_sort!Z56*7,"振り",k1_sort!Z56*5,"演技",k1_sort!Z56*3,"全体歌",k1_sort!Z56,1))</f>
        <v>1</v>
      </c>
      <c r="W56" s="189">
        <f>if(k1_sort!AA56="",1,SWITCH(k1_sort!$D56,"ソロ歌",k1_sort!AA56*7,"ソリ歌",k1_sort!AA56*7,"振り",k1_sort!AA56*5,"演技",k1_sort!AA56*3,"全体歌",k1_sort!AA56,1))</f>
        <v>1</v>
      </c>
      <c r="X56" s="189">
        <f>if(k1_sort!AB56="",1,SWITCH(k1_sort!$D56,"ソロ歌",k1_sort!AB56*7,"ソリ歌",k1_sort!AB56*7,"振り",k1_sort!AB56*5,"演技",k1_sort!AB56*3,"全体歌",k1_sort!AB56,1))</f>
        <v>1</v>
      </c>
      <c r="Y56" s="189">
        <f>if(k1_sort!AC56="",1,SWITCH(k1_sort!$D56,"ソロ歌",k1_sort!AC56*7,"ソリ歌",k1_sort!AC56*7,"振り",k1_sort!AC56*5,"演技",k1_sort!AC56*3,"全体歌",k1_sort!AC56,1))</f>
        <v>1</v>
      </c>
      <c r="Z56" s="189">
        <f>if(k1_sort!AD56="",1,SWITCH(k1_sort!$D56,"ソロ歌",k1_sort!AD56*7,"ソリ歌",k1_sort!AD56*7,"振り",k1_sort!AD56*5,"演技",k1_sort!AD56*3,"全体歌",k1_sort!AD56,1))</f>
        <v>1</v>
      </c>
      <c r="AA56" s="189">
        <f>if(k1_sort!AE56="",1,SWITCH(k1_sort!$D56,"ソロ歌",k1_sort!AE56*7,"ソリ歌",k1_sort!AE56*7,"振り",k1_sort!AE56*5,"演技",k1_sort!AE56*3,"全体歌",k1_sort!AE56,1))</f>
        <v>1</v>
      </c>
      <c r="AB56" s="189">
        <f>if(k1_sort!AF56="",1,SWITCH(k1_sort!$D56,"ソロ歌",k1_sort!AF56*7,"ソリ歌",k1_sort!AF56*7,"振り",k1_sort!AF56*5,"演技",k1_sort!AF56*3,"全体歌",k1_sort!AF56,1))</f>
        <v>1</v>
      </c>
      <c r="AC56" s="189">
        <f>if(k1_sort!AG56="",1,SWITCH(k1_sort!$D56,"ソロ歌",k1_sort!AG56*7,"ソリ歌",k1_sort!AG56*7,"振り",k1_sort!AG56*5,"演技",k1_sort!AG56*3,"全体歌",k1_sort!AG56,1))</f>
        <v>1</v>
      </c>
      <c r="AD56" s="189">
        <f>if(k1_sort!AH56="",1,SWITCH(k1_sort!$D56,"ソロ歌",k1_sort!AH56*7,"ソリ歌",k1_sort!AH56*7,"振り",k1_sort!AH56*5,"演技",k1_sort!AH56*3,"全体歌",k1_sort!AH56,1))</f>
        <v>1</v>
      </c>
      <c r="AE56" s="189">
        <f>if(k1_sort!AI56="",1,SWITCH(k1_sort!$D56,"ソロ歌",k1_sort!AI56*7,"ソリ歌",k1_sort!AI56*7,"振り",k1_sort!AI56*5,"演技",k1_sort!AI56*3,"全体歌",k1_sort!AI56,1))</f>
        <v>1</v>
      </c>
      <c r="AF56" s="189">
        <f>if(k1_sort!AJ56="",1,SWITCH(k1_sort!$D56,"ソロ歌",k1_sort!AJ56*7,"ソリ歌",k1_sort!AJ56*7,"振り",k1_sort!AJ56*5,"演技",k1_sort!AJ56*3,"全体歌",k1_sort!AJ56,1))</f>
        <v>1</v>
      </c>
      <c r="AG56" s="189">
        <f>if(k1_sort!AK56="",1,SWITCH(k1_sort!$D56,"ソロ歌",k1_sort!AK56*7,"ソリ歌",k1_sort!AK56*7,"振り",k1_sort!AK56*5,"演技",k1_sort!AK56*3,"全体歌",k1_sort!AK56,1))</f>
        <v>1</v>
      </c>
      <c r="AH56" s="189">
        <f>if(k1_sort!AL56="",1,SWITCH(k1_sort!$D56,"ソロ歌",k1_sort!AL56*7,"ソリ歌",k1_sort!AL56*7,"振り",k1_sort!AL56*5,"演技",k1_sort!AL56*3,"全体歌",k1_sort!AL56,1))</f>
        <v>1</v>
      </c>
      <c r="AI56" s="189">
        <f>if(k1_sort!AM56="",1,SWITCH(k1_sort!$D56,"ソロ歌",k1_sort!AM56*7,"ソリ歌",k1_sort!AM56*7,"振り",k1_sort!AM56*5,"演技",k1_sort!AM56*3,"全体歌",k1_sort!AM56,1))</f>
        <v>1</v>
      </c>
      <c r="AJ56" s="189">
        <f>if(k1_sort!AN56="",1,SWITCH(k1_sort!$D56,"ソロ歌",k1_sort!AN56*7,"ソリ歌",k1_sort!AN56*7,"振り",k1_sort!AN56*5,"演技",k1_sort!AN56*3,"全体歌",k1_sort!AN56,1))</f>
        <v>1</v>
      </c>
      <c r="AK56" s="189">
        <f>if(k1_sort!AO56="",1,SWITCH(k1_sort!$D56,"ソロ歌",k1_sort!AO56*7,"ソリ歌",k1_sort!AO56*7,"振り",k1_sort!AO56*5,"演技",k1_sort!AO56*3,"全体歌",k1_sort!AO56,1))</f>
        <v>1</v>
      </c>
      <c r="AL56" s="189">
        <f>if(k1_sort!AP56="",1,SWITCH(k1_sort!$D56,"ソロ歌",k1_sort!AP56*7,"ソリ歌",k1_sort!AP56*7,"振り",k1_sort!AP56*5,"演技",k1_sort!AP56*3,"全体歌",k1_sort!AP56,1))</f>
        <v>1</v>
      </c>
      <c r="AM56" s="189">
        <f>if(k1_sort!AQ56="",1,SWITCH(k1_sort!$D56,"ソロ歌",k1_sort!AQ56*7,"ソリ歌",k1_sort!AQ56*7,"振り",k1_sort!AQ56*5,"演技",k1_sort!AQ56*3,"全体歌",k1_sort!AQ56,1))</f>
        <v>1</v>
      </c>
      <c r="AN56" s="189">
        <f>if(k1_sort!AR56="",1,SWITCH(k1_sort!$D56,"ソロ歌",k1_sort!AR56*7,"ソリ歌",k1_sort!AR56*7,"振り",k1_sort!AR56*5,"演技",k1_sort!AR56*3,"全体歌",k1_sort!AR56,1))</f>
        <v>1</v>
      </c>
      <c r="AO56" s="189">
        <f>if(k1_sort!AS56="",1,SWITCH(k1_sort!$D56,"ソロ歌",k1_sort!AS56*7,"ソリ歌",k1_sort!AS56*7,"振り",k1_sort!AS56*5,"演技",k1_sort!AS56*3,"全体歌",k1_sort!AS56,1))</f>
        <v>1</v>
      </c>
      <c r="AP56" s="189">
        <f>if(k1_sort!AT56="",1,SWITCH(k1_sort!$D56,"ソロ歌",k1_sort!AT56*7,"ソリ歌",k1_sort!AT56*7,"振り",k1_sort!AT56*5,"演技",k1_sort!AT56*3,"全体歌",k1_sort!AT56,1))</f>
        <v>1</v>
      </c>
      <c r="AQ56" s="189">
        <f>if(k1_sort!AU56="",1,SWITCH(k1_sort!$D56,"ソロ歌",k1_sort!AU56*7,"ソリ歌",k1_sort!AU56*7,"振り",k1_sort!AU56*5,"演技",k1_sort!AU56*3,"全体歌",k1_sort!AU56,1))</f>
        <v>1</v>
      </c>
      <c r="AR56" s="189">
        <f>if(k1_sort!AV56="",1,SWITCH(k1_sort!$D56,"ソロ歌",k1_sort!AV56*7,"ソリ歌",k1_sort!AV56*7,"振り",k1_sort!AV56*5,"演技",k1_sort!AV56*3,"全体歌",k1_sort!AV56,1))</f>
        <v>1</v>
      </c>
      <c r="AS56" s="189">
        <f>if(k1_sort!AW56="",1,SWITCH(k1_sort!$D56,"ソロ歌",k1_sort!AW56*7,"ソリ歌",k1_sort!AW56*7,"振り",k1_sort!AW56*5,"演技",k1_sort!AW56*3,"全体歌",k1_sort!AW56,1))</f>
        <v>1</v>
      </c>
      <c r="AT56" s="189">
        <f>if(k1_sort!AX56="",1,SWITCH(k1_sort!$D56,"ソロ歌",k1_sort!AX56*7,"ソリ歌",k1_sort!AX56*7,"振り",k1_sort!AX56*5,"演技",k1_sort!AX56*3,"全体歌",k1_sort!AX56,1))</f>
        <v>1</v>
      </c>
      <c r="AU56" s="189">
        <f>if(k1_sort!AY56="",1,SWITCH(k1_sort!$D56,"ソロ歌",k1_sort!AY56*7,"ソリ歌",k1_sort!AY56*7,"振り",k1_sort!AY56*5,"演技",k1_sort!AY56*3,"全体歌",k1_sort!AY56,1))</f>
        <v>1</v>
      </c>
      <c r="AV56" s="189">
        <f>if(k1_sort!AZ56="",1,SWITCH(k1_sort!$D56,"ソロ歌",k1_sort!AZ56*7,"ソリ歌",k1_sort!AZ56*7,"振り",k1_sort!AZ56*5,"演技",k1_sort!AZ56*3,"全体歌",k1_sort!AZ56,1))</f>
        <v>1</v>
      </c>
      <c r="AW56" s="189">
        <f>if(k1_sort!BA56="",1,SWITCH(k1_sort!$D56,"ソロ歌",k1_sort!BA56*7,"ソリ歌",k1_sort!BA56*7,"振り",k1_sort!BA56*5,"演技",k1_sort!BA56*3,"全体歌",k1_sort!BA56,1))</f>
        <v>1</v>
      </c>
      <c r="AX56" s="189">
        <f>if(k1_sort!BB56="",1,SWITCH(k1_sort!$D56,"ソロ歌",k1_sort!BB56*7,"ソリ歌",k1_sort!BB56*7,"振り",k1_sort!BB56*5,"演技",k1_sort!BB56*3,"全体歌",k1_sort!BB56,1))</f>
        <v>1</v>
      </c>
      <c r="AY56" s="189">
        <f>if(k1_sort!BC56="",1,SWITCH(k1_sort!$D56,"ソロ歌",k1_sort!BC56*7,"ソリ歌",k1_sort!BC56*7,"振り",k1_sort!BC56*5,"演技",k1_sort!BC56*3,"全体歌",k1_sort!BC56,1))</f>
        <v>1</v>
      </c>
    </row>
    <row r="57">
      <c r="A57" s="36" t="str">
        <f>k1_sort!B57</f>
        <v/>
      </c>
      <c r="B57" s="189">
        <f>if(k1_sort!F57="",1,SWITCH(k1_sort!$D57,"ソロ歌",k1_sort!F57*7,"ソリ歌",k1_sort!F57*7,"振り",k1_sort!F57*5,"演技",k1_sort!F57*3,"全体歌",k1_sort!F57,1))</f>
        <v>1</v>
      </c>
      <c r="C57" s="189">
        <f>if(k1_sort!G57="",1,SWITCH(k1_sort!$D57,"ソロ歌",k1_sort!G57*7,"ソリ歌",k1_sort!G57*7,"振り",k1_sort!G57*5,"演技",k1_sort!G57*3,"全体歌",k1_sort!G57,1))</f>
        <v>1</v>
      </c>
      <c r="D57" s="189">
        <f>if(k1_sort!H57="",1,SWITCH(k1_sort!$D57,"ソロ歌",k1_sort!H57*7,"ソリ歌",k1_sort!H57*7,"振り",k1_sort!H57*5,"演技",k1_sort!H57*3,"全体歌",k1_sort!H57,1))</f>
        <v>1</v>
      </c>
      <c r="E57" s="189">
        <f>if(k1_sort!I57="",1,SWITCH(k1_sort!$D57,"ソロ歌",k1_sort!I57*7,"ソリ歌",k1_sort!I57*7,"振り",k1_sort!I57*5,"演技",k1_sort!I57*3,"全体歌",k1_sort!I57,1))</f>
        <v>1</v>
      </c>
      <c r="F57" s="189">
        <f>if(k1_sort!J57="",1,SWITCH(k1_sort!$D57,"ソロ歌",k1_sort!J57*7,"ソリ歌",k1_sort!J57*7,"振り",k1_sort!J57*5,"演技",k1_sort!J57*3,"全体歌",k1_sort!J57,1))</f>
        <v>1</v>
      </c>
      <c r="G57" s="189">
        <f>if(k1_sort!K57="",1,SWITCH(k1_sort!$D57,"ソロ歌",k1_sort!K57*7,"ソリ歌",k1_sort!K57*7,"振り",k1_sort!K57*5,"演技",k1_sort!K57*3,"全体歌",k1_sort!K57,1))</f>
        <v>1</v>
      </c>
      <c r="H57" s="189">
        <f>if(k1_sort!L57="",1,SWITCH(k1_sort!$D57,"ソロ歌",k1_sort!L57*7,"ソリ歌",k1_sort!L57*7,"振り",k1_sort!L57*5,"演技",k1_sort!L57*3,"全体歌",k1_sort!L57,1))</f>
        <v>1</v>
      </c>
      <c r="I57" s="189">
        <f>if(k1_sort!M57="",1,SWITCH(k1_sort!$D57,"ソロ歌",k1_sort!M57*7,"ソリ歌",k1_sort!M57*7,"振り",k1_sort!M57*5,"演技",k1_sort!M57*3,"全体歌",k1_sort!M57,1))</f>
        <v>1</v>
      </c>
      <c r="J57" s="189">
        <f>if(k1_sort!N57="",1,SWITCH(k1_sort!$D57,"ソロ歌",k1_sort!N57*7,"ソリ歌",k1_sort!N57*7,"振り",k1_sort!N57*5,"演技",k1_sort!N57*3,"全体歌",k1_sort!N57,1))</f>
        <v>1</v>
      </c>
      <c r="K57" s="189">
        <f>if(k1_sort!O57="",1,SWITCH(k1_sort!$D57,"ソロ歌",k1_sort!O57*7,"ソリ歌",k1_sort!O57*7,"振り",k1_sort!O57*5,"演技",k1_sort!O57*3,"全体歌",k1_sort!O57,1))</f>
        <v>1</v>
      </c>
      <c r="L57" s="189">
        <f>if(k1_sort!P57="",1,SWITCH(k1_sort!$D57,"ソロ歌",k1_sort!P57*7,"ソリ歌",k1_sort!P57*7,"振り",k1_sort!P57*5,"演技",k1_sort!P57*3,"全体歌",k1_sort!P57,1))</f>
        <v>1</v>
      </c>
      <c r="M57" s="189">
        <f>if(k1_sort!Q57="",1,SWITCH(k1_sort!$D57,"ソロ歌",k1_sort!Q57*7,"ソリ歌",k1_sort!Q57*7,"振り",k1_sort!Q57*5,"演技",k1_sort!Q57*3,"全体歌",k1_sort!Q57,1))</f>
        <v>1</v>
      </c>
      <c r="N57" s="189">
        <f>if(k1_sort!R57="",1,SWITCH(k1_sort!$D57,"ソロ歌",k1_sort!R57*7,"ソリ歌",k1_sort!R57*7,"振り",k1_sort!R57*5,"演技",k1_sort!R57*3,"全体歌",k1_sort!R57,1))</f>
        <v>1</v>
      </c>
      <c r="O57" s="189">
        <f>if(k1_sort!S57="",1,SWITCH(k1_sort!$D57,"ソロ歌",k1_sort!S57*7,"ソリ歌",k1_sort!S57*7,"振り",k1_sort!S57*5,"演技",k1_sort!S57*3,"全体歌",k1_sort!S57,1))</f>
        <v>1</v>
      </c>
      <c r="P57" s="189">
        <f>if(k1_sort!T57="",1,SWITCH(k1_sort!$D57,"ソロ歌",k1_sort!T57*7,"ソリ歌",k1_sort!T57*7,"振り",k1_sort!T57*5,"演技",k1_sort!T57*3,"全体歌",k1_sort!T57,1))</f>
        <v>1</v>
      </c>
      <c r="Q57" s="189">
        <f>if(k1_sort!U57="",1,SWITCH(k1_sort!$D57,"ソロ歌",k1_sort!U57*7,"ソリ歌",k1_sort!U57*7,"振り",k1_sort!U57*5,"演技",k1_sort!U57*3,"全体歌",k1_sort!U57,1))</f>
        <v>1</v>
      </c>
      <c r="R57" s="189">
        <f>if(k1_sort!V57="",1,SWITCH(k1_sort!$D57,"ソロ歌",k1_sort!V57*7,"ソリ歌",k1_sort!V57*7,"振り",k1_sort!V57*5,"演技",k1_sort!V57*3,"全体歌",k1_sort!V57,1))</f>
        <v>1</v>
      </c>
      <c r="S57" s="189">
        <f>if(k1_sort!W57="",1,SWITCH(k1_sort!$D57,"ソロ歌",k1_sort!W57*7,"ソリ歌",k1_sort!W57*7,"振り",k1_sort!W57*5,"演技",k1_sort!W57*3,"全体歌",k1_sort!W57,1))</f>
        <v>1</v>
      </c>
      <c r="T57" s="189">
        <f>if(k1_sort!X57="",1,SWITCH(k1_sort!$D57,"ソロ歌",k1_sort!X57*7,"ソリ歌",k1_sort!X57*7,"振り",k1_sort!X57*5,"演技",k1_sort!X57*3,"全体歌",k1_sort!X57,1))</f>
        <v>1</v>
      </c>
      <c r="U57" s="189">
        <f>if(k1_sort!Y57="",1,SWITCH(k1_sort!$D57,"ソロ歌",k1_sort!Y57*7,"ソリ歌",k1_sort!Y57*7,"振り",k1_sort!Y57*5,"演技",k1_sort!Y57*3,"全体歌",k1_sort!Y57,1))</f>
        <v>1</v>
      </c>
      <c r="V57" s="189">
        <f>if(k1_sort!Z57="",1,SWITCH(k1_sort!$D57,"ソロ歌",k1_sort!Z57*7,"ソリ歌",k1_sort!Z57*7,"振り",k1_sort!Z57*5,"演技",k1_sort!Z57*3,"全体歌",k1_sort!Z57,1))</f>
        <v>1</v>
      </c>
      <c r="W57" s="189">
        <f>if(k1_sort!AA57="",1,SWITCH(k1_sort!$D57,"ソロ歌",k1_sort!AA57*7,"ソリ歌",k1_sort!AA57*7,"振り",k1_sort!AA57*5,"演技",k1_sort!AA57*3,"全体歌",k1_sort!AA57,1))</f>
        <v>1</v>
      </c>
      <c r="X57" s="189">
        <f>if(k1_sort!AB57="",1,SWITCH(k1_sort!$D57,"ソロ歌",k1_sort!AB57*7,"ソリ歌",k1_sort!AB57*7,"振り",k1_sort!AB57*5,"演技",k1_sort!AB57*3,"全体歌",k1_sort!AB57,1))</f>
        <v>1</v>
      </c>
      <c r="Y57" s="189">
        <f>if(k1_sort!AC57="",1,SWITCH(k1_sort!$D57,"ソロ歌",k1_sort!AC57*7,"ソリ歌",k1_sort!AC57*7,"振り",k1_sort!AC57*5,"演技",k1_sort!AC57*3,"全体歌",k1_sort!AC57,1))</f>
        <v>1</v>
      </c>
      <c r="Z57" s="189">
        <f>if(k1_sort!AD57="",1,SWITCH(k1_sort!$D57,"ソロ歌",k1_sort!AD57*7,"ソリ歌",k1_sort!AD57*7,"振り",k1_sort!AD57*5,"演技",k1_sort!AD57*3,"全体歌",k1_sort!AD57,1))</f>
        <v>1</v>
      </c>
      <c r="AA57" s="189">
        <f>if(k1_sort!AE57="",1,SWITCH(k1_sort!$D57,"ソロ歌",k1_sort!AE57*7,"ソリ歌",k1_sort!AE57*7,"振り",k1_sort!AE57*5,"演技",k1_sort!AE57*3,"全体歌",k1_sort!AE57,1))</f>
        <v>1</v>
      </c>
      <c r="AB57" s="189">
        <f>if(k1_sort!AF57="",1,SWITCH(k1_sort!$D57,"ソロ歌",k1_sort!AF57*7,"ソリ歌",k1_sort!AF57*7,"振り",k1_sort!AF57*5,"演技",k1_sort!AF57*3,"全体歌",k1_sort!AF57,1))</f>
        <v>1</v>
      </c>
      <c r="AC57" s="189">
        <f>if(k1_sort!AG57="",1,SWITCH(k1_sort!$D57,"ソロ歌",k1_sort!AG57*7,"ソリ歌",k1_sort!AG57*7,"振り",k1_sort!AG57*5,"演技",k1_sort!AG57*3,"全体歌",k1_sort!AG57,1))</f>
        <v>1</v>
      </c>
      <c r="AD57" s="189">
        <f>if(k1_sort!AH57="",1,SWITCH(k1_sort!$D57,"ソロ歌",k1_sort!AH57*7,"ソリ歌",k1_sort!AH57*7,"振り",k1_sort!AH57*5,"演技",k1_sort!AH57*3,"全体歌",k1_sort!AH57,1))</f>
        <v>1</v>
      </c>
      <c r="AE57" s="189">
        <f>if(k1_sort!AI57="",1,SWITCH(k1_sort!$D57,"ソロ歌",k1_sort!AI57*7,"ソリ歌",k1_sort!AI57*7,"振り",k1_sort!AI57*5,"演技",k1_sort!AI57*3,"全体歌",k1_sort!AI57,1))</f>
        <v>1</v>
      </c>
      <c r="AF57" s="189">
        <f>if(k1_sort!AJ57="",1,SWITCH(k1_sort!$D57,"ソロ歌",k1_sort!AJ57*7,"ソリ歌",k1_sort!AJ57*7,"振り",k1_sort!AJ57*5,"演技",k1_sort!AJ57*3,"全体歌",k1_sort!AJ57,1))</f>
        <v>1</v>
      </c>
      <c r="AG57" s="189">
        <f>if(k1_sort!AK57="",1,SWITCH(k1_sort!$D57,"ソロ歌",k1_sort!AK57*7,"ソリ歌",k1_sort!AK57*7,"振り",k1_sort!AK57*5,"演技",k1_sort!AK57*3,"全体歌",k1_sort!AK57,1))</f>
        <v>1</v>
      </c>
      <c r="AH57" s="189">
        <f>if(k1_sort!AL57="",1,SWITCH(k1_sort!$D57,"ソロ歌",k1_sort!AL57*7,"ソリ歌",k1_sort!AL57*7,"振り",k1_sort!AL57*5,"演技",k1_sort!AL57*3,"全体歌",k1_sort!AL57,1))</f>
        <v>1</v>
      </c>
      <c r="AI57" s="189">
        <f>if(k1_sort!AM57="",1,SWITCH(k1_sort!$D57,"ソロ歌",k1_sort!AM57*7,"ソリ歌",k1_sort!AM57*7,"振り",k1_sort!AM57*5,"演技",k1_sort!AM57*3,"全体歌",k1_sort!AM57,1))</f>
        <v>1</v>
      </c>
      <c r="AJ57" s="189">
        <f>if(k1_sort!AN57="",1,SWITCH(k1_sort!$D57,"ソロ歌",k1_sort!AN57*7,"ソリ歌",k1_sort!AN57*7,"振り",k1_sort!AN57*5,"演技",k1_sort!AN57*3,"全体歌",k1_sort!AN57,1))</f>
        <v>1</v>
      </c>
      <c r="AK57" s="189">
        <f>if(k1_sort!AO57="",1,SWITCH(k1_sort!$D57,"ソロ歌",k1_sort!AO57*7,"ソリ歌",k1_sort!AO57*7,"振り",k1_sort!AO57*5,"演技",k1_sort!AO57*3,"全体歌",k1_sort!AO57,1))</f>
        <v>1</v>
      </c>
      <c r="AL57" s="189">
        <f>if(k1_sort!AP57="",1,SWITCH(k1_sort!$D57,"ソロ歌",k1_sort!AP57*7,"ソリ歌",k1_sort!AP57*7,"振り",k1_sort!AP57*5,"演技",k1_sort!AP57*3,"全体歌",k1_sort!AP57,1))</f>
        <v>1</v>
      </c>
      <c r="AM57" s="189">
        <f>if(k1_sort!AQ57="",1,SWITCH(k1_sort!$D57,"ソロ歌",k1_sort!AQ57*7,"ソリ歌",k1_sort!AQ57*7,"振り",k1_sort!AQ57*5,"演技",k1_sort!AQ57*3,"全体歌",k1_sort!AQ57,1))</f>
        <v>1</v>
      </c>
      <c r="AN57" s="189">
        <f>if(k1_sort!AR57="",1,SWITCH(k1_sort!$D57,"ソロ歌",k1_sort!AR57*7,"ソリ歌",k1_sort!AR57*7,"振り",k1_sort!AR57*5,"演技",k1_sort!AR57*3,"全体歌",k1_sort!AR57,1))</f>
        <v>1</v>
      </c>
      <c r="AO57" s="189">
        <f>if(k1_sort!AS57="",1,SWITCH(k1_sort!$D57,"ソロ歌",k1_sort!AS57*7,"ソリ歌",k1_sort!AS57*7,"振り",k1_sort!AS57*5,"演技",k1_sort!AS57*3,"全体歌",k1_sort!AS57,1))</f>
        <v>1</v>
      </c>
      <c r="AP57" s="189">
        <f>if(k1_sort!AT57="",1,SWITCH(k1_sort!$D57,"ソロ歌",k1_sort!AT57*7,"ソリ歌",k1_sort!AT57*7,"振り",k1_sort!AT57*5,"演技",k1_sort!AT57*3,"全体歌",k1_sort!AT57,1))</f>
        <v>1</v>
      </c>
      <c r="AQ57" s="189">
        <f>if(k1_sort!AU57="",1,SWITCH(k1_sort!$D57,"ソロ歌",k1_sort!AU57*7,"ソリ歌",k1_sort!AU57*7,"振り",k1_sort!AU57*5,"演技",k1_sort!AU57*3,"全体歌",k1_sort!AU57,1))</f>
        <v>1</v>
      </c>
      <c r="AR57" s="189">
        <f>if(k1_sort!AV57="",1,SWITCH(k1_sort!$D57,"ソロ歌",k1_sort!AV57*7,"ソリ歌",k1_sort!AV57*7,"振り",k1_sort!AV57*5,"演技",k1_sort!AV57*3,"全体歌",k1_sort!AV57,1))</f>
        <v>1</v>
      </c>
      <c r="AS57" s="189">
        <f>if(k1_sort!AW57="",1,SWITCH(k1_sort!$D57,"ソロ歌",k1_sort!AW57*7,"ソリ歌",k1_sort!AW57*7,"振り",k1_sort!AW57*5,"演技",k1_sort!AW57*3,"全体歌",k1_sort!AW57,1))</f>
        <v>1</v>
      </c>
      <c r="AT57" s="189">
        <f>if(k1_sort!AX57="",1,SWITCH(k1_sort!$D57,"ソロ歌",k1_sort!AX57*7,"ソリ歌",k1_sort!AX57*7,"振り",k1_sort!AX57*5,"演技",k1_sort!AX57*3,"全体歌",k1_sort!AX57,1))</f>
        <v>1</v>
      </c>
      <c r="AU57" s="189">
        <f>if(k1_sort!AY57="",1,SWITCH(k1_sort!$D57,"ソロ歌",k1_sort!AY57*7,"ソリ歌",k1_sort!AY57*7,"振り",k1_sort!AY57*5,"演技",k1_sort!AY57*3,"全体歌",k1_sort!AY57,1))</f>
        <v>1</v>
      </c>
      <c r="AV57" s="189">
        <f>if(k1_sort!AZ57="",1,SWITCH(k1_sort!$D57,"ソロ歌",k1_sort!AZ57*7,"ソリ歌",k1_sort!AZ57*7,"振り",k1_sort!AZ57*5,"演技",k1_sort!AZ57*3,"全体歌",k1_sort!AZ57,1))</f>
        <v>1</v>
      </c>
      <c r="AW57" s="189">
        <f>if(k1_sort!BA57="",1,SWITCH(k1_sort!$D57,"ソロ歌",k1_sort!BA57*7,"ソリ歌",k1_sort!BA57*7,"振り",k1_sort!BA57*5,"演技",k1_sort!BA57*3,"全体歌",k1_sort!BA57,1))</f>
        <v>1</v>
      </c>
      <c r="AX57" s="189">
        <f>if(k1_sort!BB57="",1,SWITCH(k1_sort!$D57,"ソロ歌",k1_sort!BB57*7,"ソリ歌",k1_sort!BB57*7,"振り",k1_sort!BB57*5,"演技",k1_sort!BB57*3,"全体歌",k1_sort!BB57,1))</f>
        <v>1</v>
      </c>
      <c r="AY57" s="189">
        <f>if(k1_sort!BC57="",1,SWITCH(k1_sort!$D57,"ソロ歌",k1_sort!BC57*7,"ソリ歌",k1_sort!BC57*7,"振り",k1_sort!BC57*5,"演技",k1_sort!BC57*3,"全体歌",k1_sort!BC57,1))</f>
        <v>1</v>
      </c>
    </row>
    <row r="58">
      <c r="A58" s="36" t="str">
        <f>k1_sort!B58</f>
        <v/>
      </c>
      <c r="B58" s="189">
        <f>if(k1_sort!F58="",1,SWITCH(k1_sort!$D58,"ソロ歌",k1_sort!F58*7,"ソリ歌",k1_sort!F58*7,"振り",k1_sort!F58*5,"演技",k1_sort!F58*3,"全体歌",k1_sort!F58,1))</f>
        <v>1</v>
      </c>
      <c r="C58" s="189">
        <f>if(k1_sort!G58="",1,SWITCH(k1_sort!$D58,"ソロ歌",k1_sort!G58*7,"ソリ歌",k1_sort!G58*7,"振り",k1_sort!G58*5,"演技",k1_sort!G58*3,"全体歌",k1_sort!G58,1))</f>
        <v>1</v>
      </c>
      <c r="D58" s="189">
        <f>if(k1_sort!H58="",1,SWITCH(k1_sort!$D58,"ソロ歌",k1_sort!H58*7,"ソリ歌",k1_sort!H58*7,"振り",k1_sort!H58*5,"演技",k1_sort!H58*3,"全体歌",k1_sort!H58,1))</f>
        <v>1</v>
      </c>
      <c r="E58" s="189">
        <f>if(k1_sort!I58="",1,SWITCH(k1_sort!$D58,"ソロ歌",k1_sort!I58*7,"ソリ歌",k1_sort!I58*7,"振り",k1_sort!I58*5,"演技",k1_sort!I58*3,"全体歌",k1_sort!I58,1))</f>
        <v>1</v>
      </c>
      <c r="F58" s="189">
        <f>if(k1_sort!J58="",1,SWITCH(k1_sort!$D58,"ソロ歌",k1_sort!J58*7,"ソリ歌",k1_sort!J58*7,"振り",k1_sort!J58*5,"演技",k1_sort!J58*3,"全体歌",k1_sort!J58,1))</f>
        <v>1</v>
      </c>
      <c r="G58" s="189">
        <f>if(k1_sort!K58="",1,SWITCH(k1_sort!$D58,"ソロ歌",k1_sort!K58*7,"ソリ歌",k1_sort!K58*7,"振り",k1_sort!K58*5,"演技",k1_sort!K58*3,"全体歌",k1_sort!K58,1))</f>
        <v>1</v>
      </c>
      <c r="H58" s="189">
        <f>if(k1_sort!L58="",1,SWITCH(k1_sort!$D58,"ソロ歌",k1_sort!L58*7,"ソリ歌",k1_sort!L58*7,"振り",k1_sort!L58*5,"演技",k1_sort!L58*3,"全体歌",k1_sort!L58,1))</f>
        <v>1</v>
      </c>
      <c r="I58" s="189">
        <f>if(k1_sort!M58="",1,SWITCH(k1_sort!$D58,"ソロ歌",k1_sort!M58*7,"ソリ歌",k1_sort!M58*7,"振り",k1_sort!M58*5,"演技",k1_sort!M58*3,"全体歌",k1_sort!M58,1))</f>
        <v>1</v>
      </c>
      <c r="J58" s="189">
        <f>if(k1_sort!N58="",1,SWITCH(k1_sort!$D58,"ソロ歌",k1_sort!N58*7,"ソリ歌",k1_sort!N58*7,"振り",k1_sort!N58*5,"演技",k1_sort!N58*3,"全体歌",k1_sort!N58,1))</f>
        <v>1</v>
      </c>
      <c r="K58" s="189">
        <f>if(k1_sort!O58="",1,SWITCH(k1_sort!$D58,"ソロ歌",k1_sort!O58*7,"ソリ歌",k1_sort!O58*7,"振り",k1_sort!O58*5,"演技",k1_sort!O58*3,"全体歌",k1_sort!O58,1))</f>
        <v>1</v>
      </c>
      <c r="L58" s="189">
        <f>if(k1_sort!P58="",1,SWITCH(k1_sort!$D58,"ソロ歌",k1_sort!P58*7,"ソリ歌",k1_sort!P58*7,"振り",k1_sort!P58*5,"演技",k1_sort!P58*3,"全体歌",k1_sort!P58,1))</f>
        <v>1</v>
      </c>
      <c r="M58" s="189">
        <f>if(k1_sort!Q58="",1,SWITCH(k1_sort!$D58,"ソロ歌",k1_sort!Q58*7,"ソリ歌",k1_sort!Q58*7,"振り",k1_sort!Q58*5,"演技",k1_sort!Q58*3,"全体歌",k1_sort!Q58,1))</f>
        <v>1</v>
      </c>
      <c r="N58" s="189">
        <f>if(k1_sort!R58="",1,SWITCH(k1_sort!$D58,"ソロ歌",k1_sort!R58*7,"ソリ歌",k1_sort!R58*7,"振り",k1_sort!R58*5,"演技",k1_sort!R58*3,"全体歌",k1_sort!R58,1))</f>
        <v>1</v>
      </c>
      <c r="O58" s="189">
        <f>if(k1_sort!S58="",1,SWITCH(k1_sort!$D58,"ソロ歌",k1_sort!S58*7,"ソリ歌",k1_sort!S58*7,"振り",k1_sort!S58*5,"演技",k1_sort!S58*3,"全体歌",k1_sort!S58,1))</f>
        <v>1</v>
      </c>
      <c r="P58" s="189">
        <f>if(k1_sort!T58="",1,SWITCH(k1_sort!$D58,"ソロ歌",k1_sort!T58*7,"ソリ歌",k1_sort!T58*7,"振り",k1_sort!T58*5,"演技",k1_sort!T58*3,"全体歌",k1_sort!T58,1))</f>
        <v>1</v>
      </c>
      <c r="Q58" s="189">
        <f>if(k1_sort!U58="",1,SWITCH(k1_sort!$D58,"ソロ歌",k1_sort!U58*7,"ソリ歌",k1_sort!U58*7,"振り",k1_sort!U58*5,"演技",k1_sort!U58*3,"全体歌",k1_sort!U58,1))</f>
        <v>1</v>
      </c>
      <c r="R58" s="189">
        <f>if(k1_sort!V58="",1,SWITCH(k1_sort!$D58,"ソロ歌",k1_sort!V58*7,"ソリ歌",k1_sort!V58*7,"振り",k1_sort!V58*5,"演技",k1_sort!V58*3,"全体歌",k1_sort!V58,1))</f>
        <v>1</v>
      </c>
      <c r="S58" s="189">
        <f>if(k1_sort!W58="",1,SWITCH(k1_sort!$D58,"ソロ歌",k1_sort!W58*7,"ソリ歌",k1_sort!W58*7,"振り",k1_sort!W58*5,"演技",k1_sort!W58*3,"全体歌",k1_sort!W58,1))</f>
        <v>1</v>
      </c>
      <c r="T58" s="189">
        <f>if(k1_sort!X58="",1,SWITCH(k1_sort!$D58,"ソロ歌",k1_sort!X58*7,"ソリ歌",k1_sort!X58*7,"振り",k1_sort!X58*5,"演技",k1_sort!X58*3,"全体歌",k1_sort!X58,1))</f>
        <v>1</v>
      </c>
      <c r="U58" s="189">
        <f>if(k1_sort!Y58="",1,SWITCH(k1_sort!$D58,"ソロ歌",k1_sort!Y58*7,"ソリ歌",k1_sort!Y58*7,"振り",k1_sort!Y58*5,"演技",k1_sort!Y58*3,"全体歌",k1_sort!Y58,1))</f>
        <v>1</v>
      </c>
      <c r="V58" s="189">
        <f>if(k1_sort!Z58="",1,SWITCH(k1_sort!$D58,"ソロ歌",k1_sort!Z58*7,"ソリ歌",k1_sort!Z58*7,"振り",k1_sort!Z58*5,"演技",k1_sort!Z58*3,"全体歌",k1_sort!Z58,1))</f>
        <v>1</v>
      </c>
      <c r="W58" s="189">
        <f>if(k1_sort!AA58="",1,SWITCH(k1_sort!$D58,"ソロ歌",k1_sort!AA58*7,"ソリ歌",k1_sort!AA58*7,"振り",k1_sort!AA58*5,"演技",k1_sort!AA58*3,"全体歌",k1_sort!AA58,1))</f>
        <v>1</v>
      </c>
      <c r="X58" s="189">
        <f>if(k1_sort!AB58="",1,SWITCH(k1_sort!$D58,"ソロ歌",k1_sort!AB58*7,"ソリ歌",k1_sort!AB58*7,"振り",k1_sort!AB58*5,"演技",k1_sort!AB58*3,"全体歌",k1_sort!AB58,1))</f>
        <v>1</v>
      </c>
      <c r="Y58" s="189">
        <f>if(k1_sort!AC58="",1,SWITCH(k1_sort!$D58,"ソロ歌",k1_sort!AC58*7,"ソリ歌",k1_sort!AC58*7,"振り",k1_sort!AC58*5,"演技",k1_sort!AC58*3,"全体歌",k1_sort!AC58,1))</f>
        <v>1</v>
      </c>
      <c r="Z58" s="189">
        <f>if(k1_sort!AD58="",1,SWITCH(k1_sort!$D58,"ソロ歌",k1_sort!AD58*7,"ソリ歌",k1_sort!AD58*7,"振り",k1_sort!AD58*5,"演技",k1_sort!AD58*3,"全体歌",k1_sort!AD58,1))</f>
        <v>1</v>
      </c>
      <c r="AA58" s="189">
        <f>if(k1_sort!AE58="",1,SWITCH(k1_sort!$D58,"ソロ歌",k1_sort!AE58*7,"ソリ歌",k1_sort!AE58*7,"振り",k1_sort!AE58*5,"演技",k1_sort!AE58*3,"全体歌",k1_sort!AE58,1))</f>
        <v>1</v>
      </c>
      <c r="AB58" s="189">
        <f>if(k1_sort!AF58="",1,SWITCH(k1_sort!$D58,"ソロ歌",k1_sort!AF58*7,"ソリ歌",k1_sort!AF58*7,"振り",k1_sort!AF58*5,"演技",k1_sort!AF58*3,"全体歌",k1_sort!AF58,1))</f>
        <v>1</v>
      </c>
      <c r="AC58" s="189">
        <f>if(k1_sort!AG58="",1,SWITCH(k1_sort!$D58,"ソロ歌",k1_sort!AG58*7,"ソリ歌",k1_sort!AG58*7,"振り",k1_sort!AG58*5,"演技",k1_sort!AG58*3,"全体歌",k1_sort!AG58,1))</f>
        <v>1</v>
      </c>
      <c r="AD58" s="189">
        <f>if(k1_sort!AH58="",1,SWITCH(k1_sort!$D58,"ソロ歌",k1_sort!AH58*7,"ソリ歌",k1_sort!AH58*7,"振り",k1_sort!AH58*5,"演技",k1_sort!AH58*3,"全体歌",k1_sort!AH58,1))</f>
        <v>1</v>
      </c>
      <c r="AE58" s="189">
        <f>if(k1_sort!AI58="",1,SWITCH(k1_sort!$D58,"ソロ歌",k1_sort!AI58*7,"ソリ歌",k1_sort!AI58*7,"振り",k1_sort!AI58*5,"演技",k1_sort!AI58*3,"全体歌",k1_sort!AI58,1))</f>
        <v>1</v>
      </c>
      <c r="AF58" s="189">
        <f>if(k1_sort!AJ58="",1,SWITCH(k1_sort!$D58,"ソロ歌",k1_sort!AJ58*7,"ソリ歌",k1_sort!AJ58*7,"振り",k1_sort!AJ58*5,"演技",k1_sort!AJ58*3,"全体歌",k1_sort!AJ58,1))</f>
        <v>1</v>
      </c>
      <c r="AG58" s="189">
        <f>if(k1_sort!AK58="",1,SWITCH(k1_sort!$D58,"ソロ歌",k1_sort!AK58*7,"ソリ歌",k1_sort!AK58*7,"振り",k1_sort!AK58*5,"演技",k1_sort!AK58*3,"全体歌",k1_sort!AK58,1))</f>
        <v>1</v>
      </c>
      <c r="AH58" s="189">
        <f>if(k1_sort!AL58="",1,SWITCH(k1_sort!$D58,"ソロ歌",k1_sort!AL58*7,"ソリ歌",k1_sort!AL58*7,"振り",k1_sort!AL58*5,"演技",k1_sort!AL58*3,"全体歌",k1_sort!AL58,1))</f>
        <v>1</v>
      </c>
      <c r="AI58" s="189">
        <f>if(k1_sort!AM58="",1,SWITCH(k1_sort!$D58,"ソロ歌",k1_sort!AM58*7,"ソリ歌",k1_sort!AM58*7,"振り",k1_sort!AM58*5,"演技",k1_sort!AM58*3,"全体歌",k1_sort!AM58,1))</f>
        <v>1</v>
      </c>
      <c r="AJ58" s="189">
        <f>if(k1_sort!AN58="",1,SWITCH(k1_sort!$D58,"ソロ歌",k1_sort!AN58*7,"ソリ歌",k1_sort!AN58*7,"振り",k1_sort!AN58*5,"演技",k1_sort!AN58*3,"全体歌",k1_sort!AN58,1))</f>
        <v>1</v>
      </c>
      <c r="AK58" s="189">
        <f>if(k1_sort!AO58="",1,SWITCH(k1_sort!$D58,"ソロ歌",k1_sort!AO58*7,"ソリ歌",k1_sort!AO58*7,"振り",k1_sort!AO58*5,"演技",k1_sort!AO58*3,"全体歌",k1_sort!AO58,1))</f>
        <v>1</v>
      </c>
      <c r="AL58" s="189">
        <f>if(k1_sort!AP58="",1,SWITCH(k1_sort!$D58,"ソロ歌",k1_sort!AP58*7,"ソリ歌",k1_sort!AP58*7,"振り",k1_sort!AP58*5,"演技",k1_sort!AP58*3,"全体歌",k1_sort!AP58,1))</f>
        <v>1</v>
      </c>
      <c r="AM58" s="189">
        <f>if(k1_sort!AQ58="",1,SWITCH(k1_sort!$D58,"ソロ歌",k1_sort!AQ58*7,"ソリ歌",k1_sort!AQ58*7,"振り",k1_sort!AQ58*5,"演技",k1_sort!AQ58*3,"全体歌",k1_sort!AQ58,1))</f>
        <v>1</v>
      </c>
      <c r="AN58" s="189">
        <f>if(k1_sort!AR58="",1,SWITCH(k1_sort!$D58,"ソロ歌",k1_sort!AR58*7,"ソリ歌",k1_sort!AR58*7,"振り",k1_sort!AR58*5,"演技",k1_sort!AR58*3,"全体歌",k1_sort!AR58,1))</f>
        <v>1</v>
      </c>
      <c r="AO58" s="189">
        <f>if(k1_sort!AS58="",1,SWITCH(k1_sort!$D58,"ソロ歌",k1_sort!AS58*7,"ソリ歌",k1_sort!AS58*7,"振り",k1_sort!AS58*5,"演技",k1_sort!AS58*3,"全体歌",k1_sort!AS58,1))</f>
        <v>1</v>
      </c>
      <c r="AP58" s="189">
        <f>if(k1_sort!AT58="",1,SWITCH(k1_sort!$D58,"ソロ歌",k1_sort!AT58*7,"ソリ歌",k1_sort!AT58*7,"振り",k1_sort!AT58*5,"演技",k1_sort!AT58*3,"全体歌",k1_sort!AT58,1))</f>
        <v>1</v>
      </c>
      <c r="AQ58" s="189">
        <f>if(k1_sort!AU58="",1,SWITCH(k1_sort!$D58,"ソロ歌",k1_sort!AU58*7,"ソリ歌",k1_sort!AU58*7,"振り",k1_sort!AU58*5,"演技",k1_sort!AU58*3,"全体歌",k1_sort!AU58,1))</f>
        <v>1</v>
      </c>
      <c r="AR58" s="189">
        <f>if(k1_sort!AV58="",1,SWITCH(k1_sort!$D58,"ソロ歌",k1_sort!AV58*7,"ソリ歌",k1_sort!AV58*7,"振り",k1_sort!AV58*5,"演技",k1_sort!AV58*3,"全体歌",k1_sort!AV58,1))</f>
        <v>1</v>
      </c>
      <c r="AS58" s="189">
        <f>if(k1_sort!AW58="",1,SWITCH(k1_sort!$D58,"ソロ歌",k1_sort!AW58*7,"ソリ歌",k1_sort!AW58*7,"振り",k1_sort!AW58*5,"演技",k1_sort!AW58*3,"全体歌",k1_sort!AW58,1))</f>
        <v>1</v>
      </c>
      <c r="AT58" s="189">
        <f>if(k1_sort!AX58="",1,SWITCH(k1_sort!$D58,"ソロ歌",k1_sort!AX58*7,"ソリ歌",k1_sort!AX58*7,"振り",k1_sort!AX58*5,"演技",k1_sort!AX58*3,"全体歌",k1_sort!AX58,1))</f>
        <v>1</v>
      </c>
      <c r="AU58" s="189">
        <f>if(k1_sort!AY58="",1,SWITCH(k1_sort!$D58,"ソロ歌",k1_sort!AY58*7,"ソリ歌",k1_sort!AY58*7,"振り",k1_sort!AY58*5,"演技",k1_sort!AY58*3,"全体歌",k1_sort!AY58,1))</f>
        <v>1</v>
      </c>
      <c r="AV58" s="189">
        <f>if(k1_sort!AZ58="",1,SWITCH(k1_sort!$D58,"ソロ歌",k1_sort!AZ58*7,"ソリ歌",k1_sort!AZ58*7,"振り",k1_sort!AZ58*5,"演技",k1_sort!AZ58*3,"全体歌",k1_sort!AZ58,1))</f>
        <v>1</v>
      </c>
      <c r="AW58" s="189">
        <f>if(k1_sort!BA58="",1,SWITCH(k1_sort!$D58,"ソロ歌",k1_sort!BA58*7,"ソリ歌",k1_sort!BA58*7,"振り",k1_sort!BA58*5,"演技",k1_sort!BA58*3,"全体歌",k1_sort!BA58,1))</f>
        <v>1</v>
      </c>
      <c r="AX58" s="189">
        <f>if(k1_sort!BB58="",1,SWITCH(k1_sort!$D58,"ソロ歌",k1_sort!BB58*7,"ソリ歌",k1_sort!BB58*7,"振り",k1_sort!BB58*5,"演技",k1_sort!BB58*3,"全体歌",k1_sort!BB58,1))</f>
        <v>1</v>
      </c>
      <c r="AY58" s="189">
        <f>if(k1_sort!BC58="",1,SWITCH(k1_sort!$D58,"ソロ歌",k1_sort!BC58*7,"ソリ歌",k1_sort!BC58*7,"振り",k1_sort!BC58*5,"演技",k1_sort!BC58*3,"全体歌",k1_sort!BC58,1))</f>
        <v>1</v>
      </c>
    </row>
    <row r="59">
      <c r="A59" s="36" t="str">
        <f>k1_sort!B59</f>
        <v/>
      </c>
      <c r="B59" s="189">
        <f>if(k1_sort!F59="",1,SWITCH(k1_sort!$D59,"ソロ歌",k1_sort!F59*7,"ソリ歌",k1_sort!F59*7,"振り",k1_sort!F59*5,"演技",k1_sort!F59*3,"全体歌",k1_sort!F59,1))</f>
        <v>1</v>
      </c>
      <c r="C59" s="189">
        <f>if(k1_sort!G59="",1,SWITCH(k1_sort!$D59,"ソロ歌",k1_sort!G59*7,"ソリ歌",k1_sort!G59*7,"振り",k1_sort!G59*5,"演技",k1_sort!G59*3,"全体歌",k1_sort!G59,1))</f>
        <v>1</v>
      </c>
      <c r="D59" s="189">
        <f>if(k1_sort!H59="",1,SWITCH(k1_sort!$D59,"ソロ歌",k1_sort!H59*7,"ソリ歌",k1_sort!H59*7,"振り",k1_sort!H59*5,"演技",k1_sort!H59*3,"全体歌",k1_sort!H59,1))</f>
        <v>1</v>
      </c>
      <c r="E59" s="189">
        <f>if(k1_sort!I59="",1,SWITCH(k1_sort!$D59,"ソロ歌",k1_sort!I59*7,"ソリ歌",k1_sort!I59*7,"振り",k1_sort!I59*5,"演技",k1_sort!I59*3,"全体歌",k1_sort!I59,1))</f>
        <v>1</v>
      </c>
      <c r="F59" s="189">
        <f>if(k1_sort!J59="",1,SWITCH(k1_sort!$D59,"ソロ歌",k1_sort!J59*7,"ソリ歌",k1_sort!J59*7,"振り",k1_sort!J59*5,"演技",k1_sort!J59*3,"全体歌",k1_sort!J59,1))</f>
        <v>1</v>
      </c>
      <c r="G59" s="189">
        <f>if(k1_sort!K59="",1,SWITCH(k1_sort!$D59,"ソロ歌",k1_sort!K59*7,"ソリ歌",k1_sort!K59*7,"振り",k1_sort!K59*5,"演技",k1_sort!K59*3,"全体歌",k1_sort!K59,1))</f>
        <v>1</v>
      </c>
      <c r="H59" s="189">
        <f>if(k1_sort!L59="",1,SWITCH(k1_sort!$D59,"ソロ歌",k1_sort!L59*7,"ソリ歌",k1_sort!L59*7,"振り",k1_sort!L59*5,"演技",k1_sort!L59*3,"全体歌",k1_sort!L59,1))</f>
        <v>1</v>
      </c>
      <c r="I59" s="189">
        <f>if(k1_sort!M59="",1,SWITCH(k1_sort!$D59,"ソロ歌",k1_sort!M59*7,"ソリ歌",k1_sort!M59*7,"振り",k1_sort!M59*5,"演技",k1_sort!M59*3,"全体歌",k1_sort!M59,1))</f>
        <v>1</v>
      </c>
      <c r="J59" s="189">
        <f>if(k1_sort!N59="",1,SWITCH(k1_sort!$D59,"ソロ歌",k1_sort!N59*7,"ソリ歌",k1_sort!N59*7,"振り",k1_sort!N59*5,"演技",k1_sort!N59*3,"全体歌",k1_sort!N59,1))</f>
        <v>1</v>
      </c>
      <c r="K59" s="189">
        <f>if(k1_sort!O59="",1,SWITCH(k1_sort!$D59,"ソロ歌",k1_sort!O59*7,"ソリ歌",k1_sort!O59*7,"振り",k1_sort!O59*5,"演技",k1_sort!O59*3,"全体歌",k1_sort!O59,1))</f>
        <v>1</v>
      </c>
      <c r="L59" s="189">
        <f>if(k1_sort!P59="",1,SWITCH(k1_sort!$D59,"ソロ歌",k1_sort!P59*7,"ソリ歌",k1_sort!P59*7,"振り",k1_sort!P59*5,"演技",k1_sort!P59*3,"全体歌",k1_sort!P59,1))</f>
        <v>1</v>
      </c>
      <c r="M59" s="189">
        <f>if(k1_sort!Q59="",1,SWITCH(k1_sort!$D59,"ソロ歌",k1_sort!Q59*7,"ソリ歌",k1_sort!Q59*7,"振り",k1_sort!Q59*5,"演技",k1_sort!Q59*3,"全体歌",k1_sort!Q59,1))</f>
        <v>1</v>
      </c>
      <c r="N59" s="189">
        <f>if(k1_sort!R59="",1,SWITCH(k1_sort!$D59,"ソロ歌",k1_sort!R59*7,"ソリ歌",k1_sort!R59*7,"振り",k1_sort!R59*5,"演技",k1_sort!R59*3,"全体歌",k1_sort!R59,1))</f>
        <v>1</v>
      </c>
      <c r="O59" s="189">
        <f>if(k1_sort!S59="",1,SWITCH(k1_sort!$D59,"ソロ歌",k1_sort!S59*7,"ソリ歌",k1_sort!S59*7,"振り",k1_sort!S59*5,"演技",k1_sort!S59*3,"全体歌",k1_sort!S59,1))</f>
        <v>1</v>
      </c>
      <c r="P59" s="189">
        <f>if(k1_sort!T59="",1,SWITCH(k1_sort!$D59,"ソロ歌",k1_sort!T59*7,"ソリ歌",k1_sort!T59*7,"振り",k1_sort!T59*5,"演技",k1_sort!T59*3,"全体歌",k1_sort!T59,1))</f>
        <v>1</v>
      </c>
      <c r="Q59" s="189">
        <f>if(k1_sort!U59="",1,SWITCH(k1_sort!$D59,"ソロ歌",k1_sort!U59*7,"ソリ歌",k1_sort!U59*7,"振り",k1_sort!U59*5,"演技",k1_sort!U59*3,"全体歌",k1_sort!U59,1))</f>
        <v>1</v>
      </c>
      <c r="R59" s="189">
        <f>if(k1_sort!V59="",1,SWITCH(k1_sort!$D59,"ソロ歌",k1_sort!V59*7,"ソリ歌",k1_sort!V59*7,"振り",k1_sort!V59*5,"演技",k1_sort!V59*3,"全体歌",k1_sort!V59,1))</f>
        <v>1</v>
      </c>
      <c r="S59" s="189">
        <f>if(k1_sort!W59="",1,SWITCH(k1_sort!$D59,"ソロ歌",k1_sort!W59*7,"ソリ歌",k1_sort!W59*7,"振り",k1_sort!W59*5,"演技",k1_sort!W59*3,"全体歌",k1_sort!W59,1))</f>
        <v>1</v>
      </c>
      <c r="T59" s="189">
        <f>if(k1_sort!X59="",1,SWITCH(k1_sort!$D59,"ソロ歌",k1_sort!X59*7,"ソリ歌",k1_sort!X59*7,"振り",k1_sort!X59*5,"演技",k1_sort!X59*3,"全体歌",k1_sort!X59,1))</f>
        <v>1</v>
      </c>
      <c r="U59" s="189">
        <f>if(k1_sort!Y59="",1,SWITCH(k1_sort!$D59,"ソロ歌",k1_sort!Y59*7,"ソリ歌",k1_sort!Y59*7,"振り",k1_sort!Y59*5,"演技",k1_sort!Y59*3,"全体歌",k1_sort!Y59,1))</f>
        <v>1</v>
      </c>
      <c r="V59" s="189">
        <f>if(k1_sort!Z59="",1,SWITCH(k1_sort!$D59,"ソロ歌",k1_sort!Z59*7,"ソリ歌",k1_sort!Z59*7,"振り",k1_sort!Z59*5,"演技",k1_sort!Z59*3,"全体歌",k1_sort!Z59,1))</f>
        <v>1</v>
      </c>
      <c r="W59" s="189">
        <f>if(k1_sort!AA59="",1,SWITCH(k1_sort!$D59,"ソロ歌",k1_sort!AA59*7,"ソリ歌",k1_sort!AA59*7,"振り",k1_sort!AA59*5,"演技",k1_sort!AA59*3,"全体歌",k1_sort!AA59,1))</f>
        <v>1</v>
      </c>
      <c r="X59" s="189">
        <f>if(k1_sort!AB59="",1,SWITCH(k1_sort!$D59,"ソロ歌",k1_sort!AB59*7,"ソリ歌",k1_sort!AB59*7,"振り",k1_sort!AB59*5,"演技",k1_sort!AB59*3,"全体歌",k1_sort!AB59,1))</f>
        <v>1</v>
      </c>
      <c r="Y59" s="189">
        <f>if(k1_sort!AC59="",1,SWITCH(k1_sort!$D59,"ソロ歌",k1_sort!AC59*7,"ソリ歌",k1_sort!AC59*7,"振り",k1_sort!AC59*5,"演技",k1_sort!AC59*3,"全体歌",k1_sort!AC59,1))</f>
        <v>1</v>
      </c>
      <c r="Z59" s="189">
        <f>if(k1_sort!AD59="",1,SWITCH(k1_sort!$D59,"ソロ歌",k1_sort!AD59*7,"ソリ歌",k1_sort!AD59*7,"振り",k1_sort!AD59*5,"演技",k1_sort!AD59*3,"全体歌",k1_sort!AD59,1))</f>
        <v>1</v>
      </c>
      <c r="AA59" s="189">
        <f>if(k1_sort!AE59="",1,SWITCH(k1_sort!$D59,"ソロ歌",k1_sort!AE59*7,"ソリ歌",k1_sort!AE59*7,"振り",k1_sort!AE59*5,"演技",k1_sort!AE59*3,"全体歌",k1_sort!AE59,1))</f>
        <v>1</v>
      </c>
      <c r="AB59" s="189">
        <f>if(k1_sort!AF59="",1,SWITCH(k1_sort!$D59,"ソロ歌",k1_sort!AF59*7,"ソリ歌",k1_sort!AF59*7,"振り",k1_sort!AF59*5,"演技",k1_sort!AF59*3,"全体歌",k1_sort!AF59,1))</f>
        <v>1</v>
      </c>
      <c r="AC59" s="189">
        <f>if(k1_sort!AG59="",1,SWITCH(k1_sort!$D59,"ソロ歌",k1_sort!AG59*7,"ソリ歌",k1_sort!AG59*7,"振り",k1_sort!AG59*5,"演技",k1_sort!AG59*3,"全体歌",k1_sort!AG59,1))</f>
        <v>1</v>
      </c>
      <c r="AD59" s="189">
        <f>if(k1_sort!AH59="",1,SWITCH(k1_sort!$D59,"ソロ歌",k1_sort!AH59*7,"ソリ歌",k1_sort!AH59*7,"振り",k1_sort!AH59*5,"演技",k1_sort!AH59*3,"全体歌",k1_sort!AH59,1))</f>
        <v>1</v>
      </c>
      <c r="AE59" s="189">
        <f>if(k1_sort!AI59="",1,SWITCH(k1_sort!$D59,"ソロ歌",k1_sort!AI59*7,"ソリ歌",k1_sort!AI59*7,"振り",k1_sort!AI59*5,"演技",k1_sort!AI59*3,"全体歌",k1_sort!AI59,1))</f>
        <v>1</v>
      </c>
      <c r="AF59" s="189">
        <f>if(k1_sort!AJ59="",1,SWITCH(k1_sort!$D59,"ソロ歌",k1_sort!AJ59*7,"ソリ歌",k1_sort!AJ59*7,"振り",k1_sort!AJ59*5,"演技",k1_sort!AJ59*3,"全体歌",k1_sort!AJ59,1))</f>
        <v>1</v>
      </c>
      <c r="AG59" s="189">
        <f>if(k1_sort!AK59="",1,SWITCH(k1_sort!$D59,"ソロ歌",k1_sort!AK59*7,"ソリ歌",k1_sort!AK59*7,"振り",k1_sort!AK59*5,"演技",k1_sort!AK59*3,"全体歌",k1_sort!AK59,1))</f>
        <v>1</v>
      </c>
      <c r="AH59" s="189">
        <f>if(k1_sort!AL59="",1,SWITCH(k1_sort!$D59,"ソロ歌",k1_sort!AL59*7,"ソリ歌",k1_sort!AL59*7,"振り",k1_sort!AL59*5,"演技",k1_sort!AL59*3,"全体歌",k1_sort!AL59,1))</f>
        <v>1</v>
      </c>
      <c r="AI59" s="189">
        <f>if(k1_sort!AM59="",1,SWITCH(k1_sort!$D59,"ソロ歌",k1_sort!AM59*7,"ソリ歌",k1_sort!AM59*7,"振り",k1_sort!AM59*5,"演技",k1_sort!AM59*3,"全体歌",k1_sort!AM59,1))</f>
        <v>1</v>
      </c>
      <c r="AJ59" s="189">
        <f>if(k1_sort!AN59="",1,SWITCH(k1_sort!$D59,"ソロ歌",k1_sort!AN59*7,"ソリ歌",k1_sort!AN59*7,"振り",k1_sort!AN59*5,"演技",k1_sort!AN59*3,"全体歌",k1_sort!AN59,1))</f>
        <v>1</v>
      </c>
      <c r="AK59" s="189">
        <f>if(k1_sort!AO59="",1,SWITCH(k1_sort!$D59,"ソロ歌",k1_sort!AO59*7,"ソリ歌",k1_sort!AO59*7,"振り",k1_sort!AO59*5,"演技",k1_sort!AO59*3,"全体歌",k1_sort!AO59,1))</f>
        <v>1</v>
      </c>
      <c r="AL59" s="189">
        <f>if(k1_sort!AP59="",1,SWITCH(k1_sort!$D59,"ソロ歌",k1_sort!AP59*7,"ソリ歌",k1_sort!AP59*7,"振り",k1_sort!AP59*5,"演技",k1_sort!AP59*3,"全体歌",k1_sort!AP59,1))</f>
        <v>1</v>
      </c>
      <c r="AM59" s="189">
        <f>if(k1_sort!AQ59="",1,SWITCH(k1_sort!$D59,"ソロ歌",k1_sort!AQ59*7,"ソリ歌",k1_sort!AQ59*7,"振り",k1_sort!AQ59*5,"演技",k1_sort!AQ59*3,"全体歌",k1_sort!AQ59,1))</f>
        <v>1</v>
      </c>
      <c r="AN59" s="189">
        <f>if(k1_sort!AR59="",1,SWITCH(k1_sort!$D59,"ソロ歌",k1_sort!AR59*7,"ソリ歌",k1_sort!AR59*7,"振り",k1_sort!AR59*5,"演技",k1_sort!AR59*3,"全体歌",k1_sort!AR59,1))</f>
        <v>1</v>
      </c>
      <c r="AO59" s="189">
        <f>if(k1_sort!AS59="",1,SWITCH(k1_sort!$D59,"ソロ歌",k1_sort!AS59*7,"ソリ歌",k1_sort!AS59*7,"振り",k1_sort!AS59*5,"演技",k1_sort!AS59*3,"全体歌",k1_sort!AS59,1))</f>
        <v>1</v>
      </c>
      <c r="AP59" s="189">
        <f>if(k1_sort!AT59="",1,SWITCH(k1_sort!$D59,"ソロ歌",k1_sort!AT59*7,"ソリ歌",k1_sort!AT59*7,"振り",k1_sort!AT59*5,"演技",k1_sort!AT59*3,"全体歌",k1_sort!AT59,1))</f>
        <v>1</v>
      </c>
      <c r="AQ59" s="189">
        <f>if(k1_sort!AU59="",1,SWITCH(k1_sort!$D59,"ソロ歌",k1_sort!AU59*7,"ソリ歌",k1_sort!AU59*7,"振り",k1_sort!AU59*5,"演技",k1_sort!AU59*3,"全体歌",k1_sort!AU59,1))</f>
        <v>1</v>
      </c>
      <c r="AR59" s="189">
        <f>if(k1_sort!AV59="",1,SWITCH(k1_sort!$D59,"ソロ歌",k1_sort!AV59*7,"ソリ歌",k1_sort!AV59*7,"振り",k1_sort!AV59*5,"演技",k1_sort!AV59*3,"全体歌",k1_sort!AV59,1))</f>
        <v>1</v>
      </c>
      <c r="AS59" s="189">
        <f>if(k1_sort!AW59="",1,SWITCH(k1_sort!$D59,"ソロ歌",k1_sort!AW59*7,"ソリ歌",k1_sort!AW59*7,"振り",k1_sort!AW59*5,"演技",k1_sort!AW59*3,"全体歌",k1_sort!AW59,1))</f>
        <v>1</v>
      </c>
      <c r="AT59" s="189">
        <f>if(k1_sort!AX59="",1,SWITCH(k1_sort!$D59,"ソロ歌",k1_sort!AX59*7,"ソリ歌",k1_sort!AX59*7,"振り",k1_sort!AX59*5,"演技",k1_sort!AX59*3,"全体歌",k1_sort!AX59,1))</f>
        <v>1</v>
      </c>
      <c r="AU59" s="189">
        <f>if(k1_sort!AY59="",1,SWITCH(k1_sort!$D59,"ソロ歌",k1_sort!AY59*7,"ソリ歌",k1_sort!AY59*7,"振り",k1_sort!AY59*5,"演技",k1_sort!AY59*3,"全体歌",k1_sort!AY59,1))</f>
        <v>1</v>
      </c>
      <c r="AV59" s="189">
        <f>if(k1_sort!AZ59="",1,SWITCH(k1_sort!$D59,"ソロ歌",k1_sort!AZ59*7,"ソリ歌",k1_sort!AZ59*7,"振り",k1_sort!AZ59*5,"演技",k1_sort!AZ59*3,"全体歌",k1_sort!AZ59,1))</f>
        <v>1</v>
      </c>
      <c r="AW59" s="189">
        <f>if(k1_sort!BA59="",1,SWITCH(k1_sort!$D59,"ソロ歌",k1_sort!BA59*7,"ソリ歌",k1_sort!BA59*7,"振り",k1_sort!BA59*5,"演技",k1_sort!BA59*3,"全体歌",k1_sort!BA59,1))</f>
        <v>1</v>
      </c>
      <c r="AX59" s="189">
        <f>if(k1_sort!BB59="",1,SWITCH(k1_sort!$D59,"ソロ歌",k1_sort!BB59*7,"ソリ歌",k1_sort!BB59*7,"振り",k1_sort!BB59*5,"演技",k1_sort!BB59*3,"全体歌",k1_sort!BB59,1))</f>
        <v>1</v>
      </c>
      <c r="AY59" s="189">
        <f>if(k1_sort!BC59="",1,SWITCH(k1_sort!$D59,"ソロ歌",k1_sort!BC59*7,"ソリ歌",k1_sort!BC59*7,"振り",k1_sort!BC59*5,"演技",k1_sort!BC59*3,"全体歌",k1_sort!BC59,1))</f>
        <v>1</v>
      </c>
    </row>
    <row r="60">
      <c r="A60" s="36" t="str">
        <f>k1_sort!B60</f>
        <v/>
      </c>
      <c r="B60" s="189">
        <f>if(k1_sort!F60="",1,SWITCH(k1_sort!$D60,"ソロ歌",k1_sort!F60*7,"ソリ歌",k1_sort!F60*7,"振り",k1_sort!F60*5,"演技",k1_sort!F60*3,"全体歌",k1_sort!F60,1))</f>
        <v>1</v>
      </c>
      <c r="C60" s="189">
        <f>if(k1_sort!G60="",1,SWITCH(k1_sort!$D60,"ソロ歌",k1_sort!G60*7,"ソリ歌",k1_sort!G60*7,"振り",k1_sort!G60*5,"演技",k1_sort!G60*3,"全体歌",k1_sort!G60,1))</f>
        <v>1</v>
      </c>
      <c r="D60" s="189">
        <f>if(k1_sort!H60="",1,SWITCH(k1_sort!$D60,"ソロ歌",k1_sort!H60*7,"ソリ歌",k1_sort!H60*7,"振り",k1_sort!H60*5,"演技",k1_sort!H60*3,"全体歌",k1_sort!H60,1))</f>
        <v>1</v>
      </c>
      <c r="E60" s="189">
        <f>if(k1_sort!I60="",1,SWITCH(k1_sort!$D60,"ソロ歌",k1_sort!I60*7,"ソリ歌",k1_sort!I60*7,"振り",k1_sort!I60*5,"演技",k1_sort!I60*3,"全体歌",k1_sort!I60,1))</f>
        <v>1</v>
      </c>
      <c r="F60" s="189">
        <f>if(k1_sort!J60="",1,SWITCH(k1_sort!$D60,"ソロ歌",k1_sort!J60*7,"ソリ歌",k1_sort!J60*7,"振り",k1_sort!J60*5,"演技",k1_sort!J60*3,"全体歌",k1_sort!J60,1))</f>
        <v>1</v>
      </c>
      <c r="G60" s="189">
        <f>if(k1_sort!K60="",1,SWITCH(k1_sort!$D60,"ソロ歌",k1_sort!K60*7,"ソリ歌",k1_sort!K60*7,"振り",k1_sort!K60*5,"演技",k1_sort!K60*3,"全体歌",k1_sort!K60,1))</f>
        <v>1</v>
      </c>
      <c r="H60" s="189">
        <f>if(k1_sort!L60="",1,SWITCH(k1_sort!$D60,"ソロ歌",k1_sort!L60*7,"ソリ歌",k1_sort!L60*7,"振り",k1_sort!L60*5,"演技",k1_sort!L60*3,"全体歌",k1_sort!L60,1))</f>
        <v>1</v>
      </c>
      <c r="I60" s="189">
        <f>if(k1_sort!M60="",1,SWITCH(k1_sort!$D60,"ソロ歌",k1_sort!M60*7,"ソリ歌",k1_sort!M60*7,"振り",k1_sort!M60*5,"演技",k1_sort!M60*3,"全体歌",k1_sort!M60,1))</f>
        <v>1</v>
      </c>
      <c r="J60" s="189">
        <f>if(k1_sort!N60="",1,SWITCH(k1_sort!$D60,"ソロ歌",k1_sort!N60*7,"ソリ歌",k1_sort!N60*7,"振り",k1_sort!N60*5,"演技",k1_sort!N60*3,"全体歌",k1_sort!N60,1))</f>
        <v>1</v>
      </c>
      <c r="K60" s="189">
        <f>if(k1_sort!O60="",1,SWITCH(k1_sort!$D60,"ソロ歌",k1_sort!O60*7,"ソリ歌",k1_sort!O60*7,"振り",k1_sort!O60*5,"演技",k1_sort!O60*3,"全体歌",k1_sort!O60,1))</f>
        <v>1</v>
      </c>
      <c r="L60" s="189">
        <f>if(k1_sort!P60="",1,SWITCH(k1_sort!$D60,"ソロ歌",k1_sort!P60*7,"ソリ歌",k1_sort!P60*7,"振り",k1_sort!P60*5,"演技",k1_sort!P60*3,"全体歌",k1_sort!P60,1))</f>
        <v>1</v>
      </c>
      <c r="M60" s="189">
        <f>if(k1_sort!Q60="",1,SWITCH(k1_sort!$D60,"ソロ歌",k1_sort!Q60*7,"ソリ歌",k1_sort!Q60*7,"振り",k1_sort!Q60*5,"演技",k1_sort!Q60*3,"全体歌",k1_sort!Q60,1))</f>
        <v>1</v>
      </c>
      <c r="N60" s="189">
        <f>if(k1_sort!R60="",1,SWITCH(k1_sort!$D60,"ソロ歌",k1_sort!R60*7,"ソリ歌",k1_sort!R60*7,"振り",k1_sort!R60*5,"演技",k1_sort!R60*3,"全体歌",k1_sort!R60,1))</f>
        <v>1</v>
      </c>
      <c r="O60" s="189">
        <f>if(k1_sort!S60="",1,SWITCH(k1_sort!$D60,"ソロ歌",k1_sort!S60*7,"ソリ歌",k1_sort!S60*7,"振り",k1_sort!S60*5,"演技",k1_sort!S60*3,"全体歌",k1_sort!S60,1))</f>
        <v>1</v>
      </c>
      <c r="P60" s="189">
        <f>if(k1_sort!T60="",1,SWITCH(k1_sort!$D60,"ソロ歌",k1_sort!T60*7,"ソリ歌",k1_sort!T60*7,"振り",k1_sort!T60*5,"演技",k1_sort!T60*3,"全体歌",k1_sort!T60,1))</f>
        <v>1</v>
      </c>
      <c r="Q60" s="189">
        <f>if(k1_sort!U60="",1,SWITCH(k1_sort!$D60,"ソロ歌",k1_sort!U60*7,"ソリ歌",k1_sort!U60*7,"振り",k1_sort!U60*5,"演技",k1_sort!U60*3,"全体歌",k1_sort!U60,1))</f>
        <v>1</v>
      </c>
      <c r="R60" s="189">
        <f>if(k1_sort!V60="",1,SWITCH(k1_sort!$D60,"ソロ歌",k1_sort!V60*7,"ソリ歌",k1_sort!V60*7,"振り",k1_sort!V60*5,"演技",k1_sort!V60*3,"全体歌",k1_sort!V60,1))</f>
        <v>1</v>
      </c>
      <c r="S60" s="189">
        <f>if(k1_sort!W60="",1,SWITCH(k1_sort!$D60,"ソロ歌",k1_sort!W60*7,"ソリ歌",k1_sort!W60*7,"振り",k1_sort!W60*5,"演技",k1_sort!W60*3,"全体歌",k1_sort!W60,1))</f>
        <v>1</v>
      </c>
      <c r="T60" s="189">
        <f>if(k1_sort!X60="",1,SWITCH(k1_sort!$D60,"ソロ歌",k1_sort!X60*7,"ソリ歌",k1_sort!X60*7,"振り",k1_sort!X60*5,"演技",k1_sort!X60*3,"全体歌",k1_sort!X60,1))</f>
        <v>1</v>
      </c>
      <c r="U60" s="189">
        <f>if(k1_sort!Y60="",1,SWITCH(k1_sort!$D60,"ソロ歌",k1_sort!Y60*7,"ソリ歌",k1_sort!Y60*7,"振り",k1_sort!Y60*5,"演技",k1_sort!Y60*3,"全体歌",k1_sort!Y60,1))</f>
        <v>1</v>
      </c>
      <c r="V60" s="189">
        <f>if(k1_sort!Z60="",1,SWITCH(k1_sort!$D60,"ソロ歌",k1_sort!Z60*7,"ソリ歌",k1_sort!Z60*7,"振り",k1_sort!Z60*5,"演技",k1_sort!Z60*3,"全体歌",k1_sort!Z60,1))</f>
        <v>1</v>
      </c>
      <c r="W60" s="189">
        <f>if(k1_sort!AA60="",1,SWITCH(k1_sort!$D60,"ソロ歌",k1_sort!AA60*7,"ソリ歌",k1_sort!AA60*7,"振り",k1_sort!AA60*5,"演技",k1_sort!AA60*3,"全体歌",k1_sort!AA60,1))</f>
        <v>1</v>
      </c>
      <c r="X60" s="189">
        <f>if(k1_sort!AB60="",1,SWITCH(k1_sort!$D60,"ソロ歌",k1_sort!AB60*7,"ソリ歌",k1_sort!AB60*7,"振り",k1_sort!AB60*5,"演技",k1_sort!AB60*3,"全体歌",k1_sort!AB60,1))</f>
        <v>1</v>
      </c>
      <c r="Y60" s="189">
        <f>if(k1_sort!AC60="",1,SWITCH(k1_sort!$D60,"ソロ歌",k1_sort!AC60*7,"ソリ歌",k1_sort!AC60*7,"振り",k1_sort!AC60*5,"演技",k1_sort!AC60*3,"全体歌",k1_sort!AC60,1))</f>
        <v>1</v>
      </c>
      <c r="Z60" s="189">
        <f>if(k1_sort!AD60="",1,SWITCH(k1_sort!$D60,"ソロ歌",k1_sort!AD60*7,"ソリ歌",k1_sort!AD60*7,"振り",k1_sort!AD60*5,"演技",k1_sort!AD60*3,"全体歌",k1_sort!AD60,1))</f>
        <v>1</v>
      </c>
      <c r="AA60" s="189">
        <f>if(k1_sort!AE60="",1,SWITCH(k1_sort!$D60,"ソロ歌",k1_sort!AE60*7,"ソリ歌",k1_sort!AE60*7,"振り",k1_sort!AE60*5,"演技",k1_sort!AE60*3,"全体歌",k1_sort!AE60,1))</f>
        <v>1</v>
      </c>
      <c r="AB60" s="189">
        <f>if(k1_sort!AF60="",1,SWITCH(k1_sort!$D60,"ソロ歌",k1_sort!AF60*7,"ソリ歌",k1_sort!AF60*7,"振り",k1_sort!AF60*5,"演技",k1_sort!AF60*3,"全体歌",k1_sort!AF60,1))</f>
        <v>1</v>
      </c>
      <c r="AC60" s="189">
        <f>if(k1_sort!AG60="",1,SWITCH(k1_sort!$D60,"ソロ歌",k1_sort!AG60*7,"ソリ歌",k1_sort!AG60*7,"振り",k1_sort!AG60*5,"演技",k1_sort!AG60*3,"全体歌",k1_sort!AG60,1))</f>
        <v>1</v>
      </c>
      <c r="AD60" s="189">
        <f>if(k1_sort!AH60="",1,SWITCH(k1_sort!$D60,"ソロ歌",k1_sort!AH60*7,"ソリ歌",k1_sort!AH60*7,"振り",k1_sort!AH60*5,"演技",k1_sort!AH60*3,"全体歌",k1_sort!AH60,1))</f>
        <v>1</v>
      </c>
      <c r="AE60" s="189">
        <f>if(k1_sort!AI60="",1,SWITCH(k1_sort!$D60,"ソロ歌",k1_sort!AI60*7,"ソリ歌",k1_sort!AI60*7,"振り",k1_sort!AI60*5,"演技",k1_sort!AI60*3,"全体歌",k1_sort!AI60,1))</f>
        <v>1</v>
      </c>
      <c r="AF60" s="189">
        <f>if(k1_sort!AJ60="",1,SWITCH(k1_sort!$D60,"ソロ歌",k1_sort!AJ60*7,"ソリ歌",k1_sort!AJ60*7,"振り",k1_sort!AJ60*5,"演技",k1_sort!AJ60*3,"全体歌",k1_sort!AJ60,1))</f>
        <v>1</v>
      </c>
      <c r="AG60" s="189">
        <f>if(k1_sort!AK60="",1,SWITCH(k1_sort!$D60,"ソロ歌",k1_sort!AK60*7,"ソリ歌",k1_sort!AK60*7,"振り",k1_sort!AK60*5,"演技",k1_sort!AK60*3,"全体歌",k1_sort!AK60,1))</f>
        <v>1</v>
      </c>
      <c r="AH60" s="189">
        <f>if(k1_sort!AL60="",1,SWITCH(k1_sort!$D60,"ソロ歌",k1_sort!AL60*7,"ソリ歌",k1_sort!AL60*7,"振り",k1_sort!AL60*5,"演技",k1_sort!AL60*3,"全体歌",k1_sort!AL60,1))</f>
        <v>1</v>
      </c>
      <c r="AI60" s="189">
        <f>if(k1_sort!AM60="",1,SWITCH(k1_sort!$D60,"ソロ歌",k1_sort!AM60*7,"ソリ歌",k1_sort!AM60*7,"振り",k1_sort!AM60*5,"演技",k1_sort!AM60*3,"全体歌",k1_sort!AM60,1))</f>
        <v>1</v>
      </c>
      <c r="AJ60" s="189">
        <f>if(k1_sort!AN60="",1,SWITCH(k1_sort!$D60,"ソロ歌",k1_sort!AN60*7,"ソリ歌",k1_sort!AN60*7,"振り",k1_sort!AN60*5,"演技",k1_sort!AN60*3,"全体歌",k1_sort!AN60,1))</f>
        <v>1</v>
      </c>
      <c r="AK60" s="189">
        <f>if(k1_sort!AO60="",1,SWITCH(k1_sort!$D60,"ソロ歌",k1_sort!AO60*7,"ソリ歌",k1_sort!AO60*7,"振り",k1_sort!AO60*5,"演技",k1_sort!AO60*3,"全体歌",k1_sort!AO60,1))</f>
        <v>1</v>
      </c>
      <c r="AL60" s="189">
        <f>if(k1_sort!AP60="",1,SWITCH(k1_sort!$D60,"ソロ歌",k1_sort!AP60*7,"ソリ歌",k1_sort!AP60*7,"振り",k1_sort!AP60*5,"演技",k1_sort!AP60*3,"全体歌",k1_sort!AP60,1))</f>
        <v>1</v>
      </c>
      <c r="AM60" s="189">
        <f>if(k1_sort!AQ60="",1,SWITCH(k1_sort!$D60,"ソロ歌",k1_sort!AQ60*7,"ソリ歌",k1_sort!AQ60*7,"振り",k1_sort!AQ60*5,"演技",k1_sort!AQ60*3,"全体歌",k1_sort!AQ60,1))</f>
        <v>1</v>
      </c>
      <c r="AN60" s="189">
        <f>if(k1_sort!AR60="",1,SWITCH(k1_sort!$D60,"ソロ歌",k1_sort!AR60*7,"ソリ歌",k1_sort!AR60*7,"振り",k1_sort!AR60*5,"演技",k1_sort!AR60*3,"全体歌",k1_sort!AR60,1))</f>
        <v>1</v>
      </c>
      <c r="AO60" s="189">
        <f>if(k1_sort!AS60="",1,SWITCH(k1_sort!$D60,"ソロ歌",k1_sort!AS60*7,"ソリ歌",k1_sort!AS60*7,"振り",k1_sort!AS60*5,"演技",k1_sort!AS60*3,"全体歌",k1_sort!AS60,1))</f>
        <v>1</v>
      </c>
      <c r="AP60" s="189">
        <f>if(k1_sort!AT60="",1,SWITCH(k1_sort!$D60,"ソロ歌",k1_sort!AT60*7,"ソリ歌",k1_sort!AT60*7,"振り",k1_sort!AT60*5,"演技",k1_sort!AT60*3,"全体歌",k1_sort!AT60,1))</f>
        <v>1</v>
      </c>
      <c r="AQ60" s="189">
        <f>if(k1_sort!AU60="",1,SWITCH(k1_sort!$D60,"ソロ歌",k1_sort!AU60*7,"ソリ歌",k1_sort!AU60*7,"振り",k1_sort!AU60*5,"演技",k1_sort!AU60*3,"全体歌",k1_sort!AU60,1))</f>
        <v>1</v>
      </c>
      <c r="AR60" s="189">
        <f>if(k1_sort!AV60="",1,SWITCH(k1_sort!$D60,"ソロ歌",k1_sort!AV60*7,"ソリ歌",k1_sort!AV60*7,"振り",k1_sort!AV60*5,"演技",k1_sort!AV60*3,"全体歌",k1_sort!AV60,1))</f>
        <v>1</v>
      </c>
      <c r="AS60" s="189">
        <f>if(k1_sort!AW60="",1,SWITCH(k1_sort!$D60,"ソロ歌",k1_sort!AW60*7,"ソリ歌",k1_sort!AW60*7,"振り",k1_sort!AW60*5,"演技",k1_sort!AW60*3,"全体歌",k1_sort!AW60,1))</f>
        <v>1</v>
      </c>
      <c r="AT60" s="189">
        <f>if(k1_sort!AX60="",1,SWITCH(k1_sort!$D60,"ソロ歌",k1_sort!AX60*7,"ソリ歌",k1_sort!AX60*7,"振り",k1_sort!AX60*5,"演技",k1_sort!AX60*3,"全体歌",k1_sort!AX60,1))</f>
        <v>1</v>
      </c>
      <c r="AU60" s="189">
        <f>if(k1_sort!AY60="",1,SWITCH(k1_sort!$D60,"ソロ歌",k1_sort!AY60*7,"ソリ歌",k1_sort!AY60*7,"振り",k1_sort!AY60*5,"演技",k1_sort!AY60*3,"全体歌",k1_sort!AY60,1))</f>
        <v>1</v>
      </c>
      <c r="AV60" s="189">
        <f>if(k1_sort!AZ60="",1,SWITCH(k1_sort!$D60,"ソロ歌",k1_sort!AZ60*7,"ソリ歌",k1_sort!AZ60*7,"振り",k1_sort!AZ60*5,"演技",k1_sort!AZ60*3,"全体歌",k1_sort!AZ60,1))</f>
        <v>1</v>
      </c>
      <c r="AW60" s="189">
        <f>if(k1_sort!BA60="",1,SWITCH(k1_sort!$D60,"ソロ歌",k1_sort!BA60*7,"ソリ歌",k1_sort!BA60*7,"振り",k1_sort!BA60*5,"演技",k1_sort!BA60*3,"全体歌",k1_sort!BA60,1))</f>
        <v>1</v>
      </c>
      <c r="AX60" s="189">
        <f>if(k1_sort!BB60="",1,SWITCH(k1_sort!$D60,"ソロ歌",k1_sort!BB60*7,"ソリ歌",k1_sort!BB60*7,"振り",k1_sort!BB60*5,"演技",k1_sort!BB60*3,"全体歌",k1_sort!BB60,1))</f>
        <v>1</v>
      </c>
      <c r="AY60" s="189">
        <f>if(k1_sort!BC60="",1,SWITCH(k1_sort!$D60,"ソロ歌",k1_sort!BC60*7,"ソリ歌",k1_sort!BC60*7,"振り",k1_sort!BC60*5,"演技",k1_sort!BC60*3,"全体歌",k1_sort!BC60,1))</f>
        <v>1</v>
      </c>
    </row>
    <row r="61">
      <c r="A61" s="36" t="str">
        <f>k1_sort!B61</f>
        <v/>
      </c>
      <c r="B61" s="189">
        <f>if(k1_sort!F61="",1,SWITCH(k1_sort!$D61,"ソロ歌",k1_sort!F61*7,"ソリ歌",k1_sort!F61*7,"振り",k1_sort!F61*5,"演技",k1_sort!F61*3,"全体歌",k1_sort!F61,1))</f>
        <v>1</v>
      </c>
      <c r="C61" s="189">
        <f>if(k1_sort!G61="",1,SWITCH(k1_sort!$D61,"ソロ歌",k1_sort!G61*7,"ソリ歌",k1_sort!G61*7,"振り",k1_sort!G61*5,"演技",k1_sort!G61*3,"全体歌",k1_sort!G61,1))</f>
        <v>1</v>
      </c>
      <c r="D61" s="189">
        <f>if(k1_sort!H61="",1,SWITCH(k1_sort!$D61,"ソロ歌",k1_sort!H61*7,"ソリ歌",k1_sort!H61*7,"振り",k1_sort!H61*5,"演技",k1_sort!H61*3,"全体歌",k1_sort!H61,1))</f>
        <v>1</v>
      </c>
      <c r="E61" s="189">
        <f>if(k1_sort!I61="",1,SWITCH(k1_sort!$D61,"ソロ歌",k1_sort!I61*7,"ソリ歌",k1_sort!I61*7,"振り",k1_sort!I61*5,"演技",k1_sort!I61*3,"全体歌",k1_sort!I61,1))</f>
        <v>1</v>
      </c>
      <c r="F61" s="189">
        <f>if(k1_sort!J61="",1,SWITCH(k1_sort!$D61,"ソロ歌",k1_sort!J61*7,"ソリ歌",k1_sort!J61*7,"振り",k1_sort!J61*5,"演技",k1_sort!J61*3,"全体歌",k1_sort!J61,1))</f>
        <v>1</v>
      </c>
      <c r="G61" s="189">
        <f>if(k1_sort!K61="",1,SWITCH(k1_sort!$D61,"ソロ歌",k1_sort!K61*7,"ソリ歌",k1_sort!K61*7,"振り",k1_sort!K61*5,"演技",k1_sort!K61*3,"全体歌",k1_sort!K61,1))</f>
        <v>1</v>
      </c>
      <c r="H61" s="189">
        <f>if(k1_sort!L61="",1,SWITCH(k1_sort!$D61,"ソロ歌",k1_sort!L61*7,"ソリ歌",k1_sort!L61*7,"振り",k1_sort!L61*5,"演技",k1_sort!L61*3,"全体歌",k1_sort!L61,1))</f>
        <v>1</v>
      </c>
      <c r="I61" s="189">
        <f>if(k1_sort!M61="",1,SWITCH(k1_sort!$D61,"ソロ歌",k1_sort!M61*7,"ソリ歌",k1_sort!M61*7,"振り",k1_sort!M61*5,"演技",k1_sort!M61*3,"全体歌",k1_sort!M61,1))</f>
        <v>1</v>
      </c>
      <c r="J61" s="189">
        <f>if(k1_sort!N61="",1,SWITCH(k1_sort!$D61,"ソロ歌",k1_sort!N61*7,"ソリ歌",k1_sort!N61*7,"振り",k1_sort!N61*5,"演技",k1_sort!N61*3,"全体歌",k1_sort!N61,1))</f>
        <v>1</v>
      </c>
      <c r="K61" s="189">
        <f>if(k1_sort!O61="",1,SWITCH(k1_sort!$D61,"ソロ歌",k1_sort!O61*7,"ソリ歌",k1_sort!O61*7,"振り",k1_sort!O61*5,"演技",k1_sort!O61*3,"全体歌",k1_sort!O61,1))</f>
        <v>1</v>
      </c>
      <c r="L61" s="189">
        <f>if(k1_sort!P61="",1,SWITCH(k1_sort!$D61,"ソロ歌",k1_sort!P61*7,"ソリ歌",k1_sort!P61*7,"振り",k1_sort!P61*5,"演技",k1_sort!P61*3,"全体歌",k1_sort!P61,1))</f>
        <v>1</v>
      </c>
      <c r="M61" s="189">
        <f>if(k1_sort!Q61="",1,SWITCH(k1_sort!$D61,"ソロ歌",k1_sort!Q61*7,"ソリ歌",k1_sort!Q61*7,"振り",k1_sort!Q61*5,"演技",k1_sort!Q61*3,"全体歌",k1_sort!Q61,1))</f>
        <v>1</v>
      </c>
      <c r="N61" s="189">
        <f>if(k1_sort!R61="",1,SWITCH(k1_sort!$D61,"ソロ歌",k1_sort!R61*7,"ソリ歌",k1_sort!R61*7,"振り",k1_sort!R61*5,"演技",k1_sort!R61*3,"全体歌",k1_sort!R61,1))</f>
        <v>1</v>
      </c>
      <c r="O61" s="189">
        <f>if(k1_sort!S61="",1,SWITCH(k1_sort!$D61,"ソロ歌",k1_sort!S61*7,"ソリ歌",k1_sort!S61*7,"振り",k1_sort!S61*5,"演技",k1_sort!S61*3,"全体歌",k1_sort!S61,1))</f>
        <v>1</v>
      </c>
      <c r="P61" s="189">
        <f>if(k1_sort!T61="",1,SWITCH(k1_sort!$D61,"ソロ歌",k1_sort!T61*7,"ソリ歌",k1_sort!T61*7,"振り",k1_sort!T61*5,"演技",k1_sort!T61*3,"全体歌",k1_sort!T61,1))</f>
        <v>1</v>
      </c>
      <c r="Q61" s="189">
        <f>if(k1_sort!U61="",1,SWITCH(k1_sort!$D61,"ソロ歌",k1_sort!U61*7,"ソリ歌",k1_sort!U61*7,"振り",k1_sort!U61*5,"演技",k1_sort!U61*3,"全体歌",k1_sort!U61,1))</f>
        <v>1</v>
      </c>
      <c r="R61" s="189">
        <f>if(k1_sort!V61="",1,SWITCH(k1_sort!$D61,"ソロ歌",k1_sort!V61*7,"ソリ歌",k1_sort!V61*7,"振り",k1_sort!V61*5,"演技",k1_sort!V61*3,"全体歌",k1_sort!V61,1))</f>
        <v>1</v>
      </c>
      <c r="S61" s="189">
        <f>if(k1_sort!W61="",1,SWITCH(k1_sort!$D61,"ソロ歌",k1_sort!W61*7,"ソリ歌",k1_sort!W61*7,"振り",k1_sort!W61*5,"演技",k1_sort!W61*3,"全体歌",k1_sort!W61,1))</f>
        <v>1</v>
      </c>
      <c r="T61" s="189">
        <f>if(k1_sort!X61="",1,SWITCH(k1_sort!$D61,"ソロ歌",k1_sort!X61*7,"ソリ歌",k1_sort!X61*7,"振り",k1_sort!X61*5,"演技",k1_sort!X61*3,"全体歌",k1_sort!X61,1))</f>
        <v>1</v>
      </c>
      <c r="U61" s="189">
        <f>if(k1_sort!Y61="",1,SWITCH(k1_sort!$D61,"ソロ歌",k1_sort!Y61*7,"ソリ歌",k1_sort!Y61*7,"振り",k1_sort!Y61*5,"演技",k1_sort!Y61*3,"全体歌",k1_sort!Y61,1))</f>
        <v>1</v>
      </c>
      <c r="V61" s="189">
        <f>if(k1_sort!Z61="",1,SWITCH(k1_sort!$D61,"ソロ歌",k1_sort!Z61*7,"ソリ歌",k1_sort!Z61*7,"振り",k1_sort!Z61*5,"演技",k1_sort!Z61*3,"全体歌",k1_sort!Z61,1))</f>
        <v>1</v>
      </c>
      <c r="W61" s="189">
        <f>if(k1_sort!AA61="",1,SWITCH(k1_sort!$D61,"ソロ歌",k1_sort!AA61*7,"ソリ歌",k1_sort!AA61*7,"振り",k1_sort!AA61*5,"演技",k1_sort!AA61*3,"全体歌",k1_sort!AA61,1))</f>
        <v>1</v>
      </c>
      <c r="X61" s="189">
        <f>if(k1_sort!AB61="",1,SWITCH(k1_sort!$D61,"ソロ歌",k1_sort!AB61*7,"ソリ歌",k1_sort!AB61*7,"振り",k1_sort!AB61*5,"演技",k1_sort!AB61*3,"全体歌",k1_sort!AB61,1))</f>
        <v>1</v>
      </c>
      <c r="Y61" s="189">
        <f>if(k1_sort!AC61="",1,SWITCH(k1_sort!$D61,"ソロ歌",k1_sort!AC61*7,"ソリ歌",k1_sort!AC61*7,"振り",k1_sort!AC61*5,"演技",k1_sort!AC61*3,"全体歌",k1_sort!AC61,1))</f>
        <v>1</v>
      </c>
      <c r="Z61" s="189">
        <f>if(k1_sort!AD61="",1,SWITCH(k1_sort!$D61,"ソロ歌",k1_sort!AD61*7,"ソリ歌",k1_sort!AD61*7,"振り",k1_sort!AD61*5,"演技",k1_sort!AD61*3,"全体歌",k1_sort!AD61,1))</f>
        <v>1</v>
      </c>
      <c r="AA61" s="189">
        <f>if(k1_sort!AE61="",1,SWITCH(k1_sort!$D61,"ソロ歌",k1_sort!AE61*7,"ソリ歌",k1_sort!AE61*7,"振り",k1_sort!AE61*5,"演技",k1_sort!AE61*3,"全体歌",k1_sort!AE61,1))</f>
        <v>1</v>
      </c>
      <c r="AB61" s="189">
        <f>if(k1_sort!AF61="",1,SWITCH(k1_sort!$D61,"ソロ歌",k1_sort!AF61*7,"ソリ歌",k1_sort!AF61*7,"振り",k1_sort!AF61*5,"演技",k1_sort!AF61*3,"全体歌",k1_sort!AF61,1))</f>
        <v>1</v>
      </c>
      <c r="AC61" s="189">
        <f>if(k1_sort!AG61="",1,SWITCH(k1_sort!$D61,"ソロ歌",k1_sort!AG61*7,"ソリ歌",k1_sort!AG61*7,"振り",k1_sort!AG61*5,"演技",k1_sort!AG61*3,"全体歌",k1_sort!AG61,1))</f>
        <v>1</v>
      </c>
      <c r="AD61" s="189">
        <f>if(k1_sort!AH61="",1,SWITCH(k1_sort!$D61,"ソロ歌",k1_sort!AH61*7,"ソリ歌",k1_sort!AH61*7,"振り",k1_sort!AH61*5,"演技",k1_sort!AH61*3,"全体歌",k1_sort!AH61,1))</f>
        <v>1</v>
      </c>
      <c r="AE61" s="189">
        <f>if(k1_sort!AI61="",1,SWITCH(k1_sort!$D61,"ソロ歌",k1_sort!AI61*7,"ソリ歌",k1_sort!AI61*7,"振り",k1_sort!AI61*5,"演技",k1_sort!AI61*3,"全体歌",k1_sort!AI61,1))</f>
        <v>1</v>
      </c>
      <c r="AF61" s="189">
        <f>if(k1_sort!AJ61="",1,SWITCH(k1_sort!$D61,"ソロ歌",k1_sort!AJ61*7,"ソリ歌",k1_sort!AJ61*7,"振り",k1_sort!AJ61*5,"演技",k1_sort!AJ61*3,"全体歌",k1_sort!AJ61,1))</f>
        <v>1</v>
      </c>
      <c r="AG61" s="189">
        <f>if(k1_sort!AK61="",1,SWITCH(k1_sort!$D61,"ソロ歌",k1_sort!AK61*7,"ソリ歌",k1_sort!AK61*7,"振り",k1_sort!AK61*5,"演技",k1_sort!AK61*3,"全体歌",k1_sort!AK61,1))</f>
        <v>1</v>
      </c>
      <c r="AH61" s="189">
        <f>if(k1_sort!AL61="",1,SWITCH(k1_sort!$D61,"ソロ歌",k1_sort!AL61*7,"ソリ歌",k1_sort!AL61*7,"振り",k1_sort!AL61*5,"演技",k1_sort!AL61*3,"全体歌",k1_sort!AL61,1))</f>
        <v>1</v>
      </c>
      <c r="AI61" s="189">
        <f>if(k1_sort!AM61="",1,SWITCH(k1_sort!$D61,"ソロ歌",k1_sort!AM61*7,"ソリ歌",k1_sort!AM61*7,"振り",k1_sort!AM61*5,"演技",k1_sort!AM61*3,"全体歌",k1_sort!AM61,1))</f>
        <v>1</v>
      </c>
      <c r="AJ61" s="189">
        <f>if(k1_sort!AN61="",1,SWITCH(k1_sort!$D61,"ソロ歌",k1_sort!AN61*7,"ソリ歌",k1_sort!AN61*7,"振り",k1_sort!AN61*5,"演技",k1_sort!AN61*3,"全体歌",k1_sort!AN61,1))</f>
        <v>1</v>
      </c>
      <c r="AK61" s="189">
        <f>if(k1_sort!AO61="",1,SWITCH(k1_sort!$D61,"ソロ歌",k1_sort!AO61*7,"ソリ歌",k1_sort!AO61*7,"振り",k1_sort!AO61*5,"演技",k1_sort!AO61*3,"全体歌",k1_sort!AO61,1))</f>
        <v>1</v>
      </c>
      <c r="AL61" s="189">
        <f>if(k1_sort!AP61="",1,SWITCH(k1_sort!$D61,"ソロ歌",k1_sort!AP61*7,"ソリ歌",k1_sort!AP61*7,"振り",k1_sort!AP61*5,"演技",k1_sort!AP61*3,"全体歌",k1_sort!AP61,1))</f>
        <v>1</v>
      </c>
      <c r="AM61" s="189">
        <f>if(k1_sort!AQ61="",1,SWITCH(k1_sort!$D61,"ソロ歌",k1_sort!AQ61*7,"ソリ歌",k1_sort!AQ61*7,"振り",k1_sort!AQ61*5,"演技",k1_sort!AQ61*3,"全体歌",k1_sort!AQ61,1))</f>
        <v>1</v>
      </c>
      <c r="AN61" s="189">
        <f>if(k1_sort!AR61="",1,SWITCH(k1_sort!$D61,"ソロ歌",k1_sort!AR61*7,"ソリ歌",k1_sort!AR61*7,"振り",k1_sort!AR61*5,"演技",k1_sort!AR61*3,"全体歌",k1_sort!AR61,1))</f>
        <v>1</v>
      </c>
      <c r="AO61" s="189">
        <f>if(k1_sort!AS61="",1,SWITCH(k1_sort!$D61,"ソロ歌",k1_sort!AS61*7,"ソリ歌",k1_sort!AS61*7,"振り",k1_sort!AS61*5,"演技",k1_sort!AS61*3,"全体歌",k1_sort!AS61,1))</f>
        <v>1</v>
      </c>
      <c r="AP61" s="189">
        <f>if(k1_sort!AT61="",1,SWITCH(k1_sort!$D61,"ソロ歌",k1_sort!AT61*7,"ソリ歌",k1_sort!AT61*7,"振り",k1_sort!AT61*5,"演技",k1_sort!AT61*3,"全体歌",k1_sort!AT61,1))</f>
        <v>1</v>
      </c>
      <c r="AQ61" s="189">
        <f>if(k1_sort!AU61="",1,SWITCH(k1_sort!$D61,"ソロ歌",k1_sort!AU61*7,"ソリ歌",k1_sort!AU61*7,"振り",k1_sort!AU61*5,"演技",k1_sort!AU61*3,"全体歌",k1_sort!AU61,1))</f>
        <v>1</v>
      </c>
      <c r="AR61" s="189">
        <f>if(k1_sort!AV61="",1,SWITCH(k1_sort!$D61,"ソロ歌",k1_sort!AV61*7,"ソリ歌",k1_sort!AV61*7,"振り",k1_sort!AV61*5,"演技",k1_sort!AV61*3,"全体歌",k1_sort!AV61,1))</f>
        <v>1</v>
      </c>
      <c r="AS61" s="189">
        <f>if(k1_sort!AW61="",1,SWITCH(k1_sort!$D61,"ソロ歌",k1_sort!AW61*7,"ソリ歌",k1_sort!AW61*7,"振り",k1_sort!AW61*5,"演技",k1_sort!AW61*3,"全体歌",k1_sort!AW61,1))</f>
        <v>1</v>
      </c>
      <c r="AT61" s="189">
        <f>if(k1_sort!AX61="",1,SWITCH(k1_sort!$D61,"ソロ歌",k1_sort!AX61*7,"ソリ歌",k1_sort!AX61*7,"振り",k1_sort!AX61*5,"演技",k1_sort!AX61*3,"全体歌",k1_sort!AX61,1))</f>
        <v>1</v>
      </c>
      <c r="AU61" s="189">
        <f>if(k1_sort!AY61="",1,SWITCH(k1_sort!$D61,"ソロ歌",k1_sort!AY61*7,"ソリ歌",k1_sort!AY61*7,"振り",k1_sort!AY61*5,"演技",k1_sort!AY61*3,"全体歌",k1_sort!AY61,1))</f>
        <v>1</v>
      </c>
      <c r="AV61" s="189">
        <f>if(k1_sort!AZ61="",1,SWITCH(k1_sort!$D61,"ソロ歌",k1_sort!AZ61*7,"ソリ歌",k1_sort!AZ61*7,"振り",k1_sort!AZ61*5,"演技",k1_sort!AZ61*3,"全体歌",k1_sort!AZ61,1))</f>
        <v>1</v>
      </c>
      <c r="AW61" s="189">
        <f>if(k1_sort!BA61="",1,SWITCH(k1_sort!$D61,"ソロ歌",k1_sort!BA61*7,"ソリ歌",k1_sort!BA61*7,"振り",k1_sort!BA61*5,"演技",k1_sort!BA61*3,"全体歌",k1_sort!BA61,1))</f>
        <v>1</v>
      </c>
      <c r="AX61" s="189">
        <f>if(k1_sort!BB61="",1,SWITCH(k1_sort!$D61,"ソロ歌",k1_sort!BB61*7,"ソリ歌",k1_sort!BB61*7,"振り",k1_sort!BB61*5,"演技",k1_sort!BB61*3,"全体歌",k1_sort!BB61,1))</f>
        <v>1</v>
      </c>
      <c r="AY61" s="189">
        <f>if(k1_sort!BC61="",1,SWITCH(k1_sort!$D61,"ソロ歌",k1_sort!BC61*7,"ソリ歌",k1_sort!BC61*7,"振り",k1_sort!BC61*5,"演技",k1_sort!BC61*3,"全体歌",k1_sort!BC61,1))</f>
        <v>1</v>
      </c>
    </row>
    <row r="62">
      <c r="A62" s="36" t="str">
        <f>k1_sort!B62</f>
        <v/>
      </c>
      <c r="B62" s="189">
        <f>if(k1_sort!F62="",1,SWITCH(k1_sort!$D62,"ソロ歌",k1_sort!F62*7,"ソリ歌",k1_sort!F62*7,"振り",k1_sort!F62*5,"演技",k1_sort!F62*3,"全体歌",k1_sort!F62,1))</f>
        <v>1</v>
      </c>
      <c r="C62" s="189">
        <f>if(k1_sort!G62="",1,SWITCH(k1_sort!$D62,"ソロ歌",k1_sort!G62*7,"ソリ歌",k1_sort!G62*7,"振り",k1_sort!G62*5,"演技",k1_sort!G62*3,"全体歌",k1_sort!G62,1))</f>
        <v>1</v>
      </c>
      <c r="D62" s="189">
        <f>if(k1_sort!H62="",1,SWITCH(k1_sort!$D62,"ソロ歌",k1_sort!H62*7,"ソリ歌",k1_sort!H62*7,"振り",k1_sort!H62*5,"演技",k1_sort!H62*3,"全体歌",k1_sort!H62,1))</f>
        <v>1</v>
      </c>
      <c r="E62" s="189">
        <f>if(k1_sort!I62="",1,SWITCH(k1_sort!$D62,"ソロ歌",k1_sort!I62*7,"ソリ歌",k1_sort!I62*7,"振り",k1_sort!I62*5,"演技",k1_sort!I62*3,"全体歌",k1_sort!I62,1))</f>
        <v>1</v>
      </c>
      <c r="F62" s="189">
        <f>if(k1_sort!J62="",1,SWITCH(k1_sort!$D62,"ソロ歌",k1_sort!J62*7,"ソリ歌",k1_sort!J62*7,"振り",k1_sort!J62*5,"演技",k1_sort!J62*3,"全体歌",k1_sort!J62,1))</f>
        <v>1</v>
      </c>
      <c r="G62" s="189">
        <f>if(k1_sort!K62="",1,SWITCH(k1_sort!$D62,"ソロ歌",k1_sort!K62*7,"ソリ歌",k1_sort!K62*7,"振り",k1_sort!K62*5,"演技",k1_sort!K62*3,"全体歌",k1_sort!K62,1))</f>
        <v>1</v>
      </c>
      <c r="H62" s="189">
        <f>if(k1_sort!L62="",1,SWITCH(k1_sort!$D62,"ソロ歌",k1_sort!L62*7,"ソリ歌",k1_sort!L62*7,"振り",k1_sort!L62*5,"演技",k1_sort!L62*3,"全体歌",k1_sort!L62,1))</f>
        <v>1</v>
      </c>
      <c r="I62" s="189">
        <f>if(k1_sort!M62="",1,SWITCH(k1_sort!$D62,"ソロ歌",k1_sort!M62*7,"ソリ歌",k1_sort!M62*7,"振り",k1_sort!M62*5,"演技",k1_sort!M62*3,"全体歌",k1_sort!M62,1))</f>
        <v>1</v>
      </c>
      <c r="J62" s="189">
        <f>if(k1_sort!N62="",1,SWITCH(k1_sort!$D62,"ソロ歌",k1_sort!N62*7,"ソリ歌",k1_sort!N62*7,"振り",k1_sort!N62*5,"演技",k1_sort!N62*3,"全体歌",k1_sort!N62,1))</f>
        <v>1</v>
      </c>
      <c r="K62" s="189">
        <f>if(k1_sort!O62="",1,SWITCH(k1_sort!$D62,"ソロ歌",k1_sort!O62*7,"ソリ歌",k1_sort!O62*7,"振り",k1_sort!O62*5,"演技",k1_sort!O62*3,"全体歌",k1_sort!O62,1))</f>
        <v>1</v>
      </c>
      <c r="L62" s="189">
        <f>if(k1_sort!P62="",1,SWITCH(k1_sort!$D62,"ソロ歌",k1_sort!P62*7,"ソリ歌",k1_sort!P62*7,"振り",k1_sort!P62*5,"演技",k1_sort!P62*3,"全体歌",k1_sort!P62,1))</f>
        <v>1</v>
      </c>
      <c r="M62" s="189">
        <f>if(k1_sort!Q62="",1,SWITCH(k1_sort!$D62,"ソロ歌",k1_sort!Q62*7,"ソリ歌",k1_sort!Q62*7,"振り",k1_sort!Q62*5,"演技",k1_sort!Q62*3,"全体歌",k1_sort!Q62,1))</f>
        <v>1</v>
      </c>
      <c r="N62" s="189">
        <f>if(k1_sort!R62="",1,SWITCH(k1_sort!$D62,"ソロ歌",k1_sort!R62*7,"ソリ歌",k1_sort!R62*7,"振り",k1_sort!R62*5,"演技",k1_sort!R62*3,"全体歌",k1_sort!R62,1))</f>
        <v>1</v>
      </c>
      <c r="O62" s="189">
        <f>if(k1_sort!S62="",1,SWITCH(k1_sort!$D62,"ソロ歌",k1_sort!S62*7,"ソリ歌",k1_sort!S62*7,"振り",k1_sort!S62*5,"演技",k1_sort!S62*3,"全体歌",k1_sort!S62,1))</f>
        <v>1</v>
      </c>
      <c r="P62" s="189">
        <f>if(k1_sort!T62="",1,SWITCH(k1_sort!$D62,"ソロ歌",k1_sort!T62*7,"ソリ歌",k1_sort!T62*7,"振り",k1_sort!T62*5,"演技",k1_sort!T62*3,"全体歌",k1_sort!T62,1))</f>
        <v>1</v>
      </c>
      <c r="Q62" s="189">
        <f>if(k1_sort!U62="",1,SWITCH(k1_sort!$D62,"ソロ歌",k1_sort!U62*7,"ソリ歌",k1_sort!U62*7,"振り",k1_sort!U62*5,"演技",k1_sort!U62*3,"全体歌",k1_sort!U62,1))</f>
        <v>1</v>
      </c>
      <c r="R62" s="189">
        <f>if(k1_sort!V62="",1,SWITCH(k1_sort!$D62,"ソロ歌",k1_sort!V62*7,"ソリ歌",k1_sort!V62*7,"振り",k1_sort!V62*5,"演技",k1_sort!V62*3,"全体歌",k1_sort!V62,1))</f>
        <v>1</v>
      </c>
      <c r="S62" s="189">
        <f>if(k1_sort!W62="",1,SWITCH(k1_sort!$D62,"ソロ歌",k1_sort!W62*7,"ソリ歌",k1_sort!W62*7,"振り",k1_sort!W62*5,"演技",k1_sort!W62*3,"全体歌",k1_sort!W62,1))</f>
        <v>1</v>
      </c>
      <c r="T62" s="189">
        <f>if(k1_sort!X62="",1,SWITCH(k1_sort!$D62,"ソロ歌",k1_sort!X62*7,"ソリ歌",k1_sort!X62*7,"振り",k1_sort!X62*5,"演技",k1_sort!X62*3,"全体歌",k1_sort!X62,1))</f>
        <v>1</v>
      </c>
      <c r="U62" s="189">
        <f>if(k1_sort!Y62="",1,SWITCH(k1_sort!$D62,"ソロ歌",k1_sort!Y62*7,"ソリ歌",k1_sort!Y62*7,"振り",k1_sort!Y62*5,"演技",k1_sort!Y62*3,"全体歌",k1_sort!Y62,1))</f>
        <v>1</v>
      </c>
      <c r="V62" s="189">
        <f>if(k1_sort!Z62="",1,SWITCH(k1_sort!$D62,"ソロ歌",k1_sort!Z62*7,"ソリ歌",k1_sort!Z62*7,"振り",k1_sort!Z62*5,"演技",k1_sort!Z62*3,"全体歌",k1_sort!Z62,1))</f>
        <v>1</v>
      </c>
      <c r="W62" s="189">
        <f>if(k1_sort!AA62="",1,SWITCH(k1_sort!$D62,"ソロ歌",k1_sort!AA62*7,"ソリ歌",k1_sort!AA62*7,"振り",k1_sort!AA62*5,"演技",k1_sort!AA62*3,"全体歌",k1_sort!AA62,1))</f>
        <v>1</v>
      </c>
      <c r="X62" s="189">
        <f>if(k1_sort!AB62="",1,SWITCH(k1_sort!$D62,"ソロ歌",k1_sort!AB62*7,"ソリ歌",k1_sort!AB62*7,"振り",k1_sort!AB62*5,"演技",k1_sort!AB62*3,"全体歌",k1_sort!AB62,1))</f>
        <v>1</v>
      </c>
      <c r="Y62" s="189">
        <f>if(k1_sort!AC62="",1,SWITCH(k1_sort!$D62,"ソロ歌",k1_sort!AC62*7,"ソリ歌",k1_sort!AC62*7,"振り",k1_sort!AC62*5,"演技",k1_sort!AC62*3,"全体歌",k1_sort!AC62,1))</f>
        <v>1</v>
      </c>
      <c r="Z62" s="189">
        <f>if(k1_sort!AD62="",1,SWITCH(k1_sort!$D62,"ソロ歌",k1_sort!AD62*7,"ソリ歌",k1_sort!AD62*7,"振り",k1_sort!AD62*5,"演技",k1_sort!AD62*3,"全体歌",k1_sort!AD62,1))</f>
        <v>1</v>
      </c>
      <c r="AA62" s="189">
        <f>if(k1_sort!AE62="",1,SWITCH(k1_sort!$D62,"ソロ歌",k1_sort!AE62*7,"ソリ歌",k1_sort!AE62*7,"振り",k1_sort!AE62*5,"演技",k1_sort!AE62*3,"全体歌",k1_sort!AE62,1))</f>
        <v>1</v>
      </c>
      <c r="AB62" s="189">
        <f>if(k1_sort!AF62="",1,SWITCH(k1_sort!$D62,"ソロ歌",k1_sort!AF62*7,"ソリ歌",k1_sort!AF62*7,"振り",k1_sort!AF62*5,"演技",k1_sort!AF62*3,"全体歌",k1_sort!AF62,1))</f>
        <v>1</v>
      </c>
      <c r="AC62" s="189">
        <f>if(k1_sort!AG62="",1,SWITCH(k1_sort!$D62,"ソロ歌",k1_sort!AG62*7,"ソリ歌",k1_sort!AG62*7,"振り",k1_sort!AG62*5,"演技",k1_sort!AG62*3,"全体歌",k1_sort!AG62,1))</f>
        <v>1</v>
      </c>
      <c r="AD62" s="189">
        <f>if(k1_sort!AH62="",1,SWITCH(k1_sort!$D62,"ソロ歌",k1_sort!AH62*7,"ソリ歌",k1_sort!AH62*7,"振り",k1_sort!AH62*5,"演技",k1_sort!AH62*3,"全体歌",k1_sort!AH62,1))</f>
        <v>1</v>
      </c>
      <c r="AE62" s="189">
        <f>if(k1_sort!AI62="",1,SWITCH(k1_sort!$D62,"ソロ歌",k1_sort!AI62*7,"ソリ歌",k1_sort!AI62*7,"振り",k1_sort!AI62*5,"演技",k1_sort!AI62*3,"全体歌",k1_sort!AI62,1))</f>
        <v>1</v>
      </c>
      <c r="AF62" s="189">
        <f>if(k1_sort!AJ62="",1,SWITCH(k1_sort!$D62,"ソロ歌",k1_sort!AJ62*7,"ソリ歌",k1_sort!AJ62*7,"振り",k1_sort!AJ62*5,"演技",k1_sort!AJ62*3,"全体歌",k1_sort!AJ62,1))</f>
        <v>1</v>
      </c>
      <c r="AG62" s="189">
        <f>if(k1_sort!AK62="",1,SWITCH(k1_sort!$D62,"ソロ歌",k1_sort!AK62*7,"ソリ歌",k1_sort!AK62*7,"振り",k1_sort!AK62*5,"演技",k1_sort!AK62*3,"全体歌",k1_sort!AK62,1))</f>
        <v>1</v>
      </c>
      <c r="AH62" s="189">
        <f>if(k1_sort!AL62="",1,SWITCH(k1_sort!$D62,"ソロ歌",k1_sort!AL62*7,"ソリ歌",k1_sort!AL62*7,"振り",k1_sort!AL62*5,"演技",k1_sort!AL62*3,"全体歌",k1_sort!AL62,1))</f>
        <v>1</v>
      </c>
      <c r="AI62" s="189">
        <f>if(k1_sort!AM62="",1,SWITCH(k1_sort!$D62,"ソロ歌",k1_sort!AM62*7,"ソリ歌",k1_sort!AM62*7,"振り",k1_sort!AM62*5,"演技",k1_sort!AM62*3,"全体歌",k1_sort!AM62,1))</f>
        <v>1</v>
      </c>
      <c r="AJ62" s="189">
        <f>if(k1_sort!AN62="",1,SWITCH(k1_sort!$D62,"ソロ歌",k1_sort!AN62*7,"ソリ歌",k1_sort!AN62*7,"振り",k1_sort!AN62*5,"演技",k1_sort!AN62*3,"全体歌",k1_sort!AN62,1))</f>
        <v>1</v>
      </c>
      <c r="AK62" s="189">
        <f>if(k1_sort!AO62="",1,SWITCH(k1_sort!$D62,"ソロ歌",k1_sort!AO62*7,"ソリ歌",k1_sort!AO62*7,"振り",k1_sort!AO62*5,"演技",k1_sort!AO62*3,"全体歌",k1_sort!AO62,1))</f>
        <v>1</v>
      </c>
      <c r="AL62" s="189">
        <f>if(k1_sort!AP62="",1,SWITCH(k1_sort!$D62,"ソロ歌",k1_sort!AP62*7,"ソリ歌",k1_sort!AP62*7,"振り",k1_sort!AP62*5,"演技",k1_sort!AP62*3,"全体歌",k1_sort!AP62,1))</f>
        <v>1</v>
      </c>
      <c r="AM62" s="189">
        <f>if(k1_sort!AQ62="",1,SWITCH(k1_sort!$D62,"ソロ歌",k1_sort!AQ62*7,"ソリ歌",k1_sort!AQ62*7,"振り",k1_sort!AQ62*5,"演技",k1_sort!AQ62*3,"全体歌",k1_sort!AQ62,1))</f>
        <v>1</v>
      </c>
      <c r="AN62" s="189">
        <f>if(k1_sort!AR62="",1,SWITCH(k1_sort!$D62,"ソロ歌",k1_sort!AR62*7,"ソリ歌",k1_sort!AR62*7,"振り",k1_sort!AR62*5,"演技",k1_sort!AR62*3,"全体歌",k1_sort!AR62,1))</f>
        <v>1</v>
      </c>
      <c r="AO62" s="189">
        <f>if(k1_sort!AS62="",1,SWITCH(k1_sort!$D62,"ソロ歌",k1_sort!AS62*7,"ソリ歌",k1_sort!AS62*7,"振り",k1_sort!AS62*5,"演技",k1_sort!AS62*3,"全体歌",k1_sort!AS62,1))</f>
        <v>1</v>
      </c>
      <c r="AP62" s="189">
        <f>if(k1_sort!AT62="",1,SWITCH(k1_sort!$D62,"ソロ歌",k1_sort!AT62*7,"ソリ歌",k1_sort!AT62*7,"振り",k1_sort!AT62*5,"演技",k1_sort!AT62*3,"全体歌",k1_sort!AT62,1))</f>
        <v>1</v>
      </c>
      <c r="AQ62" s="189">
        <f>if(k1_sort!AU62="",1,SWITCH(k1_sort!$D62,"ソロ歌",k1_sort!AU62*7,"ソリ歌",k1_sort!AU62*7,"振り",k1_sort!AU62*5,"演技",k1_sort!AU62*3,"全体歌",k1_sort!AU62,1))</f>
        <v>1</v>
      </c>
      <c r="AR62" s="189">
        <f>if(k1_sort!AV62="",1,SWITCH(k1_sort!$D62,"ソロ歌",k1_sort!AV62*7,"ソリ歌",k1_sort!AV62*7,"振り",k1_sort!AV62*5,"演技",k1_sort!AV62*3,"全体歌",k1_sort!AV62,1))</f>
        <v>1</v>
      </c>
      <c r="AS62" s="189">
        <f>if(k1_sort!AW62="",1,SWITCH(k1_sort!$D62,"ソロ歌",k1_sort!AW62*7,"ソリ歌",k1_sort!AW62*7,"振り",k1_sort!AW62*5,"演技",k1_sort!AW62*3,"全体歌",k1_sort!AW62,1))</f>
        <v>1</v>
      </c>
      <c r="AT62" s="189">
        <f>if(k1_sort!AX62="",1,SWITCH(k1_sort!$D62,"ソロ歌",k1_sort!AX62*7,"ソリ歌",k1_sort!AX62*7,"振り",k1_sort!AX62*5,"演技",k1_sort!AX62*3,"全体歌",k1_sort!AX62,1))</f>
        <v>1</v>
      </c>
      <c r="AU62" s="189">
        <f>if(k1_sort!AY62="",1,SWITCH(k1_sort!$D62,"ソロ歌",k1_sort!AY62*7,"ソリ歌",k1_sort!AY62*7,"振り",k1_sort!AY62*5,"演技",k1_sort!AY62*3,"全体歌",k1_sort!AY62,1))</f>
        <v>1</v>
      </c>
      <c r="AV62" s="189">
        <f>if(k1_sort!AZ62="",1,SWITCH(k1_sort!$D62,"ソロ歌",k1_sort!AZ62*7,"ソリ歌",k1_sort!AZ62*7,"振り",k1_sort!AZ62*5,"演技",k1_sort!AZ62*3,"全体歌",k1_sort!AZ62,1))</f>
        <v>1</v>
      </c>
      <c r="AW62" s="189">
        <f>if(k1_sort!BA62="",1,SWITCH(k1_sort!$D62,"ソロ歌",k1_sort!BA62*7,"ソリ歌",k1_sort!BA62*7,"振り",k1_sort!BA62*5,"演技",k1_sort!BA62*3,"全体歌",k1_sort!BA62,1))</f>
        <v>1</v>
      </c>
      <c r="AX62" s="189">
        <f>if(k1_sort!BB62="",1,SWITCH(k1_sort!$D62,"ソロ歌",k1_sort!BB62*7,"ソリ歌",k1_sort!BB62*7,"振り",k1_sort!BB62*5,"演技",k1_sort!BB62*3,"全体歌",k1_sort!BB62,1))</f>
        <v>1</v>
      </c>
      <c r="AY62" s="189">
        <f>if(k1_sort!BC62="",1,SWITCH(k1_sort!$D62,"ソロ歌",k1_sort!BC62*7,"ソリ歌",k1_sort!BC62*7,"振り",k1_sort!BC62*5,"演技",k1_sort!BC62*3,"全体歌",k1_sort!BC62,1))</f>
        <v>1</v>
      </c>
    </row>
    <row r="63">
      <c r="A63" s="36" t="str">
        <f>k1_sort!B63</f>
        <v/>
      </c>
      <c r="B63" s="189">
        <f>if(k1_sort!F63="",1,SWITCH(k1_sort!$D63,"ソロ歌",k1_sort!F63*7,"ソリ歌",k1_sort!F63*7,"振り",k1_sort!F63*5,"演技",k1_sort!F63*3,"全体歌",k1_sort!F63,1))</f>
        <v>1</v>
      </c>
      <c r="C63" s="189">
        <f>if(k1_sort!G63="",1,SWITCH(k1_sort!$D63,"ソロ歌",k1_sort!G63*7,"ソリ歌",k1_sort!G63*7,"振り",k1_sort!G63*5,"演技",k1_sort!G63*3,"全体歌",k1_sort!G63,1))</f>
        <v>1</v>
      </c>
      <c r="D63" s="189">
        <f>if(k1_sort!H63="",1,SWITCH(k1_sort!$D63,"ソロ歌",k1_sort!H63*7,"ソリ歌",k1_sort!H63*7,"振り",k1_sort!H63*5,"演技",k1_sort!H63*3,"全体歌",k1_sort!H63,1))</f>
        <v>1</v>
      </c>
      <c r="E63" s="189">
        <f>if(k1_sort!I63="",1,SWITCH(k1_sort!$D63,"ソロ歌",k1_sort!I63*7,"ソリ歌",k1_sort!I63*7,"振り",k1_sort!I63*5,"演技",k1_sort!I63*3,"全体歌",k1_sort!I63,1))</f>
        <v>1</v>
      </c>
      <c r="F63" s="189">
        <f>if(k1_sort!J63="",1,SWITCH(k1_sort!$D63,"ソロ歌",k1_sort!J63*7,"ソリ歌",k1_sort!J63*7,"振り",k1_sort!J63*5,"演技",k1_sort!J63*3,"全体歌",k1_sort!J63,1))</f>
        <v>1</v>
      </c>
      <c r="G63" s="189">
        <f>if(k1_sort!K63="",1,SWITCH(k1_sort!$D63,"ソロ歌",k1_sort!K63*7,"ソリ歌",k1_sort!K63*7,"振り",k1_sort!K63*5,"演技",k1_sort!K63*3,"全体歌",k1_sort!K63,1))</f>
        <v>1</v>
      </c>
      <c r="H63" s="189">
        <f>if(k1_sort!L63="",1,SWITCH(k1_sort!$D63,"ソロ歌",k1_sort!L63*7,"ソリ歌",k1_sort!L63*7,"振り",k1_sort!L63*5,"演技",k1_sort!L63*3,"全体歌",k1_sort!L63,1))</f>
        <v>1</v>
      </c>
      <c r="I63" s="189">
        <f>if(k1_sort!M63="",1,SWITCH(k1_sort!$D63,"ソロ歌",k1_sort!M63*7,"ソリ歌",k1_sort!M63*7,"振り",k1_sort!M63*5,"演技",k1_sort!M63*3,"全体歌",k1_sort!M63,1))</f>
        <v>1</v>
      </c>
      <c r="J63" s="189">
        <f>if(k1_sort!N63="",1,SWITCH(k1_sort!$D63,"ソロ歌",k1_sort!N63*7,"ソリ歌",k1_sort!N63*7,"振り",k1_sort!N63*5,"演技",k1_sort!N63*3,"全体歌",k1_sort!N63,1))</f>
        <v>1</v>
      </c>
      <c r="K63" s="189">
        <f>if(k1_sort!O63="",1,SWITCH(k1_sort!$D63,"ソロ歌",k1_sort!O63*7,"ソリ歌",k1_sort!O63*7,"振り",k1_sort!O63*5,"演技",k1_sort!O63*3,"全体歌",k1_sort!O63,1))</f>
        <v>1</v>
      </c>
      <c r="L63" s="189">
        <f>if(k1_sort!P63="",1,SWITCH(k1_sort!$D63,"ソロ歌",k1_sort!P63*7,"ソリ歌",k1_sort!P63*7,"振り",k1_sort!P63*5,"演技",k1_sort!P63*3,"全体歌",k1_sort!P63,1))</f>
        <v>1</v>
      </c>
      <c r="M63" s="189">
        <f>if(k1_sort!Q63="",1,SWITCH(k1_sort!$D63,"ソロ歌",k1_sort!Q63*7,"ソリ歌",k1_sort!Q63*7,"振り",k1_sort!Q63*5,"演技",k1_sort!Q63*3,"全体歌",k1_sort!Q63,1))</f>
        <v>1</v>
      </c>
      <c r="N63" s="189">
        <f>if(k1_sort!R63="",1,SWITCH(k1_sort!$D63,"ソロ歌",k1_sort!R63*7,"ソリ歌",k1_sort!R63*7,"振り",k1_sort!R63*5,"演技",k1_sort!R63*3,"全体歌",k1_sort!R63,1))</f>
        <v>1</v>
      </c>
      <c r="O63" s="189">
        <f>if(k1_sort!S63="",1,SWITCH(k1_sort!$D63,"ソロ歌",k1_sort!S63*7,"ソリ歌",k1_sort!S63*7,"振り",k1_sort!S63*5,"演技",k1_sort!S63*3,"全体歌",k1_sort!S63,1))</f>
        <v>1</v>
      </c>
      <c r="P63" s="189">
        <f>if(k1_sort!T63="",1,SWITCH(k1_sort!$D63,"ソロ歌",k1_sort!T63*7,"ソリ歌",k1_sort!T63*7,"振り",k1_sort!T63*5,"演技",k1_sort!T63*3,"全体歌",k1_sort!T63,1))</f>
        <v>1</v>
      </c>
      <c r="Q63" s="189">
        <f>if(k1_sort!U63="",1,SWITCH(k1_sort!$D63,"ソロ歌",k1_sort!U63*7,"ソリ歌",k1_sort!U63*7,"振り",k1_sort!U63*5,"演技",k1_sort!U63*3,"全体歌",k1_sort!U63,1))</f>
        <v>1</v>
      </c>
      <c r="R63" s="189">
        <f>if(k1_sort!V63="",1,SWITCH(k1_sort!$D63,"ソロ歌",k1_sort!V63*7,"ソリ歌",k1_sort!V63*7,"振り",k1_sort!V63*5,"演技",k1_sort!V63*3,"全体歌",k1_sort!V63,1))</f>
        <v>1</v>
      </c>
      <c r="S63" s="189">
        <f>if(k1_sort!W63="",1,SWITCH(k1_sort!$D63,"ソロ歌",k1_sort!W63*7,"ソリ歌",k1_sort!W63*7,"振り",k1_sort!W63*5,"演技",k1_sort!W63*3,"全体歌",k1_sort!W63,1))</f>
        <v>1</v>
      </c>
      <c r="T63" s="189">
        <f>if(k1_sort!X63="",1,SWITCH(k1_sort!$D63,"ソロ歌",k1_sort!X63*7,"ソリ歌",k1_sort!X63*7,"振り",k1_sort!X63*5,"演技",k1_sort!X63*3,"全体歌",k1_sort!X63,1))</f>
        <v>1</v>
      </c>
      <c r="U63" s="189">
        <f>if(k1_sort!Y63="",1,SWITCH(k1_sort!$D63,"ソロ歌",k1_sort!Y63*7,"ソリ歌",k1_sort!Y63*7,"振り",k1_sort!Y63*5,"演技",k1_sort!Y63*3,"全体歌",k1_sort!Y63,1))</f>
        <v>1</v>
      </c>
      <c r="V63" s="189">
        <f>if(k1_sort!Z63="",1,SWITCH(k1_sort!$D63,"ソロ歌",k1_sort!Z63*7,"ソリ歌",k1_sort!Z63*7,"振り",k1_sort!Z63*5,"演技",k1_sort!Z63*3,"全体歌",k1_sort!Z63,1))</f>
        <v>1</v>
      </c>
      <c r="W63" s="189">
        <f>if(k1_sort!AA63="",1,SWITCH(k1_sort!$D63,"ソロ歌",k1_sort!AA63*7,"ソリ歌",k1_sort!AA63*7,"振り",k1_sort!AA63*5,"演技",k1_sort!AA63*3,"全体歌",k1_sort!AA63,1))</f>
        <v>1</v>
      </c>
      <c r="X63" s="189">
        <f>if(k1_sort!AB63="",1,SWITCH(k1_sort!$D63,"ソロ歌",k1_sort!AB63*7,"ソリ歌",k1_sort!AB63*7,"振り",k1_sort!AB63*5,"演技",k1_sort!AB63*3,"全体歌",k1_sort!AB63,1))</f>
        <v>1</v>
      </c>
      <c r="Y63" s="189">
        <f>if(k1_sort!AC63="",1,SWITCH(k1_sort!$D63,"ソロ歌",k1_sort!AC63*7,"ソリ歌",k1_sort!AC63*7,"振り",k1_sort!AC63*5,"演技",k1_sort!AC63*3,"全体歌",k1_sort!AC63,1))</f>
        <v>1</v>
      </c>
      <c r="Z63" s="189">
        <f>if(k1_sort!AD63="",1,SWITCH(k1_sort!$D63,"ソロ歌",k1_sort!AD63*7,"ソリ歌",k1_sort!AD63*7,"振り",k1_sort!AD63*5,"演技",k1_sort!AD63*3,"全体歌",k1_sort!AD63,1))</f>
        <v>1</v>
      </c>
      <c r="AA63" s="189">
        <f>if(k1_sort!AE63="",1,SWITCH(k1_sort!$D63,"ソロ歌",k1_sort!AE63*7,"ソリ歌",k1_sort!AE63*7,"振り",k1_sort!AE63*5,"演技",k1_sort!AE63*3,"全体歌",k1_sort!AE63,1))</f>
        <v>1</v>
      </c>
      <c r="AB63" s="189">
        <f>if(k1_sort!AF63="",1,SWITCH(k1_sort!$D63,"ソロ歌",k1_sort!AF63*7,"ソリ歌",k1_sort!AF63*7,"振り",k1_sort!AF63*5,"演技",k1_sort!AF63*3,"全体歌",k1_sort!AF63,1))</f>
        <v>1</v>
      </c>
      <c r="AC63" s="189">
        <f>if(k1_sort!AG63="",1,SWITCH(k1_sort!$D63,"ソロ歌",k1_sort!AG63*7,"ソリ歌",k1_sort!AG63*7,"振り",k1_sort!AG63*5,"演技",k1_sort!AG63*3,"全体歌",k1_sort!AG63,1))</f>
        <v>1</v>
      </c>
      <c r="AD63" s="189">
        <f>if(k1_sort!AH63="",1,SWITCH(k1_sort!$D63,"ソロ歌",k1_sort!AH63*7,"ソリ歌",k1_sort!AH63*7,"振り",k1_sort!AH63*5,"演技",k1_sort!AH63*3,"全体歌",k1_sort!AH63,1))</f>
        <v>1</v>
      </c>
      <c r="AE63" s="189">
        <f>if(k1_sort!AI63="",1,SWITCH(k1_sort!$D63,"ソロ歌",k1_sort!AI63*7,"ソリ歌",k1_sort!AI63*7,"振り",k1_sort!AI63*5,"演技",k1_sort!AI63*3,"全体歌",k1_sort!AI63,1))</f>
        <v>1</v>
      </c>
      <c r="AF63" s="189">
        <f>if(k1_sort!AJ63="",1,SWITCH(k1_sort!$D63,"ソロ歌",k1_sort!AJ63*7,"ソリ歌",k1_sort!AJ63*7,"振り",k1_sort!AJ63*5,"演技",k1_sort!AJ63*3,"全体歌",k1_sort!AJ63,1))</f>
        <v>1</v>
      </c>
      <c r="AG63" s="189">
        <f>if(k1_sort!AK63="",1,SWITCH(k1_sort!$D63,"ソロ歌",k1_sort!AK63*7,"ソリ歌",k1_sort!AK63*7,"振り",k1_sort!AK63*5,"演技",k1_sort!AK63*3,"全体歌",k1_sort!AK63,1))</f>
        <v>1</v>
      </c>
      <c r="AH63" s="189">
        <f>if(k1_sort!AL63="",1,SWITCH(k1_sort!$D63,"ソロ歌",k1_sort!AL63*7,"ソリ歌",k1_sort!AL63*7,"振り",k1_sort!AL63*5,"演技",k1_sort!AL63*3,"全体歌",k1_sort!AL63,1))</f>
        <v>1</v>
      </c>
      <c r="AI63" s="189">
        <f>if(k1_sort!AM63="",1,SWITCH(k1_sort!$D63,"ソロ歌",k1_sort!AM63*7,"ソリ歌",k1_sort!AM63*7,"振り",k1_sort!AM63*5,"演技",k1_sort!AM63*3,"全体歌",k1_sort!AM63,1))</f>
        <v>1</v>
      </c>
      <c r="AJ63" s="189">
        <f>if(k1_sort!AN63="",1,SWITCH(k1_sort!$D63,"ソロ歌",k1_sort!AN63*7,"ソリ歌",k1_sort!AN63*7,"振り",k1_sort!AN63*5,"演技",k1_sort!AN63*3,"全体歌",k1_sort!AN63,1))</f>
        <v>1</v>
      </c>
      <c r="AK63" s="189">
        <f>if(k1_sort!AO63="",1,SWITCH(k1_sort!$D63,"ソロ歌",k1_sort!AO63*7,"ソリ歌",k1_sort!AO63*7,"振り",k1_sort!AO63*5,"演技",k1_sort!AO63*3,"全体歌",k1_sort!AO63,1))</f>
        <v>1</v>
      </c>
      <c r="AL63" s="189">
        <f>if(k1_sort!AP63="",1,SWITCH(k1_sort!$D63,"ソロ歌",k1_sort!AP63*7,"ソリ歌",k1_sort!AP63*7,"振り",k1_sort!AP63*5,"演技",k1_sort!AP63*3,"全体歌",k1_sort!AP63,1))</f>
        <v>1</v>
      </c>
      <c r="AM63" s="189">
        <f>if(k1_sort!AQ63="",1,SWITCH(k1_sort!$D63,"ソロ歌",k1_sort!AQ63*7,"ソリ歌",k1_sort!AQ63*7,"振り",k1_sort!AQ63*5,"演技",k1_sort!AQ63*3,"全体歌",k1_sort!AQ63,1))</f>
        <v>1</v>
      </c>
      <c r="AN63" s="189">
        <f>if(k1_sort!AR63="",1,SWITCH(k1_sort!$D63,"ソロ歌",k1_sort!AR63*7,"ソリ歌",k1_sort!AR63*7,"振り",k1_sort!AR63*5,"演技",k1_sort!AR63*3,"全体歌",k1_sort!AR63,1))</f>
        <v>1</v>
      </c>
      <c r="AO63" s="189">
        <f>if(k1_sort!AS63="",1,SWITCH(k1_sort!$D63,"ソロ歌",k1_sort!AS63*7,"ソリ歌",k1_sort!AS63*7,"振り",k1_sort!AS63*5,"演技",k1_sort!AS63*3,"全体歌",k1_sort!AS63,1))</f>
        <v>1</v>
      </c>
      <c r="AP63" s="189">
        <f>if(k1_sort!AT63="",1,SWITCH(k1_sort!$D63,"ソロ歌",k1_sort!AT63*7,"ソリ歌",k1_sort!AT63*7,"振り",k1_sort!AT63*5,"演技",k1_sort!AT63*3,"全体歌",k1_sort!AT63,1))</f>
        <v>1</v>
      </c>
      <c r="AQ63" s="189">
        <f>if(k1_sort!AU63="",1,SWITCH(k1_sort!$D63,"ソロ歌",k1_sort!AU63*7,"ソリ歌",k1_sort!AU63*7,"振り",k1_sort!AU63*5,"演技",k1_sort!AU63*3,"全体歌",k1_sort!AU63,1))</f>
        <v>1</v>
      </c>
      <c r="AR63" s="189">
        <f>if(k1_sort!AV63="",1,SWITCH(k1_sort!$D63,"ソロ歌",k1_sort!AV63*7,"ソリ歌",k1_sort!AV63*7,"振り",k1_sort!AV63*5,"演技",k1_sort!AV63*3,"全体歌",k1_sort!AV63,1))</f>
        <v>1</v>
      </c>
      <c r="AS63" s="189">
        <f>if(k1_sort!AW63="",1,SWITCH(k1_sort!$D63,"ソロ歌",k1_sort!AW63*7,"ソリ歌",k1_sort!AW63*7,"振り",k1_sort!AW63*5,"演技",k1_sort!AW63*3,"全体歌",k1_sort!AW63,1))</f>
        <v>1</v>
      </c>
      <c r="AT63" s="189">
        <f>if(k1_sort!AX63="",1,SWITCH(k1_sort!$D63,"ソロ歌",k1_sort!AX63*7,"ソリ歌",k1_sort!AX63*7,"振り",k1_sort!AX63*5,"演技",k1_sort!AX63*3,"全体歌",k1_sort!AX63,1))</f>
        <v>1</v>
      </c>
      <c r="AU63" s="189">
        <f>if(k1_sort!AY63="",1,SWITCH(k1_sort!$D63,"ソロ歌",k1_sort!AY63*7,"ソリ歌",k1_sort!AY63*7,"振り",k1_sort!AY63*5,"演技",k1_sort!AY63*3,"全体歌",k1_sort!AY63,1))</f>
        <v>1</v>
      </c>
      <c r="AV63" s="189">
        <f>if(k1_sort!AZ63="",1,SWITCH(k1_sort!$D63,"ソロ歌",k1_sort!AZ63*7,"ソリ歌",k1_sort!AZ63*7,"振り",k1_sort!AZ63*5,"演技",k1_sort!AZ63*3,"全体歌",k1_sort!AZ63,1))</f>
        <v>1</v>
      </c>
      <c r="AW63" s="189">
        <f>if(k1_sort!BA63="",1,SWITCH(k1_sort!$D63,"ソロ歌",k1_sort!BA63*7,"ソリ歌",k1_sort!BA63*7,"振り",k1_sort!BA63*5,"演技",k1_sort!BA63*3,"全体歌",k1_sort!BA63,1))</f>
        <v>1</v>
      </c>
      <c r="AX63" s="189">
        <f>if(k1_sort!BB63="",1,SWITCH(k1_sort!$D63,"ソロ歌",k1_sort!BB63*7,"ソリ歌",k1_sort!BB63*7,"振り",k1_sort!BB63*5,"演技",k1_sort!BB63*3,"全体歌",k1_sort!BB63,1))</f>
        <v>1</v>
      </c>
      <c r="AY63" s="189">
        <f>if(k1_sort!BC63="",1,SWITCH(k1_sort!$D63,"ソロ歌",k1_sort!BC63*7,"ソリ歌",k1_sort!BC63*7,"振り",k1_sort!BC63*5,"演技",k1_sort!BC63*3,"全体歌",k1_sort!BC63,1))</f>
        <v>1</v>
      </c>
    </row>
    <row r="64">
      <c r="A64" s="36" t="str">
        <f>k1_sort!B64</f>
        <v/>
      </c>
      <c r="B64" s="189">
        <f>if(k1_sort!F64="",1,SWITCH(k1_sort!$D64,"ソロ歌",k1_sort!F64*7,"ソリ歌",k1_sort!F64*7,"振り",k1_sort!F64*5,"演技",k1_sort!F64*3,"全体歌",k1_sort!F64,1))</f>
        <v>1</v>
      </c>
      <c r="C64" s="189">
        <f>if(k1_sort!G64="",1,SWITCH(k1_sort!$D64,"ソロ歌",k1_sort!G64*7,"ソリ歌",k1_sort!G64*7,"振り",k1_sort!G64*5,"演技",k1_sort!G64*3,"全体歌",k1_sort!G64,1))</f>
        <v>1</v>
      </c>
      <c r="D64" s="189">
        <f>if(k1_sort!H64="",1,SWITCH(k1_sort!$D64,"ソロ歌",k1_sort!H64*7,"ソリ歌",k1_sort!H64*7,"振り",k1_sort!H64*5,"演技",k1_sort!H64*3,"全体歌",k1_sort!H64,1))</f>
        <v>1</v>
      </c>
      <c r="E64" s="189">
        <f>if(k1_sort!I64="",1,SWITCH(k1_sort!$D64,"ソロ歌",k1_sort!I64*7,"ソリ歌",k1_sort!I64*7,"振り",k1_sort!I64*5,"演技",k1_sort!I64*3,"全体歌",k1_sort!I64,1))</f>
        <v>1</v>
      </c>
      <c r="F64" s="189">
        <f>if(k1_sort!J64="",1,SWITCH(k1_sort!$D64,"ソロ歌",k1_sort!J64*7,"ソリ歌",k1_sort!J64*7,"振り",k1_sort!J64*5,"演技",k1_sort!J64*3,"全体歌",k1_sort!J64,1))</f>
        <v>1</v>
      </c>
      <c r="G64" s="189">
        <f>if(k1_sort!K64="",1,SWITCH(k1_sort!$D64,"ソロ歌",k1_sort!K64*7,"ソリ歌",k1_sort!K64*7,"振り",k1_sort!K64*5,"演技",k1_sort!K64*3,"全体歌",k1_sort!K64,1))</f>
        <v>1</v>
      </c>
      <c r="H64" s="189">
        <f>if(k1_sort!L64="",1,SWITCH(k1_sort!$D64,"ソロ歌",k1_sort!L64*7,"ソリ歌",k1_sort!L64*7,"振り",k1_sort!L64*5,"演技",k1_sort!L64*3,"全体歌",k1_sort!L64,1))</f>
        <v>1</v>
      </c>
      <c r="I64" s="189">
        <f>if(k1_sort!M64="",1,SWITCH(k1_sort!$D64,"ソロ歌",k1_sort!M64*7,"ソリ歌",k1_sort!M64*7,"振り",k1_sort!M64*5,"演技",k1_sort!M64*3,"全体歌",k1_sort!M64,1))</f>
        <v>1</v>
      </c>
      <c r="J64" s="189">
        <f>if(k1_sort!N64="",1,SWITCH(k1_sort!$D64,"ソロ歌",k1_sort!N64*7,"ソリ歌",k1_sort!N64*7,"振り",k1_sort!N64*5,"演技",k1_sort!N64*3,"全体歌",k1_sort!N64,1))</f>
        <v>1</v>
      </c>
      <c r="K64" s="189">
        <f>if(k1_sort!O64="",1,SWITCH(k1_sort!$D64,"ソロ歌",k1_sort!O64*7,"ソリ歌",k1_sort!O64*7,"振り",k1_sort!O64*5,"演技",k1_sort!O64*3,"全体歌",k1_sort!O64,1))</f>
        <v>1</v>
      </c>
      <c r="L64" s="189">
        <f>if(k1_sort!P64="",1,SWITCH(k1_sort!$D64,"ソロ歌",k1_sort!P64*7,"ソリ歌",k1_sort!P64*7,"振り",k1_sort!P64*5,"演技",k1_sort!P64*3,"全体歌",k1_sort!P64,1))</f>
        <v>1</v>
      </c>
      <c r="M64" s="189">
        <f>if(k1_sort!Q64="",1,SWITCH(k1_sort!$D64,"ソロ歌",k1_sort!Q64*7,"ソリ歌",k1_sort!Q64*7,"振り",k1_sort!Q64*5,"演技",k1_sort!Q64*3,"全体歌",k1_sort!Q64,1))</f>
        <v>1</v>
      </c>
      <c r="N64" s="189">
        <f>if(k1_sort!R64="",1,SWITCH(k1_sort!$D64,"ソロ歌",k1_sort!R64*7,"ソリ歌",k1_sort!R64*7,"振り",k1_sort!R64*5,"演技",k1_sort!R64*3,"全体歌",k1_sort!R64,1))</f>
        <v>1</v>
      </c>
      <c r="O64" s="189">
        <f>if(k1_sort!S64="",1,SWITCH(k1_sort!$D64,"ソロ歌",k1_sort!S64*7,"ソリ歌",k1_sort!S64*7,"振り",k1_sort!S64*5,"演技",k1_sort!S64*3,"全体歌",k1_sort!S64,1))</f>
        <v>1</v>
      </c>
      <c r="P64" s="189">
        <f>if(k1_sort!T64="",1,SWITCH(k1_sort!$D64,"ソロ歌",k1_sort!T64*7,"ソリ歌",k1_sort!T64*7,"振り",k1_sort!T64*5,"演技",k1_sort!T64*3,"全体歌",k1_sort!T64,1))</f>
        <v>1</v>
      </c>
      <c r="Q64" s="189">
        <f>if(k1_sort!U64="",1,SWITCH(k1_sort!$D64,"ソロ歌",k1_sort!U64*7,"ソリ歌",k1_sort!U64*7,"振り",k1_sort!U64*5,"演技",k1_sort!U64*3,"全体歌",k1_sort!U64,1))</f>
        <v>1</v>
      </c>
      <c r="R64" s="189">
        <f>if(k1_sort!V64="",1,SWITCH(k1_sort!$D64,"ソロ歌",k1_sort!V64*7,"ソリ歌",k1_sort!V64*7,"振り",k1_sort!V64*5,"演技",k1_sort!V64*3,"全体歌",k1_sort!V64,1))</f>
        <v>1</v>
      </c>
      <c r="S64" s="189">
        <f>if(k1_sort!W64="",1,SWITCH(k1_sort!$D64,"ソロ歌",k1_sort!W64*7,"ソリ歌",k1_sort!W64*7,"振り",k1_sort!W64*5,"演技",k1_sort!W64*3,"全体歌",k1_sort!W64,1))</f>
        <v>1</v>
      </c>
      <c r="T64" s="189">
        <f>if(k1_sort!X64="",1,SWITCH(k1_sort!$D64,"ソロ歌",k1_sort!X64*7,"ソリ歌",k1_sort!X64*7,"振り",k1_sort!X64*5,"演技",k1_sort!X64*3,"全体歌",k1_sort!X64,1))</f>
        <v>1</v>
      </c>
      <c r="U64" s="189">
        <f>if(k1_sort!Y64="",1,SWITCH(k1_sort!$D64,"ソロ歌",k1_sort!Y64*7,"ソリ歌",k1_sort!Y64*7,"振り",k1_sort!Y64*5,"演技",k1_sort!Y64*3,"全体歌",k1_sort!Y64,1))</f>
        <v>1</v>
      </c>
      <c r="V64" s="189">
        <f>if(k1_sort!Z64="",1,SWITCH(k1_sort!$D64,"ソロ歌",k1_sort!Z64*7,"ソリ歌",k1_sort!Z64*7,"振り",k1_sort!Z64*5,"演技",k1_sort!Z64*3,"全体歌",k1_sort!Z64,1))</f>
        <v>1</v>
      </c>
      <c r="W64" s="189">
        <f>if(k1_sort!AA64="",1,SWITCH(k1_sort!$D64,"ソロ歌",k1_sort!AA64*7,"ソリ歌",k1_sort!AA64*7,"振り",k1_sort!AA64*5,"演技",k1_sort!AA64*3,"全体歌",k1_sort!AA64,1))</f>
        <v>1</v>
      </c>
      <c r="X64" s="189">
        <f>if(k1_sort!AB64="",1,SWITCH(k1_sort!$D64,"ソロ歌",k1_sort!AB64*7,"ソリ歌",k1_sort!AB64*7,"振り",k1_sort!AB64*5,"演技",k1_sort!AB64*3,"全体歌",k1_sort!AB64,1))</f>
        <v>1</v>
      </c>
      <c r="Y64" s="189">
        <f>if(k1_sort!AC64="",1,SWITCH(k1_sort!$D64,"ソロ歌",k1_sort!AC64*7,"ソリ歌",k1_sort!AC64*7,"振り",k1_sort!AC64*5,"演技",k1_sort!AC64*3,"全体歌",k1_sort!AC64,1))</f>
        <v>1</v>
      </c>
      <c r="Z64" s="189">
        <f>if(k1_sort!AD64="",1,SWITCH(k1_sort!$D64,"ソロ歌",k1_sort!AD64*7,"ソリ歌",k1_sort!AD64*7,"振り",k1_sort!AD64*5,"演技",k1_sort!AD64*3,"全体歌",k1_sort!AD64,1))</f>
        <v>1</v>
      </c>
      <c r="AA64" s="189">
        <f>if(k1_sort!AE64="",1,SWITCH(k1_sort!$D64,"ソロ歌",k1_sort!AE64*7,"ソリ歌",k1_sort!AE64*7,"振り",k1_sort!AE64*5,"演技",k1_sort!AE64*3,"全体歌",k1_sort!AE64,1))</f>
        <v>1</v>
      </c>
      <c r="AB64" s="189">
        <f>if(k1_sort!AF64="",1,SWITCH(k1_sort!$D64,"ソロ歌",k1_sort!AF64*7,"ソリ歌",k1_sort!AF64*7,"振り",k1_sort!AF64*5,"演技",k1_sort!AF64*3,"全体歌",k1_sort!AF64,1))</f>
        <v>1</v>
      </c>
      <c r="AC64" s="189">
        <f>if(k1_sort!AG64="",1,SWITCH(k1_sort!$D64,"ソロ歌",k1_sort!AG64*7,"ソリ歌",k1_sort!AG64*7,"振り",k1_sort!AG64*5,"演技",k1_sort!AG64*3,"全体歌",k1_sort!AG64,1))</f>
        <v>1</v>
      </c>
      <c r="AD64" s="189">
        <f>if(k1_sort!AH64="",1,SWITCH(k1_sort!$D64,"ソロ歌",k1_sort!AH64*7,"ソリ歌",k1_sort!AH64*7,"振り",k1_sort!AH64*5,"演技",k1_sort!AH64*3,"全体歌",k1_sort!AH64,1))</f>
        <v>1</v>
      </c>
      <c r="AE64" s="189">
        <f>if(k1_sort!AI64="",1,SWITCH(k1_sort!$D64,"ソロ歌",k1_sort!AI64*7,"ソリ歌",k1_sort!AI64*7,"振り",k1_sort!AI64*5,"演技",k1_sort!AI64*3,"全体歌",k1_sort!AI64,1))</f>
        <v>1</v>
      </c>
      <c r="AF64" s="189">
        <f>if(k1_sort!AJ64="",1,SWITCH(k1_sort!$D64,"ソロ歌",k1_sort!AJ64*7,"ソリ歌",k1_sort!AJ64*7,"振り",k1_sort!AJ64*5,"演技",k1_sort!AJ64*3,"全体歌",k1_sort!AJ64,1))</f>
        <v>1</v>
      </c>
      <c r="AG64" s="189">
        <f>if(k1_sort!AK64="",1,SWITCH(k1_sort!$D64,"ソロ歌",k1_sort!AK64*7,"ソリ歌",k1_sort!AK64*7,"振り",k1_sort!AK64*5,"演技",k1_sort!AK64*3,"全体歌",k1_sort!AK64,1))</f>
        <v>1</v>
      </c>
      <c r="AH64" s="189">
        <f>if(k1_sort!AL64="",1,SWITCH(k1_sort!$D64,"ソロ歌",k1_sort!AL64*7,"ソリ歌",k1_sort!AL64*7,"振り",k1_sort!AL64*5,"演技",k1_sort!AL64*3,"全体歌",k1_sort!AL64,1))</f>
        <v>1</v>
      </c>
      <c r="AI64" s="189">
        <f>if(k1_sort!AM64="",1,SWITCH(k1_sort!$D64,"ソロ歌",k1_sort!AM64*7,"ソリ歌",k1_sort!AM64*7,"振り",k1_sort!AM64*5,"演技",k1_sort!AM64*3,"全体歌",k1_sort!AM64,1))</f>
        <v>1</v>
      </c>
      <c r="AJ64" s="189">
        <f>if(k1_sort!AN64="",1,SWITCH(k1_sort!$D64,"ソロ歌",k1_sort!AN64*7,"ソリ歌",k1_sort!AN64*7,"振り",k1_sort!AN64*5,"演技",k1_sort!AN64*3,"全体歌",k1_sort!AN64,1))</f>
        <v>1</v>
      </c>
      <c r="AK64" s="189">
        <f>if(k1_sort!AO64="",1,SWITCH(k1_sort!$D64,"ソロ歌",k1_sort!AO64*7,"ソリ歌",k1_sort!AO64*7,"振り",k1_sort!AO64*5,"演技",k1_sort!AO64*3,"全体歌",k1_sort!AO64,1))</f>
        <v>1</v>
      </c>
      <c r="AL64" s="189">
        <f>if(k1_sort!AP64="",1,SWITCH(k1_sort!$D64,"ソロ歌",k1_sort!AP64*7,"ソリ歌",k1_sort!AP64*7,"振り",k1_sort!AP64*5,"演技",k1_sort!AP64*3,"全体歌",k1_sort!AP64,1))</f>
        <v>1</v>
      </c>
      <c r="AM64" s="189">
        <f>if(k1_sort!AQ64="",1,SWITCH(k1_sort!$D64,"ソロ歌",k1_sort!AQ64*7,"ソリ歌",k1_sort!AQ64*7,"振り",k1_sort!AQ64*5,"演技",k1_sort!AQ64*3,"全体歌",k1_sort!AQ64,1))</f>
        <v>1</v>
      </c>
      <c r="AN64" s="189">
        <f>if(k1_sort!AR64="",1,SWITCH(k1_sort!$D64,"ソロ歌",k1_sort!AR64*7,"ソリ歌",k1_sort!AR64*7,"振り",k1_sort!AR64*5,"演技",k1_sort!AR64*3,"全体歌",k1_sort!AR64,1))</f>
        <v>1</v>
      </c>
      <c r="AO64" s="189">
        <f>if(k1_sort!AS64="",1,SWITCH(k1_sort!$D64,"ソロ歌",k1_sort!AS64*7,"ソリ歌",k1_sort!AS64*7,"振り",k1_sort!AS64*5,"演技",k1_sort!AS64*3,"全体歌",k1_sort!AS64,1))</f>
        <v>1</v>
      </c>
      <c r="AP64" s="189">
        <f>if(k1_sort!AT64="",1,SWITCH(k1_sort!$D64,"ソロ歌",k1_sort!AT64*7,"ソリ歌",k1_sort!AT64*7,"振り",k1_sort!AT64*5,"演技",k1_sort!AT64*3,"全体歌",k1_sort!AT64,1))</f>
        <v>1</v>
      </c>
      <c r="AQ64" s="189">
        <f>if(k1_sort!AU64="",1,SWITCH(k1_sort!$D64,"ソロ歌",k1_sort!AU64*7,"ソリ歌",k1_sort!AU64*7,"振り",k1_sort!AU64*5,"演技",k1_sort!AU64*3,"全体歌",k1_sort!AU64,1))</f>
        <v>1</v>
      </c>
      <c r="AR64" s="189">
        <f>if(k1_sort!AV64="",1,SWITCH(k1_sort!$D64,"ソロ歌",k1_sort!AV64*7,"ソリ歌",k1_sort!AV64*7,"振り",k1_sort!AV64*5,"演技",k1_sort!AV64*3,"全体歌",k1_sort!AV64,1))</f>
        <v>1</v>
      </c>
      <c r="AS64" s="189">
        <f>if(k1_sort!AW64="",1,SWITCH(k1_sort!$D64,"ソロ歌",k1_sort!AW64*7,"ソリ歌",k1_sort!AW64*7,"振り",k1_sort!AW64*5,"演技",k1_sort!AW64*3,"全体歌",k1_sort!AW64,1))</f>
        <v>1</v>
      </c>
      <c r="AT64" s="189">
        <f>if(k1_sort!AX64="",1,SWITCH(k1_sort!$D64,"ソロ歌",k1_sort!AX64*7,"ソリ歌",k1_sort!AX64*7,"振り",k1_sort!AX64*5,"演技",k1_sort!AX64*3,"全体歌",k1_sort!AX64,1))</f>
        <v>1</v>
      </c>
      <c r="AU64" s="189">
        <f>if(k1_sort!AY64="",1,SWITCH(k1_sort!$D64,"ソロ歌",k1_sort!AY64*7,"ソリ歌",k1_sort!AY64*7,"振り",k1_sort!AY64*5,"演技",k1_sort!AY64*3,"全体歌",k1_sort!AY64,1))</f>
        <v>1</v>
      </c>
      <c r="AV64" s="189">
        <f>if(k1_sort!AZ64="",1,SWITCH(k1_sort!$D64,"ソロ歌",k1_sort!AZ64*7,"ソリ歌",k1_sort!AZ64*7,"振り",k1_sort!AZ64*5,"演技",k1_sort!AZ64*3,"全体歌",k1_sort!AZ64,1))</f>
        <v>1</v>
      </c>
      <c r="AW64" s="189">
        <f>if(k1_sort!BA64="",1,SWITCH(k1_sort!$D64,"ソロ歌",k1_sort!BA64*7,"ソリ歌",k1_sort!BA64*7,"振り",k1_sort!BA64*5,"演技",k1_sort!BA64*3,"全体歌",k1_sort!BA64,1))</f>
        <v>1</v>
      </c>
      <c r="AX64" s="189">
        <f>if(k1_sort!BB64="",1,SWITCH(k1_sort!$D64,"ソロ歌",k1_sort!BB64*7,"ソリ歌",k1_sort!BB64*7,"振り",k1_sort!BB64*5,"演技",k1_sort!BB64*3,"全体歌",k1_sort!BB64,1))</f>
        <v>1</v>
      </c>
      <c r="AY64" s="189">
        <f>if(k1_sort!BC64="",1,SWITCH(k1_sort!$D64,"ソロ歌",k1_sort!BC64*7,"ソリ歌",k1_sort!BC64*7,"振り",k1_sort!BC64*5,"演技",k1_sort!BC64*3,"全体歌",k1_sort!BC64,1))</f>
        <v>1</v>
      </c>
    </row>
    <row r="65">
      <c r="A65" s="36" t="str">
        <f>k1_sort!B65</f>
        <v/>
      </c>
      <c r="B65" s="189">
        <f>if(k1_sort!F65="",1,SWITCH(k1_sort!$D65,"ソロ歌",k1_sort!F65*7,"ソリ歌",k1_sort!F65*7,"振り",k1_sort!F65*5,"演技",k1_sort!F65*3,"全体歌",k1_sort!F65,1))</f>
        <v>1</v>
      </c>
      <c r="C65" s="189">
        <f>if(k1_sort!G65="",1,SWITCH(k1_sort!$D65,"ソロ歌",k1_sort!G65*7,"ソリ歌",k1_sort!G65*7,"振り",k1_sort!G65*5,"演技",k1_sort!G65*3,"全体歌",k1_sort!G65,1))</f>
        <v>1</v>
      </c>
      <c r="D65" s="189">
        <f>if(k1_sort!H65="",1,SWITCH(k1_sort!$D65,"ソロ歌",k1_sort!H65*7,"ソリ歌",k1_sort!H65*7,"振り",k1_sort!H65*5,"演技",k1_sort!H65*3,"全体歌",k1_sort!H65,1))</f>
        <v>1</v>
      </c>
      <c r="E65" s="189">
        <f>if(k1_sort!I65="",1,SWITCH(k1_sort!$D65,"ソロ歌",k1_sort!I65*7,"ソリ歌",k1_sort!I65*7,"振り",k1_sort!I65*5,"演技",k1_sort!I65*3,"全体歌",k1_sort!I65,1))</f>
        <v>1</v>
      </c>
      <c r="F65" s="189">
        <f>if(k1_sort!J65="",1,SWITCH(k1_sort!$D65,"ソロ歌",k1_sort!J65*7,"ソリ歌",k1_sort!J65*7,"振り",k1_sort!J65*5,"演技",k1_sort!J65*3,"全体歌",k1_sort!J65,1))</f>
        <v>1</v>
      </c>
      <c r="G65" s="189">
        <f>if(k1_sort!K65="",1,SWITCH(k1_sort!$D65,"ソロ歌",k1_sort!K65*7,"ソリ歌",k1_sort!K65*7,"振り",k1_sort!K65*5,"演技",k1_sort!K65*3,"全体歌",k1_sort!K65,1))</f>
        <v>1</v>
      </c>
      <c r="H65" s="189">
        <f>if(k1_sort!L65="",1,SWITCH(k1_sort!$D65,"ソロ歌",k1_sort!L65*7,"ソリ歌",k1_sort!L65*7,"振り",k1_sort!L65*5,"演技",k1_sort!L65*3,"全体歌",k1_sort!L65,1))</f>
        <v>1</v>
      </c>
      <c r="I65" s="189">
        <f>if(k1_sort!M65="",1,SWITCH(k1_sort!$D65,"ソロ歌",k1_sort!M65*7,"ソリ歌",k1_sort!M65*7,"振り",k1_sort!M65*5,"演技",k1_sort!M65*3,"全体歌",k1_sort!M65,1))</f>
        <v>1</v>
      </c>
      <c r="J65" s="189">
        <f>if(k1_sort!N65="",1,SWITCH(k1_sort!$D65,"ソロ歌",k1_sort!N65*7,"ソリ歌",k1_sort!N65*7,"振り",k1_sort!N65*5,"演技",k1_sort!N65*3,"全体歌",k1_sort!N65,1))</f>
        <v>1</v>
      </c>
      <c r="K65" s="189">
        <f>if(k1_sort!O65="",1,SWITCH(k1_sort!$D65,"ソロ歌",k1_sort!O65*7,"ソリ歌",k1_sort!O65*7,"振り",k1_sort!O65*5,"演技",k1_sort!O65*3,"全体歌",k1_sort!O65,1))</f>
        <v>1</v>
      </c>
      <c r="L65" s="189">
        <f>if(k1_sort!P65="",1,SWITCH(k1_sort!$D65,"ソロ歌",k1_sort!P65*7,"ソリ歌",k1_sort!P65*7,"振り",k1_sort!P65*5,"演技",k1_sort!P65*3,"全体歌",k1_sort!P65,1))</f>
        <v>1</v>
      </c>
      <c r="M65" s="189">
        <f>if(k1_sort!Q65="",1,SWITCH(k1_sort!$D65,"ソロ歌",k1_sort!Q65*7,"ソリ歌",k1_sort!Q65*7,"振り",k1_sort!Q65*5,"演技",k1_sort!Q65*3,"全体歌",k1_sort!Q65,1))</f>
        <v>1</v>
      </c>
      <c r="N65" s="189">
        <f>if(k1_sort!R65="",1,SWITCH(k1_sort!$D65,"ソロ歌",k1_sort!R65*7,"ソリ歌",k1_sort!R65*7,"振り",k1_sort!R65*5,"演技",k1_sort!R65*3,"全体歌",k1_sort!R65,1))</f>
        <v>1</v>
      </c>
      <c r="O65" s="189">
        <f>if(k1_sort!S65="",1,SWITCH(k1_sort!$D65,"ソロ歌",k1_sort!S65*7,"ソリ歌",k1_sort!S65*7,"振り",k1_sort!S65*5,"演技",k1_sort!S65*3,"全体歌",k1_sort!S65,1))</f>
        <v>1</v>
      </c>
      <c r="P65" s="189">
        <f>if(k1_sort!T65="",1,SWITCH(k1_sort!$D65,"ソロ歌",k1_sort!T65*7,"ソリ歌",k1_sort!T65*7,"振り",k1_sort!T65*5,"演技",k1_sort!T65*3,"全体歌",k1_sort!T65,1))</f>
        <v>1</v>
      </c>
      <c r="Q65" s="189">
        <f>if(k1_sort!U65="",1,SWITCH(k1_sort!$D65,"ソロ歌",k1_sort!U65*7,"ソリ歌",k1_sort!U65*7,"振り",k1_sort!U65*5,"演技",k1_sort!U65*3,"全体歌",k1_sort!U65,1))</f>
        <v>1</v>
      </c>
      <c r="R65" s="189">
        <f>if(k1_sort!V65="",1,SWITCH(k1_sort!$D65,"ソロ歌",k1_sort!V65*7,"ソリ歌",k1_sort!V65*7,"振り",k1_sort!V65*5,"演技",k1_sort!V65*3,"全体歌",k1_sort!V65,1))</f>
        <v>1</v>
      </c>
      <c r="S65" s="189">
        <f>if(k1_sort!W65="",1,SWITCH(k1_sort!$D65,"ソロ歌",k1_sort!W65*7,"ソリ歌",k1_sort!W65*7,"振り",k1_sort!W65*5,"演技",k1_sort!W65*3,"全体歌",k1_sort!W65,1))</f>
        <v>1</v>
      </c>
      <c r="T65" s="189">
        <f>if(k1_sort!X65="",1,SWITCH(k1_sort!$D65,"ソロ歌",k1_sort!X65*7,"ソリ歌",k1_sort!X65*7,"振り",k1_sort!X65*5,"演技",k1_sort!X65*3,"全体歌",k1_sort!X65,1))</f>
        <v>1</v>
      </c>
      <c r="U65" s="189">
        <f>if(k1_sort!Y65="",1,SWITCH(k1_sort!$D65,"ソロ歌",k1_sort!Y65*7,"ソリ歌",k1_sort!Y65*7,"振り",k1_sort!Y65*5,"演技",k1_sort!Y65*3,"全体歌",k1_sort!Y65,1))</f>
        <v>1</v>
      </c>
      <c r="V65" s="189">
        <f>if(k1_sort!Z65="",1,SWITCH(k1_sort!$D65,"ソロ歌",k1_sort!Z65*7,"ソリ歌",k1_sort!Z65*7,"振り",k1_sort!Z65*5,"演技",k1_sort!Z65*3,"全体歌",k1_sort!Z65,1))</f>
        <v>1</v>
      </c>
      <c r="W65" s="189">
        <f>if(k1_sort!AA65="",1,SWITCH(k1_sort!$D65,"ソロ歌",k1_sort!AA65*7,"ソリ歌",k1_sort!AA65*7,"振り",k1_sort!AA65*5,"演技",k1_sort!AA65*3,"全体歌",k1_sort!AA65,1))</f>
        <v>1</v>
      </c>
      <c r="X65" s="189">
        <f>if(k1_sort!AB65="",1,SWITCH(k1_sort!$D65,"ソロ歌",k1_sort!AB65*7,"ソリ歌",k1_sort!AB65*7,"振り",k1_sort!AB65*5,"演技",k1_sort!AB65*3,"全体歌",k1_sort!AB65,1))</f>
        <v>1</v>
      </c>
      <c r="Y65" s="189">
        <f>if(k1_sort!AC65="",1,SWITCH(k1_sort!$D65,"ソロ歌",k1_sort!AC65*7,"ソリ歌",k1_sort!AC65*7,"振り",k1_sort!AC65*5,"演技",k1_sort!AC65*3,"全体歌",k1_sort!AC65,1))</f>
        <v>1</v>
      </c>
      <c r="Z65" s="189">
        <f>if(k1_sort!AD65="",1,SWITCH(k1_sort!$D65,"ソロ歌",k1_sort!AD65*7,"ソリ歌",k1_sort!AD65*7,"振り",k1_sort!AD65*5,"演技",k1_sort!AD65*3,"全体歌",k1_sort!AD65,1))</f>
        <v>1</v>
      </c>
      <c r="AA65" s="189">
        <f>if(k1_sort!AE65="",1,SWITCH(k1_sort!$D65,"ソロ歌",k1_sort!AE65*7,"ソリ歌",k1_sort!AE65*7,"振り",k1_sort!AE65*5,"演技",k1_sort!AE65*3,"全体歌",k1_sort!AE65,1))</f>
        <v>1</v>
      </c>
      <c r="AB65" s="189">
        <f>if(k1_sort!AF65="",1,SWITCH(k1_sort!$D65,"ソロ歌",k1_sort!AF65*7,"ソリ歌",k1_sort!AF65*7,"振り",k1_sort!AF65*5,"演技",k1_sort!AF65*3,"全体歌",k1_sort!AF65,1))</f>
        <v>1</v>
      </c>
      <c r="AC65" s="189">
        <f>if(k1_sort!AG65="",1,SWITCH(k1_sort!$D65,"ソロ歌",k1_sort!AG65*7,"ソリ歌",k1_sort!AG65*7,"振り",k1_sort!AG65*5,"演技",k1_sort!AG65*3,"全体歌",k1_sort!AG65,1))</f>
        <v>1</v>
      </c>
      <c r="AD65" s="189">
        <f>if(k1_sort!AH65="",1,SWITCH(k1_sort!$D65,"ソロ歌",k1_sort!AH65*7,"ソリ歌",k1_sort!AH65*7,"振り",k1_sort!AH65*5,"演技",k1_sort!AH65*3,"全体歌",k1_sort!AH65,1))</f>
        <v>1</v>
      </c>
      <c r="AE65" s="189">
        <f>if(k1_sort!AI65="",1,SWITCH(k1_sort!$D65,"ソロ歌",k1_sort!AI65*7,"ソリ歌",k1_sort!AI65*7,"振り",k1_sort!AI65*5,"演技",k1_sort!AI65*3,"全体歌",k1_sort!AI65,1))</f>
        <v>1</v>
      </c>
      <c r="AF65" s="189">
        <f>if(k1_sort!AJ65="",1,SWITCH(k1_sort!$D65,"ソロ歌",k1_sort!AJ65*7,"ソリ歌",k1_sort!AJ65*7,"振り",k1_sort!AJ65*5,"演技",k1_sort!AJ65*3,"全体歌",k1_sort!AJ65,1))</f>
        <v>1</v>
      </c>
      <c r="AG65" s="189">
        <f>if(k1_sort!AK65="",1,SWITCH(k1_sort!$D65,"ソロ歌",k1_sort!AK65*7,"ソリ歌",k1_sort!AK65*7,"振り",k1_sort!AK65*5,"演技",k1_sort!AK65*3,"全体歌",k1_sort!AK65,1))</f>
        <v>1</v>
      </c>
      <c r="AH65" s="189">
        <f>if(k1_sort!AL65="",1,SWITCH(k1_sort!$D65,"ソロ歌",k1_sort!AL65*7,"ソリ歌",k1_sort!AL65*7,"振り",k1_sort!AL65*5,"演技",k1_sort!AL65*3,"全体歌",k1_sort!AL65,1))</f>
        <v>1</v>
      </c>
      <c r="AI65" s="189">
        <f>if(k1_sort!AM65="",1,SWITCH(k1_sort!$D65,"ソロ歌",k1_sort!AM65*7,"ソリ歌",k1_sort!AM65*7,"振り",k1_sort!AM65*5,"演技",k1_sort!AM65*3,"全体歌",k1_sort!AM65,1))</f>
        <v>1</v>
      </c>
      <c r="AJ65" s="189">
        <f>if(k1_sort!AN65="",1,SWITCH(k1_sort!$D65,"ソロ歌",k1_sort!AN65*7,"ソリ歌",k1_sort!AN65*7,"振り",k1_sort!AN65*5,"演技",k1_sort!AN65*3,"全体歌",k1_sort!AN65,1))</f>
        <v>1</v>
      </c>
      <c r="AK65" s="189">
        <f>if(k1_sort!AO65="",1,SWITCH(k1_sort!$D65,"ソロ歌",k1_sort!AO65*7,"ソリ歌",k1_sort!AO65*7,"振り",k1_sort!AO65*5,"演技",k1_sort!AO65*3,"全体歌",k1_sort!AO65,1))</f>
        <v>1</v>
      </c>
      <c r="AL65" s="189">
        <f>if(k1_sort!AP65="",1,SWITCH(k1_sort!$D65,"ソロ歌",k1_sort!AP65*7,"ソリ歌",k1_sort!AP65*7,"振り",k1_sort!AP65*5,"演技",k1_sort!AP65*3,"全体歌",k1_sort!AP65,1))</f>
        <v>1</v>
      </c>
      <c r="AM65" s="189">
        <f>if(k1_sort!AQ65="",1,SWITCH(k1_sort!$D65,"ソロ歌",k1_sort!AQ65*7,"ソリ歌",k1_sort!AQ65*7,"振り",k1_sort!AQ65*5,"演技",k1_sort!AQ65*3,"全体歌",k1_sort!AQ65,1))</f>
        <v>1</v>
      </c>
      <c r="AN65" s="189">
        <f>if(k1_sort!AR65="",1,SWITCH(k1_sort!$D65,"ソロ歌",k1_sort!AR65*7,"ソリ歌",k1_sort!AR65*7,"振り",k1_sort!AR65*5,"演技",k1_sort!AR65*3,"全体歌",k1_sort!AR65,1))</f>
        <v>1</v>
      </c>
      <c r="AO65" s="189">
        <f>if(k1_sort!AS65="",1,SWITCH(k1_sort!$D65,"ソロ歌",k1_sort!AS65*7,"ソリ歌",k1_sort!AS65*7,"振り",k1_sort!AS65*5,"演技",k1_sort!AS65*3,"全体歌",k1_sort!AS65,1))</f>
        <v>1</v>
      </c>
      <c r="AP65" s="189">
        <f>if(k1_sort!AT65="",1,SWITCH(k1_sort!$D65,"ソロ歌",k1_sort!AT65*7,"ソリ歌",k1_sort!AT65*7,"振り",k1_sort!AT65*5,"演技",k1_sort!AT65*3,"全体歌",k1_sort!AT65,1))</f>
        <v>1</v>
      </c>
      <c r="AQ65" s="189">
        <f>if(k1_sort!AU65="",1,SWITCH(k1_sort!$D65,"ソロ歌",k1_sort!AU65*7,"ソリ歌",k1_sort!AU65*7,"振り",k1_sort!AU65*5,"演技",k1_sort!AU65*3,"全体歌",k1_sort!AU65,1))</f>
        <v>1</v>
      </c>
      <c r="AR65" s="189">
        <f>if(k1_sort!AV65="",1,SWITCH(k1_sort!$D65,"ソロ歌",k1_sort!AV65*7,"ソリ歌",k1_sort!AV65*7,"振り",k1_sort!AV65*5,"演技",k1_sort!AV65*3,"全体歌",k1_sort!AV65,1))</f>
        <v>1</v>
      </c>
      <c r="AS65" s="189">
        <f>if(k1_sort!AW65="",1,SWITCH(k1_sort!$D65,"ソロ歌",k1_sort!AW65*7,"ソリ歌",k1_sort!AW65*7,"振り",k1_sort!AW65*5,"演技",k1_sort!AW65*3,"全体歌",k1_sort!AW65,1))</f>
        <v>1</v>
      </c>
      <c r="AT65" s="189">
        <f>if(k1_sort!AX65="",1,SWITCH(k1_sort!$D65,"ソロ歌",k1_sort!AX65*7,"ソリ歌",k1_sort!AX65*7,"振り",k1_sort!AX65*5,"演技",k1_sort!AX65*3,"全体歌",k1_sort!AX65,1))</f>
        <v>1</v>
      </c>
      <c r="AU65" s="189">
        <f>if(k1_sort!AY65="",1,SWITCH(k1_sort!$D65,"ソロ歌",k1_sort!AY65*7,"ソリ歌",k1_sort!AY65*7,"振り",k1_sort!AY65*5,"演技",k1_sort!AY65*3,"全体歌",k1_sort!AY65,1))</f>
        <v>1</v>
      </c>
      <c r="AV65" s="189">
        <f>if(k1_sort!AZ65="",1,SWITCH(k1_sort!$D65,"ソロ歌",k1_sort!AZ65*7,"ソリ歌",k1_sort!AZ65*7,"振り",k1_sort!AZ65*5,"演技",k1_sort!AZ65*3,"全体歌",k1_sort!AZ65,1))</f>
        <v>1</v>
      </c>
      <c r="AW65" s="189">
        <f>if(k1_sort!BA65="",1,SWITCH(k1_sort!$D65,"ソロ歌",k1_sort!BA65*7,"ソリ歌",k1_sort!BA65*7,"振り",k1_sort!BA65*5,"演技",k1_sort!BA65*3,"全体歌",k1_sort!BA65,1))</f>
        <v>1</v>
      </c>
      <c r="AX65" s="189">
        <f>if(k1_sort!BB65="",1,SWITCH(k1_sort!$D65,"ソロ歌",k1_sort!BB65*7,"ソリ歌",k1_sort!BB65*7,"振り",k1_sort!BB65*5,"演技",k1_sort!BB65*3,"全体歌",k1_sort!BB65,1))</f>
        <v>1</v>
      </c>
      <c r="AY65" s="189">
        <f>if(k1_sort!BC65="",1,SWITCH(k1_sort!$D65,"ソロ歌",k1_sort!BC65*7,"ソリ歌",k1_sort!BC65*7,"振り",k1_sort!BC65*5,"演技",k1_sort!BC65*3,"全体歌",k1_sort!BC65,1))</f>
        <v>1</v>
      </c>
    </row>
    <row r="66">
      <c r="A66" s="36" t="str">
        <f>k1_sort!B66</f>
        <v/>
      </c>
      <c r="B66" s="189">
        <f>if(k1_sort!F66="",1,SWITCH(k1_sort!$D66,"ソロ歌",k1_sort!F66*7,"ソリ歌",k1_sort!F66*7,"振り",k1_sort!F66*5,"演技",k1_sort!F66*3,"全体歌",k1_sort!F66,1))</f>
        <v>1</v>
      </c>
      <c r="C66" s="189">
        <f>if(k1_sort!G66="",1,SWITCH(k1_sort!$D66,"ソロ歌",k1_sort!G66*7,"ソリ歌",k1_sort!G66*7,"振り",k1_sort!G66*5,"演技",k1_sort!G66*3,"全体歌",k1_sort!G66,1))</f>
        <v>1</v>
      </c>
      <c r="D66" s="189">
        <f>if(k1_sort!H66="",1,SWITCH(k1_sort!$D66,"ソロ歌",k1_sort!H66*7,"ソリ歌",k1_sort!H66*7,"振り",k1_sort!H66*5,"演技",k1_sort!H66*3,"全体歌",k1_sort!H66,1))</f>
        <v>1</v>
      </c>
      <c r="E66" s="189">
        <f>if(k1_sort!I66="",1,SWITCH(k1_sort!$D66,"ソロ歌",k1_sort!I66*7,"ソリ歌",k1_sort!I66*7,"振り",k1_sort!I66*5,"演技",k1_sort!I66*3,"全体歌",k1_sort!I66,1))</f>
        <v>1</v>
      </c>
      <c r="F66" s="189">
        <f>if(k1_sort!J66="",1,SWITCH(k1_sort!$D66,"ソロ歌",k1_sort!J66*7,"ソリ歌",k1_sort!J66*7,"振り",k1_sort!J66*5,"演技",k1_sort!J66*3,"全体歌",k1_sort!J66,1))</f>
        <v>1</v>
      </c>
      <c r="G66" s="189">
        <f>if(k1_sort!K66="",1,SWITCH(k1_sort!$D66,"ソロ歌",k1_sort!K66*7,"ソリ歌",k1_sort!K66*7,"振り",k1_sort!K66*5,"演技",k1_sort!K66*3,"全体歌",k1_sort!K66,1))</f>
        <v>1</v>
      </c>
      <c r="H66" s="189">
        <f>if(k1_sort!L66="",1,SWITCH(k1_sort!$D66,"ソロ歌",k1_sort!L66*7,"ソリ歌",k1_sort!L66*7,"振り",k1_sort!L66*5,"演技",k1_sort!L66*3,"全体歌",k1_sort!L66,1))</f>
        <v>1</v>
      </c>
      <c r="I66" s="189">
        <f>if(k1_sort!M66="",1,SWITCH(k1_sort!$D66,"ソロ歌",k1_sort!M66*7,"ソリ歌",k1_sort!M66*7,"振り",k1_sort!M66*5,"演技",k1_sort!M66*3,"全体歌",k1_sort!M66,1))</f>
        <v>1</v>
      </c>
      <c r="J66" s="189">
        <f>if(k1_sort!N66="",1,SWITCH(k1_sort!$D66,"ソロ歌",k1_sort!N66*7,"ソリ歌",k1_sort!N66*7,"振り",k1_sort!N66*5,"演技",k1_sort!N66*3,"全体歌",k1_sort!N66,1))</f>
        <v>1</v>
      </c>
      <c r="K66" s="189">
        <f>if(k1_sort!O66="",1,SWITCH(k1_sort!$D66,"ソロ歌",k1_sort!O66*7,"ソリ歌",k1_sort!O66*7,"振り",k1_sort!O66*5,"演技",k1_sort!O66*3,"全体歌",k1_sort!O66,1))</f>
        <v>1</v>
      </c>
      <c r="L66" s="189">
        <f>if(k1_sort!P66="",1,SWITCH(k1_sort!$D66,"ソロ歌",k1_sort!P66*7,"ソリ歌",k1_sort!P66*7,"振り",k1_sort!P66*5,"演技",k1_sort!P66*3,"全体歌",k1_sort!P66,1))</f>
        <v>1</v>
      </c>
      <c r="M66" s="189">
        <f>if(k1_sort!Q66="",1,SWITCH(k1_sort!$D66,"ソロ歌",k1_sort!Q66*7,"ソリ歌",k1_sort!Q66*7,"振り",k1_sort!Q66*5,"演技",k1_sort!Q66*3,"全体歌",k1_sort!Q66,1))</f>
        <v>1</v>
      </c>
      <c r="N66" s="189">
        <f>if(k1_sort!R66="",1,SWITCH(k1_sort!$D66,"ソロ歌",k1_sort!R66*7,"ソリ歌",k1_sort!R66*7,"振り",k1_sort!R66*5,"演技",k1_sort!R66*3,"全体歌",k1_sort!R66,1))</f>
        <v>1</v>
      </c>
      <c r="O66" s="189">
        <f>if(k1_sort!S66="",1,SWITCH(k1_sort!$D66,"ソロ歌",k1_sort!S66*7,"ソリ歌",k1_sort!S66*7,"振り",k1_sort!S66*5,"演技",k1_sort!S66*3,"全体歌",k1_sort!S66,1))</f>
        <v>1</v>
      </c>
      <c r="P66" s="189">
        <f>if(k1_sort!T66="",1,SWITCH(k1_sort!$D66,"ソロ歌",k1_sort!T66*7,"ソリ歌",k1_sort!T66*7,"振り",k1_sort!T66*5,"演技",k1_sort!T66*3,"全体歌",k1_sort!T66,1))</f>
        <v>1</v>
      </c>
      <c r="Q66" s="189">
        <f>if(k1_sort!U66="",1,SWITCH(k1_sort!$D66,"ソロ歌",k1_sort!U66*7,"ソリ歌",k1_sort!U66*7,"振り",k1_sort!U66*5,"演技",k1_sort!U66*3,"全体歌",k1_sort!U66,1))</f>
        <v>1</v>
      </c>
      <c r="R66" s="189">
        <f>if(k1_sort!V66="",1,SWITCH(k1_sort!$D66,"ソロ歌",k1_sort!V66*7,"ソリ歌",k1_sort!V66*7,"振り",k1_sort!V66*5,"演技",k1_sort!V66*3,"全体歌",k1_sort!V66,1))</f>
        <v>1</v>
      </c>
      <c r="S66" s="189">
        <f>if(k1_sort!W66="",1,SWITCH(k1_sort!$D66,"ソロ歌",k1_sort!W66*7,"ソリ歌",k1_sort!W66*7,"振り",k1_sort!W66*5,"演技",k1_sort!W66*3,"全体歌",k1_sort!W66,1))</f>
        <v>1</v>
      </c>
      <c r="T66" s="189">
        <f>if(k1_sort!X66="",1,SWITCH(k1_sort!$D66,"ソロ歌",k1_sort!X66*7,"ソリ歌",k1_sort!X66*7,"振り",k1_sort!X66*5,"演技",k1_sort!X66*3,"全体歌",k1_sort!X66,1))</f>
        <v>1</v>
      </c>
      <c r="U66" s="189">
        <f>if(k1_sort!Y66="",1,SWITCH(k1_sort!$D66,"ソロ歌",k1_sort!Y66*7,"ソリ歌",k1_sort!Y66*7,"振り",k1_sort!Y66*5,"演技",k1_sort!Y66*3,"全体歌",k1_sort!Y66,1))</f>
        <v>1</v>
      </c>
      <c r="V66" s="189">
        <f>if(k1_sort!Z66="",1,SWITCH(k1_sort!$D66,"ソロ歌",k1_sort!Z66*7,"ソリ歌",k1_sort!Z66*7,"振り",k1_sort!Z66*5,"演技",k1_sort!Z66*3,"全体歌",k1_sort!Z66,1))</f>
        <v>1</v>
      </c>
      <c r="W66" s="189">
        <f>if(k1_sort!AA66="",1,SWITCH(k1_sort!$D66,"ソロ歌",k1_sort!AA66*7,"ソリ歌",k1_sort!AA66*7,"振り",k1_sort!AA66*5,"演技",k1_sort!AA66*3,"全体歌",k1_sort!AA66,1))</f>
        <v>1</v>
      </c>
      <c r="X66" s="189">
        <f>if(k1_sort!AB66="",1,SWITCH(k1_sort!$D66,"ソロ歌",k1_sort!AB66*7,"ソリ歌",k1_sort!AB66*7,"振り",k1_sort!AB66*5,"演技",k1_sort!AB66*3,"全体歌",k1_sort!AB66,1))</f>
        <v>1</v>
      </c>
      <c r="Y66" s="189">
        <f>if(k1_sort!AC66="",1,SWITCH(k1_sort!$D66,"ソロ歌",k1_sort!AC66*7,"ソリ歌",k1_sort!AC66*7,"振り",k1_sort!AC66*5,"演技",k1_sort!AC66*3,"全体歌",k1_sort!AC66,1))</f>
        <v>1</v>
      </c>
      <c r="Z66" s="189">
        <f>if(k1_sort!AD66="",1,SWITCH(k1_sort!$D66,"ソロ歌",k1_sort!AD66*7,"ソリ歌",k1_sort!AD66*7,"振り",k1_sort!AD66*5,"演技",k1_sort!AD66*3,"全体歌",k1_sort!AD66,1))</f>
        <v>1</v>
      </c>
      <c r="AA66" s="189">
        <f>if(k1_sort!AE66="",1,SWITCH(k1_sort!$D66,"ソロ歌",k1_sort!AE66*7,"ソリ歌",k1_sort!AE66*7,"振り",k1_sort!AE66*5,"演技",k1_sort!AE66*3,"全体歌",k1_sort!AE66,1))</f>
        <v>1</v>
      </c>
      <c r="AB66" s="189">
        <f>if(k1_sort!AF66="",1,SWITCH(k1_sort!$D66,"ソロ歌",k1_sort!AF66*7,"ソリ歌",k1_sort!AF66*7,"振り",k1_sort!AF66*5,"演技",k1_sort!AF66*3,"全体歌",k1_sort!AF66,1))</f>
        <v>1</v>
      </c>
      <c r="AC66" s="189">
        <f>if(k1_sort!AG66="",1,SWITCH(k1_sort!$D66,"ソロ歌",k1_sort!AG66*7,"ソリ歌",k1_sort!AG66*7,"振り",k1_sort!AG66*5,"演技",k1_sort!AG66*3,"全体歌",k1_sort!AG66,1))</f>
        <v>1</v>
      </c>
      <c r="AD66" s="189">
        <f>if(k1_sort!AH66="",1,SWITCH(k1_sort!$D66,"ソロ歌",k1_sort!AH66*7,"ソリ歌",k1_sort!AH66*7,"振り",k1_sort!AH66*5,"演技",k1_sort!AH66*3,"全体歌",k1_sort!AH66,1))</f>
        <v>1</v>
      </c>
      <c r="AE66" s="189">
        <f>if(k1_sort!AI66="",1,SWITCH(k1_sort!$D66,"ソロ歌",k1_sort!AI66*7,"ソリ歌",k1_sort!AI66*7,"振り",k1_sort!AI66*5,"演技",k1_sort!AI66*3,"全体歌",k1_sort!AI66,1))</f>
        <v>1</v>
      </c>
      <c r="AF66" s="189">
        <f>if(k1_sort!AJ66="",1,SWITCH(k1_sort!$D66,"ソロ歌",k1_sort!AJ66*7,"ソリ歌",k1_sort!AJ66*7,"振り",k1_sort!AJ66*5,"演技",k1_sort!AJ66*3,"全体歌",k1_sort!AJ66,1))</f>
        <v>1</v>
      </c>
      <c r="AG66" s="189">
        <f>if(k1_sort!AK66="",1,SWITCH(k1_sort!$D66,"ソロ歌",k1_sort!AK66*7,"ソリ歌",k1_sort!AK66*7,"振り",k1_sort!AK66*5,"演技",k1_sort!AK66*3,"全体歌",k1_sort!AK66,1))</f>
        <v>1</v>
      </c>
      <c r="AH66" s="189">
        <f>if(k1_sort!AL66="",1,SWITCH(k1_sort!$D66,"ソロ歌",k1_sort!AL66*7,"ソリ歌",k1_sort!AL66*7,"振り",k1_sort!AL66*5,"演技",k1_sort!AL66*3,"全体歌",k1_sort!AL66,1))</f>
        <v>1</v>
      </c>
      <c r="AI66" s="189">
        <f>if(k1_sort!AM66="",1,SWITCH(k1_sort!$D66,"ソロ歌",k1_sort!AM66*7,"ソリ歌",k1_sort!AM66*7,"振り",k1_sort!AM66*5,"演技",k1_sort!AM66*3,"全体歌",k1_sort!AM66,1))</f>
        <v>1</v>
      </c>
      <c r="AJ66" s="189">
        <f>if(k1_sort!AN66="",1,SWITCH(k1_sort!$D66,"ソロ歌",k1_sort!AN66*7,"ソリ歌",k1_sort!AN66*7,"振り",k1_sort!AN66*5,"演技",k1_sort!AN66*3,"全体歌",k1_sort!AN66,1))</f>
        <v>1</v>
      </c>
      <c r="AK66" s="189">
        <f>if(k1_sort!AO66="",1,SWITCH(k1_sort!$D66,"ソロ歌",k1_sort!AO66*7,"ソリ歌",k1_sort!AO66*7,"振り",k1_sort!AO66*5,"演技",k1_sort!AO66*3,"全体歌",k1_sort!AO66,1))</f>
        <v>1</v>
      </c>
      <c r="AL66" s="189">
        <f>if(k1_sort!AP66="",1,SWITCH(k1_sort!$D66,"ソロ歌",k1_sort!AP66*7,"ソリ歌",k1_sort!AP66*7,"振り",k1_sort!AP66*5,"演技",k1_sort!AP66*3,"全体歌",k1_sort!AP66,1))</f>
        <v>1</v>
      </c>
      <c r="AM66" s="189">
        <f>if(k1_sort!AQ66="",1,SWITCH(k1_sort!$D66,"ソロ歌",k1_sort!AQ66*7,"ソリ歌",k1_sort!AQ66*7,"振り",k1_sort!AQ66*5,"演技",k1_sort!AQ66*3,"全体歌",k1_sort!AQ66,1))</f>
        <v>1</v>
      </c>
      <c r="AN66" s="189">
        <f>if(k1_sort!AR66="",1,SWITCH(k1_sort!$D66,"ソロ歌",k1_sort!AR66*7,"ソリ歌",k1_sort!AR66*7,"振り",k1_sort!AR66*5,"演技",k1_sort!AR66*3,"全体歌",k1_sort!AR66,1))</f>
        <v>1</v>
      </c>
      <c r="AO66" s="189">
        <f>if(k1_sort!AS66="",1,SWITCH(k1_sort!$D66,"ソロ歌",k1_sort!AS66*7,"ソリ歌",k1_sort!AS66*7,"振り",k1_sort!AS66*5,"演技",k1_sort!AS66*3,"全体歌",k1_sort!AS66,1))</f>
        <v>1</v>
      </c>
      <c r="AP66" s="189">
        <f>if(k1_sort!AT66="",1,SWITCH(k1_sort!$D66,"ソロ歌",k1_sort!AT66*7,"ソリ歌",k1_sort!AT66*7,"振り",k1_sort!AT66*5,"演技",k1_sort!AT66*3,"全体歌",k1_sort!AT66,1))</f>
        <v>1</v>
      </c>
      <c r="AQ66" s="189">
        <f>if(k1_sort!AU66="",1,SWITCH(k1_sort!$D66,"ソロ歌",k1_sort!AU66*7,"ソリ歌",k1_sort!AU66*7,"振り",k1_sort!AU66*5,"演技",k1_sort!AU66*3,"全体歌",k1_sort!AU66,1))</f>
        <v>1</v>
      </c>
      <c r="AR66" s="189">
        <f>if(k1_sort!AV66="",1,SWITCH(k1_sort!$D66,"ソロ歌",k1_sort!AV66*7,"ソリ歌",k1_sort!AV66*7,"振り",k1_sort!AV66*5,"演技",k1_sort!AV66*3,"全体歌",k1_sort!AV66,1))</f>
        <v>1</v>
      </c>
      <c r="AS66" s="189">
        <f>if(k1_sort!AW66="",1,SWITCH(k1_sort!$D66,"ソロ歌",k1_sort!AW66*7,"ソリ歌",k1_sort!AW66*7,"振り",k1_sort!AW66*5,"演技",k1_sort!AW66*3,"全体歌",k1_sort!AW66,1))</f>
        <v>1</v>
      </c>
      <c r="AT66" s="189">
        <f>if(k1_sort!AX66="",1,SWITCH(k1_sort!$D66,"ソロ歌",k1_sort!AX66*7,"ソリ歌",k1_sort!AX66*7,"振り",k1_sort!AX66*5,"演技",k1_sort!AX66*3,"全体歌",k1_sort!AX66,1))</f>
        <v>1</v>
      </c>
      <c r="AU66" s="189">
        <f>if(k1_sort!AY66="",1,SWITCH(k1_sort!$D66,"ソロ歌",k1_sort!AY66*7,"ソリ歌",k1_sort!AY66*7,"振り",k1_sort!AY66*5,"演技",k1_sort!AY66*3,"全体歌",k1_sort!AY66,1))</f>
        <v>1</v>
      </c>
      <c r="AV66" s="189">
        <f>if(k1_sort!AZ66="",1,SWITCH(k1_sort!$D66,"ソロ歌",k1_sort!AZ66*7,"ソリ歌",k1_sort!AZ66*7,"振り",k1_sort!AZ66*5,"演技",k1_sort!AZ66*3,"全体歌",k1_sort!AZ66,1))</f>
        <v>1</v>
      </c>
      <c r="AW66" s="189">
        <f>if(k1_sort!BA66="",1,SWITCH(k1_sort!$D66,"ソロ歌",k1_sort!BA66*7,"ソリ歌",k1_sort!BA66*7,"振り",k1_sort!BA66*5,"演技",k1_sort!BA66*3,"全体歌",k1_sort!BA66,1))</f>
        <v>1</v>
      </c>
      <c r="AX66" s="189">
        <f>if(k1_sort!BB66="",1,SWITCH(k1_sort!$D66,"ソロ歌",k1_sort!BB66*7,"ソリ歌",k1_sort!BB66*7,"振り",k1_sort!BB66*5,"演技",k1_sort!BB66*3,"全体歌",k1_sort!BB66,1))</f>
        <v>1</v>
      </c>
      <c r="AY66" s="189">
        <f>if(k1_sort!BC66="",1,SWITCH(k1_sort!$D66,"ソロ歌",k1_sort!BC66*7,"ソリ歌",k1_sort!BC66*7,"振り",k1_sort!BC66*5,"演技",k1_sort!BC66*3,"全体歌",k1_sort!BC66,1))</f>
        <v>1</v>
      </c>
    </row>
    <row r="67">
      <c r="A67" s="36" t="str">
        <f>k1_sort!B67</f>
        <v/>
      </c>
      <c r="B67" s="189">
        <f>if(k1_sort!F67="",1,SWITCH(k1_sort!$D67,"ソロ歌",k1_sort!F67*7,"ソリ歌",k1_sort!F67*7,"振り",k1_sort!F67*5,"演技",k1_sort!F67*3,"全体歌",k1_sort!F67,1))</f>
        <v>1</v>
      </c>
      <c r="C67" s="189">
        <f>if(k1_sort!G67="",1,SWITCH(k1_sort!$D67,"ソロ歌",k1_sort!G67*7,"ソリ歌",k1_sort!G67*7,"振り",k1_sort!G67*5,"演技",k1_sort!G67*3,"全体歌",k1_sort!G67,1))</f>
        <v>1</v>
      </c>
      <c r="D67" s="189">
        <f>if(k1_sort!H67="",1,SWITCH(k1_sort!$D67,"ソロ歌",k1_sort!H67*7,"ソリ歌",k1_sort!H67*7,"振り",k1_sort!H67*5,"演技",k1_sort!H67*3,"全体歌",k1_sort!H67,1))</f>
        <v>1</v>
      </c>
      <c r="E67" s="189">
        <f>if(k1_sort!I67="",1,SWITCH(k1_sort!$D67,"ソロ歌",k1_sort!I67*7,"ソリ歌",k1_sort!I67*7,"振り",k1_sort!I67*5,"演技",k1_sort!I67*3,"全体歌",k1_sort!I67,1))</f>
        <v>1</v>
      </c>
      <c r="F67" s="189">
        <f>if(k1_sort!J67="",1,SWITCH(k1_sort!$D67,"ソロ歌",k1_sort!J67*7,"ソリ歌",k1_sort!J67*7,"振り",k1_sort!J67*5,"演技",k1_sort!J67*3,"全体歌",k1_sort!J67,1))</f>
        <v>1</v>
      </c>
      <c r="G67" s="189">
        <f>if(k1_sort!K67="",1,SWITCH(k1_sort!$D67,"ソロ歌",k1_sort!K67*7,"ソリ歌",k1_sort!K67*7,"振り",k1_sort!K67*5,"演技",k1_sort!K67*3,"全体歌",k1_sort!K67,1))</f>
        <v>1</v>
      </c>
      <c r="H67" s="189">
        <f>if(k1_sort!L67="",1,SWITCH(k1_sort!$D67,"ソロ歌",k1_sort!L67*7,"ソリ歌",k1_sort!L67*7,"振り",k1_sort!L67*5,"演技",k1_sort!L67*3,"全体歌",k1_sort!L67,1))</f>
        <v>1</v>
      </c>
      <c r="I67" s="189">
        <f>if(k1_sort!M67="",1,SWITCH(k1_sort!$D67,"ソロ歌",k1_sort!M67*7,"ソリ歌",k1_sort!M67*7,"振り",k1_sort!M67*5,"演技",k1_sort!M67*3,"全体歌",k1_sort!M67,1))</f>
        <v>1</v>
      </c>
      <c r="J67" s="189">
        <f>if(k1_sort!N67="",1,SWITCH(k1_sort!$D67,"ソロ歌",k1_sort!N67*7,"ソリ歌",k1_sort!N67*7,"振り",k1_sort!N67*5,"演技",k1_sort!N67*3,"全体歌",k1_sort!N67,1))</f>
        <v>1</v>
      </c>
      <c r="K67" s="189">
        <f>if(k1_sort!O67="",1,SWITCH(k1_sort!$D67,"ソロ歌",k1_sort!O67*7,"ソリ歌",k1_sort!O67*7,"振り",k1_sort!O67*5,"演技",k1_sort!O67*3,"全体歌",k1_sort!O67,1))</f>
        <v>1</v>
      </c>
      <c r="L67" s="189">
        <f>if(k1_sort!P67="",1,SWITCH(k1_sort!$D67,"ソロ歌",k1_sort!P67*7,"ソリ歌",k1_sort!P67*7,"振り",k1_sort!P67*5,"演技",k1_sort!P67*3,"全体歌",k1_sort!P67,1))</f>
        <v>1</v>
      </c>
      <c r="M67" s="189">
        <f>if(k1_sort!Q67="",1,SWITCH(k1_sort!$D67,"ソロ歌",k1_sort!Q67*7,"ソリ歌",k1_sort!Q67*7,"振り",k1_sort!Q67*5,"演技",k1_sort!Q67*3,"全体歌",k1_sort!Q67,1))</f>
        <v>1</v>
      </c>
      <c r="N67" s="189">
        <f>if(k1_sort!R67="",1,SWITCH(k1_sort!$D67,"ソロ歌",k1_sort!R67*7,"ソリ歌",k1_sort!R67*7,"振り",k1_sort!R67*5,"演技",k1_sort!R67*3,"全体歌",k1_sort!R67,1))</f>
        <v>1</v>
      </c>
      <c r="O67" s="189">
        <f>if(k1_sort!S67="",1,SWITCH(k1_sort!$D67,"ソロ歌",k1_sort!S67*7,"ソリ歌",k1_sort!S67*7,"振り",k1_sort!S67*5,"演技",k1_sort!S67*3,"全体歌",k1_sort!S67,1))</f>
        <v>1</v>
      </c>
      <c r="P67" s="189">
        <f>if(k1_sort!T67="",1,SWITCH(k1_sort!$D67,"ソロ歌",k1_sort!T67*7,"ソリ歌",k1_sort!T67*7,"振り",k1_sort!T67*5,"演技",k1_sort!T67*3,"全体歌",k1_sort!T67,1))</f>
        <v>1</v>
      </c>
      <c r="Q67" s="189">
        <f>if(k1_sort!U67="",1,SWITCH(k1_sort!$D67,"ソロ歌",k1_sort!U67*7,"ソリ歌",k1_sort!U67*7,"振り",k1_sort!U67*5,"演技",k1_sort!U67*3,"全体歌",k1_sort!U67,1))</f>
        <v>1</v>
      </c>
      <c r="R67" s="189">
        <f>if(k1_sort!V67="",1,SWITCH(k1_sort!$D67,"ソロ歌",k1_sort!V67*7,"ソリ歌",k1_sort!V67*7,"振り",k1_sort!V67*5,"演技",k1_sort!V67*3,"全体歌",k1_sort!V67,1))</f>
        <v>1</v>
      </c>
      <c r="S67" s="189">
        <f>if(k1_sort!W67="",1,SWITCH(k1_sort!$D67,"ソロ歌",k1_sort!W67*7,"ソリ歌",k1_sort!W67*7,"振り",k1_sort!W67*5,"演技",k1_sort!W67*3,"全体歌",k1_sort!W67,1))</f>
        <v>1</v>
      </c>
      <c r="T67" s="189">
        <f>if(k1_sort!X67="",1,SWITCH(k1_sort!$D67,"ソロ歌",k1_sort!X67*7,"ソリ歌",k1_sort!X67*7,"振り",k1_sort!X67*5,"演技",k1_sort!X67*3,"全体歌",k1_sort!X67,1))</f>
        <v>1</v>
      </c>
      <c r="U67" s="189">
        <f>if(k1_sort!Y67="",1,SWITCH(k1_sort!$D67,"ソロ歌",k1_sort!Y67*7,"ソリ歌",k1_sort!Y67*7,"振り",k1_sort!Y67*5,"演技",k1_sort!Y67*3,"全体歌",k1_sort!Y67,1))</f>
        <v>1</v>
      </c>
      <c r="V67" s="189">
        <f>if(k1_sort!Z67="",1,SWITCH(k1_sort!$D67,"ソロ歌",k1_sort!Z67*7,"ソリ歌",k1_sort!Z67*7,"振り",k1_sort!Z67*5,"演技",k1_sort!Z67*3,"全体歌",k1_sort!Z67,1))</f>
        <v>1</v>
      </c>
      <c r="W67" s="189">
        <f>if(k1_sort!AA67="",1,SWITCH(k1_sort!$D67,"ソロ歌",k1_sort!AA67*7,"ソリ歌",k1_sort!AA67*7,"振り",k1_sort!AA67*5,"演技",k1_sort!AA67*3,"全体歌",k1_sort!AA67,1))</f>
        <v>1</v>
      </c>
      <c r="X67" s="189">
        <f>if(k1_sort!AB67="",1,SWITCH(k1_sort!$D67,"ソロ歌",k1_sort!AB67*7,"ソリ歌",k1_sort!AB67*7,"振り",k1_sort!AB67*5,"演技",k1_sort!AB67*3,"全体歌",k1_sort!AB67,1))</f>
        <v>1</v>
      </c>
      <c r="Y67" s="189">
        <f>if(k1_sort!AC67="",1,SWITCH(k1_sort!$D67,"ソロ歌",k1_sort!AC67*7,"ソリ歌",k1_sort!AC67*7,"振り",k1_sort!AC67*5,"演技",k1_sort!AC67*3,"全体歌",k1_sort!AC67,1))</f>
        <v>1</v>
      </c>
      <c r="Z67" s="189">
        <f>if(k1_sort!AD67="",1,SWITCH(k1_sort!$D67,"ソロ歌",k1_sort!AD67*7,"ソリ歌",k1_sort!AD67*7,"振り",k1_sort!AD67*5,"演技",k1_sort!AD67*3,"全体歌",k1_sort!AD67,1))</f>
        <v>1</v>
      </c>
      <c r="AA67" s="189">
        <f>if(k1_sort!AE67="",1,SWITCH(k1_sort!$D67,"ソロ歌",k1_sort!AE67*7,"ソリ歌",k1_sort!AE67*7,"振り",k1_sort!AE67*5,"演技",k1_sort!AE67*3,"全体歌",k1_sort!AE67,1))</f>
        <v>1</v>
      </c>
      <c r="AB67" s="189">
        <f>if(k1_sort!AF67="",1,SWITCH(k1_sort!$D67,"ソロ歌",k1_sort!AF67*7,"ソリ歌",k1_sort!AF67*7,"振り",k1_sort!AF67*5,"演技",k1_sort!AF67*3,"全体歌",k1_sort!AF67,1))</f>
        <v>1</v>
      </c>
      <c r="AC67" s="189">
        <f>if(k1_sort!AG67="",1,SWITCH(k1_sort!$D67,"ソロ歌",k1_sort!AG67*7,"ソリ歌",k1_sort!AG67*7,"振り",k1_sort!AG67*5,"演技",k1_sort!AG67*3,"全体歌",k1_sort!AG67,1))</f>
        <v>1</v>
      </c>
      <c r="AD67" s="189">
        <f>if(k1_sort!AH67="",1,SWITCH(k1_sort!$D67,"ソロ歌",k1_sort!AH67*7,"ソリ歌",k1_sort!AH67*7,"振り",k1_sort!AH67*5,"演技",k1_sort!AH67*3,"全体歌",k1_sort!AH67,1))</f>
        <v>1</v>
      </c>
      <c r="AE67" s="189">
        <f>if(k1_sort!AI67="",1,SWITCH(k1_sort!$D67,"ソロ歌",k1_sort!AI67*7,"ソリ歌",k1_sort!AI67*7,"振り",k1_sort!AI67*5,"演技",k1_sort!AI67*3,"全体歌",k1_sort!AI67,1))</f>
        <v>1</v>
      </c>
      <c r="AF67" s="189">
        <f>if(k1_sort!AJ67="",1,SWITCH(k1_sort!$D67,"ソロ歌",k1_sort!AJ67*7,"ソリ歌",k1_sort!AJ67*7,"振り",k1_sort!AJ67*5,"演技",k1_sort!AJ67*3,"全体歌",k1_sort!AJ67,1))</f>
        <v>1</v>
      </c>
      <c r="AG67" s="189">
        <f>if(k1_sort!AK67="",1,SWITCH(k1_sort!$D67,"ソロ歌",k1_sort!AK67*7,"ソリ歌",k1_sort!AK67*7,"振り",k1_sort!AK67*5,"演技",k1_sort!AK67*3,"全体歌",k1_sort!AK67,1))</f>
        <v>1</v>
      </c>
      <c r="AH67" s="189">
        <f>if(k1_sort!AL67="",1,SWITCH(k1_sort!$D67,"ソロ歌",k1_sort!AL67*7,"ソリ歌",k1_sort!AL67*7,"振り",k1_sort!AL67*5,"演技",k1_sort!AL67*3,"全体歌",k1_sort!AL67,1))</f>
        <v>1</v>
      </c>
      <c r="AI67" s="189">
        <f>if(k1_sort!AM67="",1,SWITCH(k1_sort!$D67,"ソロ歌",k1_sort!AM67*7,"ソリ歌",k1_sort!AM67*7,"振り",k1_sort!AM67*5,"演技",k1_sort!AM67*3,"全体歌",k1_sort!AM67,1))</f>
        <v>1</v>
      </c>
      <c r="AJ67" s="189">
        <f>if(k1_sort!AN67="",1,SWITCH(k1_sort!$D67,"ソロ歌",k1_sort!AN67*7,"ソリ歌",k1_sort!AN67*7,"振り",k1_sort!AN67*5,"演技",k1_sort!AN67*3,"全体歌",k1_sort!AN67,1))</f>
        <v>1</v>
      </c>
      <c r="AK67" s="189">
        <f>if(k1_sort!AO67="",1,SWITCH(k1_sort!$D67,"ソロ歌",k1_sort!AO67*7,"ソリ歌",k1_sort!AO67*7,"振り",k1_sort!AO67*5,"演技",k1_sort!AO67*3,"全体歌",k1_sort!AO67,1))</f>
        <v>1</v>
      </c>
      <c r="AL67" s="189">
        <f>if(k1_sort!AP67="",1,SWITCH(k1_sort!$D67,"ソロ歌",k1_sort!AP67*7,"ソリ歌",k1_sort!AP67*7,"振り",k1_sort!AP67*5,"演技",k1_sort!AP67*3,"全体歌",k1_sort!AP67,1))</f>
        <v>1</v>
      </c>
      <c r="AM67" s="189">
        <f>if(k1_sort!AQ67="",1,SWITCH(k1_sort!$D67,"ソロ歌",k1_sort!AQ67*7,"ソリ歌",k1_sort!AQ67*7,"振り",k1_sort!AQ67*5,"演技",k1_sort!AQ67*3,"全体歌",k1_sort!AQ67,1))</f>
        <v>1</v>
      </c>
      <c r="AN67" s="189">
        <f>if(k1_sort!AR67="",1,SWITCH(k1_sort!$D67,"ソロ歌",k1_sort!AR67*7,"ソリ歌",k1_sort!AR67*7,"振り",k1_sort!AR67*5,"演技",k1_sort!AR67*3,"全体歌",k1_sort!AR67,1))</f>
        <v>1</v>
      </c>
      <c r="AO67" s="189">
        <f>if(k1_sort!AS67="",1,SWITCH(k1_sort!$D67,"ソロ歌",k1_sort!AS67*7,"ソリ歌",k1_sort!AS67*7,"振り",k1_sort!AS67*5,"演技",k1_sort!AS67*3,"全体歌",k1_sort!AS67,1))</f>
        <v>1</v>
      </c>
      <c r="AP67" s="189">
        <f>if(k1_sort!AT67="",1,SWITCH(k1_sort!$D67,"ソロ歌",k1_sort!AT67*7,"ソリ歌",k1_sort!AT67*7,"振り",k1_sort!AT67*5,"演技",k1_sort!AT67*3,"全体歌",k1_sort!AT67,1))</f>
        <v>1</v>
      </c>
      <c r="AQ67" s="189">
        <f>if(k1_sort!AU67="",1,SWITCH(k1_sort!$D67,"ソロ歌",k1_sort!AU67*7,"ソリ歌",k1_sort!AU67*7,"振り",k1_sort!AU67*5,"演技",k1_sort!AU67*3,"全体歌",k1_sort!AU67,1))</f>
        <v>1</v>
      </c>
      <c r="AR67" s="189">
        <f>if(k1_sort!AV67="",1,SWITCH(k1_sort!$D67,"ソロ歌",k1_sort!AV67*7,"ソリ歌",k1_sort!AV67*7,"振り",k1_sort!AV67*5,"演技",k1_sort!AV67*3,"全体歌",k1_sort!AV67,1))</f>
        <v>1</v>
      </c>
      <c r="AS67" s="189">
        <f>if(k1_sort!AW67="",1,SWITCH(k1_sort!$D67,"ソロ歌",k1_sort!AW67*7,"ソリ歌",k1_sort!AW67*7,"振り",k1_sort!AW67*5,"演技",k1_sort!AW67*3,"全体歌",k1_sort!AW67,1))</f>
        <v>1</v>
      </c>
      <c r="AT67" s="189">
        <f>if(k1_sort!AX67="",1,SWITCH(k1_sort!$D67,"ソロ歌",k1_sort!AX67*7,"ソリ歌",k1_sort!AX67*7,"振り",k1_sort!AX67*5,"演技",k1_sort!AX67*3,"全体歌",k1_sort!AX67,1))</f>
        <v>1</v>
      </c>
      <c r="AU67" s="189">
        <f>if(k1_sort!AY67="",1,SWITCH(k1_sort!$D67,"ソロ歌",k1_sort!AY67*7,"ソリ歌",k1_sort!AY67*7,"振り",k1_sort!AY67*5,"演技",k1_sort!AY67*3,"全体歌",k1_sort!AY67,1))</f>
        <v>1</v>
      </c>
      <c r="AV67" s="189">
        <f>if(k1_sort!AZ67="",1,SWITCH(k1_sort!$D67,"ソロ歌",k1_sort!AZ67*7,"ソリ歌",k1_sort!AZ67*7,"振り",k1_sort!AZ67*5,"演技",k1_sort!AZ67*3,"全体歌",k1_sort!AZ67,1))</f>
        <v>1</v>
      </c>
      <c r="AW67" s="189">
        <f>if(k1_sort!BA67="",1,SWITCH(k1_sort!$D67,"ソロ歌",k1_sort!BA67*7,"ソリ歌",k1_sort!BA67*7,"振り",k1_sort!BA67*5,"演技",k1_sort!BA67*3,"全体歌",k1_sort!BA67,1))</f>
        <v>1</v>
      </c>
      <c r="AX67" s="189">
        <f>if(k1_sort!BB67="",1,SWITCH(k1_sort!$D67,"ソロ歌",k1_sort!BB67*7,"ソリ歌",k1_sort!BB67*7,"振り",k1_sort!BB67*5,"演技",k1_sort!BB67*3,"全体歌",k1_sort!BB67,1))</f>
        <v>1</v>
      </c>
      <c r="AY67" s="189">
        <f>if(k1_sort!BC67="",1,SWITCH(k1_sort!$D67,"ソロ歌",k1_sort!BC67*7,"ソリ歌",k1_sort!BC67*7,"振り",k1_sort!BC67*5,"演技",k1_sort!BC67*3,"全体歌",k1_sort!BC67,1))</f>
        <v>1</v>
      </c>
    </row>
    <row r="68">
      <c r="A68" s="36" t="str">
        <f>k1_sort!B68</f>
        <v/>
      </c>
      <c r="B68" s="189">
        <f>if(k1_sort!F68="",1,SWITCH(k1_sort!$D68,"ソロ歌",k1_sort!F68*7,"ソリ歌",k1_sort!F68*7,"振り",k1_sort!F68*5,"演技",k1_sort!F68*3,"全体歌",k1_sort!F68,1))</f>
        <v>1</v>
      </c>
      <c r="C68" s="189">
        <f>if(k1_sort!G68="",1,SWITCH(k1_sort!$D68,"ソロ歌",k1_sort!G68*7,"ソリ歌",k1_sort!G68*7,"振り",k1_sort!G68*5,"演技",k1_sort!G68*3,"全体歌",k1_sort!G68,1))</f>
        <v>1</v>
      </c>
      <c r="D68" s="189">
        <f>if(k1_sort!H68="",1,SWITCH(k1_sort!$D68,"ソロ歌",k1_sort!H68*7,"ソリ歌",k1_sort!H68*7,"振り",k1_sort!H68*5,"演技",k1_sort!H68*3,"全体歌",k1_sort!H68,1))</f>
        <v>1</v>
      </c>
      <c r="E68" s="189">
        <f>if(k1_sort!I68="",1,SWITCH(k1_sort!$D68,"ソロ歌",k1_sort!I68*7,"ソリ歌",k1_sort!I68*7,"振り",k1_sort!I68*5,"演技",k1_sort!I68*3,"全体歌",k1_sort!I68,1))</f>
        <v>1</v>
      </c>
      <c r="F68" s="189">
        <f>if(k1_sort!J68="",1,SWITCH(k1_sort!$D68,"ソロ歌",k1_sort!J68*7,"ソリ歌",k1_sort!J68*7,"振り",k1_sort!J68*5,"演技",k1_sort!J68*3,"全体歌",k1_sort!J68,1))</f>
        <v>1</v>
      </c>
      <c r="G68" s="189">
        <f>if(k1_sort!K68="",1,SWITCH(k1_sort!$D68,"ソロ歌",k1_sort!K68*7,"ソリ歌",k1_sort!K68*7,"振り",k1_sort!K68*5,"演技",k1_sort!K68*3,"全体歌",k1_sort!K68,1))</f>
        <v>1</v>
      </c>
      <c r="H68" s="189">
        <f>if(k1_sort!L68="",1,SWITCH(k1_sort!$D68,"ソロ歌",k1_sort!L68*7,"ソリ歌",k1_sort!L68*7,"振り",k1_sort!L68*5,"演技",k1_sort!L68*3,"全体歌",k1_sort!L68,1))</f>
        <v>1</v>
      </c>
      <c r="I68" s="189">
        <f>if(k1_sort!M68="",1,SWITCH(k1_sort!$D68,"ソロ歌",k1_sort!M68*7,"ソリ歌",k1_sort!M68*7,"振り",k1_sort!M68*5,"演技",k1_sort!M68*3,"全体歌",k1_sort!M68,1))</f>
        <v>1</v>
      </c>
      <c r="J68" s="189">
        <f>if(k1_sort!N68="",1,SWITCH(k1_sort!$D68,"ソロ歌",k1_sort!N68*7,"ソリ歌",k1_sort!N68*7,"振り",k1_sort!N68*5,"演技",k1_sort!N68*3,"全体歌",k1_sort!N68,1))</f>
        <v>1</v>
      </c>
      <c r="K68" s="189">
        <f>if(k1_sort!O68="",1,SWITCH(k1_sort!$D68,"ソロ歌",k1_sort!O68*7,"ソリ歌",k1_sort!O68*7,"振り",k1_sort!O68*5,"演技",k1_sort!O68*3,"全体歌",k1_sort!O68,1))</f>
        <v>1</v>
      </c>
      <c r="L68" s="189">
        <f>if(k1_sort!P68="",1,SWITCH(k1_sort!$D68,"ソロ歌",k1_sort!P68*7,"ソリ歌",k1_sort!P68*7,"振り",k1_sort!P68*5,"演技",k1_sort!P68*3,"全体歌",k1_sort!P68,1))</f>
        <v>1</v>
      </c>
      <c r="M68" s="189">
        <f>if(k1_sort!Q68="",1,SWITCH(k1_sort!$D68,"ソロ歌",k1_sort!Q68*7,"ソリ歌",k1_sort!Q68*7,"振り",k1_sort!Q68*5,"演技",k1_sort!Q68*3,"全体歌",k1_sort!Q68,1))</f>
        <v>1</v>
      </c>
      <c r="N68" s="189">
        <f>if(k1_sort!R68="",1,SWITCH(k1_sort!$D68,"ソロ歌",k1_sort!R68*7,"ソリ歌",k1_sort!R68*7,"振り",k1_sort!R68*5,"演技",k1_sort!R68*3,"全体歌",k1_sort!R68,1))</f>
        <v>1</v>
      </c>
      <c r="O68" s="189">
        <f>if(k1_sort!S68="",1,SWITCH(k1_sort!$D68,"ソロ歌",k1_sort!S68*7,"ソリ歌",k1_sort!S68*7,"振り",k1_sort!S68*5,"演技",k1_sort!S68*3,"全体歌",k1_sort!S68,1))</f>
        <v>1</v>
      </c>
      <c r="P68" s="189">
        <f>if(k1_sort!T68="",1,SWITCH(k1_sort!$D68,"ソロ歌",k1_sort!T68*7,"ソリ歌",k1_sort!T68*7,"振り",k1_sort!T68*5,"演技",k1_sort!T68*3,"全体歌",k1_sort!T68,1))</f>
        <v>1</v>
      </c>
      <c r="Q68" s="189">
        <f>if(k1_sort!U68="",1,SWITCH(k1_sort!$D68,"ソロ歌",k1_sort!U68*7,"ソリ歌",k1_sort!U68*7,"振り",k1_sort!U68*5,"演技",k1_sort!U68*3,"全体歌",k1_sort!U68,1))</f>
        <v>1</v>
      </c>
      <c r="R68" s="189">
        <f>if(k1_sort!V68="",1,SWITCH(k1_sort!$D68,"ソロ歌",k1_sort!V68*7,"ソリ歌",k1_sort!V68*7,"振り",k1_sort!V68*5,"演技",k1_sort!V68*3,"全体歌",k1_sort!V68,1))</f>
        <v>1</v>
      </c>
      <c r="S68" s="189">
        <f>if(k1_sort!W68="",1,SWITCH(k1_sort!$D68,"ソロ歌",k1_sort!W68*7,"ソリ歌",k1_sort!W68*7,"振り",k1_sort!W68*5,"演技",k1_sort!W68*3,"全体歌",k1_sort!W68,1))</f>
        <v>1</v>
      </c>
      <c r="T68" s="189">
        <f>if(k1_sort!X68="",1,SWITCH(k1_sort!$D68,"ソロ歌",k1_sort!X68*7,"ソリ歌",k1_sort!X68*7,"振り",k1_sort!X68*5,"演技",k1_sort!X68*3,"全体歌",k1_sort!X68,1))</f>
        <v>1</v>
      </c>
      <c r="U68" s="189">
        <f>if(k1_sort!Y68="",1,SWITCH(k1_sort!$D68,"ソロ歌",k1_sort!Y68*7,"ソリ歌",k1_sort!Y68*7,"振り",k1_sort!Y68*5,"演技",k1_sort!Y68*3,"全体歌",k1_sort!Y68,1))</f>
        <v>1</v>
      </c>
      <c r="V68" s="189">
        <f>if(k1_sort!Z68="",1,SWITCH(k1_sort!$D68,"ソロ歌",k1_sort!Z68*7,"ソリ歌",k1_sort!Z68*7,"振り",k1_sort!Z68*5,"演技",k1_sort!Z68*3,"全体歌",k1_sort!Z68,1))</f>
        <v>1</v>
      </c>
      <c r="W68" s="189">
        <f>if(k1_sort!AA68="",1,SWITCH(k1_sort!$D68,"ソロ歌",k1_sort!AA68*7,"ソリ歌",k1_sort!AA68*7,"振り",k1_sort!AA68*5,"演技",k1_sort!AA68*3,"全体歌",k1_sort!AA68,1))</f>
        <v>1</v>
      </c>
      <c r="X68" s="189">
        <f>if(k1_sort!AB68="",1,SWITCH(k1_sort!$D68,"ソロ歌",k1_sort!AB68*7,"ソリ歌",k1_sort!AB68*7,"振り",k1_sort!AB68*5,"演技",k1_sort!AB68*3,"全体歌",k1_sort!AB68,1))</f>
        <v>1</v>
      </c>
      <c r="Y68" s="189">
        <f>if(k1_sort!AC68="",1,SWITCH(k1_sort!$D68,"ソロ歌",k1_sort!AC68*7,"ソリ歌",k1_sort!AC68*7,"振り",k1_sort!AC68*5,"演技",k1_sort!AC68*3,"全体歌",k1_sort!AC68,1))</f>
        <v>1</v>
      </c>
      <c r="Z68" s="189">
        <f>if(k1_sort!AD68="",1,SWITCH(k1_sort!$D68,"ソロ歌",k1_sort!AD68*7,"ソリ歌",k1_sort!AD68*7,"振り",k1_sort!AD68*5,"演技",k1_sort!AD68*3,"全体歌",k1_sort!AD68,1))</f>
        <v>1</v>
      </c>
      <c r="AA68" s="189">
        <f>if(k1_sort!AE68="",1,SWITCH(k1_sort!$D68,"ソロ歌",k1_sort!AE68*7,"ソリ歌",k1_sort!AE68*7,"振り",k1_sort!AE68*5,"演技",k1_sort!AE68*3,"全体歌",k1_sort!AE68,1))</f>
        <v>1</v>
      </c>
      <c r="AB68" s="189">
        <f>if(k1_sort!AF68="",1,SWITCH(k1_sort!$D68,"ソロ歌",k1_sort!AF68*7,"ソリ歌",k1_sort!AF68*7,"振り",k1_sort!AF68*5,"演技",k1_sort!AF68*3,"全体歌",k1_sort!AF68,1))</f>
        <v>1</v>
      </c>
      <c r="AC68" s="189">
        <f>if(k1_sort!AG68="",1,SWITCH(k1_sort!$D68,"ソロ歌",k1_sort!AG68*7,"ソリ歌",k1_sort!AG68*7,"振り",k1_sort!AG68*5,"演技",k1_sort!AG68*3,"全体歌",k1_sort!AG68,1))</f>
        <v>1</v>
      </c>
      <c r="AD68" s="189">
        <f>if(k1_sort!AH68="",1,SWITCH(k1_sort!$D68,"ソロ歌",k1_sort!AH68*7,"ソリ歌",k1_sort!AH68*7,"振り",k1_sort!AH68*5,"演技",k1_sort!AH68*3,"全体歌",k1_sort!AH68,1))</f>
        <v>1</v>
      </c>
      <c r="AE68" s="189">
        <f>if(k1_sort!AI68="",1,SWITCH(k1_sort!$D68,"ソロ歌",k1_sort!AI68*7,"ソリ歌",k1_sort!AI68*7,"振り",k1_sort!AI68*5,"演技",k1_sort!AI68*3,"全体歌",k1_sort!AI68,1))</f>
        <v>1</v>
      </c>
      <c r="AF68" s="189">
        <f>if(k1_sort!AJ68="",1,SWITCH(k1_sort!$D68,"ソロ歌",k1_sort!AJ68*7,"ソリ歌",k1_sort!AJ68*7,"振り",k1_sort!AJ68*5,"演技",k1_sort!AJ68*3,"全体歌",k1_sort!AJ68,1))</f>
        <v>1</v>
      </c>
      <c r="AG68" s="189">
        <f>if(k1_sort!AK68="",1,SWITCH(k1_sort!$D68,"ソロ歌",k1_sort!AK68*7,"ソリ歌",k1_sort!AK68*7,"振り",k1_sort!AK68*5,"演技",k1_sort!AK68*3,"全体歌",k1_sort!AK68,1))</f>
        <v>1</v>
      </c>
      <c r="AH68" s="189">
        <f>if(k1_sort!AL68="",1,SWITCH(k1_sort!$D68,"ソロ歌",k1_sort!AL68*7,"ソリ歌",k1_sort!AL68*7,"振り",k1_sort!AL68*5,"演技",k1_sort!AL68*3,"全体歌",k1_sort!AL68,1))</f>
        <v>1</v>
      </c>
      <c r="AI68" s="189">
        <f>if(k1_sort!AM68="",1,SWITCH(k1_sort!$D68,"ソロ歌",k1_sort!AM68*7,"ソリ歌",k1_sort!AM68*7,"振り",k1_sort!AM68*5,"演技",k1_sort!AM68*3,"全体歌",k1_sort!AM68,1))</f>
        <v>1</v>
      </c>
      <c r="AJ68" s="189">
        <f>if(k1_sort!AN68="",1,SWITCH(k1_sort!$D68,"ソロ歌",k1_sort!AN68*7,"ソリ歌",k1_sort!AN68*7,"振り",k1_sort!AN68*5,"演技",k1_sort!AN68*3,"全体歌",k1_sort!AN68,1))</f>
        <v>1</v>
      </c>
      <c r="AK68" s="189">
        <f>if(k1_sort!AO68="",1,SWITCH(k1_sort!$D68,"ソロ歌",k1_sort!AO68*7,"ソリ歌",k1_sort!AO68*7,"振り",k1_sort!AO68*5,"演技",k1_sort!AO68*3,"全体歌",k1_sort!AO68,1))</f>
        <v>1</v>
      </c>
      <c r="AL68" s="189">
        <f>if(k1_sort!AP68="",1,SWITCH(k1_sort!$D68,"ソロ歌",k1_sort!AP68*7,"ソリ歌",k1_sort!AP68*7,"振り",k1_sort!AP68*5,"演技",k1_sort!AP68*3,"全体歌",k1_sort!AP68,1))</f>
        <v>1</v>
      </c>
      <c r="AM68" s="189">
        <f>if(k1_sort!AQ68="",1,SWITCH(k1_sort!$D68,"ソロ歌",k1_sort!AQ68*7,"ソリ歌",k1_sort!AQ68*7,"振り",k1_sort!AQ68*5,"演技",k1_sort!AQ68*3,"全体歌",k1_sort!AQ68,1))</f>
        <v>1</v>
      </c>
      <c r="AN68" s="189">
        <f>if(k1_sort!AR68="",1,SWITCH(k1_sort!$D68,"ソロ歌",k1_sort!AR68*7,"ソリ歌",k1_sort!AR68*7,"振り",k1_sort!AR68*5,"演技",k1_sort!AR68*3,"全体歌",k1_sort!AR68,1))</f>
        <v>1</v>
      </c>
      <c r="AO68" s="189">
        <f>if(k1_sort!AS68="",1,SWITCH(k1_sort!$D68,"ソロ歌",k1_sort!AS68*7,"ソリ歌",k1_sort!AS68*7,"振り",k1_sort!AS68*5,"演技",k1_sort!AS68*3,"全体歌",k1_sort!AS68,1))</f>
        <v>1</v>
      </c>
      <c r="AP68" s="189">
        <f>if(k1_sort!AT68="",1,SWITCH(k1_sort!$D68,"ソロ歌",k1_sort!AT68*7,"ソリ歌",k1_sort!AT68*7,"振り",k1_sort!AT68*5,"演技",k1_sort!AT68*3,"全体歌",k1_sort!AT68,1))</f>
        <v>1</v>
      </c>
      <c r="AQ68" s="189">
        <f>if(k1_sort!AU68="",1,SWITCH(k1_sort!$D68,"ソロ歌",k1_sort!AU68*7,"ソリ歌",k1_sort!AU68*7,"振り",k1_sort!AU68*5,"演技",k1_sort!AU68*3,"全体歌",k1_sort!AU68,1))</f>
        <v>1</v>
      </c>
      <c r="AR68" s="189">
        <f>if(k1_sort!AV68="",1,SWITCH(k1_sort!$D68,"ソロ歌",k1_sort!AV68*7,"ソリ歌",k1_sort!AV68*7,"振り",k1_sort!AV68*5,"演技",k1_sort!AV68*3,"全体歌",k1_sort!AV68,1))</f>
        <v>1</v>
      </c>
      <c r="AS68" s="189">
        <f>if(k1_sort!AW68="",1,SWITCH(k1_sort!$D68,"ソロ歌",k1_sort!AW68*7,"ソリ歌",k1_sort!AW68*7,"振り",k1_sort!AW68*5,"演技",k1_sort!AW68*3,"全体歌",k1_sort!AW68,1))</f>
        <v>1</v>
      </c>
      <c r="AT68" s="189">
        <f>if(k1_sort!AX68="",1,SWITCH(k1_sort!$D68,"ソロ歌",k1_sort!AX68*7,"ソリ歌",k1_sort!AX68*7,"振り",k1_sort!AX68*5,"演技",k1_sort!AX68*3,"全体歌",k1_sort!AX68,1))</f>
        <v>1</v>
      </c>
      <c r="AU68" s="189">
        <f>if(k1_sort!AY68="",1,SWITCH(k1_sort!$D68,"ソロ歌",k1_sort!AY68*7,"ソリ歌",k1_sort!AY68*7,"振り",k1_sort!AY68*5,"演技",k1_sort!AY68*3,"全体歌",k1_sort!AY68,1))</f>
        <v>1</v>
      </c>
      <c r="AV68" s="189">
        <f>if(k1_sort!AZ68="",1,SWITCH(k1_sort!$D68,"ソロ歌",k1_sort!AZ68*7,"ソリ歌",k1_sort!AZ68*7,"振り",k1_sort!AZ68*5,"演技",k1_sort!AZ68*3,"全体歌",k1_sort!AZ68,1))</f>
        <v>1</v>
      </c>
      <c r="AW68" s="189">
        <f>if(k1_sort!BA68="",1,SWITCH(k1_sort!$D68,"ソロ歌",k1_sort!BA68*7,"ソリ歌",k1_sort!BA68*7,"振り",k1_sort!BA68*5,"演技",k1_sort!BA68*3,"全体歌",k1_sort!BA68,1))</f>
        <v>1</v>
      </c>
      <c r="AX68" s="189">
        <f>if(k1_sort!BB68="",1,SWITCH(k1_sort!$D68,"ソロ歌",k1_sort!BB68*7,"ソリ歌",k1_sort!BB68*7,"振り",k1_sort!BB68*5,"演技",k1_sort!BB68*3,"全体歌",k1_sort!BB68,1))</f>
        <v>1</v>
      </c>
      <c r="AY68" s="189">
        <f>if(k1_sort!BC68="",1,SWITCH(k1_sort!$D68,"ソロ歌",k1_sort!BC68*7,"ソリ歌",k1_sort!BC68*7,"振り",k1_sort!BC68*5,"演技",k1_sort!BC68*3,"全体歌",k1_sort!BC68,1))</f>
        <v>1</v>
      </c>
    </row>
    <row r="69">
      <c r="A69" s="36" t="str">
        <f>k1_sort!B69</f>
        <v/>
      </c>
      <c r="B69" s="189">
        <f>if(k1_sort!F69="",1,SWITCH(k1_sort!$D69,"ソロ歌",k1_sort!F69*7,"ソリ歌",k1_sort!F69*7,"振り",k1_sort!F69*5,"演技",k1_sort!F69*3,"全体歌",k1_sort!F69,1))</f>
        <v>1</v>
      </c>
      <c r="C69" s="189">
        <f>if(k1_sort!G69="",1,SWITCH(k1_sort!$D69,"ソロ歌",k1_sort!G69*7,"ソリ歌",k1_sort!G69*7,"振り",k1_sort!G69*5,"演技",k1_sort!G69*3,"全体歌",k1_sort!G69,1))</f>
        <v>1</v>
      </c>
      <c r="D69" s="189">
        <f>if(k1_sort!H69="",1,SWITCH(k1_sort!$D69,"ソロ歌",k1_sort!H69*7,"ソリ歌",k1_sort!H69*7,"振り",k1_sort!H69*5,"演技",k1_sort!H69*3,"全体歌",k1_sort!H69,1))</f>
        <v>1</v>
      </c>
      <c r="E69" s="189">
        <f>if(k1_sort!I69="",1,SWITCH(k1_sort!$D69,"ソロ歌",k1_sort!I69*7,"ソリ歌",k1_sort!I69*7,"振り",k1_sort!I69*5,"演技",k1_sort!I69*3,"全体歌",k1_sort!I69,1))</f>
        <v>1</v>
      </c>
      <c r="F69" s="189">
        <f>if(k1_sort!J69="",1,SWITCH(k1_sort!$D69,"ソロ歌",k1_sort!J69*7,"ソリ歌",k1_sort!J69*7,"振り",k1_sort!J69*5,"演技",k1_sort!J69*3,"全体歌",k1_sort!J69,1))</f>
        <v>1</v>
      </c>
      <c r="G69" s="189">
        <f>if(k1_sort!K69="",1,SWITCH(k1_sort!$D69,"ソロ歌",k1_sort!K69*7,"ソリ歌",k1_sort!K69*7,"振り",k1_sort!K69*5,"演技",k1_sort!K69*3,"全体歌",k1_sort!K69,1))</f>
        <v>1</v>
      </c>
      <c r="H69" s="189">
        <f>if(k1_sort!L69="",1,SWITCH(k1_sort!$D69,"ソロ歌",k1_sort!L69*7,"ソリ歌",k1_sort!L69*7,"振り",k1_sort!L69*5,"演技",k1_sort!L69*3,"全体歌",k1_sort!L69,1))</f>
        <v>1</v>
      </c>
      <c r="I69" s="189">
        <f>if(k1_sort!M69="",1,SWITCH(k1_sort!$D69,"ソロ歌",k1_sort!M69*7,"ソリ歌",k1_sort!M69*7,"振り",k1_sort!M69*5,"演技",k1_sort!M69*3,"全体歌",k1_sort!M69,1))</f>
        <v>1</v>
      </c>
      <c r="J69" s="189">
        <f>if(k1_sort!N69="",1,SWITCH(k1_sort!$D69,"ソロ歌",k1_sort!N69*7,"ソリ歌",k1_sort!N69*7,"振り",k1_sort!N69*5,"演技",k1_sort!N69*3,"全体歌",k1_sort!N69,1))</f>
        <v>1</v>
      </c>
      <c r="K69" s="189">
        <f>if(k1_sort!O69="",1,SWITCH(k1_sort!$D69,"ソロ歌",k1_sort!O69*7,"ソリ歌",k1_sort!O69*7,"振り",k1_sort!O69*5,"演技",k1_sort!O69*3,"全体歌",k1_sort!O69,1))</f>
        <v>1</v>
      </c>
      <c r="L69" s="189">
        <f>if(k1_sort!P69="",1,SWITCH(k1_sort!$D69,"ソロ歌",k1_sort!P69*7,"ソリ歌",k1_sort!P69*7,"振り",k1_sort!P69*5,"演技",k1_sort!P69*3,"全体歌",k1_sort!P69,1))</f>
        <v>1</v>
      </c>
      <c r="M69" s="189">
        <f>if(k1_sort!Q69="",1,SWITCH(k1_sort!$D69,"ソロ歌",k1_sort!Q69*7,"ソリ歌",k1_sort!Q69*7,"振り",k1_sort!Q69*5,"演技",k1_sort!Q69*3,"全体歌",k1_sort!Q69,1))</f>
        <v>1</v>
      </c>
      <c r="N69" s="189">
        <f>if(k1_sort!R69="",1,SWITCH(k1_sort!$D69,"ソロ歌",k1_sort!R69*7,"ソリ歌",k1_sort!R69*7,"振り",k1_sort!R69*5,"演技",k1_sort!R69*3,"全体歌",k1_sort!R69,1))</f>
        <v>1</v>
      </c>
      <c r="O69" s="189">
        <f>if(k1_sort!S69="",1,SWITCH(k1_sort!$D69,"ソロ歌",k1_sort!S69*7,"ソリ歌",k1_sort!S69*7,"振り",k1_sort!S69*5,"演技",k1_sort!S69*3,"全体歌",k1_sort!S69,1))</f>
        <v>1</v>
      </c>
      <c r="P69" s="189">
        <f>if(k1_sort!T69="",1,SWITCH(k1_sort!$D69,"ソロ歌",k1_sort!T69*7,"ソリ歌",k1_sort!T69*7,"振り",k1_sort!T69*5,"演技",k1_sort!T69*3,"全体歌",k1_sort!T69,1))</f>
        <v>1</v>
      </c>
      <c r="Q69" s="189">
        <f>if(k1_sort!U69="",1,SWITCH(k1_sort!$D69,"ソロ歌",k1_sort!U69*7,"ソリ歌",k1_sort!U69*7,"振り",k1_sort!U69*5,"演技",k1_sort!U69*3,"全体歌",k1_sort!U69,1))</f>
        <v>1</v>
      </c>
      <c r="R69" s="189">
        <f>if(k1_sort!V69="",1,SWITCH(k1_sort!$D69,"ソロ歌",k1_sort!V69*7,"ソリ歌",k1_sort!V69*7,"振り",k1_sort!V69*5,"演技",k1_sort!V69*3,"全体歌",k1_sort!V69,1))</f>
        <v>1</v>
      </c>
      <c r="S69" s="189">
        <f>if(k1_sort!W69="",1,SWITCH(k1_sort!$D69,"ソロ歌",k1_sort!W69*7,"ソリ歌",k1_sort!W69*7,"振り",k1_sort!W69*5,"演技",k1_sort!W69*3,"全体歌",k1_sort!W69,1))</f>
        <v>1</v>
      </c>
      <c r="T69" s="189">
        <f>if(k1_sort!X69="",1,SWITCH(k1_sort!$D69,"ソロ歌",k1_sort!X69*7,"ソリ歌",k1_sort!X69*7,"振り",k1_sort!X69*5,"演技",k1_sort!X69*3,"全体歌",k1_sort!X69,1))</f>
        <v>1</v>
      </c>
      <c r="U69" s="189">
        <f>if(k1_sort!Y69="",1,SWITCH(k1_sort!$D69,"ソロ歌",k1_sort!Y69*7,"ソリ歌",k1_sort!Y69*7,"振り",k1_sort!Y69*5,"演技",k1_sort!Y69*3,"全体歌",k1_sort!Y69,1))</f>
        <v>1</v>
      </c>
      <c r="V69" s="189">
        <f>if(k1_sort!Z69="",1,SWITCH(k1_sort!$D69,"ソロ歌",k1_sort!Z69*7,"ソリ歌",k1_sort!Z69*7,"振り",k1_sort!Z69*5,"演技",k1_sort!Z69*3,"全体歌",k1_sort!Z69,1))</f>
        <v>1</v>
      </c>
      <c r="W69" s="189">
        <f>if(k1_sort!AA69="",1,SWITCH(k1_sort!$D69,"ソロ歌",k1_sort!AA69*7,"ソリ歌",k1_sort!AA69*7,"振り",k1_sort!AA69*5,"演技",k1_sort!AA69*3,"全体歌",k1_sort!AA69,1))</f>
        <v>1</v>
      </c>
      <c r="X69" s="189">
        <f>if(k1_sort!AB69="",1,SWITCH(k1_sort!$D69,"ソロ歌",k1_sort!AB69*7,"ソリ歌",k1_sort!AB69*7,"振り",k1_sort!AB69*5,"演技",k1_sort!AB69*3,"全体歌",k1_sort!AB69,1))</f>
        <v>1</v>
      </c>
      <c r="Y69" s="189">
        <f>if(k1_sort!AC69="",1,SWITCH(k1_sort!$D69,"ソロ歌",k1_sort!AC69*7,"ソリ歌",k1_sort!AC69*7,"振り",k1_sort!AC69*5,"演技",k1_sort!AC69*3,"全体歌",k1_sort!AC69,1))</f>
        <v>1</v>
      </c>
      <c r="Z69" s="189">
        <f>if(k1_sort!AD69="",1,SWITCH(k1_sort!$D69,"ソロ歌",k1_sort!AD69*7,"ソリ歌",k1_sort!AD69*7,"振り",k1_sort!AD69*5,"演技",k1_sort!AD69*3,"全体歌",k1_sort!AD69,1))</f>
        <v>1</v>
      </c>
      <c r="AA69" s="189">
        <f>if(k1_sort!AE69="",1,SWITCH(k1_sort!$D69,"ソロ歌",k1_sort!AE69*7,"ソリ歌",k1_sort!AE69*7,"振り",k1_sort!AE69*5,"演技",k1_sort!AE69*3,"全体歌",k1_sort!AE69,1))</f>
        <v>1</v>
      </c>
      <c r="AB69" s="189">
        <f>if(k1_sort!AF69="",1,SWITCH(k1_sort!$D69,"ソロ歌",k1_sort!AF69*7,"ソリ歌",k1_sort!AF69*7,"振り",k1_sort!AF69*5,"演技",k1_sort!AF69*3,"全体歌",k1_sort!AF69,1))</f>
        <v>1</v>
      </c>
      <c r="AC69" s="189">
        <f>if(k1_sort!AG69="",1,SWITCH(k1_sort!$D69,"ソロ歌",k1_sort!AG69*7,"ソリ歌",k1_sort!AG69*7,"振り",k1_sort!AG69*5,"演技",k1_sort!AG69*3,"全体歌",k1_sort!AG69,1))</f>
        <v>1</v>
      </c>
      <c r="AD69" s="189">
        <f>if(k1_sort!AH69="",1,SWITCH(k1_sort!$D69,"ソロ歌",k1_sort!AH69*7,"ソリ歌",k1_sort!AH69*7,"振り",k1_sort!AH69*5,"演技",k1_sort!AH69*3,"全体歌",k1_sort!AH69,1))</f>
        <v>1</v>
      </c>
      <c r="AE69" s="189">
        <f>if(k1_sort!AI69="",1,SWITCH(k1_sort!$D69,"ソロ歌",k1_sort!AI69*7,"ソリ歌",k1_sort!AI69*7,"振り",k1_sort!AI69*5,"演技",k1_sort!AI69*3,"全体歌",k1_sort!AI69,1))</f>
        <v>1</v>
      </c>
      <c r="AF69" s="189">
        <f>if(k1_sort!AJ69="",1,SWITCH(k1_sort!$D69,"ソロ歌",k1_sort!AJ69*7,"ソリ歌",k1_sort!AJ69*7,"振り",k1_sort!AJ69*5,"演技",k1_sort!AJ69*3,"全体歌",k1_sort!AJ69,1))</f>
        <v>1</v>
      </c>
      <c r="AG69" s="189">
        <f>if(k1_sort!AK69="",1,SWITCH(k1_sort!$D69,"ソロ歌",k1_sort!AK69*7,"ソリ歌",k1_sort!AK69*7,"振り",k1_sort!AK69*5,"演技",k1_sort!AK69*3,"全体歌",k1_sort!AK69,1))</f>
        <v>1</v>
      </c>
      <c r="AH69" s="189">
        <f>if(k1_sort!AL69="",1,SWITCH(k1_sort!$D69,"ソロ歌",k1_sort!AL69*7,"ソリ歌",k1_sort!AL69*7,"振り",k1_sort!AL69*5,"演技",k1_sort!AL69*3,"全体歌",k1_sort!AL69,1))</f>
        <v>1</v>
      </c>
      <c r="AI69" s="189">
        <f>if(k1_sort!AM69="",1,SWITCH(k1_sort!$D69,"ソロ歌",k1_sort!AM69*7,"ソリ歌",k1_sort!AM69*7,"振り",k1_sort!AM69*5,"演技",k1_sort!AM69*3,"全体歌",k1_sort!AM69,1))</f>
        <v>1</v>
      </c>
      <c r="AJ69" s="189">
        <f>if(k1_sort!AN69="",1,SWITCH(k1_sort!$D69,"ソロ歌",k1_sort!AN69*7,"ソリ歌",k1_sort!AN69*7,"振り",k1_sort!AN69*5,"演技",k1_sort!AN69*3,"全体歌",k1_sort!AN69,1))</f>
        <v>1</v>
      </c>
      <c r="AK69" s="189">
        <f>if(k1_sort!AO69="",1,SWITCH(k1_sort!$D69,"ソロ歌",k1_sort!AO69*7,"ソリ歌",k1_sort!AO69*7,"振り",k1_sort!AO69*5,"演技",k1_sort!AO69*3,"全体歌",k1_sort!AO69,1))</f>
        <v>1</v>
      </c>
      <c r="AL69" s="189">
        <f>if(k1_sort!AP69="",1,SWITCH(k1_sort!$D69,"ソロ歌",k1_sort!AP69*7,"ソリ歌",k1_sort!AP69*7,"振り",k1_sort!AP69*5,"演技",k1_sort!AP69*3,"全体歌",k1_sort!AP69,1))</f>
        <v>1</v>
      </c>
      <c r="AM69" s="189">
        <f>if(k1_sort!AQ69="",1,SWITCH(k1_sort!$D69,"ソロ歌",k1_sort!AQ69*7,"ソリ歌",k1_sort!AQ69*7,"振り",k1_sort!AQ69*5,"演技",k1_sort!AQ69*3,"全体歌",k1_sort!AQ69,1))</f>
        <v>1</v>
      </c>
      <c r="AN69" s="189">
        <f>if(k1_sort!AR69="",1,SWITCH(k1_sort!$D69,"ソロ歌",k1_sort!AR69*7,"ソリ歌",k1_sort!AR69*7,"振り",k1_sort!AR69*5,"演技",k1_sort!AR69*3,"全体歌",k1_sort!AR69,1))</f>
        <v>1</v>
      </c>
      <c r="AO69" s="189">
        <f>if(k1_sort!AS69="",1,SWITCH(k1_sort!$D69,"ソロ歌",k1_sort!AS69*7,"ソリ歌",k1_sort!AS69*7,"振り",k1_sort!AS69*5,"演技",k1_sort!AS69*3,"全体歌",k1_sort!AS69,1))</f>
        <v>1</v>
      </c>
      <c r="AP69" s="189">
        <f>if(k1_sort!AT69="",1,SWITCH(k1_sort!$D69,"ソロ歌",k1_sort!AT69*7,"ソリ歌",k1_sort!AT69*7,"振り",k1_sort!AT69*5,"演技",k1_sort!AT69*3,"全体歌",k1_sort!AT69,1))</f>
        <v>1</v>
      </c>
      <c r="AQ69" s="189">
        <f>if(k1_sort!AU69="",1,SWITCH(k1_sort!$D69,"ソロ歌",k1_sort!AU69*7,"ソリ歌",k1_sort!AU69*7,"振り",k1_sort!AU69*5,"演技",k1_sort!AU69*3,"全体歌",k1_sort!AU69,1))</f>
        <v>1</v>
      </c>
      <c r="AR69" s="189">
        <f>if(k1_sort!AV69="",1,SWITCH(k1_sort!$D69,"ソロ歌",k1_sort!AV69*7,"ソリ歌",k1_sort!AV69*7,"振り",k1_sort!AV69*5,"演技",k1_sort!AV69*3,"全体歌",k1_sort!AV69,1))</f>
        <v>1</v>
      </c>
      <c r="AS69" s="189">
        <f>if(k1_sort!AW69="",1,SWITCH(k1_sort!$D69,"ソロ歌",k1_sort!AW69*7,"ソリ歌",k1_sort!AW69*7,"振り",k1_sort!AW69*5,"演技",k1_sort!AW69*3,"全体歌",k1_sort!AW69,1))</f>
        <v>1</v>
      </c>
      <c r="AT69" s="189">
        <f>if(k1_sort!AX69="",1,SWITCH(k1_sort!$D69,"ソロ歌",k1_sort!AX69*7,"ソリ歌",k1_sort!AX69*7,"振り",k1_sort!AX69*5,"演技",k1_sort!AX69*3,"全体歌",k1_sort!AX69,1))</f>
        <v>1</v>
      </c>
      <c r="AU69" s="189">
        <f>if(k1_sort!AY69="",1,SWITCH(k1_sort!$D69,"ソロ歌",k1_sort!AY69*7,"ソリ歌",k1_sort!AY69*7,"振り",k1_sort!AY69*5,"演技",k1_sort!AY69*3,"全体歌",k1_sort!AY69,1))</f>
        <v>1</v>
      </c>
      <c r="AV69" s="189">
        <f>if(k1_sort!AZ69="",1,SWITCH(k1_sort!$D69,"ソロ歌",k1_sort!AZ69*7,"ソリ歌",k1_sort!AZ69*7,"振り",k1_sort!AZ69*5,"演技",k1_sort!AZ69*3,"全体歌",k1_sort!AZ69,1))</f>
        <v>1</v>
      </c>
      <c r="AW69" s="189">
        <f>if(k1_sort!BA69="",1,SWITCH(k1_sort!$D69,"ソロ歌",k1_sort!BA69*7,"ソリ歌",k1_sort!BA69*7,"振り",k1_sort!BA69*5,"演技",k1_sort!BA69*3,"全体歌",k1_sort!BA69,1))</f>
        <v>1</v>
      </c>
      <c r="AX69" s="189">
        <f>if(k1_sort!BB69="",1,SWITCH(k1_sort!$D69,"ソロ歌",k1_sort!BB69*7,"ソリ歌",k1_sort!BB69*7,"振り",k1_sort!BB69*5,"演技",k1_sort!BB69*3,"全体歌",k1_sort!BB69,1))</f>
        <v>1</v>
      </c>
      <c r="AY69" s="189">
        <f>if(k1_sort!BC69="",1,SWITCH(k1_sort!$D69,"ソロ歌",k1_sort!BC69*7,"ソリ歌",k1_sort!BC69*7,"振り",k1_sort!BC69*5,"演技",k1_sort!BC69*3,"全体歌",k1_sort!BC69,1))</f>
        <v>1</v>
      </c>
    </row>
    <row r="70">
      <c r="A70" s="36" t="str">
        <f>k1_sort!B70</f>
        <v/>
      </c>
      <c r="B70" s="189">
        <f>if(k1_sort!F70="",1,SWITCH(k1_sort!$D70,"ソロ歌",k1_sort!F70*7,"ソリ歌",k1_sort!F70*7,"振り",k1_sort!F70*5,"演技",k1_sort!F70*3,"全体歌",k1_sort!F70,1))</f>
        <v>1</v>
      </c>
      <c r="C70" s="189">
        <f>if(k1_sort!G70="",1,SWITCH(k1_sort!$D70,"ソロ歌",k1_sort!G70*7,"ソリ歌",k1_sort!G70*7,"振り",k1_sort!G70*5,"演技",k1_sort!G70*3,"全体歌",k1_sort!G70,1))</f>
        <v>1</v>
      </c>
      <c r="D70" s="189">
        <f>if(k1_sort!H70="",1,SWITCH(k1_sort!$D70,"ソロ歌",k1_sort!H70*7,"ソリ歌",k1_sort!H70*7,"振り",k1_sort!H70*5,"演技",k1_sort!H70*3,"全体歌",k1_sort!H70,1))</f>
        <v>1</v>
      </c>
      <c r="E70" s="189">
        <f>if(k1_sort!I70="",1,SWITCH(k1_sort!$D70,"ソロ歌",k1_sort!I70*7,"ソリ歌",k1_sort!I70*7,"振り",k1_sort!I70*5,"演技",k1_sort!I70*3,"全体歌",k1_sort!I70,1))</f>
        <v>1</v>
      </c>
      <c r="F70" s="189">
        <f>if(k1_sort!J70="",1,SWITCH(k1_sort!$D70,"ソロ歌",k1_sort!J70*7,"ソリ歌",k1_sort!J70*7,"振り",k1_sort!J70*5,"演技",k1_sort!J70*3,"全体歌",k1_sort!J70,1))</f>
        <v>1</v>
      </c>
      <c r="G70" s="189">
        <f>if(k1_sort!K70="",1,SWITCH(k1_sort!$D70,"ソロ歌",k1_sort!K70*7,"ソリ歌",k1_sort!K70*7,"振り",k1_sort!K70*5,"演技",k1_sort!K70*3,"全体歌",k1_sort!K70,1))</f>
        <v>1</v>
      </c>
      <c r="H70" s="189">
        <f>if(k1_sort!L70="",1,SWITCH(k1_sort!$D70,"ソロ歌",k1_sort!L70*7,"ソリ歌",k1_sort!L70*7,"振り",k1_sort!L70*5,"演技",k1_sort!L70*3,"全体歌",k1_sort!L70,1))</f>
        <v>1</v>
      </c>
      <c r="I70" s="189">
        <f>if(k1_sort!M70="",1,SWITCH(k1_sort!$D70,"ソロ歌",k1_sort!M70*7,"ソリ歌",k1_sort!M70*7,"振り",k1_sort!M70*5,"演技",k1_sort!M70*3,"全体歌",k1_sort!M70,1))</f>
        <v>1</v>
      </c>
      <c r="J70" s="189">
        <f>if(k1_sort!N70="",1,SWITCH(k1_sort!$D70,"ソロ歌",k1_sort!N70*7,"ソリ歌",k1_sort!N70*7,"振り",k1_sort!N70*5,"演技",k1_sort!N70*3,"全体歌",k1_sort!N70,1))</f>
        <v>1</v>
      </c>
      <c r="K70" s="189">
        <f>if(k1_sort!O70="",1,SWITCH(k1_sort!$D70,"ソロ歌",k1_sort!O70*7,"ソリ歌",k1_sort!O70*7,"振り",k1_sort!O70*5,"演技",k1_sort!O70*3,"全体歌",k1_sort!O70,1))</f>
        <v>1</v>
      </c>
      <c r="L70" s="189">
        <f>if(k1_sort!P70="",1,SWITCH(k1_sort!$D70,"ソロ歌",k1_sort!P70*7,"ソリ歌",k1_sort!P70*7,"振り",k1_sort!P70*5,"演技",k1_sort!P70*3,"全体歌",k1_sort!P70,1))</f>
        <v>1</v>
      </c>
      <c r="M70" s="189">
        <f>if(k1_sort!Q70="",1,SWITCH(k1_sort!$D70,"ソロ歌",k1_sort!Q70*7,"ソリ歌",k1_sort!Q70*7,"振り",k1_sort!Q70*5,"演技",k1_sort!Q70*3,"全体歌",k1_sort!Q70,1))</f>
        <v>1</v>
      </c>
      <c r="N70" s="189">
        <f>if(k1_sort!R70="",1,SWITCH(k1_sort!$D70,"ソロ歌",k1_sort!R70*7,"ソリ歌",k1_sort!R70*7,"振り",k1_sort!R70*5,"演技",k1_sort!R70*3,"全体歌",k1_sort!R70,1))</f>
        <v>1</v>
      </c>
      <c r="O70" s="189">
        <f>if(k1_sort!S70="",1,SWITCH(k1_sort!$D70,"ソロ歌",k1_sort!S70*7,"ソリ歌",k1_sort!S70*7,"振り",k1_sort!S70*5,"演技",k1_sort!S70*3,"全体歌",k1_sort!S70,1))</f>
        <v>1</v>
      </c>
      <c r="P70" s="189">
        <f>if(k1_sort!T70="",1,SWITCH(k1_sort!$D70,"ソロ歌",k1_sort!T70*7,"ソリ歌",k1_sort!T70*7,"振り",k1_sort!T70*5,"演技",k1_sort!T70*3,"全体歌",k1_sort!T70,1))</f>
        <v>1</v>
      </c>
      <c r="Q70" s="189">
        <f>if(k1_sort!U70="",1,SWITCH(k1_sort!$D70,"ソロ歌",k1_sort!U70*7,"ソリ歌",k1_sort!U70*7,"振り",k1_sort!U70*5,"演技",k1_sort!U70*3,"全体歌",k1_sort!U70,1))</f>
        <v>1</v>
      </c>
      <c r="R70" s="189">
        <f>if(k1_sort!V70="",1,SWITCH(k1_sort!$D70,"ソロ歌",k1_sort!V70*7,"ソリ歌",k1_sort!V70*7,"振り",k1_sort!V70*5,"演技",k1_sort!V70*3,"全体歌",k1_sort!V70,1))</f>
        <v>1</v>
      </c>
      <c r="S70" s="189">
        <f>if(k1_sort!W70="",1,SWITCH(k1_sort!$D70,"ソロ歌",k1_sort!W70*7,"ソリ歌",k1_sort!W70*7,"振り",k1_sort!W70*5,"演技",k1_sort!W70*3,"全体歌",k1_sort!W70,1))</f>
        <v>1</v>
      </c>
      <c r="T70" s="189">
        <f>if(k1_sort!X70="",1,SWITCH(k1_sort!$D70,"ソロ歌",k1_sort!X70*7,"ソリ歌",k1_sort!X70*7,"振り",k1_sort!X70*5,"演技",k1_sort!X70*3,"全体歌",k1_sort!X70,1))</f>
        <v>1</v>
      </c>
      <c r="U70" s="189">
        <f>if(k1_sort!Y70="",1,SWITCH(k1_sort!$D70,"ソロ歌",k1_sort!Y70*7,"ソリ歌",k1_sort!Y70*7,"振り",k1_sort!Y70*5,"演技",k1_sort!Y70*3,"全体歌",k1_sort!Y70,1))</f>
        <v>1</v>
      </c>
      <c r="V70" s="189">
        <f>if(k1_sort!Z70="",1,SWITCH(k1_sort!$D70,"ソロ歌",k1_sort!Z70*7,"ソリ歌",k1_sort!Z70*7,"振り",k1_sort!Z70*5,"演技",k1_sort!Z70*3,"全体歌",k1_sort!Z70,1))</f>
        <v>1</v>
      </c>
      <c r="W70" s="189">
        <f>if(k1_sort!AA70="",1,SWITCH(k1_sort!$D70,"ソロ歌",k1_sort!AA70*7,"ソリ歌",k1_sort!AA70*7,"振り",k1_sort!AA70*5,"演技",k1_sort!AA70*3,"全体歌",k1_sort!AA70,1))</f>
        <v>1</v>
      </c>
      <c r="X70" s="189">
        <f>if(k1_sort!AB70="",1,SWITCH(k1_sort!$D70,"ソロ歌",k1_sort!AB70*7,"ソリ歌",k1_sort!AB70*7,"振り",k1_sort!AB70*5,"演技",k1_sort!AB70*3,"全体歌",k1_sort!AB70,1))</f>
        <v>1</v>
      </c>
      <c r="Y70" s="189">
        <f>if(k1_sort!AC70="",1,SWITCH(k1_sort!$D70,"ソロ歌",k1_sort!AC70*7,"ソリ歌",k1_sort!AC70*7,"振り",k1_sort!AC70*5,"演技",k1_sort!AC70*3,"全体歌",k1_sort!AC70,1))</f>
        <v>1</v>
      </c>
      <c r="Z70" s="189">
        <f>if(k1_sort!AD70="",1,SWITCH(k1_sort!$D70,"ソロ歌",k1_sort!AD70*7,"ソリ歌",k1_sort!AD70*7,"振り",k1_sort!AD70*5,"演技",k1_sort!AD70*3,"全体歌",k1_sort!AD70,1))</f>
        <v>1</v>
      </c>
      <c r="AA70" s="189">
        <f>if(k1_sort!AE70="",1,SWITCH(k1_sort!$D70,"ソロ歌",k1_sort!AE70*7,"ソリ歌",k1_sort!AE70*7,"振り",k1_sort!AE70*5,"演技",k1_sort!AE70*3,"全体歌",k1_sort!AE70,1))</f>
        <v>1</v>
      </c>
      <c r="AB70" s="189">
        <f>if(k1_sort!AF70="",1,SWITCH(k1_sort!$D70,"ソロ歌",k1_sort!AF70*7,"ソリ歌",k1_sort!AF70*7,"振り",k1_sort!AF70*5,"演技",k1_sort!AF70*3,"全体歌",k1_sort!AF70,1))</f>
        <v>1</v>
      </c>
      <c r="AC70" s="189">
        <f>if(k1_sort!AG70="",1,SWITCH(k1_sort!$D70,"ソロ歌",k1_sort!AG70*7,"ソリ歌",k1_sort!AG70*7,"振り",k1_sort!AG70*5,"演技",k1_sort!AG70*3,"全体歌",k1_sort!AG70,1))</f>
        <v>1</v>
      </c>
      <c r="AD70" s="189">
        <f>if(k1_sort!AH70="",1,SWITCH(k1_sort!$D70,"ソロ歌",k1_sort!AH70*7,"ソリ歌",k1_sort!AH70*7,"振り",k1_sort!AH70*5,"演技",k1_sort!AH70*3,"全体歌",k1_sort!AH70,1))</f>
        <v>1</v>
      </c>
      <c r="AE70" s="189">
        <f>if(k1_sort!AI70="",1,SWITCH(k1_sort!$D70,"ソロ歌",k1_sort!AI70*7,"ソリ歌",k1_sort!AI70*7,"振り",k1_sort!AI70*5,"演技",k1_sort!AI70*3,"全体歌",k1_sort!AI70,1))</f>
        <v>1</v>
      </c>
      <c r="AF70" s="189">
        <f>if(k1_sort!AJ70="",1,SWITCH(k1_sort!$D70,"ソロ歌",k1_sort!AJ70*7,"ソリ歌",k1_sort!AJ70*7,"振り",k1_sort!AJ70*5,"演技",k1_sort!AJ70*3,"全体歌",k1_sort!AJ70,1))</f>
        <v>1</v>
      </c>
      <c r="AG70" s="189">
        <f>if(k1_sort!AK70="",1,SWITCH(k1_sort!$D70,"ソロ歌",k1_sort!AK70*7,"ソリ歌",k1_sort!AK70*7,"振り",k1_sort!AK70*5,"演技",k1_sort!AK70*3,"全体歌",k1_sort!AK70,1))</f>
        <v>1</v>
      </c>
      <c r="AH70" s="189">
        <f>if(k1_sort!AL70="",1,SWITCH(k1_sort!$D70,"ソロ歌",k1_sort!AL70*7,"ソリ歌",k1_sort!AL70*7,"振り",k1_sort!AL70*5,"演技",k1_sort!AL70*3,"全体歌",k1_sort!AL70,1))</f>
        <v>1</v>
      </c>
      <c r="AI70" s="189">
        <f>if(k1_sort!AM70="",1,SWITCH(k1_sort!$D70,"ソロ歌",k1_sort!AM70*7,"ソリ歌",k1_sort!AM70*7,"振り",k1_sort!AM70*5,"演技",k1_sort!AM70*3,"全体歌",k1_sort!AM70,1))</f>
        <v>1</v>
      </c>
      <c r="AJ70" s="189">
        <f>if(k1_sort!AN70="",1,SWITCH(k1_sort!$D70,"ソロ歌",k1_sort!AN70*7,"ソリ歌",k1_sort!AN70*7,"振り",k1_sort!AN70*5,"演技",k1_sort!AN70*3,"全体歌",k1_sort!AN70,1))</f>
        <v>1</v>
      </c>
      <c r="AK70" s="189">
        <f>if(k1_sort!AO70="",1,SWITCH(k1_sort!$D70,"ソロ歌",k1_sort!AO70*7,"ソリ歌",k1_sort!AO70*7,"振り",k1_sort!AO70*5,"演技",k1_sort!AO70*3,"全体歌",k1_sort!AO70,1))</f>
        <v>1</v>
      </c>
      <c r="AL70" s="189">
        <f>if(k1_sort!AP70="",1,SWITCH(k1_sort!$D70,"ソロ歌",k1_sort!AP70*7,"ソリ歌",k1_sort!AP70*7,"振り",k1_sort!AP70*5,"演技",k1_sort!AP70*3,"全体歌",k1_sort!AP70,1))</f>
        <v>1</v>
      </c>
      <c r="AM70" s="189">
        <f>if(k1_sort!AQ70="",1,SWITCH(k1_sort!$D70,"ソロ歌",k1_sort!AQ70*7,"ソリ歌",k1_sort!AQ70*7,"振り",k1_sort!AQ70*5,"演技",k1_sort!AQ70*3,"全体歌",k1_sort!AQ70,1))</f>
        <v>1</v>
      </c>
      <c r="AN70" s="189">
        <f>if(k1_sort!AR70="",1,SWITCH(k1_sort!$D70,"ソロ歌",k1_sort!AR70*7,"ソリ歌",k1_sort!AR70*7,"振り",k1_sort!AR70*5,"演技",k1_sort!AR70*3,"全体歌",k1_sort!AR70,1))</f>
        <v>1</v>
      </c>
      <c r="AO70" s="189">
        <f>if(k1_sort!AS70="",1,SWITCH(k1_sort!$D70,"ソロ歌",k1_sort!AS70*7,"ソリ歌",k1_sort!AS70*7,"振り",k1_sort!AS70*5,"演技",k1_sort!AS70*3,"全体歌",k1_sort!AS70,1))</f>
        <v>1</v>
      </c>
      <c r="AP70" s="189">
        <f>if(k1_sort!AT70="",1,SWITCH(k1_sort!$D70,"ソロ歌",k1_sort!AT70*7,"ソリ歌",k1_sort!AT70*7,"振り",k1_sort!AT70*5,"演技",k1_sort!AT70*3,"全体歌",k1_sort!AT70,1))</f>
        <v>1</v>
      </c>
      <c r="AQ70" s="189">
        <f>if(k1_sort!AU70="",1,SWITCH(k1_sort!$D70,"ソロ歌",k1_sort!AU70*7,"ソリ歌",k1_sort!AU70*7,"振り",k1_sort!AU70*5,"演技",k1_sort!AU70*3,"全体歌",k1_sort!AU70,1))</f>
        <v>1</v>
      </c>
      <c r="AR70" s="189">
        <f>if(k1_sort!AV70="",1,SWITCH(k1_sort!$D70,"ソロ歌",k1_sort!AV70*7,"ソリ歌",k1_sort!AV70*7,"振り",k1_sort!AV70*5,"演技",k1_sort!AV70*3,"全体歌",k1_sort!AV70,1))</f>
        <v>1</v>
      </c>
      <c r="AS70" s="189">
        <f>if(k1_sort!AW70="",1,SWITCH(k1_sort!$D70,"ソロ歌",k1_sort!AW70*7,"ソリ歌",k1_sort!AW70*7,"振り",k1_sort!AW70*5,"演技",k1_sort!AW70*3,"全体歌",k1_sort!AW70,1))</f>
        <v>1</v>
      </c>
      <c r="AT70" s="189">
        <f>if(k1_sort!AX70="",1,SWITCH(k1_sort!$D70,"ソロ歌",k1_sort!AX70*7,"ソリ歌",k1_sort!AX70*7,"振り",k1_sort!AX70*5,"演技",k1_sort!AX70*3,"全体歌",k1_sort!AX70,1))</f>
        <v>1</v>
      </c>
      <c r="AU70" s="189">
        <f>if(k1_sort!AY70="",1,SWITCH(k1_sort!$D70,"ソロ歌",k1_sort!AY70*7,"ソリ歌",k1_sort!AY70*7,"振り",k1_sort!AY70*5,"演技",k1_sort!AY70*3,"全体歌",k1_sort!AY70,1))</f>
        <v>1</v>
      </c>
      <c r="AV70" s="189">
        <f>if(k1_sort!AZ70="",1,SWITCH(k1_sort!$D70,"ソロ歌",k1_sort!AZ70*7,"ソリ歌",k1_sort!AZ70*7,"振り",k1_sort!AZ70*5,"演技",k1_sort!AZ70*3,"全体歌",k1_sort!AZ70,1))</f>
        <v>1</v>
      </c>
      <c r="AW70" s="189">
        <f>if(k1_sort!BA70="",1,SWITCH(k1_sort!$D70,"ソロ歌",k1_sort!BA70*7,"ソリ歌",k1_sort!BA70*7,"振り",k1_sort!BA70*5,"演技",k1_sort!BA70*3,"全体歌",k1_sort!BA70,1))</f>
        <v>1</v>
      </c>
      <c r="AX70" s="189">
        <f>if(k1_sort!BB70="",1,SWITCH(k1_sort!$D70,"ソロ歌",k1_sort!BB70*7,"ソリ歌",k1_sort!BB70*7,"振り",k1_sort!BB70*5,"演技",k1_sort!BB70*3,"全体歌",k1_sort!BB70,1))</f>
        <v>1</v>
      </c>
      <c r="AY70" s="189">
        <f>if(k1_sort!BC70="",1,SWITCH(k1_sort!$D70,"ソロ歌",k1_sort!BC70*7,"ソリ歌",k1_sort!BC70*7,"振り",k1_sort!BC70*5,"演技",k1_sort!BC70*3,"全体歌",k1_sort!BC70,1))</f>
        <v>1</v>
      </c>
    </row>
    <row r="71">
      <c r="A71" s="36" t="str">
        <f>k1_sort!B71</f>
        <v/>
      </c>
      <c r="B71" s="189">
        <f>if(k1_sort!F71="",1,SWITCH(k1_sort!$D71,"ソロ歌",k1_sort!F71*7,"ソリ歌",k1_sort!F71*7,"振り",k1_sort!F71*5,"演技",k1_sort!F71*3,"全体歌",k1_sort!F71,1))</f>
        <v>1</v>
      </c>
      <c r="C71" s="189">
        <f>if(k1_sort!G71="",1,SWITCH(k1_sort!$D71,"ソロ歌",k1_sort!G71*7,"ソリ歌",k1_sort!G71*7,"振り",k1_sort!G71*5,"演技",k1_sort!G71*3,"全体歌",k1_sort!G71,1))</f>
        <v>1</v>
      </c>
      <c r="D71" s="189">
        <f>if(k1_sort!H71="",1,SWITCH(k1_sort!$D71,"ソロ歌",k1_sort!H71*7,"ソリ歌",k1_sort!H71*7,"振り",k1_sort!H71*5,"演技",k1_sort!H71*3,"全体歌",k1_sort!H71,1))</f>
        <v>1</v>
      </c>
      <c r="E71" s="189">
        <f>if(k1_sort!I71="",1,SWITCH(k1_sort!$D71,"ソロ歌",k1_sort!I71*7,"ソリ歌",k1_sort!I71*7,"振り",k1_sort!I71*5,"演技",k1_sort!I71*3,"全体歌",k1_sort!I71,1))</f>
        <v>1</v>
      </c>
      <c r="F71" s="189">
        <f>if(k1_sort!J71="",1,SWITCH(k1_sort!$D71,"ソロ歌",k1_sort!J71*7,"ソリ歌",k1_sort!J71*7,"振り",k1_sort!J71*5,"演技",k1_sort!J71*3,"全体歌",k1_sort!J71,1))</f>
        <v>1</v>
      </c>
      <c r="G71" s="189">
        <f>if(k1_sort!K71="",1,SWITCH(k1_sort!$D71,"ソロ歌",k1_sort!K71*7,"ソリ歌",k1_sort!K71*7,"振り",k1_sort!K71*5,"演技",k1_sort!K71*3,"全体歌",k1_sort!K71,1))</f>
        <v>1</v>
      </c>
      <c r="H71" s="189">
        <f>if(k1_sort!L71="",1,SWITCH(k1_sort!$D71,"ソロ歌",k1_sort!L71*7,"ソリ歌",k1_sort!L71*7,"振り",k1_sort!L71*5,"演技",k1_sort!L71*3,"全体歌",k1_sort!L71,1))</f>
        <v>1</v>
      </c>
      <c r="I71" s="189">
        <f>if(k1_sort!M71="",1,SWITCH(k1_sort!$D71,"ソロ歌",k1_sort!M71*7,"ソリ歌",k1_sort!M71*7,"振り",k1_sort!M71*5,"演技",k1_sort!M71*3,"全体歌",k1_sort!M71,1))</f>
        <v>1</v>
      </c>
      <c r="J71" s="189">
        <f>if(k1_sort!N71="",1,SWITCH(k1_sort!$D71,"ソロ歌",k1_sort!N71*7,"ソリ歌",k1_sort!N71*7,"振り",k1_sort!N71*5,"演技",k1_sort!N71*3,"全体歌",k1_sort!N71,1))</f>
        <v>1</v>
      </c>
      <c r="K71" s="189">
        <f>if(k1_sort!O71="",1,SWITCH(k1_sort!$D71,"ソロ歌",k1_sort!O71*7,"ソリ歌",k1_sort!O71*7,"振り",k1_sort!O71*5,"演技",k1_sort!O71*3,"全体歌",k1_sort!O71,1))</f>
        <v>1</v>
      </c>
      <c r="L71" s="189">
        <f>if(k1_sort!P71="",1,SWITCH(k1_sort!$D71,"ソロ歌",k1_sort!P71*7,"ソリ歌",k1_sort!P71*7,"振り",k1_sort!P71*5,"演技",k1_sort!P71*3,"全体歌",k1_sort!P71,1))</f>
        <v>1</v>
      </c>
      <c r="M71" s="189">
        <f>if(k1_sort!Q71="",1,SWITCH(k1_sort!$D71,"ソロ歌",k1_sort!Q71*7,"ソリ歌",k1_sort!Q71*7,"振り",k1_sort!Q71*5,"演技",k1_sort!Q71*3,"全体歌",k1_sort!Q71,1))</f>
        <v>1</v>
      </c>
      <c r="N71" s="189">
        <f>if(k1_sort!R71="",1,SWITCH(k1_sort!$D71,"ソロ歌",k1_sort!R71*7,"ソリ歌",k1_sort!R71*7,"振り",k1_sort!R71*5,"演技",k1_sort!R71*3,"全体歌",k1_sort!R71,1))</f>
        <v>1</v>
      </c>
      <c r="O71" s="189">
        <f>if(k1_sort!S71="",1,SWITCH(k1_sort!$D71,"ソロ歌",k1_sort!S71*7,"ソリ歌",k1_sort!S71*7,"振り",k1_sort!S71*5,"演技",k1_sort!S71*3,"全体歌",k1_sort!S71,1))</f>
        <v>1</v>
      </c>
      <c r="P71" s="189">
        <f>if(k1_sort!T71="",1,SWITCH(k1_sort!$D71,"ソロ歌",k1_sort!T71*7,"ソリ歌",k1_sort!T71*7,"振り",k1_sort!T71*5,"演技",k1_sort!T71*3,"全体歌",k1_sort!T71,1))</f>
        <v>1</v>
      </c>
      <c r="Q71" s="189">
        <f>if(k1_sort!U71="",1,SWITCH(k1_sort!$D71,"ソロ歌",k1_sort!U71*7,"ソリ歌",k1_sort!U71*7,"振り",k1_sort!U71*5,"演技",k1_sort!U71*3,"全体歌",k1_sort!U71,1))</f>
        <v>1</v>
      </c>
      <c r="R71" s="189">
        <f>if(k1_sort!V71="",1,SWITCH(k1_sort!$D71,"ソロ歌",k1_sort!V71*7,"ソリ歌",k1_sort!V71*7,"振り",k1_sort!V71*5,"演技",k1_sort!V71*3,"全体歌",k1_sort!V71,1))</f>
        <v>1</v>
      </c>
      <c r="S71" s="189">
        <f>if(k1_sort!W71="",1,SWITCH(k1_sort!$D71,"ソロ歌",k1_sort!W71*7,"ソリ歌",k1_sort!W71*7,"振り",k1_sort!W71*5,"演技",k1_sort!W71*3,"全体歌",k1_sort!W71,1))</f>
        <v>1</v>
      </c>
      <c r="T71" s="189">
        <f>if(k1_sort!X71="",1,SWITCH(k1_sort!$D71,"ソロ歌",k1_sort!X71*7,"ソリ歌",k1_sort!X71*7,"振り",k1_sort!X71*5,"演技",k1_sort!X71*3,"全体歌",k1_sort!X71,1))</f>
        <v>1</v>
      </c>
      <c r="U71" s="189">
        <f>if(k1_sort!Y71="",1,SWITCH(k1_sort!$D71,"ソロ歌",k1_sort!Y71*7,"ソリ歌",k1_sort!Y71*7,"振り",k1_sort!Y71*5,"演技",k1_sort!Y71*3,"全体歌",k1_sort!Y71,1))</f>
        <v>1</v>
      </c>
      <c r="V71" s="189">
        <f>if(k1_sort!Z71="",1,SWITCH(k1_sort!$D71,"ソロ歌",k1_sort!Z71*7,"ソリ歌",k1_sort!Z71*7,"振り",k1_sort!Z71*5,"演技",k1_sort!Z71*3,"全体歌",k1_sort!Z71,1))</f>
        <v>1</v>
      </c>
      <c r="W71" s="189">
        <f>if(k1_sort!AA71="",1,SWITCH(k1_sort!$D71,"ソロ歌",k1_sort!AA71*7,"ソリ歌",k1_sort!AA71*7,"振り",k1_sort!AA71*5,"演技",k1_sort!AA71*3,"全体歌",k1_sort!AA71,1))</f>
        <v>1</v>
      </c>
      <c r="X71" s="189">
        <f>if(k1_sort!AB71="",1,SWITCH(k1_sort!$D71,"ソロ歌",k1_sort!AB71*7,"ソリ歌",k1_sort!AB71*7,"振り",k1_sort!AB71*5,"演技",k1_sort!AB71*3,"全体歌",k1_sort!AB71,1))</f>
        <v>1</v>
      </c>
      <c r="Y71" s="189">
        <f>if(k1_sort!AC71="",1,SWITCH(k1_sort!$D71,"ソロ歌",k1_sort!AC71*7,"ソリ歌",k1_sort!AC71*7,"振り",k1_sort!AC71*5,"演技",k1_sort!AC71*3,"全体歌",k1_sort!AC71,1))</f>
        <v>1</v>
      </c>
      <c r="Z71" s="189">
        <f>if(k1_sort!AD71="",1,SWITCH(k1_sort!$D71,"ソロ歌",k1_sort!AD71*7,"ソリ歌",k1_sort!AD71*7,"振り",k1_sort!AD71*5,"演技",k1_sort!AD71*3,"全体歌",k1_sort!AD71,1))</f>
        <v>1</v>
      </c>
      <c r="AA71" s="189">
        <f>if(k1_sort!AE71="",1,SWITCH(k1_sort!$D71,"ソロ歌",k1_sort!AE71*7,"ソリ歌",k1_sort!AE71*7,"振り",k1_sort!AE71*5,"演技",k1_sort!AE71*3,"全体歌",k1_sort!AE71,1))</f>
        <v>1</v>
      </c>
      <c r="AB71" s="189">
        <f>if(k1_sort!AF71="",1,SWITCH(k1_sort!$D71,"ソロ歌",k1_sort!AF71*7,"ソリ歌",k1_sort!AF71*7,"振り",k1_sort!AF71*5,"演技",k1_sort!AF71*3,"全体歌",k1_sort!AF71,1))</f>
        <v>1</v>
      </c>
      <c r="AC71" s="189">
        <f>if(k1_sort!AG71="",1,SWITCH(k1_sort!$D71,"ソロ歌",k1_sort!AG71*7,"ソリ歌",k1_sort!AG71*7,"振り",k1_sort!AG71*5,"演技",k1_sort!AG71*3,"全体歌",k1_sort!AG71,1))</f>
        <v>1</v>
      </c>
      <c r="AD71" s="189">
        <f>if(k1_sort!AH71="",1,SWITCH(k1_sort!$D71,"ソロ歌",k1_sort!AH71*7,"ソリ歌",k1_sort!AH71*7,"振り",k1_sort!AH71*5,"演技",k1_sort!AH71*3,"全体歌",k1_sort!AH71,1))</f>
        <v>1</v>
      </c>
      <c r="AE71" s="189">
        <f>if(k1_sort!AI71="",1,SWITCH(k1_sort!$D71,"ソロ歌",k1_sort!AI71*7,"ソリ歌",k1_sort!AI71*7,"振り",k1_sort!AI71*5,"演技",k1_sort!AI71*3,"全体歌",k1_sort!AI71,1))</f>
        <v>1</v>
      </c>
      <c r="AF71" s="189">
        <f>if(k1_sort!AJ71="",1,SWITCH(k1_sort!$D71,"ソロ歌",k1_sort!AJ71*7,"ソリ歌",k1_sort!AJ71*7,"振り",k1_sort!AJ71*5,"演技",k1_sort!AJ71*3,"全体歌",k1_sort!AJ71,1))</f>
        <v>1</v>
      </c>
      <c r="AG71" s="189">
        <f>if(k1_sort!AK71="",1,SWITCH(k1_sort!$D71,"ソロ歌",k1_sort!AK71*7,"ソリ歌",k1_sort!AK71*7,"振り",k1_sort!AK71*5,"演技",k1_sort!AK71*3,"全体歌",k1_sort!AK71,1))</f>
        <v>1</v>
      </c>
      <c r="AH71" s="189">
        <f>if(k1_sort!AL71="",1,SWITCH(k1_sort!$D71,"ソロ歌",k1_sort!AL71*7,"ソリ歌",k1_sort!AL71*7,"振り",k1_sort!AL71*5,"演技",k1_sort!AL71*3,"全体歌",k1_sort!AL71,1))</f>
        <v>1</v>
      </c>
      <c r="AI71" s="189">
        <f>if(k1_sort!AM71="",1,SWITCH(k1_sort!$D71,"ソロ歌",k1_sort!AM71*7,"ソリ歌",k1_sort!AM71*7,"振り",k1_sort!AM71*5,"演技",k1_sort!AM71*3,"全体歌",k1_sort!AM71,1))</f>
        <v>1</v>
      </c>
      <c r="AJ71" s="189">
        <f>if(k1_sort!AN71="",1,SWITCH(k1_sort!$D71,"ソロ歌",k1_sort!AN71*7,"ソリ歌",k1_sort!AN71*7,"振り",k1_sort!AN71*5,"演技",k1_sort!AN71*3,"全体歌",k1_sort!AN71,1))</f>
        <v>1</v>
      </c>
      <c r="AK71" s="189">
        <f>if(k1_sort!AO71="",1,SWITCH(k1_sort!$D71,"ソロ歌",k1_sort!AO71*7,"ソリ歌",k1_sort!AO71*7,"振り",k1_sort!AO71*5,"演技",k1_sort!AO71*3,"全体歌",k1_sort!AO71,1))</f>
        <v>1</v>
      </c>
      <c r="AL71" s="189">
        <f>if(k1_sort!AP71="",1,SWITCH(k1_sort!$D71,"ソロ歌",k1_sort!AP71*7,"ソリ歌",k1_sort!AP71*7,"振り",k1_sort!AP71*5,"演技",k1_sort!AP71*3,"全体歌",k1_sort!AP71,1))</f>
        <v>1</v>
      </c>
      <c r="AM71" s="189">
        <f>if(k1_sort!AQ71="",1,SWITCH(k1_sort!$D71,"ソロ歌",k1_sort!AQ71*7,"ソリ歌",k1_sort!AQ71*7,"振り",k1_sort!AQ71*5,"演技",k1_sort!AQ71*3,"全体歌",k1_sort!AQ71,1))</f>
        <v>1</v>
      </c>
      <c r="AN71" s="189">
        <f>if(k1_sort!AR71="",1,SWITCH(k1_sort!$D71,"ソロ歌",k1_sort!AR71*7,"ソリ歌",k1_sort!AR71*7,"振り",k1_sort!AR71*5,"演技",k1_sort!AR71*3,"全体歌",k1_sort!AR71,1))</f>
        <v>1</v>
      </c>
      <c r="AO71" s="189">
        <f>if(k1_sort!AS71="",1,SWITCH(k1_sort!$D71,"ソロ歌",k1_sort!AS71*7,"ソリ歌",k1_sort!AS71*7,"振り",k1_sort!AS71*5,"演技",k1_sort!AS71*3,"全体歌",k1_sort!AS71,1))</f>
        <v>1</v>
      </c>
      <c r="AP71" s="189">
        <f>if(k1_sort!AT71="",1,SWITCH(k1_sort!$D71,"ソロ歌",k1_sort!AT71*7,"ソリ歌",k1_sort!AT71*7,"振り",k1_sort!AT71*5,"演技",k1_sort!AT71*3,"全体歌",k1_sort!AT71,1))</f>
        <v>1</v>
      </c>
      <c r="AQ71" s="189">
        <f>if(k1_sort!AU71="",1,SWITCH(k1_sort!$D71,"ソロ歌",k1_sort!AU71*7,"ソリ歌",k1_sort!AU71*7,"振り",k1_sort!AU71*5,"演技",k1_sort!AU71*3,"全体歌",k1_sort!AU71,1))</f>
        <v>1</v>
      </c>
      <c r="AR71" s="189">
        <f>if(k1_sort!AV71="",1,SWITCH(k1_sort!$D71,"ソロ歌",k1_sort!AV71*7,"ソリ歌",k1_sort!AV71*7,"振り",k1_sort!AV71*5,"演技",k1_sort!AV71*3,"全体歌",k1_sort!AV71,1))</f>
        <v>1</v>
      </c>
      <c r="AS71" s="189">
        <f>if(k1_sort!AW71="",1,SWITCH(k1_sort!$D71,"ソロ歌",k1_sort!AW71*7,"ソリ歌",k1_sort!AW71*7,"振り",k1_sort!AW71*5,"演技",k1_sort!AW71*3,"全体歌",k1_sort!AW71,1))</f>
        <v>1</v>
      </c>
      <c r="AT71" s="189">
        <f>if(k1_sort!AX71="",1,SWITCH(k1_sort!$D71,"ソロ歌",k1_sort!AX71*7,"ソリ歌",k1_sort!AX71*7,"振り",k1_sort!AX71*5,"演技",k1_sort!AX71*3,"全体歌",k1_sort!AX71,1))</f>
        <v>1</v>
      </c>
      <c r="AU71" s="189">
        <f>if(k1_sort!AY71="",1,SWITCH(k1_sort!$D71,"ソロ歌",k1_sort!AY71*7,"ソリ歌",k1_sort!AY71*7,"振り",k1_sort!AY71*5,"演技",k1_sort!AY71*3,"全体歌",k1_sort!AY71,1))</f>
        <v>1</v>
      </c>
      <c r="AV71" s="189">
        <f>if(k1_sort!AZ71="",1,SWITCH(k1_sort!$D71,"ソロ歌",k1_sort!AZ71*7,"ソリ歌",k1_sort!AZ71*7,"振り",k1_sort!AZ71*5,"演技",k1_sort!AZ71*3,"全体歌",k1_sort!AZ71,1))</f>
        <v>1</v>
      </c>
      <c r="AW71" s="189">
        <f>if(k1_sort!BA71="",1,SWITCH(k1_sort!$D71,"ソロ歌",k1_sort!BA71*7,"ソリ歌",k1_sort!BA71*7,"振り",k1_sort!BA71*5,"演技",k1_sort!BA71*3,"全体歌",k1_sort!BA71,1))</f>
        <v>1</v>
      </c>
      <c r="AX71" s="189">
        <f>if(k1_sort!BB71="",1,SWITCH(k1_sort!$D71,"ソロ歌",k1_sort!BB71*7,"ソリ歌",k1_sort!BB71*7,"振り",k1_sort!BB71*5,"演技",k1_sort!BB71*3,"全体歌",k1_sort!BB71,1))</f>
        <v>1</v>
      </c>
      <c r="AY71" s="189">
        <f>if(k1_sort!BC71="",1,SWITCH(k1_sort!$D71,"ソロ歌",k1_sort!BC71*7,"ソリ歌",k1_sort!BC71*7,"振り",k1_sort!BC71*5,"演技",k1_sort!BC71*3,"全体歌",k1_sort!BC71,1))</f>
        <v>1</v>
      </c>
    </row>
    <row r="72">
      <c r="A72" s="36" t="str">
        <f>k1_sort!B72</f>
        <v/>
      </c>
      <c r="B72" s="189">
        <f>if(k1_sort!F72="",1,SWITCH(k1_sort!$D72,"ソロ歌",k1_sort!F72*7,"ソリ歌",k1_sort!F72*7,"振り",k1_sort!F72*5,"演技",k1_sort!F72*3,"全体歌",k1_sort!F72,1))</f>
        <v>1</v>
      </c>
      <c r="C72" s="189">
        <f>if(k1_sort!G72="",1,SWITCH(k1_sort!$D72,"ソロ歌",k1_sort!G72*7,"ソリ歌",k1_sort!G72*7,"振り",k1_sort!G72*5,"演技",k1_sort!G72*3,"全体歌",k1_sort!G72,1))</f>
        <v>1</v>
      </c>
      <c r="D72" s="189">
        <f>if(k1_sort!H72="",1,SWITCH(k1_sort!$D72,"ソロ歌",k1_sort!H72*7,"ソリ歌",k1_sort!H72*7,"振り",k1_sort!H72*5,"演技",k1_sort!H72*3,"全体歌",k1_sort!H72,1))</f>
        <v>1</v>
      </c>
      <c r="E72" s="189">
        <f>if(k1_sort!I72="",1,SWITCH(k1_sort!$D72,"ソロ歌",k1_sort!I72*7,"ソリ歌",k1_sort!I72*7,"振り",k1_sort!I72*5,"演技",k1_sort!I72*3,"全体歌",k1_sort!I72,1))</f>
        <v>1</v>
      </c>
      <c r="F72" s="189">
        <f>if(k1_sort!J72="",1,SWITCH(k1_sort!$D72,"ソロ歌",k1_sort!J72*7,"ソリ歌",k1_sort!J72*7,"振り",k1_sort!J72*5,"演技",k1_sort!J72*3,"全体歌",k1_sort!J72,1))</f>
        <v>1</v>
      </c>
      <c r="G72" s="189">
        <f>if(k1_sort!K72="",1,SWITCH(k1_sort!$D72,"ソロ歌",k1_sort!K72*7,"ソリ歌",k1_sort!K72*7,"振り",k1_sort!K72*5,"演技",k1_sort!K72*3,"全体歌",k1_sort!K72,1))</f>
        <v>1</v>
      </c>
      <c r="H72" s="189">
        <f>if(k1_sort!L72="",1,SWITCH(k1_sort!$D72,"ソロ歌",k1_sort!L72*7,"ソリ歌",k1_sort!L72*7,"振り",k1_sort!L72*5,"演技",k1_sort!L72*3,"全体歌",k1_sort!L72,1))</f>
        <v>1</v>
      </c>
      <c r="I72" s="189">
        <f>if(k1_sort!M72="",1,SWITCH(k1_sort!$D72,"ソロ歌",k1_sort!M72*7,"ソリ歌",k1_sort!M72*7,"振り",k1_sort!M72*5,"演技",k1_sort!M72*3,"全体歌",k1_sort!M72,1))</f>
        <v>1</v>
      </c>
      <c r="J72" s="189">
        <f>if(k1_sort!N72="",1,SWITCH(k1_sort!$D72,"ソロ歌",k1_sort!N72*7,"ソリ歌",k1_sort!N72*7,"振り",k1_sort!N72*5,"演技",k1_sort!N72*3,"全体歌",k1_sort!N72,1))</f>
        <v>1</v>
      </c>
      <c r="K72" s="189">
        <f>if(k1_sort!O72="",1,SWITCH(k1_sort!$D72,"ソロ歌",k1_sort!O72*7,"ソリ歌",k1_sort!O72*7,"振り",k1_sort!O72*5,"演技",k1_sort!O72*3,"全体歌",k1_sort!O72,1))</f>
        <v>1</v>
      </c>
      <c r="L72" s="189">
        <f>if(k1_sort!P72="",1,SWITCH(k1_sort!$D72,"ソロ歌",k1_sort!P72*7,"ソリ歌",k1_sort!P72*7,"振り",k1_sort!P72*5,"演技",k1_sort!P72*3,"全体歌",k1_sort!P72,1))</f>
        <v>1</v>
      </c>
      <c r="M72" s="189">
        <f>if(k1_sort!Q72="",1,SWITCH(k1_sort!$D72,"ソロ歌",k1_sort!Q72*7,"ソリ歌",k1_sort!Q72*7,"振り",k1_sort!Q72*5,"演技",k1_sort!Q72*3,"全体歌",k1_sort!Q72,1))</f>
        <v>1</v>
      </c>
      <c r="N72" s="189">
        <f>if(k1_sort!R72="",1,SWITCH(k1_sort!$D72,"ソロ歌",k1_sort!R72*7,"ソリ歌",k1_sort!R72*7,"振り",k1_sort!R72*5,"演技",k1_sort!R72*3,"全体歌",k1_sort!R72,1))</f>
        <v>1</v>
      </c>
      <c r="O72" s="189">
        <f>if(k1_sort!S72="",1,SWITCH(k1_sort!$D72,"ソロ歌",k1_sort!S72*7,"ソリ歌",k1_sort!S72*7,"振り",k1_sort!S72*5,"演技",k1_sort!S72*3,"全体歌",k1_sort!S72,1))</f>
        <v>1</v>
      </c>
      <c r="P72" s="189">
        <f>if(k1_sort!T72="",1,SWITCH(k1_sort!$D72,"ソロ歌",k1_sort!T72*7,"ソリ歌",k1_sort!T72*7,"振り",k1_sort!T72*5,"演技",k1_sort!T72*3,"全体歌",k1_sort!T72,1))</f>
        <v>1</v>
      </c>
      <c r="Q72" s="189">
        <f>if(k1_sort!U72="",1,SWITCH(k1_sort!$D72,"ソロ歌",k1_sort!U72*7,"ソリ歌",k1_sort!U72*7,"振り",k1_sort!U72*5,"演技",k1_sort!U72*3,"全体歌",k1_sort!U72,1))</f>
        <v>1</v>
      </c>
      <c r="R72" s="189">
        <f>if(k1_sort!V72="",1,SWITCH(k1_sort!$D72,"ソロ歌",k1_sort!V72*7,"ソリ歌",k1_sort!V72*7,"振り",k1_sort!V72*5,"演技",k1_sort!V72*3,"全体歌",k1_sort!V72,1))</f>
        <v>1</v>
      </c>
      <c r="S72" s="189">
        <f>if(k1_sort!W72="",1,SWITCH(k1_sort!$D72,"ソロ歌",k1_sort!W72*7,"ソリ歌",k1_sort!W72*7,"振り",k1_sort!W72*5,"演技",k1_sort!W72*3,"全体歌",k1_sort!W72,1))</f>
        <v>1</v>
      </c>
      <c r="T72" s="189">
        <f>if(k1_sort!X72="",1,SWITCH(k1_sort!$D72,"ソロ歌",k1_sort!X72*7,"ソリ歌",k1_sort!X72*7,"振り",k1_sort!X72*5,"演技",k1_sort!X72*3,"全体歌",k1_sort!X72,1))</f>
        <v>1</v>
      </c>
      <c r="U72" s="189">
        <f>if(k1_sort!Y72="",1,SWITCH(k1_sort!$D72,"ソロ歌",k1_sort!Y72*7,"ソリ歌",k1_sort!Y72*7,"振り",k1_sort!Y72*5,"演技",k1_sort!Y72*3,"全体歌",k1_sort!Y72,1))</f>
        <v>1</v>
      </c>
      <c r="V72" s="189">
        <f>if(k1_sort!Z72="",1,SWITCH(k1_sort!$D72,"ソロ歌",k1_sort!Z72*7,"ソリ歌",k1_sort!Z72*7,"振り",k1_sort!Z72*5,"演技",k1_sort!Z72*3,"全体歌",k1_sort!Z72,1))</f>
        <v>1</v>
      </c>
      <c r="W72" s="189">
        <f>if(k1_sort!AA72="",1,SWITCH(k1_sort!$D72,"ソロ歌",k1_sort!AA72*7,"ソリ歌",k1_sort!AA72*7,"振り",k1_sort!AA72*5,"演技",k1_sort!AA72*3,"全体歌",k1_sort!AA72,1))</f>
        <v>1</v>
      </c>
      <c r="X72" s="189">
        <f>if(k1_sort!AB72="",1,SWITCH(k1_sort!$D72,"ソロ歌",k1_sort!AB72*7,"ソリ歌",k1_sort!AB72*7,"振り",k1_sort!AB72*5,"演技",k1_sort!AB72*3,"全体歌",k1_sort!AB72,1))</f>
        <v>1</v>
      </c>
      <c r="Y72" s="189">
        <f>if(k1_sort!AC72="",1,SWITCH(k1_sort!$D72,"ソロ歌",k1_sort!AC72*7,"ソリ歌",k1_sort!AC72*7,"振り",k1_sort!AC72*5,"演技",k1_sort!AC72*3,"全体歌",k1_sort!AC72,1))</f>
        <v>1</v>
      </c>
      <c r="Z72" s="189">
        <f>if(k1_sort!AD72="",1,SWITCH(k1_sort!$D72,"ソロ歌",k1_sort!AD72*7,"ソリ歌",k1_sort!AD72*7,"振り",k1_sort!AD72*5,"演技",k1_sort!AD72*3,"全体歌",k1_sort!AD72,1))</f>
        <v>1</v>
      </c>
      <c r="AA72" s="189">
        <f>if(k1_sort!AE72="",1,SWITCH(k1_sort!$D72,"ソロ歌",k1_sort!AE72*7,"ソリ歌",k1_sort!AE72*7,"振り",k1_sort!AE72*5,"演技",k1_sort!AE72*3,"全体歌",k1_sort!AE72,1))</f>
        <v>1</v>
      </c>
      <c r="AB72" s="189">
        <f>if(k1_sort!AF72="",1,SWITCH(k1_sort!$D72,"ソロ歌",k1_sort!AF72*7,"ソリ歌",k1_sort!AF72*7,"振り",k1_sort!AF72*5,"演技",k1_sort!AF72*3,"全体歌",k1_sort!AF72,1))</f>
        <v>1</v>
      </c>
      <c r="AC72" s="189">
        <f>if(k1_sort!AG72="",1,SWITCH(k1_sort!$D72,"ソロ歌",k1_sort!AG72*7,"ソリ歌",k1_sort!AG72*7,"振り",k1_sort!AG72*5,"演技",k1_sort!AG72*3,"全体歌",k1_sort!AG72,1))</f>
        <v>1</v>
      </c>
      <c r="AD72" s="189">
        <f>if(k1_sort!AH72="",1,SWITCH(k1_sort!$D72,"ソロ歌",k1_sort!AH72*7,"ソリ歌",k1_sort!AH72*7,"振り",k1_sort!AH72*5,"演技",k1_sort!AH72*3,"全体歌",k1_sort!AH72,1))</f>
        <v>1</v>
      </c>
      <c r="AE72" s="189">
        <f>if(k1_sort!AI72="",1,SWITCH(k1_sort!$D72,"ソロ歌",k1_sort!AI72*7,"ソリ歌",k1_sort!AI72*7,"振り",k1_sort!AI72*5,"演技",k1_sort!AI72*3,"全体歌",k1_sort!AI72,1))</f>
        <v>1</v>
      </c>
      <c r="AF72" s="189">
        <f>if(k1_sort!AJ72="",1,SWITCH(k1_sort!$D72,"ソロ歌",k1_sort!AJ72*7,"ソリ歌",k1_sort!AJ72*7,"振り",k1_sort!AJ72*5,"演技",k1_sort!AJ72*3,"全体歌",k1_sort!AJ72,1))</f>
        <v>1</v>
      </c>
      <c r="AG72" s="189">
        <f>if(k1_sort!AK72="",1,SWITCH(k1_sort!$D72,"ソロ歌",k1_sort!AK72*7,"ソリ歌",k1_sort!AK72*7,"振り",k1_sort!AK72*5,"演技",k1_sort!AK72*3,"全体歌",k1_sort!AK72,1))</f>
        <v>1</v>
      </c>
      <c r="AH72" s="189">
        <f>if(k1_sort!AL72="",1,SWITCH(k1_sort!$D72,"ソロ歌",k1_sort!AL72*7,"ソリ歌",k1_sort!AL72*7,"振り",k1_sort!AL72*5,"演技",k1_sort!AL72*3,"全体歌",k1_sort!AL72,1))</f>
        <v>1</v>
      </c>
      <c r="AI72" s="189">
        <f>if(k1_sort!AM72="",1,SWITCH(k1_sort!$D72,"ソロ歌",k1_sort!AM72*7,"ソリ歌",k1_sort!AM72*7,"振り",k1_sort!AM72*5,"演技",k1_sort!AM72*3,"全体歌",k1_sort!AM72,1))</f>
        <v>1</v>
      </c>
      <c r="AJ72" s="189">
        <f>if(k1_sort!AN72="",1,SWITCH(k1_sort!$D72,"ソロ歌",k1_sort!AN72*7,"ソリ歌",k1_sort!AN72*7,"振り",k1_sort!AN72*5,"演技",k1_sort!AN72*3,"全体歌",k1_sort!AN72,1))</f>
        <v>1</v>
      </c>
      <c r="AK72" s="189">
        <f>if(k1_sort!AO72="",1,SWITCH(k1_sort!$D72,"ソロ歌",k1_sort!AO72*7,"ソリ歌",k1_sort!AO72*7,"振り",k1_sort!AO72*5,"演技",k1_sort!AO72*3,"全体歌",k1_sort!AO72,1))</f>
        <v>1</v>
      </c>
      <c r="AL72" s="189">
        <f>if(k1_sort!AP72="",1,SWITCH(k1_sort!$D72,"ソロ歌",k1_sort!AP72*7,"ソリ歌",k1_sort!AP72*7,"振り",k1_sort!AP72*5,"演技",k1_sort!AP72*3,"全体歌",k1_sort!AP72,1))</f>
        <v>1</v>
      </c>
      <c r="AM72" s="189">
        <f>if(k1_sort!AQ72="",1,SWITCH(k1_sort!$D72,"ソロ歌",k1_sort!AQ72*7,"ソリ歌",k1_sort!AQ72*7,"振り",k1_sort!AQ72*5,"演技",k1_sort!AQ72*3,"全体歌",k1_sort!AQ72,1))</f>
        <v>1</v>
      </c>
      <c r="AN72" s="189">
        <f>if(k1_sort!AR72="",1,SWITCH(k1_sort!$D72,"ソロ歌",k1_sort!AR72*7,"ソリ歌",k1_sort!AR72*7,"振り",k1_sort!AR72*5,"演技",k1_sort!AR72*3,"全体歌",k1_sort!AR72,1))</f>
        <v>1</v>
      </c>
      <c r="AO72" s="189">
        <f>if(k1_sort!AS72="",1,SWITCH(k1_sort!$D72,"ソロ歌",k1_sort!AS72*7,"ソリ歌",k1_sort!AS72*7,"振り",k1_sort!AS72*5,"演技",k1_sort!AS72*3,"全体歌",k1_sort!AS72,1))</f>
        <v>1</v>
      </c>
      <c r="AP72" s="189">
        <f>if(k1_sort!AT72="",1,SWITCH(k1_sort!$D72,"ソロ歌",k1_sort!AT72*7,"ソリ歌",k1_sort!AT72*7,"振り",k1_sort!AT72*5,"演技",k1_sort!AT72*3,"全体歌",k1_sort!AT72,1))</f>
        <v>1</v>
      </c>
      <c r="AQ72" s="189">
        <f>if(k1_sort!AU72="",1,SWITCH(k1_sort!$D72,"ソロ歌",k1_sort!AU72*7,"ソリ歌",k1_sort!AU72*7,"振り",k1_sort!AU72*5,"演技",k1_sort!AU72*3,"全体歌",k1_sort!AU72,1))</f>
        <v>1</v>
      </c>
      <c r="AR72" s="189">
        <f>if(k1_sort!AV72="",1,SWITCH(k1_sort!$D72,"ソロ歌",k1_sort!AV72*7,"ソリ歌",k1_sort!AV72*7,"振り",k1_sort!AV72*5,"演技",k1_sort!AV72*3,"全体歌",k1_sort!AV72,1))</f>
        <v>1</v>
      </c>
      <c r="AS72" s="189">
        <f>if(k1_sort!AW72="",1,SWITCH(k1_sort!$D72,"ソロ歌",k1_sort!AW72*7,"ソリ歌",k1_sort!AW72*7,"振り",k1_sort!AW72*5,"演技",k1_sort!AW72*3,"全体歌",k1_sort!AW72,1))</f>
        <v>1</v>
      </c>
      <c r="AT72" s="189">
        <f>if(k1_sort!AX72="",1,SWITCH(k1_sort!$D72,"ソロ歌",k1_sort!AX72*7,"ソリ歌",k1_sort!AX72*7,"振り",k1_sort!AX72*5,"演技",k1_sort!AX72*3,"全体歌",k1_sort!AX72,1))</f>
        <v>1</v>
      </c>
      <c r="AU72" s="189">
        <f>if(k1_sort!AY72="",1,SWITCH(k1_sort!$D72,"ソロ歌",k1_sort!AY72*7,"ソリ歌",k1_sort!AY72*7,"振り",k1_sort!AY72*5,"演技",k1_sort!AY72*3,"全体歌",k1_sort!AY72,1))</f>
        <v>1</v>
      </c>
      <c r="AV72" s="189">
        <f>if(k1_sort!AZ72="",1,SWITCH(k1_sort!$D72,"ソロ歌",k1_sort!AZ72*7,"ソリ歌",k1_sort!AZ72*7,"振り",k1_sort!AZ72*5,"演技",k1_sort!AZ72*3,"全体歌",k1_sort!AZ72,1))</f>
        <v>1</v>
      </c>
      <c r="AW72" s="189">
        <f>if(k1_sort!BA72="",1,SWITCH(k1_sort!$D72,"ソロ歌",k1_sort!BA72*7,"ソリ歌",k1_sort!BA72*7,"振り",k1_sort!BA72*5,"演技",k1_sort!BA72*3,"全体歌",k1_sort!BA72,1))</f>
        <v>1</v>
      </c>
      <c r="AX72" s="189">
        <f>if(k1_sort!BB72="",1,SWITCH(k1_sort!$D72,"ソロ歌",k1_sort!BB72*7,"ソリ歌",k1_sort!BB72*7,"振り",k1_sort!BB72*5,"演技",k1_sort!BB72*3,"全体歌",k1_sort!BB72,1))</f>
        <v>1</v>
      </c>
      <c r="AY72" s="189">
        <f>if(k1_sort!BC72="",1,SWITCH(k1_sort!$D72,"ソロ歌",k1_sort!BC72*7,"ソリ歌",k1_sort!BC72*7,"振り",k1_sort!BC72*5,"演技",k1_sort!BC72*3,"全体歌",k1_sort!BC72,1))</f>
        <v>1</v>
      </c>
    </row>
    <row r="73">
      <c r="A73" s="36" t="str">
        <f>k1_sort!B73</f>
        <v/>
      </c>
      <c r="B73" s="189">
        <f>if(k1_sort!F73="",1,SWITCH(k1_sort!$D73,"ソロ歌",k1_sort!F73*7,"ソリ歌",k1_sort!F73*7,"振り",k1_sort!F73*5,"演技",k1_sort!F73*3,"全体歌",k1_sort!F73,1))</f>
        <v>1</v>
      </c>
      <c r="C73" s="189">
        <f>if(k1_sort!G73="",1,SWITCH(k1_sort!$D73,"ソロ歌",k1_sort!G73*7,"ソリ歌",k1_sort!G73*7,"振り",k1_sort!G73*5,"演技",k1_sort!G73*3,"全体歌",k1_sort!G73,1))</f>
        <v>1</v>
      </c>
      <c r="D73" s="189">
        <f>if(k1_sort!H73="",1,SWITCH(k1_sort!$D73,"ソロ歌",k1_sort!H73*7,"ソリ歌",k1_sort!H73*7,"振り",k1_sort!H73*5,"演技",k1_sort!H73*3,"全体歌",k1_sort!H73,1))</f>
        <v>1</v>
      </c>
      <c r="E73" s="189">
        <f>if(k1_sort!I73="",1,SWITCH(k1_sort!$D73,"ソロ歌",k1_sort!I73*7,"ソリ歌",k1_sort!I73*7,"振り",k1_sort!I73*5,"演技",k1_sort!I73*3,"全体歌",k1_sort!I73,1))</f>
        <v>1</v>
      </c>
      <c r="F73" s="189">
        <f>if(k1_sort!J73="",1,SWITCH(k1_sort!$D73,"ソロ歌",k1_sort!J73*7,"ソリ歌",k1_sort!J73*7,"振り",k1_sort!J73*5,"演技",k1_sort!J73*3,"全体歌",k1_sort!J73,1))</f>
        <v>1</v>
      </c>
      <c r="G73" s="189">
        <f>if(k1_sort!K73="",1,SWITCH(k1_sort!$D73,"ソロ歌",k1_sort!K73*7,"ソリ歌",k1_sort!K73*7,"振り",k1_sort!K73*5,"演技",k1_sort!K73*3,"全体歌",k1_sort!K73,1))</f>
        <v>1</v>
      </c>
      <c r="H73" s="189">
        <f>if(k1_sort!L73="",1,SWITCH(k1_sort!$D73,"ソロ歌",k1_sort!L73*7,"ソリ歌",k1_sort!L73*7,"振り",k1_sort!L73*5,"演技",k1_sort!L73*3,"全体歌",k1_sort!L73,1))</f>
        <v>1</v>
      </c>
      <c r="I73" s="189">
        <f>if(k1_sort!M73="",1,SWITCH(k1_sort!$D73,"ソロ歌",k1_sort!M73*7,"ソリ歌",k1_sort!M73*7,"振り",k1_sort!M73*5,"演技",k1_sort!M73*3,"全体歌",k1_sort!M73,1))</f>
        <v>1</v>
      </c>
      <c r="J73" s="189">
        <f>if(k1_sort!N73="",1,SWITCH(k1_sort!$D73,"ソロ歌",k1_sort!N73*7,"ソリ歌",k1_sort!N73*7,"振り",k1_sort!N73*5,"演技",k1_sort!N73*3,"全体歌",k1_sort!N73,1))</f>
        <v>1</v>
      </c>
      <c r="K73" s="189">
        <f>if(k1_sort!O73="",1,SWITCH(k1_sort!$D73,"ソロ歌",k1_sort!O73*7,"ソリ歌",k1_sort!O73*7,"振り",k1_sort!O73*5,"演技",k1_sort!O73*3,"全体歌",k1_sort!O73,1))</f>
        <v>1</v>
      </c>
      <c r="L73" s="189">
        <f>if(k1_sort!P73="",1,SWITCH(k1_sort!$D73,"ソロ歌",k1_sort!P73*7,"ソリ歌",k1_sort!P73*7,"振り",k1_sort!P73*5,"演技",k1_sort!P73*3,"全体歌",k1_sort!P73,1))</f>
        <v>1</v>
      </c>
      <c r="M73" s="189">
        <f>if(k1_sort!Q73="",1,SWITCH(k1_sort!$D73,"ソロ歌",k1_sort!Q73*7,"ソリ歌",k1_sort!Q73*7,"振り",k1_sort!Q73*5,"演技",k1_sort!Q73*3,"全体歌",k1_sort!Q73,1))</f>
        <v>1</v>
      </c>
      <c r="N73" s="189">
        <f>if(k1_sort!R73="",1,SWITCH(k1_sort!$D73,"ソロ歌",k1_sort!R73*7,"ソリ歌",k1_sort!R73*7,"振り",k1_sort!R73*5,"演技",k1_sort!R73*3,"全体歌",k1_sort!R73,1))</f>
        <v>1</v>
      </c>
      <c r="O73" s="189">
        <f>if(k1_sort!S73="",1,SWITCH(k1_sort!$D73,"ソロ歌",k1_sort!S73*7,"ソリ歌",k1_sort!S73*7,"振り",k1_sort!S73*5,"演技",k1_sort!S73*3,"全体歌",k1_sort!S73,1))</f>
        <v>1</v>
      </c>
      <c r="P73" s="189">
        <f>if(k1_sort!T73="",1,SWITCH(k1_sort!$D73,"ソロ歌",k1_sort!T73*7,"ソリ歌",k1_sort!T73*7,"振り",k1_sort!T73*5,"演技",k1_sort!T73*3,"全体歌",k1_sort!T73,1))</f>
        <v>1</v>
      </c>
      <c r="Q73" s="189">
        <f>if(k1_sort!U73="",1,SWITCH(k1_sort!$D73,"ソロ歌",k1_sort!U73*7,"ソリ歌",k1_sort!U73*7,"振り",k1_sort!U73*5,"演技",k1_sort!U73*3,"全体歌",k1_sort!U73,1))</f>
        <v>1</v>
      </c>
      <c r="R73" s="189">
        <f>if(k1_sort!V73="",1,SWITCH(k1_sort!$D73,"ソロ歌",k1_sort!V73*7,"ソリ歌",k1_sort!V73*7,"振り",k1_sort!V73*5,"演技",k1_sort!V73*3,"全体歌",k1_sort!V73,1))</f>
        <v>1</v>
      </c>
      <c r="S73" s="189">
        <f>if(k1_sort!W73="",1,SWITCH(k1_sort!$D73,"ソロ歌",k1_sort!W73*7,"ソリ歌",k1_sort!W73*7,"振り",k1_sort!W73*5,"演技",k1_sort!W73*3,"全体歌",k1_sort!W73,1))</f>
        <v>1</v>
      </c>
      <c r="T73" s="189">
        <f>if(k1_sort!X73="",1,SWITCH(k1_sort!$D73,"ソロ歌",k1_sort!X73*7,"ソリ歌",k1_sort!X73*7,"振り",k1_sort!X73*5,"演技",k1_sort!X73*3,"全体歌",k1_sort!X73,1))</f>
        <v>1</v>
      </c>
      <c r="U73" s="189">
        <f>if(k1_sort!Y73="",1,SWITCH(k1_sort!$D73,"ソロ歌",k1_sort!Y73*7,"ソリ歌",k1_sort!Y73*7,"振り",k1_sort!Y73*5,"演技",k1_sort!Y73*3,"全体歌",k1_sort!Y73,1))</f>
        <v>1</v>
      </c>
      <c r="V73" s="189">
        <f>if(k1_sort!Z73="",1,SWITCH(k1_sort!$D73,"ソロ歌",k1_sort!Z73*7,"ソリ歌",k1_sort!Z73*7,"振り",k1_sort!Z73*5,"演技",k1_sort!Z73*3,"全体歌",k1_sort!Z73,1))</f>
        <v>1</v>
      </c>
      <c r="W73" s="189">
        <f>if(k1_sort!AA73="",1,SWITCH(k1_sort!$D73,"ソロ歌",k1_sort!AA73*7,"ソリ歌",k1_sort!AA73*7,"振り",k1_sort!AA73*5,"演技",k1_sort!AA73*3,"全体歌",k1_sort!AA73,1))</f>
        <v>1</v>
      </c>
      <c r="X73" s="189">
        <f>if(k1_sort!AB73="",1,SWITCH(k1_sort!$D73,"ソロ歌",k1_sort!AB73*7,"ソリ歌",k1_sort!AB73*7,"振り",k1_sort!AB73*5,"演技",k1_sort!AB73*3,"全体歌",k1_sort!AB73,1))</f>
        <v>1</v>
      </c>
      <c r="Y73" s="189">
        <f>if(k1_sort!AC73="",1,SWITCH(k1_sort!$D73,"ソロ歌",k1_sort!AC73*7,"ソリ歌",k1_sort!AC73*7,"振り",k1_sort!AC73*5,"演技",k1_sort!AC73*3,"全体歌",k1_sort!AC73,1))</f>
        <v>1</v>
      </c>
      <c r="Z73" s="189">
        <f>if(k1_sort!AD73="",1,SWITCH(k1_sort!$D73,"ソロ歌",k1_sort!AD73*7,"ソリ歌",k1_sort!AD73*7,"振り",k1_sort!AD73*5,"演技",k1_sort!AD73*3,"全体歌",k1_sort!AD73,1))</f>
        <v>1</v>
      </c>
      <c r="AA73" s="189">
        <f>if(k1_sort!AE73="",1,SWITCH(k1_sort!$D73,"ソロ歌",k1_sort!AE73*7,"ソリ歌",k1_sort!AE73*7,"振り",k1_sort!AE73*5,"演技",k1_sort!AE73*3,"全体歌",k1_sort!AE73,1))</f>
        <v>1</v>
      </c>
      <c r="AB73" s="189">
        <f>if(k1_sort!AF73="",1,SWITCH(k1_sort!$D73,"ソロ歌",k1_sort!AF73*7,"ソリ歌",k1_sort!AF73*7,"振り",k1_sort!AF73*5,"演技",k1_sort!AF73*3,"全体歌",k1_sort!AF73,1))</f>
        <v>1</v>
      </c>
      <c r="AC73" s="189">
        <f>if(k1_sort!AG73="",1,SWITCH(k1_sort!$D73,"ソロ歌",k1_sort!AG73*7,"ソリ歌",k1_sort!AG73*7,"振り",k1_sort!AG73*5,"演技",k1_sort!AG73*3,"全体歌",k1_sort!AG73,1))</f>
        <v>1</v>
      </c>
      <c r="AD73" s="189">
        <f>if(k1_sort!AH73="",1,SWITCH(k1_sort!$D73,"ソロ歌",k1_sort!AH73*7,"ソリ歌",k1_sort!AH73*7,"振り",k1_sort!AH73*5,"演技",k1_sort!AH73*3,"全体歌",k1_sort!AH73,1))</f>
        <v>1</v>
      </c>
      <c r="AE73" s="189">
        <f>if(k1_sort!AI73="",1,SWITCH(k1_sort!$D73,"ソロ歌",k1_sort!AI73*7,"ソリ歌",k1_sort!AI73*7,"振り",k1_sort!AI73*5,"演技",k1_sort!AI73*3,"全体歌",k1_sort!AI73,1))</f>
        <v>1</v>
      </c>
      <c r="AF73" s="189">
        <f>if(k1_sort!AJ73="",1,SWITCH(k1_sort!$D73,"ソロ歌",k1_sort!AJ73*7,"ソリ歌",k1_sort!AJ73*7,"振り",k1_sort!AJ73*5,"演技",k1_sort!AJ73*3,"全体歌",k1_sort!AJ73,1))</f>
        <v>1</v>
      </c>
      <c r="AG73" s="189">
        <f>if(k1_sort!AK73="",1,SWITCH(k1_sort!$D73,"ソロ歌",k1_sort!AK73*7,"ソリ歌",k1_sort!AK73*7,"振り",k1_sort!AK73*5,"演技",k1_sort!AK73*3,"全体歌",k1_sort!AK73,1))</f>
        <v>1</v>
      </c>
      <c r="AH73" s="189">
        <f>if(k1_sort!AL73="",1,SWITCH(k1_sort!$D73,"ソロ歌",k1_sort!AL73*7,"ソリ歌",k1_sort!AL73*7,"振り",k1_sort!AL73*5,"演技",k1_sort!AL73*3,"全体歌",k1_sort!AL73,1))</f>
        <v>1</v>
      </c>
      <c r="AI73" s="189">
        <f>if(k1_sort!AM73="",1,SWITCH(k1_sort!$D73,"ソロ歌",k1_sort!AM73*7,"ソリ歌",k1_sort!AM73*7,"振り",k1_sort!AM73*5,"演技",k1_sort!AM73*3,"全体歌",k1_sort!AM73,1))</f>
        <v>1</v>
      </c>
      <c r="AJ73" s="189">
        <f>if(k1_sort!AN73="",1,SWITCH(k1_sort!$D73,"ソロ歌",k1_sort!AN73*7,"ソリ歌",k1_sort!AN73*7,"振り",k1_sort!AN73*5,"演技",k1_sort!AN73*3,"全体歌",k1_sort!AN73,1))</f>
        <v>1</v>
      </c>
      <c r="AK73" s="189">
        <f>if(k1_sort!AO73="",1,SWITCH(k1_sort!$D73,"ソロ歌",k1_sort!AO73*7,"ソリ歌",k1_sort!AO73*7,"振り",k1_sort!AO73*5,"演技",k1_sort!AO73*3,"全体歌",k1_sort!AO73,1))</f>
        <v>1</v>
      </c>
      <c r="AL73" s="189">
        <f>if(k1_sort!AP73="",1,SWITCH(k1_sort!$D73,"ソロ歌",k1_sort!AP73*7,"ソリ歌",k1_sort!AP73*7,"振り",k1_sort!AP73*5,"演技",k1_sort!AP73*3,"全体歌",k1_sort!AP73,1))</f>
        <v>1</v>
      </c>
      <c r="AM73" s="189">
        <f>if(k1_sort!AQ73="",1,SWITCH(k1_sort!$D73,"ソロ歌",k1_sort!AQ73*7,"ソリ歌",k1_sort!AQ73*7,"振り",k1_sort!AQ73*5,"演技",k1_sort!AQ73*3,"全体歌",k1_sort!AQ73,1))</f>
        <v>1</v>
      </c>
      <c r="AN73" s="189">
        <f>if(k1_sort!AR73="",1,SWITCH(k1_sort!$D73,"ソロ歌",k1_sort!AR73*7,"ソリ歌",k1_sort!AR73*7,"振り",k1_sort!AR73*5,"演技",k1_sort!AR73*3,"全体歌",k1_sort!AR73,1))</f>
        <v>1</v>
      </c>
      <c r="AO73" s="189">
        <f>if(k1_sort!AS73="",1,SWITCH(k1_sort!$D73,"ソロ歌",k1_sort!AS73*7,"ソリ歌",k1_sort!AS73*7,"振り",k1_sort!AS73*5,"演技",k1_sort!AS73*3,"全体歌",k1_sort!AS73,1))</f>
        <v>1</v>
      </c>
      <c r="AP73" s="189">
        <f>if(k1_sort!AT73="",1,SWITCH(k1_sort!$D73,"ソロ歌",k1_sort!AT73*7,"ソリ歌",k1_sort!AT73*7,"振り",k1_sort!AT73*5,"演技",k1_sort!AT73*3,"全体歌",k1_sort!AT73,1))</f>
        <v>1</v>
      </c>
      <c r="AQ73" s="189">
        <f>if(k1_sort!AU73="",1,SWITCH(k1_sort!$D73,"ソロ歌",k1_sort!AU73*7,"ソリ歌",k1_sort!AU73*7,"振り",k1_sort!AU73*5,"演技",k1_sort!AU73*3,"全体歌",k1_sort!AU73,1))</f>
        <v>1</v>
      </c>
      <c r="AR73" s="189">
        <f>if(k1_sort!AV73="",1,SWITCH(k1_sort!$D73,"ソロ歌",k1_sort!AV73*7,"ソリ歌",k1_sort!AV73*7,"振り",k1_sort!AV73*5,"演技",k1_sort!AV73*3,"全体歌",k1_sort!AV73,1))</f>
        <v>1</v>
      </c>
      <c r="AS73" s="189">
        <f>if(k1_sort!AW73="",1,SWITCH(k1_sort!$D73,"ソロ歌",k1_sort!AW73*7,"ソリ歌",k1_sort!AW73*7,"振り",k1_sort!AW73*5,"演技",k1_sort!AW73*3,"全体歌",k1_sort!AW73,1))</f>
        <v>1</v>
      </c>
      <c r="AT73" s="189">
        <f>if(k1_sort!AX73="",1,SWITCH(k1_sort!$D73,"ソロ歌",k1_sort!AX73*7,"ソリ歌",k1_sort!AX73*7,"振り",k1_sort!AX73*5,"演技",k1_sort!AX73*3,"全体歌",k1_sort!AX73,1))</f>
        <v>1</v>
      </c>
      <c r="AU73" s="189">
        <f>if(k1_sort!AY73="",1,SWITCH(k1_sort!$D73,"ソロ歌",k1_sort!AY73*7,"ソリ歌",k1_sort!AY73*7,"振り",k1_sort!AY73*5,"演技",k1_sort!AY73*3,"全体歌",k1_sort!AY73,1))</f>
        <v>1</v>
      </c>
      <c r="AV73" s="189">
        <f>if(k1_sort!AZ73="",1,SWITCH(k1_sort!$D73,"ソロ歌",k1_sort!AZ73*7,"ソリ歌",k1_sort!AZ73*7,"振り",k1_sort!AZ73*5,"演技",k1_sort!AZ73*3,"全体歌",k1_sort!AZ73,1))</f>
        <v>1</v>
      </c>
      <c r="AW73" s="189">
        <f>if(k1_sort!BA73="",1,SWITCH(k1_sort!$D73,"ソロ歌",k1_sort!BA73*7,"ソリ歌",k1_sort!BA73*7,"振り",k1_sort!BA73*5,"演技",k1_sort!BA73*3,"全体歌",k1_sort!BA73,1))</f>
        <v>1</v>
      </c>
      <c r="AX73" s="189">
        <f>if(k1_sort!BB73="",1,SWITCH(k1_sort!$D73,"ソロ歌",k1_sort!BB73*7,"ソリ歌",k1_sort!BB73*7,"振り",k1_sort!BB73*5,"演技",k1_sort!BB73*3,"全体歌",k1_sort!BB73,1))</f>
        <v>1</v>
      </c>
      <c r="AY73" s="189">
        <f>if(k1_sort!BC73="",1,SWITCH(k1_sort!$D73,"ソロ歌",k1_sort!BC73*7,"ソリ歌",k1_sort!BC73*7,"振り",k1_sort!BC73*5,"演技",k1_sort!BC73*3,"全体歌",k1_sort!BC73,1))</f>
        <v>1</v>
      </c>
    </row>
    <row r="74">
      <c r="A74" s="36" t="str">
        <f>k1_sort!B74</f>
        <v/>
      </c>
      <c r="B74" s="189">
        <f>if(k1_sort!F74="",1,SWITCH(k1_sort!$D74,"ソロ歌",k1_sort!F74*7,"ソリ歌",k1_sort!F74*7,"振り",k1_sort!F74*5,"演技",k1_sort!F74*3,"全体歌",k1_sort!F74,1))</f>
        <v>1</v>
      </c>
      <c r="C74" s="189">
        <f>if(k1_sort!G74="",1,SWITCH(k1_sort!$D74,"ソロ歌",k1_sort!G74*7,"ソリ歌",k1_sort!G74*7,"振り",k1_sort!G74*5,"演技",k1_sort!G74*3,"全体歌",k1_sort!G74,1))</f>
        <v>1</v>
      </c>
      <c r="D74" s="189">
        <f>if(k1_sort!H74="",1,SWITCH(k1_sort!$D74,"ソロ歌",k1_sort!H74*7,"ソリ歌",k1_sort!H74*7,"振り",k1_sort!H74*5,"演技",k1_sort!H74*3,"全体歌",k1_sort!H74,1))</f>
        <v>1</v>
      </c>
      <c r="E74" s="189">
        <f>if(k1_sort!I74="",1,SWITCH(k1_sort!$D74,"ソロ歌",k1_sort!I74*7,"ソリ歌",k1_sort!I74*7,"振り",k1_sort!I74*5,"演技",k1_sort!I74*3,"全体歌",k1_sort!I74,1))</f>
        <v>1</v>
      </c>
      <c r="F74" s="189">
        <f>if(k1_sort!J74="",1,SWITCH(k1_sort!$D74,"ソロ歌",k1_sort!J74*7,"ソリ歌",k1_sort!J74*7,"振り",k1_sort!J74*5,"演技",k1_sort!J74*3,"全体歌",k1_sort!J74,1))</f>
        <v>1</v>
      </c>
      <c r="G74" s="189">
        <f>if(k1_sort!K74="",1,SWITCH(k1_sort!$D74,"ソロ歌",k1_sort!K74*7,"ソリ歌",k1_sort!K74*7,"振り",k1_sort!K74*5,"演技",k1_sort!K74*3,"全体歌",k1_sort!K74,1))</f>
        <v>1</v>
      </c>
      <c r="H74" s="189">
        <f>if(k1_sort!L74="",1,SWITCH(k1_sort!$D74,"ソロ歌",k1_sort!L74*7,"ソリ歌",k1_sort!L74*7,"振り",k1_sort!L74*5,"演技",k1_sort!L74*3,"全体歌",k1_sort!L74,1))</f>
        <v>1</v>
      </c>
      <c r="I74" s="189">
        <f>if(k1_sort!M74="",1,SWITCH(k1_sort!$D74,"ソロ歌",k1_sort!M74*7,"ソリ歌",k1_sort!M74*7,"振り",k1_sort!M74*5,"演技",k1_sort!M74*3,"全体歌",k1_sort!M74,1))</f>
        <v>1</v>
      </c>
      <c r="J74" s="189">
        <f>if(k1_sort!N74="",1,SWITCH(k1_sort!$D74,"ソロ歌",k1_sort!N74*7,"ソリ歌",k1_sort!N74*7,"振り",k1_sort!N74*5,"演技",k1_sort!N74*3,"全体歌",k1_sort!N74,1))</f>
        <v>1</v>
      </c>
      <c r="K74" s="189">
        <f>if(k1_sort!O74="",1,SWITCH(k1_sort!$D74,"ソロ歌",k1_sort!O74*7,"ソリ歌",k1_sort!O74*7,"振り",k1_sort!O74*5,"演技",k1_sort!O74*3,"全体歌",k1_sort!O74,1))</f>
        <v>1</v>
      </c>
      <c r="L74" s="189">
        <f>if(k1_sort!P74="",1,SWITCH(k1_sort!$D74,"ソロ歌",k1_sort!P74*7,"ソリ歌",k1_sort!P74*7,"振り",k1_sort!P74*5,"演技",k1_sort!P74*3,"全体歌",k1_sort!P74,1))</f>
        <v>1</v>
      </c>
      <c r="M74" s="189">
        <f>if(k1_sort!Q74="",1,SWITCH(k1_sort!$D74,"ソロ歌",k1_sort!Q74*7,"ソリ歌",k1_sort!Q74*7,"振り",k1_sort!Q74*5,"演技",k1_sort!Q74*3,"全体歌",k1_sort!Q74,1))</f>
        <v>1</v>
      </c>
      <c r="N74" s="189">
        <f>if(k1_sort!R74="",1,SWITCH(k1_sort!$D74,"ソロ歌",k1_sort!R74*7,"ソリ歌",k1_sort!R74*7,"振り",k1_sort!R74*5,"演技",k1_sort!R74*3,"全体歌",k1_sort!R74,1))</f>
        <v>1</v>
      </c>
      <c r="O74" s="189">
        <f>if(k1_sort!S74="",1,SWITCH(k1_sort!$D74,"ソロ歌",k1_sort!S74*7,"ソリ歌",k1_sort!S74*7,"振り",k1_sort!S74*5,"演技",k1_sort!S74*3,"全体歌",k1_sort!S74,1))</f>
        <v>1</v>
      </c>
      <c r="P74" s="189">
        <f>if(k1_sort!T74="",1,SWITCH(k1_sort!$D74,"ソロ歌",k1_sort!T74*7,"ソリ歌",k1_sort!T74*7,"振り",k1_sort!T74*5,"演技",k1_sort!T74*3,"全体歌",k1_sort!T74,1))</f>
        <v>1</v>
      </c>
      <c r="Q74" s="189">
        <f>if(k1_sort!U74="",1,SWITCH(k1_sort!$D74,"ソロ歌",k1_sort!U74*7,"ソリ歌",k1_sort!U74*7,"振り",k1_sort!U74*5,"演技",k1_sort!U74*3,"全体歌",k1_sort!U74,1))</f>
        <v>1</v>
      </c>
      <c r="R74" s="189">
        <f>if(k1_sort!V74="",1,SWITCH(k1_sort!$D74,"ソロ歌",k1_sort!V74*7,"ソリ歌",k1_sort!V74*7,"振り",k1_sort!V74*5,"演技",k1_sort!V74*3,"全体歌",k1_sort!V74,1))</f>
        <v>1</v>
      </c>
      <c r="S74" s="189">
        <f>if(k1_sort!W74="",1,SWITCH(k1_sort!$D74,"ソロ歌",k1_sort!W74*7,"ソリ歌",k1_sort!W74*7,"振り",k1_sort!W74*5,"演技",k1_sort!W74*3,"全体歌",k1_sort!W74,1))</f>
        <v>1</v>
      </c>
      <c r="T74" s="189">
        <f>if(k1_sort!X74="",1,SWITCH(k1_sort!$D74,"ソロ歌",k1_sort!X74*7,"ソリ歌",k1_sort!X74*7,"振り",k1_sort!X74*5,"演技",k1_sort!X74*3,"全体歌",k1_sort!X74,1))</f>
        <v>1</v>
      </c>
      <c r="U74" s="189">
        <f>if(k1_sort!Y74="",1,SWITCH(k1_sort!$D74,"ソロ歌",k1_sort!Y74*7,"ソリ歌",k1_sort!Y74*7,"振り",k1_sort!Y74*5,"演技",k1_sort!Y74*3,"全体歌",k1_sort!Y74,1))</f>
        <v>1</v>
      </c>
      <c r="V74" s="189">
        <f>if(k1_sort!Z74="",1,SWITCH(k1_sort!$D74,"ソロ歌",k1_sort!Z74*7,"ソリ歌",k1_sort!Z74*7,"振り",k1_sort!Z74*5,"演技",k1_sort!Z74*3,"全体歌",k1_sort!Z74,1))</f>
        <v>1</v>
      </c>
      <c r="W74" s="189">
        <f>if(k1_sort!AA74="",1,SWITCH(k1_sort!$D74,"ソロ歌",k1_sort!AA74*7,"ソリ歌",k1_sort!AA74*7,"振り",k1_sort!AA74*5,"演技",k1_sort!AA74*3,"全体歌",k1_sort!AA74,1))</f>
        <v>1</v>
      </c>
      <c r="X74" s="189">
        <f>if(k1_sort!AB74="",1,SWITCH(k1_sort!$D74,"ソロ歌",k1_sort!AB74*7,"ソリ歌",k1_sort!AB74*7,"振り",k1_sort!AB74*5,"演技",k1_sort!AB74*3,"全体歌",k1_sort!AB74,1))</f>
        <v>1</v>
      </c>
      <c r="Y74" s="189">
        <f>if(k1_sort!AC74="",1,SWITCH(k1_sort!$D74,"ソロ歌",k1_sort!AC74*7,"ソリ歌",k1_sort!AC74*7,"振り",k1_sort!AC74*5,"演技",k1_sort!AC74*3,"全体歌",k1_sort!AC74,1))</f>
        <v>1</v>
      </c>
      <c r="Z74" s="189">
        <f>if(k1_sort!AD74="",1,SWITCH(k1_sort!$D74,"ソロ歌",k1_sort!AD74*7,"ソリ歌",k1_sort!AD74*7,"振り",k1_sort!AD74*5,"演技",k1_sort!AD74*3,"全体歌",k1_sort!AD74,1))</f>
        <v>1</v>
      </c>
      <c r="AA74" s="189">
        <f>if(k1_sort!AE74="",1,SWITCH(k1_sort!$D74,"ソロ歌",k1_sort!AE74*7,"ソリ歌",k1_sort!AE74*7,"振り",k1_sort!AE74*5,"演技",k1_sort!AE74*3,"全体歌",k1_sort!AE74,1))</f>
        <v>1</v>
      </c>
      <c r="AB74" s="189">
        <f>if(k1_sort!AF74="",1,SWITCH(k1_sort!$D74,"ソロ歌",k1_sort!AF74*7,"ソリ歌",k1_sort!AF74*7,"振り",k1_sort!AF74*5,"演技",k1_sort!AF74*3,"全体歌",k1_sort!AF74,1))</f>
        <v>1</v>
      </c>
      <c r="AC74" s="189">
        <f>if(k1_sort!AG74="",1,SWITCH(k1_sort!$D74,"ソロ歌",k1_sort!AG74*7,"ソリ歌",k1_sort!AG74*7,"振り",k1_sort!AG74*5,"演技",k1_sort!AG74*3,"全体歌",k1_sort!AG74,1))</f>
        <v>1</v>
      </c>
      <c r="AD74" s="189">
        <f>if(k1_sort!AH74="",1,SWITCH(k1_sort!$D74,"ソロ歌",k1_sort!AH74*7,"ソリ歌",k1_sort!AH74*7,"振り",k1_sort!AH74*5,"演技",k1_sort!AH74*3,"全体歌",k1_sort!AH74,1))</f>
        <v>1</v>
      </c>
      <c r="AE74" s="189">
        <f>if(k1_sort!AI74="",1,SWITCH(k1_sort!$D74,"ソロ歌",k1_sort!AI74*7,"ソリ歌",k1_sort!AI74*7,"振り",k1_sort!AI74*5,"演技",k1_sort!AI74*3,"全体歌",k1_sort!AI74,1))</f>
        <v>1</v>
      </c>
      <c r="AF74" s="189">
        <f>if(k1_sort!AJ74="",1,SWITCH(k1_sort!$D74,"ソロ歌",k1_sort!AJ74*7,"ソリ歌",k1_sort!AJ74*7,"振り",k1_sort!AJ74*5,"演技",k1_sort!AJ74*3,"全体歌",k1_sort!AJ74,1))</f>
        <v>1</v>
      </c>
      <c r="AG74" s="189">
        <f>if(k1_sort!AK74="",1,SWITCH(k1_sort!$D74,"ソロ歌",k1_sort!AK74*7,"ソリ歌",k1_sort!AK74*7,"振り",k1_sort!AK74*5,"演技",k1_sort!AK74*3,"全体歌",k1_sort!AK74,1))</f>
        <v>1</v>
      </c>
      <c r="AH74" s="189">
        <f>if(k1_sort!AL74="",1,SWITCH(k1_sort!$D74,"ソロ歌",k1_sort!AL74*7,"ソリ歌",k1_sort!AL74*7,"振り",k1_sort!AL74*5,"演技",k1_sort!AL74*3,"全体歌",k1_sort!AL74,1))</f>
        <v>1</v>
      </c>
      <c r="AI74" s="189">
        <f>if(k1_sort!AM74="",1,SWITCH(k1_sort!$D74,"ソロ歌",k1_sort!AM74*7,"ソリ歌",k1_sort!AM74*7,"振り",k1_sort!AM74*5,"演技",k1_sort!AM74*3,"全体歌",k1_sort!AM74,1))</f>
        <v>1</v>
      </c>
      <c r="AJ74" s="189">
        <f>if(k1_sort!AN74="",1,SWITCH(k1_sort!$D74,"ソロ歌",k1_sort!AN74*7,"ソリ歌",k1_sort!AN74*7,"振り",k1_sort!AN74*5,"演技",k1_sort!AN74*3,"全体歌",k1_sort!AN74,1))</f>
        <v>1</v>
      </c>
      <c r="AK74" s="189">
        <f>if(k1_sort!AO74="",1,SWITCH(k1_sort!$D74,"ソロ歌",k1_sort!AO74*7,"ソリ歌",k1_sort!AO74*7,"振り",k1_sort!AO74*5,"演技",k1_sort!AO74*3,"全体歌",k1_sort!AO74,1))</f>
        <v>1</v>
      </c>
      <c r="AL74" s="189">
        <f>if(k1_sort!AP74="",1,SWITCH(k1_sort!$D74,"ソロ歌",k1_sort!AP74*7,"ソリ歌",k1_sort!AP74*7,"振り",k1_sort!AP74*5,"演技",k1_sort!AP74*3,"全体歌",k1_sort!AP74,1))</f>
        <v>1</v>
      </c>
      <c r="AM74" s="189">
        <f>if(k1_sort!AQ74="",1,SWITCH(k1_sort!$D74,"ソロ歌",k1_sort!AQ74*7,"ソリ歌",k1_sort!AQ74*7,"振り",k1_sort!AQ74*5,"演技",k1_sort!AQ74*3,"全体歌",k1_sort!AQ74,1))</f>
        <v>1</v>
      </c>
      <c r="AN74" s="189">
        <f>if(k1_sort!AR74="",1,SWITCH(k1_sort!$D74,"ソロ歌",k1_sort!AR74*7,"ソリ歌",k1_sort!AR74*7,"振り",k1_sort!AR74*5,"演技",k1_sort!AR74*3,"全体歌",k1_sort!AR74,1))</f>
        <v>1</v>
      </c>
      <c r="AO74" s="189">
        <f>if(k1_sort!AS74="",1,SWITCH(k1_sort!$D74,"ソロ歌",k1_sort!AS74*7,"ソリ歌",k1_sort!AS74*7,"振り",k1_sort!AS74*5,"演技",k1_sort!AS74*3,"全体歌",k1_sort!AS74,1))</f>
        <v>1</v>
      </c>
      <c r="AP74" s="189">
        <f>if(k1_sort!AT74="",1,SWITCH(k1_sort!$D74,"ソロ歌",k1_sort!AT74*7,"ソリ歌",k1_sort!AT74*7,"振り",k1_sort!AT74*5,"演技",k1_sort!AT74*3,"全体歌",k1_sort!AT74,1))</f>
        <v>1</v>
      </c>
      <c r="AQ74" s="189">
        <f>if(k1_sort!AU74="",1,SWITCH(k1_sort!$D74,"ソロ歌",k1_sort!AU74*7,"ソリ歌",k1_sort!AU74*7,"振り",k1_sort!AU74*5,"演技",k1_sort!AU74*3,"全体歌",k1_sort!AU74,1))</f>
        <v>1</v>
      </c>
      <c r="AR74" s="189">
        <f>if(k1_sort!AV74="",1,SWITCH(k1_sort!$D74,"ソロ歌",k1_sort!AV74*7,"ソリ歌",k1_sort!AV74*7,"振り",k1_sort!AV74*5,"演技",k1_sort!AV74*3,"全体歌",k1_sort!AV74,1))</f>
        <v>1</v>
      </c>
      <c r="AS74" s="189">
        <f>if(k1_sort!AW74="",1,SWITCH(k1_sort!$D74,"ソロ歌",k1_sort!AW74*7,"ソリ歌",k1_sort!AW74*7,"振り",k1_sort!AW74*5,"演技",k1_sort!AW74*3,"全体歌",k1_sort!AW74,1))</f>
        <v>1</v>
      </c>
      <c r="AT74" s="189">
        <f>if(k1_sort!AX74="",1,SWITCH(k1_sort!$D74,"ソロ歌",k1_sort!AX74*7,"ソリ歌",k1_sort!AX74*7,"振り",k1_sort!AX74*5,"演技",k1_sort!AX74*3,"全体歌",k1_sort!AX74,1))</f>
        <v>1</v>
      </c>
      <c r="AU74" s="189">
        <f>if(k1_sort!AY74="",1,SWITCH(k1_sort!$D74,"ソロ歌",k1_sort!AY74*7,"ソリ歌",k1_sort!AY74*7,"振り",k1_sort!AY74*5,"演技",k1_sort!AY74*3,"全体歌",k1_sort!AY74,1))</f>
        <v>1</v>
      </c>
      <c r="AV74" s="189">
        <f>if(k1_sort!AZ74="",1,SWITCH(k1_sort!$D74,"ソロ歌",k1_sort!AZ74*7,"ソリ歌",k1_sort!AZ74*7,"振り",k1_sort!AZ74*5,"演技",k1_sort!AZ74*3,"全体歌",k1_sort!AZ74,1))</f>
        <v>1</v>
      </c>
      <c r="AW74" s="189">
        <f>if(k1_sort!BA74="",1,SWITCH(k1_sort!$D74,"ソロ歌",k1_sort!BA74*7,"ソリ歌",k1_sort!BA74*7,"振り",k1_sort!BA74*5,"演技",k1_sort!BA74*3,"全体歌",k1_sort!BA74,1))</f>
        <v>1</v>
      </c>
      <c r="AX74" s="189">
        <f>if(k1_sort!BB74="",1,SWITCH(k1_sort!$D74,"ソロ歌",k1_sort!BB74*7,"ソリ歌",k1_sort!BB74*7,"振り",k1_sort!BB74*5,"演技",k1_sort!BB74*3,"全体歌",k1_sort!BB74,1))</f>
        <v>1</v>
      </c>
      <c r="AY74" s="189">
        <f>if(k1_sort!BC74="",1,SWITCH(k1_sort!$D74,"ソロ歌",k1_sort!BC74*7,"ソリ歌",k1_sort!BC74*7,"振り",k1_sort!BC74*5,"演技",k1_sort!BC74*3,"全体歌",k1_sort!BC74,1))</f>
        <v>1</v>
      </c>
    </row>
    <row r="75">
      <c r="A75" s="36" t="str">
        <f>k1_sort!B75</f>
        <v/>
      </c>
      <c r="B75" s="189">
        <f>if(k1_sort!F75="",1,SWITCH(k1_sort!$D75,"ソロ歌",k1_sort!F75*7,"ソリ歌",k1_sort!F75*7,"振り",k1_sort!F75*5,"演技",k1_sort!F75*3,"全体歌",k1_sort!F75,1))</f>
        <v>1</v>
      </c>
      <c r="C75" s="189">
        <f>if(k1_sort!G75="",1,SWITCH(k1_sort!$D75,"ソロ歌",k1_sort!G75*7,"ソリ歌",k1_sort!G75*7,"振り",k1_sort!G75*5,"演技",k1_sort!G75*3,"全体歌",k1_sort!G75,1))</f>
        <v>1</v>
      </c>
      <c r="D75" s="189">
        <f>if(k1_sort!H75="",1,SWITCH(k1_sort!$D75,"ソロ歌",k1_sort!H75*7,"ソリ歌",k1_sort!H75*7,"振り",k1_sort!H75*5,"演技",k1_sort!H75*3,"全体歌",k1_sort!H75,1))</f>
        <v>1</v>
      </c>
      <c r="E75" s="189">
        <f>if(k1_sort!I75="",1,SWITCH(k1_sort!$D75,"ソロ歌",k1_sort!I75*7,"ソリ歌",k1_sort!I75*7,"振り",k1_sort!I75*5,"演技",k1_sort!I75*3,"全体歌",k1_sort!I75,1))</f>
        <v>1</v>
      </c>
      <c r="F75" s="189">
        <f>if(k1_sort!J75="",1,SWITCH(k1_sort!$D75,"ソロ歌",k1_sort!J75*7,"ソリ歌",k1_sort!J75*7,"振り",k1_sort!J75*5,"演技",k1_sort!J75*3,"全体歌",k1_sort!J75,1))</f>
        <v>1</v>
      </c>
      <c r="G75" s="189">
        <f>if(k1_sort!K75="",1,SWITCH(k1_sort!$D75,"ソロ歌",k1_sort!K75*7,"ソリ歌",k1_sort!K75*7,"振り",k1_sort!K75*5,"演技",k1_sort!K75*3,"全体歌",k1_sort!K75,1))</f>
        <v>1</v>
      </c>
      <c r="H75" s="189">
        <f>if(k1_sort!L75="",1,SWITCH(k1_sort!$D75,"ソロ歌",k1_sort!L75*7,"ソリ歌",k1_sort!L75*7,"振り",k1_sort!L75*5,"演技",k1_sort!L75*3,"全体歌",k1_sort!L75,1))</f>
        <v>1</v>
      </c>
      <c r="I75" s="189">
        <f>if(k1_sort!M75="",1,SWITCH(k1_sort!$D75,"ソロ歌",k1_sort!M75*7,"ソリ歌",k1_sort!M75*7,"振り",k1_sort!M75*5,"演技",k1_sort!M75*3,"全体歌",k1_sort!M75,1))</f>
        <v>1</v>
      </c>
      <c r="J75" s="189">
        <f>if(k1_sort!N75="",1,SWITCH(k1_sort!$D75,"ソロ歌",k1_sort!N75*7,"ソリ歌",k1_sort!N75*7,"振り",k1_sort!N75*5,"演技",k1_sort!N75*3,"全体歌",k1_sort!N75,1))</f>
        <v>1</v>
      </c>
      <c r="K75" s="189">
        <f>if(k1_sort!O75="",1,SWITCH(k1_sort!$D75,"ソロ歌",k1_sort!O75*7,"ソリ歌",k1_sort!O75*7,"振り",k1_sort!O75*5,"演技",k1_sort!O75*3,"全体歌",k1_sort!O75,1))</f>
        <v>1</v>
      </c>
      <c r="L75" s="189">
        <f>if(k1_sort!P75="",1,SWITCH(k1_sort!$D75,"ソロ歌",k1_sort!P75*7,"ソリ歌",k1_sort!P75*7,"振り",k1_sort!P75*5,"演技",k1_sort!P75*3,"全体歌",k1_sort!P75,1))</f>
        <v>1</v>
      </c>
      <c r="M75" s="189">
        <f>if(k1_sort!Q75="",1,SWITCH(k1_sort!$D75,"ソロ歌",k1_sort!Q75*7,"ソリ歌",k1_sort!Q75*7,"振り",k1_sort!Q75*5,"演技",k1_sort!Q75*3,"全体歌",k1_sort!Q75,1))</f>
        <v>1</v>
      </c>
      <c r="N75" s="189">
        <f>if(k1_sort!R75="",1,SWITCH(k1_sort!$D75,"ソロ歌",k1_sort!R75*7,"ソリ歌",k1_sort!R75*7,"振り",k1_sort!R75*5,"演技",k1_sort!R75*3,"全体歌",k1_sort!R75,1))</f>
        <v>1</v>
      </c>
      <c r="O75" s="189">
        <f>if(k1_sort!S75="",1,SWITCH(k1_sort!$D75,"ソロ歌",k1_sort!S75*7,"ソリ歌",k1_sort!S75*7,"振り",k1_sort!S75*5,"演技",k1_sort!S75*3,"全体歌",k1_sort!S75,1))</f>
        <v>1</v>
      </c>
      <c r="P75" s="189">
        <f>if(k1_sort!T75="",1,SWITCH(k1_sort!$D75,"ソロ歌",k1_sort!T75*7,"ソリ歌",k1_sort!T75*7,"振り",k1_sort!T75*5,"演技",k1_sort!T75*3,"全体歌",k1_sort!T75,1))</f>
        <v>1</v>
      </c>
      <c r="Q75" s="189">
        <f>if(k1_sort!U75="",1,SWITCH(k1_sort!$D75,"ソロ歌",k1_sort!U75*7,"ソリ歌",k1_sort!U75*7,"振り",k1_sort!U75*5,"演技",k1_sort!U75*3,"全体歌",k1_sort!U75,1))</f>
        <v>1</v>
      </c>
      <c r="R75" s="189">
        <f>if(k1_sort!V75="",1,SWITCH(k1_sort!$D75,"ソロ歌",k1_sort!V75*7,"ソリ歌",k1_sort!V75*7,"振り",k1_sort!V75*5,"演技",k1_sort!V75*3,"全体歌",k1_sort!V75,1))</f>
        <v>1</v>
      </c>
      <c r="S75" s="189">
        <f>if(k1_sort!W75="",1,SWITCH(k1_sort!$D75,"ソロ歌",k1_sort!W75*7,"ソリ歌",k1_sort!W75*7,"振り",k1_sort!W75*5,"演技",k1_sort!W75*3,"全体歌",k1_sort!W75,1))</f>
        <v>1</v>
      </c>
      <c r="T75" s="189">
        <f>if(k1_sort!X75="",1,SWITCH(k1_sort!$D75,"ソロ歌",k1_sort!X75*7,"ソリ歌",k1_sort!X75*7,"振り",k1_sort!X75*5,"演技",k1_sort!X75*3,"全体歌",k1_sort!X75,1))</f>
        <v>1</v>
      </c>
      <c r="U75" s="189">
        <f>if(k1_sort!Y75="",1,SWITCH(k1_sort!$D75,"ソロ歌",k1_sort!Y75*7,"ソリ歌",k1_sort!Y75*7,"振り",k1_sort!Y75*5,"演技",k1_sort!Y75*3,"全体歌",k1_sort!Y75,1))</f>
        <v>1</v>
      </c>
      <c r="V75" s="189">
        <f>if(k1_sort!Z75="",1,SWITCH(k1_sort!$D75,"ソロ歌",k1_sort!Z75*7,"ソリ歌",k1_sort!Z75*7,"振り",k1_sort!Z75*5,"演技",k1_sort!Z75*3,"全体歌",k1_sort!Z75,1))</f>
        <v>1</v>
      </c>
      <c r="W75" s="189">
        <f>if(k1_sort!AA75="",1,SWITCH(k1_sort!$D75,"ソロ歌",k1_sort!AA75*7,"ソリ歌",k1_sort!AA75*7,"振り",k1_sort!AA75*5,"演技",k1_sort!AA75*3,"全体歌",k1_sort!AA75,1))</f>
        <v>1</v>
      </c>
      <c r="X75" s="189">
        <f>if(k1_sort!AB75="",1,SWITCH(k1_sort!$D75,"ソロ歌",k1_sort!AB75*7,"ソリ歌",k1_sort!AB75*7,"振り",k1_sort!AB75*5,"演技",k1_sort!AB75*3,"全体歌",k1_sort!AB75,1))</f>
        <v>1</v>
      </c>
      <c r="Y75" s="189">
        <f>if(k1_sort!AC75="",1,SWITCH(k1_sort!$D75,"ソロ歌",k1_sort!AC75*7,"ソリ歌",k1_sort!AC75*7,"振り",k1_sort!AC75*5,"演技",k1_sort!AC75*3,"全体歌",k1_sort!AC75,1))</f>
        <v>1</v>
      </c>
      <c r="Z75" s="189">
        <f>if(k1_sort!AD75="",1,SWITCH(k1_sort!$D75,"ソロ歌",k1_sort!AD75*7,"ソリ歌",k1_sort!AD75*7,"振り",k1_sort!AD75*5,"演技",k1_sort!AD75*3,"全体歌",k1_sort!AD75,1))</f>
        <v>1</v>
      </c>
      <c r="AA75" s="189">
        <f>if(k1_sort!AE75="",1,SWITCH(k1_sort!$D75,"ソロ歌",k1_sort!AE75*7,"ソリ歌",k1_sort!AE75*7,"振り",k1_sort!AE75*5,"演技",k1_sort!AE75*3,"全体歌",k1_sort!AE75,1))</f>
        <v>1</v>
      </c>
      <c r="AB75" s="189">
        <f>if(k1_sort!AF75="",1,SWITCH(k1_sort!$D75,"ソロ歌",k1_sort!AF75*7,"ソリ歌",k1_sort!AF75*7,"振り",k1_sort!AF75*5,"演技",k1_sort!AF75*3,"全体歌",k1_sort!AF75,1))</f>
        <v>1</v>
      </c>
      <c r="AC75" s="189">
        <f>if(k1_sort!AG75="",1,SWITCH(k1_sort!$D75,"ソロ歌",k1_sort!AG75*7,"ソリ歌",k1_sort!AG75*7,"振り",k1_sort!AG75*5,"演技",k1_sort!AG75*3,"全体歌",k1_sort!AG75,1))</f>
        <v>1</v>
      </c>
      <c r="AD75" s="189">
        <f>if(k1_sort!AH75="",1,SWITCH(k1_sort!$D75,"ソロ歌",k1_sort!AH75*7,"ソリ歌",k1_sort!AH75*7,"振り",k1_sort!AH75*5,"演技",k1_sort!AH75*3,"全体歌",k1_sort!AH75,1))</f>
        <v>1</v>
      </c>
      <c r="AE75" s="189">
        <f>if(k1_sort!AI75="",1,SWITCH(k1_sort!$D75,"ソロ歌",k1_sort!AI75*7,"ソリ歌",k1_sort!AI75*7,"振り",k1_sort!AI75*5,"演技",k1_sort!AI75*3,"全体歌",k1_sort!AI75,1))</f>
        <v>1</v>
      </c>
      <c r="AF75" s="189">
        <f>if(k1_sort!AJ75="",1,SWITCH(k1_sort!$D75,"ソロ歌",k1_sort!AJ75*7,"ソリ歌",k1_sort!AJ75*7,"振り",k1_sort!AJ75*5,"演技",k1_sort!AJ75*3,"全体歌",k1_sort!AJ75,1))</f>
        <v>1</v>
      </c>
      <c r="AG75" s="189">
        <f>if(k1_sort!AK75="",1,SWITCH(k1_sort!$D75,"ソロ歌",k1_sort!AK75*7,"ソリ歌",k1_sort!AK75*7,"振り",k1_sort!AK75*5,"演技",k1_sort!AK75*3,"全体歌",k1_sort!AK75,1))</f>
        <v>1</v>
      </c>
      <c r="AH75" s="189">
        <f>if(k1_sort!AL75="",1,SWITCH(k1_sort!$D75,"ソロ歌",k1_sort!AL75*7,"ソリ歌",k1_sort!AL75*7,"振り",k1_sort!AL75*5,"演技",k1_sort!AL75*3,"全体歌",k1_sort!AL75,1))</f>
        <v>1</v>
      </c>
      <c r="AI75" s="189">
        <f>if(k1_sort!AM75="",1,SWITCH(k1_sort!$D75,"ソロ歌",k1_sort!AM75*7,"ソリ歌",k1_sort!AM75*7,"振り",k1_sort!AM75*5,"演技",k1_sort!AM75*3,"全体歌",k1_sort!AM75,1))</f>
        <v>1</v>
      </c>
      <c r="AJ75" s="189">
        <f>if(k1_sort!AN75="",1,SWITCH(k1_sort!$D75,"ソロ歌",k1_sort!AN75*7,"ソリ歌",k1_sort!AN75*7,"振り",k1_sort!AN75*5,"演技",k1_sort!AN75*3,"全体歌",k1_sort!AN75,1))</f>
        <v>1</v>
      </c>
      <c r="AK75" s="189">
        <f>if(k1_sort!AO75="",1,SWITCH(k1_sort!$D75,"ソロ歌",k1_sort!AO75*7,"ソリ歌",k1_sort!AO75*7,"振り",k1_sort!AO75*5,"演技",k1_sort!AO75*3,"全体歌",k1_sort!AO75,1))</f>
        <v>1</v>
      </c>
      <c r="AL75" s="189">
        <f>if(k1_sort!AP75="",1,SWITCH(k1_sort!$D75,"ソロ歌",k1_sort!AP75*7,"ソリ歌",k1_sort!AP75*7,"振り",k1_sort!AP75*5,"演技",k1_sort!AP75*3,"全体歌",k1_sort!AP75,1))</f>
        <v>1</v>
      </c>
      <c r="AM75" s="189">
        <f>if(k1_sort!AQ75="",1,SWITCH(k1_sort!$D75,"ソロ歌",k1_sort!AQ75*7,"ソリ歌",k1_sort!AQ75*7,"振り",k1_sort!AQ75*5,"演技",k1_sort!AQ75*3,"全体歌",k1_sort!AQ75,1))</f>
        <v>1</v>
      </c>
      <c r="AN75" s="189">
        <f>if(k1_sort!AR75="",1,SWITCH(k1_sort!$D75,"ソロ歌",k1_sort!AR75*7,"ソリ歌",k1_sort!AR75*7,"振り",k1_sort!AR75*5,"演技",k1_sort!AR75*3,"全体歌",k1_sort!AR75,1))</f>
        <v>1</v>
      </c>
      <c r="AO75" s="189">
        <f>if(k1_sort!AS75="",1,SWITCH(k1_sort!$D75,"ソロ歌",k1_sort!AS75*7,"ソリ歌",k1_sort!AS75*7,"振り",k1_sort!AS75*5,"演技",k1_sort!AS75*3,"全体歌",k1_sort!AS75,1))</f>
        <v>1</v>
      </c>
      <c r="AP75" s="189">
        <f>if(k1_sort!AT75="",1,SWITCH(k1_sort!$D75,"ソロ歌",k1_sort!AT75*7,"ソリ歌",k1_sort!AT75*7,"振り",k1_sort!AT75*5,"演技",k1_sort!AT75*3,"全体歌",k1_sort!AT75,1))</f>
        <v>1</v>
      </c>
      <c r="AQ75" s="189">
        <f>if(k1_sort!AU75="",1,SWITCH(k1_sort!$D75,"ソロ歌",k1_sort!AU75*7,"ソリ歌",k1_sort!AU75*7,"振り",k1_sort!AU75*5,"演技",k1_sort!AU75*3,"全体歌",k1_sort!AU75,1))</f>
        <v>1</v>
      </c>
      <c r="AR75" s="189">
        <f>if(k1_sort!AV75="",1,SWITCH(k1_sort!$D75,"ソロ歌",k1_sort!AV75*7,"ソリ歌",k1_sort!AV75*7,"振り",k1_sort!AV75*5,"演技",k1_sort!AV75*3,"全体歌",k1_sort!AV75,1))</f>
        <v>1</v>
      </c>
      <c r="AS75" s="189">
        <f>if(k1_sort!AW75="",1,SWITCH(k1_sort!$D75,"ソロ歌",k1_sort!AW75*7,"ソリ歌",k1_sort!AW75*7,"振り",k1_sort!AW75*5,"演技",k1_sort!AW75*3,"全体歌",k1_sort!AW75,1))</f>
        <v>1</v>
      </c>
      <c r="AT75" s="189">
        <f>if(k1_sort!AX75="",1,SWITCH(k1_sort!$D75,"ソロ歌",k1_sort!AX75*7,"ソリ歌",k1_sort!AX75*7,"振り",k1_sort!AX75*5,"演技",k1_sort!AX75*3,"全体歌",k1_sort!AX75,1))</f>
        <v>1</v>
      </c>
      <c r="AU75" s="189">
        <f>if(k1_sort!AY75="",1,SWITCH(k1_sort!$D75,"ソロ歌",k1_sort!AY75*7,"ソリ歌",k1_sort!AY75*7,"振り",k1_sort!AY75*5,"演技",k1_sort!AY75*3,"全体歌",k1_sort!AY75,1))</f>
        <v>1</v>
      </c>
      <c r="AV75" s="189">
        <f>if(k1_sort!AZ75="",1,SWITCH(k1_sort!$D75,"ソロ歌",k1_sort!AZ75*7,"ソリ歌",k1_sort!AZ75*7,"振り",k1_sort!AZ75*5,"演技",k1_sort!AZ75*3,"全体歌",k1_sort!AZ75,1))</f>
        <v>1</v>
      </c>
      <c r="AW75" s="189">
        <f>if(k1_sort!BA75="",1,SWITCH(k1_sort!$D75,"ソロ歌",k1_sort!BA75*7,"ソリ歌",k1_sort!BA75*7,"振り",k1_sort!BA75*5,"演技",k1_sort!BA75*3,"全体歌",k1_sort!BA75,1))</f>
        <v>1</v>
      </c>
      <c r="AX75" s="189">
        <f>if(k1_sort!BB75="",1,SWITCH(k1_sort!$D75,"ソロ歌",k1_sort!BB75*7,"ソリ歌",k1_sort!BB75*7,"振り",k1_sort!BB75*5,"演技",k1_sort!BB75*3,"全体歌",k1_sort!BB75,1))</f>
        <v>1</v>
      </c>
      <c r="AY75" s="189">
        <f>if(k1_sort!BC75="",1,SWITCH(k1_sort!$D75,"ソロ歌",k1_sort!BC75*7,"ソリ歌",k1_sort!BC75*7,"振り",k1_sort!BC75*5,"演技",k1_sort!BC75*3,"全体歌",k1_sort!BC75,1))</f>
        <v>1</v>
      </c>
    </row>
    <row r="76">
      <c r="A76" s="36" t="str">
        <f>k1_sort!B76</f>
        <v/>
      </c>
      <c r="B76" s="189">
        <f>if(k1_sort!F76="",1,SWITCH(k1_sort!$D76,"ソロ歌",k1_sort!F76*7,"ソリ歌",k1_sort!F76*7,"振り",k1_sort!F76*5,"演技",k1_sort!F76*3,"全体歌",k1_sort!F76,1))</f>
        <v>1</v>
      </c>
      <c r="C76" s="189">
        <f>if(k1_sort!G76="",1,SWITCH(k1_sort!$D76,"ソロ歌",k1_sort!G76*7,"ソリ歌",k1_sort!G76*7,"振り",k1_sort!G76*5,"演技",k1_sort!G76*3,"全体歌",k1_sort!G76,1))</f>
        <v>1</v>
      </c>
      <c r="D76" s="189">
        <f>if(k1_sort!H76="",1,SWITCH(k1_sort!$D76,"ソロ歌",k1_sort!H76*7,"ソリ歌",k1_sort!H76*7,"振り",k1_sort!H76*5,"演技",k1_sort!H76*3,"全体歌",k1_sort!H76,1))</f>
        <v>1</v>
      </c>
      <c r="E76" s="189">
        <f>if(k1_sort!I76="",1,SWITCH(k1_sort!$D76,"ソロ歌",k1_sort!I76*7,"ソリ歌",k1_sort!I76*7,"振り",k1_sort!I76*5,"演技",k1_sort!I76*3,"全体歌",k1_sort!I76,1))</f>
        <v>1</v>
      </c>
      <c r="F76" s="189">
        <f>if(k1_sort!J76="",1,SWITCH(k1_sort!$D76,"ソロ歌",k1_sort!J76*7,"ソリ歌",k1_sort!J76*7,"振り",k1_sort!J76*5,"演技",k1_sort!J76*3,"全体歌",k1_sort!J76,1))</f>
        <v>1</v>
      </c>
      <c r="G76" s="189">
        <f>if(k1_sort!K76="",1,SWITCH(k1_sort!$D76,"ソロ歌",k1_sort!K76*7,"ソリ歌",k1_sort!K76*7,"振り",k1_sort!K76*5,"演技",k1_sort!K76*3,"全体歌",k1_sort!K76,1))</f>
        <v>1</v>
      </c>
      <c r="H76" s="189">
        <f>if(k1_sort!L76="",1,SWITCH(k1_sort!$D76,"ソロ歌",k1_sort!L76*7,"ソリ歌",k1_sort!L76*7,"振り",k1_sort!L76*5,"演技",k1_sort!L76*3,"全体歌",k1_sort!L76,1))</f>
        <v>1</v>
      </c>
      <c r="I76" s="189">
        <f>if(k1_sort!M76="",1,SWITCH(k1_sort!$D76,"ソロ歌",k1_sort!M76*7,"ソリ歌",k1_sort!M76*7,"振り",k1_sort!M76*5,"演技",k1_sort!M76*3,"全体歌",k1_sort!M76,1))</f>
        <v>1</v>
      </c>
      <c r="J76" s="189">
        <f>if(k1_sort!N76="",1,SWITCH(k1_sort!$D76,"ソロ歌",k1_sort!N76*7,"ソリ歌",k1_sort!N76*7,"振り",k1_sort!N76*5,"演技",k1_sort!N76*3,"全体歌",k1_sort!N76,1))</f>
        <v>1</v>
      </c>
      <c r="K76" s="189">
        <f>if(k1_sort!O76="",1,SWITCH(k1_sort!$D76,"ソロ歌",k1_sort!O76*7,"ソリ歌",k1_sort!O76*7,"振り",k1_sort!O76*5,"演技",k1_sort!O76*3,"全体歌",k1_sort!O76,1))</f>
        <v>1</v>
      </c>
      <c r="L76" s="189">
        <f>if(k1_sort!P76="",1,SWITCH(k1_sort!$D76,"ソロ歌",k1_sort!P76*7,"ソリ歌",k1_sort!P76*7,"振り",k1_sort!P76*5,"演技",k1_sort!P76*3,"全体歌",k1_sort!P76,1))</f>
        <v>1</v>
      </c>
      <c r="M76" s="189">
        <f>if(k1_sort!Q76="",1,SWITCH(k1_sort!$D76,"ソロ歌",k1_sort!Q76*7,"ソリ歌",k1_sort!Q76*7,"振り",k1_sort!Q76*5,"演技",k1_sort!Q76*3,"全体歌",k1_sort!Q76,1))</f>
        <v>1</v>
      </c>
      <c r="N76" s="189">
        <f>if(k1_sort!R76="",1,SWITCH(k1_sort!$D76,"ソロ歌",k1_sort!R76*7,"ソリ歌",k1_sort!R76*7,"振り",k1_sort!R76*5,"演技",k1_sort!R76*3,"全体歌",k1_sort!R76,1))</f>
        <v>1</v>
      </c>
      <c r="O76" s="189">
        <f>if(k1_sort!S76="",1,SWITCH(k1_sort!$D76,"ソロ歌",k1_sort!S76*7,"ソリ歌",k1_sort!S76*7,"振り",k1_sort!S76*5,"演技",k1_sort!S76*3,"全体歌",k1_sort!S76,1))</f>
        <v>1</v>
      </c>
      <c r="P76" s="189">
        <f>if(k1_sort!T76="",1,SWITCH(k1_sort!$D76,"ソロ歌",k1_sort!T76*7,"ソリ歌",k1_sort!T76*7,"振り",k1_sort!T76*5,"演技",k1_sort!T76*3,"全体歌",k1_sort!T76,1))</f>
        <v>1</v>
      </c>
      <c r="Q76" s="189">
        <f>if(k1_sort!U76="",1,SWITCH(k1_sort!$D76,"ソロ歌",k1_sort!U76*7,"ソリ歌",k1_sort!U76*7,"振り",k1_sort!U76*5,"演技",k1_sort!U76*3,"全体歌",k1_sort!U76,1))</f>
        <v>1</v>
      </c>
      <c r="R76" s="189">
        <f>if(k1_sort!V76="",1,SWITCH(k1_sort!$D76,"ソロ歌",k1_sort!V76*7,"ソリ歌",k1_sort!V76*7,"振り",k1_sort!V76*5,"演技",k1_sort!V76*3,"全体歌",k1_sort!V76,1))</f>
        <v>1</v>
      </c>
      <c r="S76" s="189">
        <f>if(k1_sort!W76="",1,SWITCH(k1_sort!$D76,"ソロ歌",k1_sort!W76*7,"ソリ歌",k1_sort!W76*7,"振り",k1_sort!W76*5,"演技",k1_sort!W76*3,"全体歌",k1_sort!W76,1))</f>
        <v>1</v>
      </c>
      <c r="T76" s="189">
        <f>if(k1_sort!X76="",1,SWITCH(k1_sort!$D76,"ソロ歌",k1_sort!X76*7,"ソリ歌",k1_sort!X76*7,"振り",k1_sort!X76*5,"演技",k1_sort!X76*3,"全体歌",k1_sort!X76,1))</f>
        <v>1</v>
      </c>
      <c r="U76" s="189">
        <f>if(k1_sort!Y76="",1,SWITCH(k1_sort!$D76,"ソロ歌",k1_sort!Y76*7,"ソリ歌",k1_sort!Y76*7,"振り",k1_sort!Y76*5,"演技",k1_sort!Y76*3,"全体歌",k1_sort!Y76,1))</f>
        <v>1</v>
      </c>
      <c r="V76" s="189">
        <f>if(k1_sort!Z76="",1,SWITCH(k1_sort!$D76,"ソロ歌",k1_sort!Z76*7,"ソリ歌",k1_sort!Z76*7,"振り",k1_sort!Z76*5,"演技",k1_sort!Z76*3,"全体歌",k1_sort!Z76,1))</f>
        <v>1</v>
      </c>
      <c r="W76" s="189">
        <f>if(k1_sort!AA76="",1,SWITCH(k1_sort!$D76,"ソロ歌",k1_sort!AA76*7,"ソリ歌",k1_sort!AA76*7,"振り",k1_sort!AA76*5,"演技",k1_sort!AA76*3,"全体歌",k1_sort!AA76,1))</f>
        <v>1</v>
      </c>
      <c r="X76" s="189">
        <f>if(k1_sort!AB76="",1,SWITCH(k1_sort!$D76,"ソロ歌",k1_sort!AB76*7,"ソリ歌",k1_sort!AB76*7,"振り",k1_sort!AB76*5,"演技",k1_sort!AB76*3,"全体歌",k1_sort!AB76,1))</f>
        <v>1</v>
      </c>
      <c r="Y76" s="189">
        <f>if(k1_sort!AC76="",1,SWITCH(k1_sort!$D76,"ソロ歌",k1_sort!AC76*7,"ソリ歌",k1_sort!AC76*7,"振り",k1_sort!AC76*5,"演技",k1_sort!AC76*3,"全体歌",k1_sort!AC76,1))</f>
        <v>1</v>
      </c>
      <c r="Z76" s="189">
        <f>if(k1_sort!AD76="",1,SWITCH(k1_sort!$D76,"ソロ歌",k1_sort!AD76*7,"ソリ歌",k1_sort!AD76*7,"振り",k1_sort!AD76*5,"演技",k1_sort!AD76*3,"全体歌",k1_sort!AD76,1))</f>
        <v>1</v>
      </c>
      <c r="AA76" s="189">
        <f>if(k1_sort!AE76="",1,SWITCH(k1_sort!$D76,"ソロ歌",k1_sort!AE76*7,"ソリ歌",k1_sort!AE76*7,"振り",k1_sort!AE76*5,"演技",k1_sort!AE76*3,"全体歌",k1_sort!AE76,1))</f>
        <v>1</v>
      </c>
      <c r="AB76" s="189">
        <f>if(k1_sort!AF76="",1,SWITCH(k1_sort!$D76,"ソロ歌",k1_sort!AF76*7,"ソリ歌",k1_sort!AF76*7,"振り",k1_sort!AF76*5,"演技",k1_sort!AF76*3,"全体歌",k1_sort!AF76,1))</f>
        <v>1</v>
      </c>
      <c r="AC76" s="189">
        <f>if(k1_sort!AG76="",1,SWITCH(k1_sort!$D76,"ソロ歌",k1_sort!AG76*7,"ソリ歌",k1_sort!AG76*7,"振り",k1_sort!AG76*5,"演技",k1_sort!AG76*3,"全体歌",k1_sort!AG76,1))</f>
        <v>1</v>
      </c>
      <c r="AD76" s="189">
        <f>if(k1_sort!AH76="",1,SWITCH(k1_sort!$D76,"ソロ歌",k1_sort!AH76*7,"ソリ歌",k1_sort!AH76*7,"振り",k1_sort!AH76*5,"演技",k1_sort!AH76*3,"全体歌",k1_sort!AH76,1))</f>
        <v>1</v>
      </c>
      <c r="AE76" s="189">
        <f>if(k1_sort!AI76="",1,SWITCH(k1_sort!$D76,"ソロ歌",k1_sort!AI76*7,"ソリ歌",k1_sort!AI76*7,"振り",k1_sort!AI76*5,"演技",k1_sort!AI76*3,"全体歌",k1_sort!AI76,1))</f>
        <v>1</v>
      </c>
      <c r="AF76" s="189">
        <f>if(k1_sort!AJ76="",1,SWITCH(k1_sort!$D76,"ソロ歌",k1_sort!AJ76*7,"ソリ歌",k1_sort!AJ76*7,"振り",k1_sort!AJ76*5,"演技",k1_sort!AJ76*3,"全体歌",k1_sort!AJ76,1))</f>
        <v>1</v>
      </c>
      <c r="AG76" s="189">
        <f>if(k1_sort!AK76="",1,SWITCH(k1_sort!$D76,"ソロ歌",k1_sort!AK76*7,"ソリ歌",k1_sort!AK76*7,"振り",k1_sort!AK76*5,"演技",k1_sort!AK76*3,"全体歌",k1_sort!AK76,1))</f>
        <v>1</v>
      </c>
      <c r="AH76" s="189">
        <f>if(k1_sort!AL76="",1,SWITCH(k1_sort!$D76,"ソロ歌",k1_sort!AL76*7,"ソリ歌",k1_sort!AL76*7,"振り",k1_sort!AL76*5,"演技",k1_sort!AL76*3,"全体歌",k1_sort!AL76,1))</f>
        <v>1</v>
      </c>
      <c r="AI76" s="189">
        <f>if(k1_sort!AM76="",1,SWITCH(k1_sort!$D76,"ソロ歌",k1_sort!AM76*7,"ソリ歌",k1_sort!AM76*7,"振り",k1_sort!AM76*5,"演技",k1_sort!AM76*3,"全体歌",k1_sort!AM76,1))</f>
        <v>1</v>
      </c>
      <c r="AJ76" s="189">
        <f>if(k1_sort!AN76="",1,SWITCH(k1_sort!$D76,"ソロ歌",k1_sort!AN76*7,"ソリ歌",k1_sort!AN76*7,"振り",k1_sort!AN76*5,"演技",k1_sort!AN76*3,"全体歌",k1_sort!AN76,1))</f>
        <v>1</v>
      </c>
      <c r="AK76" s="189">
        <f>if(k1_sort!AO76="",1,SWITCH(k1_sort!$D76,"ソロ歌",k1_sort!AO76*7,"ソリ歌",k1_sort!AO76*7,"振り",k1_sort!AO76*5,"演技",k1_sort!AO76*3,"全体歌",k1_sort!AO76,1))</f>
        <v>1</v>
      </c>
      <c r="AL76" s="189">
        <f>if(k1_sort!AP76="",1,SWITCH(k1_sort!$D76,"ソロ歌",k1_sort!AP76*7,"ソリ歌",k1_sort!AP76*7,"振り",k1_sort!AP76*5,"演技",k1_sort!AP76*3,"全体歌",k1_sort!AP76,1))</f>
        <v>1</v>
      </c>
      <c r="AM76" s="189">
        <f>if(k1_sort!AQ76="",1,SWITCH(k1_sort!$D76,"ソロ歌",k1_sort!AQ76*7,"ソリ歌",k1_sort!AQ76*7,"振り",k1_sort!AQ76*5,"演技",k1_sort!AQ76*3,"全体歌",k1_sort!AQ76,1))</f>
        <v>1</v>
      </c>
      <c r="AN76" s="189">
        <f>if(k1_sort!AR76="",1,SWITCH(k1_sort!$D76,"ソロ歌",k1_sort!AR76*7,"ソリ歌",k1_sort!AR76*7,"振り",k1_sort!AR76*5,"演技",k1_sort!AR76*3,"全体歌",k1_sort!AR76,1))</f>
        <v>1</v>
      </c>
      <c r="AO76" s="189">
        <f>if(k1_sort!AS76="",1,SWITCH(k1_sort!$D76,"ソロ歌",k1_sort!AS76*7,"ソリ歌",k1_sort!AS76*7,"振り",k1_sort!AS76*5,"演技",k1_sort!AS76*3,"全体歌",k1_sort!AS76,1))</f>
        <v>1</v>
      </c>
      <c r="AP76" s="189">
        <f>if(k1_sort!AT76="",1,SWITCH(k1_sort!$D76,"ソロ歌",k1_sort!AT76*7,"ソリ歌",k1_sort!AT76*7,"振り",k1_sort!AT76*5,"演技",k1_sort!AT76*3,"全体歌",k1_sort!AT76,1))</f>
        <v>1</v>
      </c>
      <c r="AQ76" s="189">
        <f>if(k1_sort!AU76="",1,SWITCH(k1_sort!$D76,"ソロ歌",k1_sort!AU76*7,"ソリ歌",k1_sort!AU76*7,"振り",k1_sort!AU76*5,"演技",k1_sort!AU76*3,"全体歌",k1_sort!AU76,1))</f>
        <v>1</v>
      </c>
      <c r="AR76" s="189">
        <f>if(k1_sort!AV76="",1,SWITCH(k1_sort!$D76,"ソロ歌",k1_sort!AV76*7,"ソリ歌",k1_sort!AV76*7,"振り",k1_sort!AV76*5,"演技",k1_sort!AV76*3,"全体歌",k1_sort!AV76,1))</f>
        <v>1</v>
      </c>
      <c r="AS76" s="189">
        <f>if(k1_sort!AW76="",1,SWITCH(k1_sort!$D76,"ソロ歌",k1_sort!AW76*7,"ソリ歌",k1_sort!AW76*7,"振り",k1_sort!AW76*5,"演技",k1_sort!AW76*3,"全体歌",k1_sort!AW76,1))</f>
        <v>1</v>
      </c>
      <c r="AT76" s="189">
        <f>if(k1_sort!AX76="",1,SWITCH(k1_sort!$D76,"ソロ歌",k1_sort!AX76*7,"ソリ歌",k1_sort!AX76*7,"振り",k1_sort!AX76*5,"演技",k1_sort!AX76*3,"全体歌",k1_sort!AX76,1))</f>
        <v>1</v>
      </c>
      <c r="AU76" s="189">
        <f>if(k1_sort!AY76="",1,SWITCH(k1_sort!$D76,"ソロ歌",k1_sort!AY76*7,"ソリ歌",k1_sort!AY76*7,"振り",k1_sort!AY76*5,"演技",k1_sort!AY76*3,"全体歌",k1_sort!AY76,1))</f>
        <v>1</v>
      </c>
      <c r="AV76" s="189">
        <f>if(k1_sort!AZ76="",1,SWITCH(k1_sort!$D76,"ソロ歌",k1_sort!AZ76*7,"ソリ歌",k1_sort!AZ76*7,"振り",k1_sort!AZ76*5,"演技",k1_sort!AZ76*3,"全体歌",k1_sort!AZ76,1))</f>
        <v>1</v>
      </c>
      <c r="AW76" s="189">
        <f>if(k1_sort!BA76="",1,SWITCH(k1_sort!$D76,"ソロ歌",k1_sort!BA76*7,"ソリ歌",k1_sort!BA76*7,"振り",k1_sort!BA76*5,"演技",k1_sort!BA76*3,"全体歌",k1_sort!BA76,1))</f>
        <v>1</v>
      </c>
      <c r="AX76" s="189">
        <f>if(k1_sort!BB76="",1,SWITCH(k1_sort!$D76,"ソロ歌",k1_sort!BB76*7,"ソリ歌",k1_sort!BB76*7,"振り",k1_sort!BB76*5,"演技",k1_sort!BB76*3,"全体歌",k1_sort!BB76,1))</f>
        <v>1</v>
      </c>
      <c r="AY76" s="189">
        <f>if(k1_sort!BC76="",1,SWITCH(k1_sort!$D76,"ソロ歌",k1_sort!BC76*7,"ソリ歌",k1_sort!BC76*7,"振り",k1_sort!BC76*5,"演技",k1_sort!BC76*3,"全体歌",k1_sort!BC76,1))</f>
        <v>1</v>
      </c>
    </row>
    <row r="77">
      <c r="A77" s="36" t="str">
        <f>k1_sort!B77</f>
        <v/>
      </c>
      <c r="B77" s="189">
        <f>if(k1_sort!F77="",1,SWITCH(k1_sort!$D77,"ソロ歌",k1_sort!F77*7,"ソリ歌",k1_sort!F77*7,"振り",k1_sort!F77*5,"演技",k1_sort!F77*3,"全体歌",k1_sort!F77,1))</f>
        <v>1</v>
      </c>
      <c r="C77" s="189">
        <f>if(k1_sort!G77="",1,SWITCH(k1_sort!$D77,"ソロ歌",k1_sort!G77*7,"ソリ歌",k1_sort!G77*7,"振り",k1_sort!G77*5,"演技",k1_sort!G77*3,"全体歌",k1_sort!G77,1))</f>
        <v>1</v>
      </c>
      <c r="D77" s="189">
        <f>if(k1_sort!H77="",1,SWITCH(k1_sort!$D77,"ソロ歌",k1_sort!H77*7,"ソリ歌",k1_sort!H77*7,"振り",k1_sort!H77*5,"演技",k1_sort!H77*3,"全体歌",k1_sort!H77,1))</f>
        <v>1</v>
      </c>
      <c r="E77" s="189">
        <f>if(k1_sort!I77="",1,SWITCH(k1_sort!$D77,"ソロ歌",k1_sort!I77*7,"ソリ歌",k1_sort!I77*7,"振り",k1_sort!I77*5,"演技",k1_sort!I77*3,"全体歌",k1_sort!I77,1))</f>
        <v>1</v>
      </c>
      <c r="F77" s="189">
        <f>if(k1_sort!J77="",1,SWITCH(k1_sort!$D77,"ソロ歌",k1_sort!J77*7,"ソリ歌",k1_sort!J77*7,"振り",k1_sort!J77*5,"演技",k1_sort!J77*3,"全体歌",k1_sort!J77,1))</f>
        <v>1</v>
      </c>
      <c r="G77" s="189">
        <f>if(k1_sort!K77="",1,SWITCH(k1_sort!$D77,"ソロ歌",k1_sort!K77*7,"ソリ歌",k1_sort!K77*7,"振り",k1_sort!K77*5,"演技",k1_sort!K77*3,"全体歌",k1_sort!K77,1))</f>
        <v>1</v>
      </c>
      <c r="H77" s="189">
        <f>if(k1_sort!L77="",1,SWITCH(k1_sort!$D77,"ソロ歌",k1_sort!L77*7,"ソリ歌",k1_sort!L77*7,"振り",k1_sort!L77*5,"演技",k1_sort!L77*3,"全体歌",k1_sort!L77,1))</f>
        <v>1</v>
      </c>
      <c r="I77" s="189">
        <f>if(k1_sort!M77="",1,SWITCH(k1_sort!$D77,"ソロ歌",k1_sort!M77*7,"ソリ歌",k1_sort!M77*7,"振り",k1_sort!M77*5,"演技",k1_sort!M77*3,"全体歌",k1_sort!M77,1))</f>
        <v>1</v>
      </c>
      <c r="J77" s="189">
        <f>if(k1_sort!N77="",1,SWITCH(k1_sort!$D77,"ソロ歌",k1_sort!N77*7,"ソリ歌",k1_sort!N77*7,"振り",k1_sort!N77*5,"演技",k1_sort!N77*3,"全体歌",k1_sort!N77,1))</f>
        <v>1</v>
      </c>
      <c r="K77" s="189">
        <f>if(k1_sort!O77="",1,SWITCH(k1_sort!$D77,"ソロ歌",k1_sort!O77*7,"ソリ歌",k1_sort!O77*7,"振り",k1_sort!O77*5,"演技",k1_sort!O77*3,"全体歌",k1_sort!O77,1))</f>
        <v>1</v>
      </c>
      <c r="L77" s="189">
        <f>if(k1_sort!P77="",1,SWITCH(k1_sort!$D77,"ソロ歌",k1_sort!P77*7,"ソリ歌",k1_sort!P77*7,"振り",k1_sort!P77*5,"演技",k1_sort!P77*3,"全体歌",k1_sort!P77,1))</f>
        <v>1</v>
      </c>
      <c r="M77" s="189">
        <f>if(k1_sort!Q77="",1,SWITCH(k1_sort!$D77,"ソロ歌",k1_sort!Q77*7,"ソリ歌",k1_sort!Q77*7,"振り",k1_sort!Q77*5,"演技",k1_sort!Q77*3,"全体歌",k1_sort!Q77,1))</f>
        <v>1</v>
      </c>
      <c r="N77" s="189">
        <f>if(k1_sort!R77="",1,SWITCH(k1_sort!$D77,"ソロ歌",k1_sort!R77*7,"ソリ歌",k1_sort!R77*7,"振り",k1_sort!R77*5,"演技",k1_sort!R77*3,"全体歌",k1_sort!R77,1))</f>
        <v>1</v>
      </c>
      <c r="O77" s="189">
        <f>if(k1_sort!S77="",1,SWITCH(k1_sort!$D77,"ソロ歌",k1_sort!S77*7,"ソリ歌",k1_sort!S77*7,"振り",k1_sort!S77*5,"演技",k1_sort!S77*3,"全体歌",k1_sort!S77,1))</f>
        <v>1</v>
      </c>
      <c r="P77" s="189">
        <f>if(k1_sort!T77="",1,SWITCH(k1_sort!$D77,"ソロ歌",k1_sort!T77*7,"ソリ歌",k1_sort!T77*7,"振り",k1_sort!T77*5,"演技",k1_sort!T77*3,"全体歌",k1_sort!T77,1))</f>
        <v>1</v>
      </c>
      <c r="Q77" s="189">
        <f>if(k1_sort!U77="",1,SWITCH(k1_sort!$D77,"ソロ歌",k1_sort!U77*7,"ソリ歌",k1_sort!U77*7,"振り",k1_sort!U77*5,"演技",k1_sort!U77*3,"全体歌",k1_sort!U77,1))</f>
        <v>1</v>
      </c>
      <c r="R77" s="189">
        <f>if(k1_sort!V77="",1,SWITCH(k1_sort!$D77,"ソロ歌",k1_sort!V77*7,"ソリ歌",k1_sort!V77*7,"振り",k1_sort!V77*5,"演技",k1_sort!V77*3,"全体歌",k1_sort!V77,1))</f>
        <v>1</v>
      </c>
      <c r="S77" s="189">
        <f>if(k1_sort!W77="",1,SWITCH(k1_sort!$D77,"ソロ歌",k1_sort!W77*7,"ソリ歌",k1_sort!W77*7,"振り",k1_sort!W77*5,"演技",k1_sort!W77*3,"全体歌",k1_sort!W77,1))</f>
        <v>1</v>
      </c>
      <c r="T77" s="189">
        <f>if(k1_sort!X77="",1,SWITCH(k1_sort!$D77,"ソロ歌",k1_sort!X77*7,"ソリ歌",k1_sort!X77*7,"振り",k1_sort!X77*5,"演技",k1_sort!X77*3,"全体歌",k1_sort!X77,1))</f>
        <v>1</v>
      </c>
      <c r="U77" s="189">
        <f>if(k1_sort!Y77="",1,SWITCH(k1_sort!$D77,"ソロ歌",k1_sort!Y77*7,"ソリ歌",k1_sort!Y77*7,"振り",k1_sort!Y77*5,"演技",k1_sort!Y77*3,"全体歌",k1_sort!Y77,1))</f>
        <v>1</v>
      </c>
      <c r="V77" s="189">
        <f>if(k1_sort!Z77="",1,SWITCH(k1_sort!$D77,"ソロ歌",k1_sort!Z77*7,"ソリ歌",k1_sort!Z77*7,"振り",k1_sort!Z77*5,"演技",k1_sort!Z77*3,"全体歌",k1_sort!Z77,1))</f>
        <v>1</v>
      </c>
      <c r="W77" s="189">
        <f>if(k1_sort!AA77="",1,SWITCH(k1_sort!$D77,"ソロ歌",k1_sort!AA77*7,"ソリ歌",k1_sort!AA77*7,"振り",k1_sort!AA77*5,"演技",k1_sort!AA77*3,"全体歌",k1_sort!AA77,1))</f>
        <v>1</v>
      </c>
      <c r="X77" s="189">
        <f>if(k1_sort!AB77="",1,SWITCH(k1_sort!$D77,"ソロ歌",k1_sort!AB77*7,"ソリ歌",k1_sort!AB77*7,"振り",k1_sort!AB77*5,"演技",k1_sort!AB77*3,"全体歌",k1_sort!AB77,1))</f>
        <v>1</v>
      </c>
      <c r="Y77" s="189">
        <f>if(k1_sort!AC77="",1,SWITCH(k1_sort!$D77,"ソロ歌",k1_sort!AC77*7,"ソリ歌",k1_sort!AC77*7,"振り",k1_sort!AC77*5,"演技",k1_sort!AC77*3,"全体歌",k1_sort!AC77,1))</f>
        <v>1</v>
      </c>
      <c r="Z77" s="189">
        <f>if(k1_sort!AD77="",1,SWITCH(k1_sort!$D77,"ソロ歌",k1_sort!AD77*7,"ソリ歌",k1_sort!AD77*7,"振り",k1_sort!AD77*5,"演技",k1_sort!AD77*3,"全体歌",k1_sort!AD77,1))</f>
        <v>1</v>
      </c>
      <c r="AA77" s="189">
        <f>if(k1_sort!AE77="",1,SWITCH(k1_sort!$D77,"ソロ歌",k1_sort!AE77*7,"ソリ歌",k1_sort!AE77*7,"振り",k1_sort!AE77*5,"演技",k1_sort!AE77*3,"全体歌",k1_sort!AE77,1))</f>
        <v>1</v>
      </c>
      <c r="AB77" s="189">
        <f>if(k1_sort!AF77="",1,SWITCH(k1_sort!$D77,"ソロ歌",k1_sort!AF77*7,"ソリ歌",k1_sort!AF77*7,"振り",k1_sort!AF77*5,"演技",k1_sort!AF77*3,"全体歌",k1_sort!AF77,1))</f>
        <v>1</v>
      </c>
      <c r="AC77" s="189">
        <f>if(k1_sort!AG77="",1,SWITCH(k1_sort!$D77,"ソロ歌",k1_sort!AG77*7,"ソリ歌",k1_sort!AG77*7,"振り",k1_sort!AG77*5,"演技",k1_sort!AG77*3,"全体歌",k1_sort!AG77,1))</f>
        <v>1</v>
      </c>
      <c r="AD77" s="189">
        <f>if(k1_sort!AH77="",1,SWITCH(k1_sort!$D77,"ソロ歌",k1_sort!AH77*7,"ソリ歌",k1_sort!AH77*7,"振り",k1_sort!AH77*5,"演技",k1_sort!AH77*3,"全体歌",k1_sort!AH77,1))</f>
        <v>1</v>
      </c>
      <c r="AE77" s="189">
        <f>if(k1_sort!AI77="",1,SWITCH(k1_sort!$D77,"ソロ歌",k1_sort!AI77*7,"ソリ歌",k1_sort!AI77*7,"振り",k1_sort!AI77*5,"演技",k1_sort!AI77*3,"全体歌",k1_sort!AI77,1))</f>
        <v>1</v>
      </c>
      <c r="AF77" s="189">
        <f>if(k1_sort!AJ77="",1,SWITCH(k1_sort!$D77,"ソロ歌",k1_sort!AJ77*7,"ソリ歌",k1_sort!AJ77*7,"振り",k1_sort!AJ77*5,"演技",k1_sort!AJ77*3,"全体歌",k1_sort!AJ77,1))</f>
        <v>1</v>
      </c>
      <c r="AG77" s="189">
        <f>if(k1_sort!AK77="",1,SWITCH(k1_sort!$D77,"ソロ歌",k1_sort!AK77*7,"ソリ歌",k1_sort!AK77*7,"振り",k1_sort!AK77*5,"演技",k1_sort!AK77*3,"全体歌",k1_sort!AK77,1))</f>
        <v>1</v>
      </c>
      <c r="AH77" s="189">
        <f>if(k1_sort!AL77="",1,SWITCH(k1_sort!$D77,"ソロ歌",k1_sort!AL77*7,"ソリ歌",k1_sort!AL77*7,"振り",k1_sort!AL77*5,"演技",k1_sort!AL77*3,"全体歌",k1_sort!AL77,1))</f>
        <v>1</v>
      </c>
      <c r="AI77" s="189">
        <f>if(k1_sort!AM77="",1,SWITCH(k1_sort!$D77,"ソロ歌",k1_sort!AM77*7,"ソリ歌",k1_sort!AM77*7,"振り",k1_sort!AM77*5,"演技",k1_sort!AM77*3,"全体歌",k1_sort!AM77,1))</f>
        <v>1</v>
      </c>
      <c r="AJ77" s="189">
        <f>if(k1_sort!AN77="",1,SWITCH(k1_sort!$D77,"ソロ歌",k1_sort!AN77*7,"ソリ歌",k1_sort!AN77*7,"振り",k1_sort!AN77*5,"演技",k1_sort!AN77*3,"全体歌",k1_sort!AN77,1))</f>
        <v>1</v>
      </c>
      <c r="AK77" s="189">
        <f>if(k1_sort!AO77="",1,SWITCH(k1_sort!$D77,"ソロ歌",k1_sort!AO77*7,"ソリ歌",k1_sort!AO77*7,"振り",k1_sort!AO77*5,"演技",k1_sort!AO77*3,"全体歌",k1_sort!AO77,1))</f>
        <v>1</v>
      </c>
      <c r="AL77" s="189">
        <f>if(k1_sort!AP77="",1,SWITCH(k1_sort!$D77,"ソロ歌",k1_sort!AP77*7,"ソリ歌",k1_sort!AP77*7,"振り",k1_sort!AP77*5,"演技",k1_sort!AP77*3,"全体歌",k1_sort!AP77,1))</f>
        <v>1</v>
      </c>
      <c r="AM77" s="189">
        <f>if(k1_sort!AQ77="",1,SWITCH(k1_sort!$D77,"ソロ歌",k1_sort!AQ77*7,"ソリ歌",k1_sort!AQ77*7,"振り",k1_sort!AQ77*5,"演技",k1_sort!AQ77*3,"全体歌",k1_sort!AQ77,1))</f>
        <v>1</v>
      </c>
      <c r="AN77" s="189">
        <f>if(k1_sort!AR77="",1,SWITCH(k1_sort!$D77,"ソロ歌",k1_sort!AR77*7,"ソリ歌",k1_sort!AR77*7,"振り",k1_sort!AR77*5,"演技",k1_sort!AR77*3,"全体歌",k1_sort!AR77,1))</f>
        <v>1</v>
      </c>
      <c r="AO77" s="189">
        <f>if(k1_sort!AS77="",1,SWITCH(k1_sort!$D77,"ソロ歌",k1_sort!AS77*7,"ソリ歌",k1_sort!AS77*7,"振り",k1_sort!AS77*5,"演技",k1_sort!AS77*3,"全体歌",k1_sort!AS77,1))</f>
        <v>1</v>
      </c>
      <c r="AP77" s="189">
        <f>if(k1_sort!AT77="",1,SWITCH(k1_sort!$D77,"ソロ歌",k1_sort!AT77*7,"ソリ歌",k1_sort!AT77*7,"振り",k1_sort!AT77*5,"演技",k1_sort!AT77*3,"全体歌",k1_sort!AT77,1))</f>
        <v>1</v>
      </c>
      <c r="AQ77" s="189">
        <f>if(k1_sort!AU77="",1,SWITCH(k1_sort!$D77,"ソロ歌",k1_sort!AU77*7,"ソリ歌",k1_sort!AU77*7,"振り",k1_sort!AU77*5,"演技",k1_sort!AU77*3,"全体歌",k1_sort!AU77,1))</f>
        <v>1</v>
      </c>
      <c r="AR77" s="189">
        <f>if(k1_sort!AV77="",1,SWITCH(k1_sort!$D77,"ソロ歌",k1_sort!AV77*7,"ソリ歌",k1_sort!AV77*7,"振り",k1_sort!AV77*5,"演技",k1_sort!AV77*3,"全体歌",k1_sort!AV77,1))</f>
        <v>1</v>
      </c>
      <c r="AS77" s="189">
        <f>if(k1_sort!AW77="",1,SWITCH(k1_sort!$D77,"ソロ歌",k1_sort!AW77*7,"ソリ歌",k1_sort!AW77*7,"振り",k1_sort!AW77*5,"演技",k1_sort!AW77*3,"全体歌",k1_sort!AW77,1))</f>
        <v>1</v>
      </c>
      <c r="AT77" s="189">
        <f>if(k1_sort!AX77="",1,SWITCH(k1_sort!$D77,"ソロ歌",k1_sort!AX77*7,"ソリ歌",k1_sort!AX77*7,"振り",k1_sort!AX77*5,"演技",k1_sort!AX77*3,"全体歌",k1_sort!AX77,1))</f>
        <v>1</v>
      </c>
      <c r="AU77" s="189">
        <f>if(k1_sort!AY77="",1,SWITCH(k1_sort!$D77,"ソロ歌",k1_sort!AY77*7,"ソリ歌",k1_sort!AY77*7,"振り",k1_sort!AY77*5,"演技",k1_sort!AY77*3,"全体歌",k1_sort!AY77,1))</f>
        <v>1</v>
      </c>
      <c r="AV77" s="189">
        <f>if(k1_sort!AZ77="",1,SWITCH(k1_sort!$D77,"ソロ歌",k1_sort!AZ77*7,"ソリ歌",k1_sort!AZ77*7,"振り",k1_sort!AZ77*5,"演技",k1_sort!AZ77*3,"全体歌",k1_sort!AZ77,1))</f>
        <v>1</v>
      </c>
      <c r="AW77" s="189">
        <f>if(k1_sort!BA77="",1,SWITCH(k1_sort!$D77,"ソロ歌",k1_sort!BA77*7,"ソリ歌",k1_sort!BA77*7,"振り",k1_sort!BA77*5,"演技",k1_sort!BA77*3,"全体歌",k1_sort!BA77,1))</f>
        <v>1</v>
      </c>
      <c r="AX77" s="189">
        <f>if(k1_sort!BB77="",1,SWITCH(k1_sort!$D77,"ソロ歌",k1_sort!BB77*7,"ソリ歌",k1_sort!BB77*7,"振り",k1_sort!BB77*5,"演技",k1_sort!BB77*3,"全体歌",k1_sort!BB77,1))</f>
        <v>1</v>
      </c>
      <c r="AY77" s="189">
        <f>if(k1_sort!BC77="",1,SWITCH(k1_sort!$D77,"ソロ歌",k1_sort!BC77*7,"ソリ歌",k1_sort!BC77*7,"振り",k1_sort!BC77*5,"演技",k1_sort!BC77*3,"全体歌",k1_sort!BC77,1))</f>
        <v>1</v>
      </c>
    </row>
    <row r="78">
      <c r="A78" s="36" t="str">
        <f>k1_sort!B78</f>
        <v/>
      </c>
      <c r="B78" s="189">
        <f>if(k1_sort!F78="",1,SWITCH(k1_sort!$D78,"ソロ歌",k1_sort!F78*7,"ソリ歌",k1_sort!F78*7,"振り",k1_sort!F78*5,"演技",k1_sort!F78*3,"全体歌",k1_sort!F78,1))</f>
        <v>1</v>
      </c>
      <c r="C78" s="189">
        <f>if(k1_sort!G78="",1,SWITCH(k1_sort!$D78,"ソロ歌",k1_sort!G78*7,"ソリ歌",k1_sort!G78*7,"振り",k1_sort!G78*5,"演技",k1_sort!G78*3,"全体歌",k1_sort!G78,1))</f>
        <v>1</v>
      </c>
      <c r="D78" s="189">
        <f>if(k1_sort!H78="",1,SWITCH(k1_sort!$D78,"ソロ歌",k1_sort!H78*7,"ソリ歌",k1_sort!H78*7,"振り",k1_sort!H78*5,"演技",k1_sort!H78*3,"全体歌",k1_sort!H78,1))</f>
        <v>1</v>
      </c>
      <c r="E78" s="189">
        <f>if(k1_sort!I78="",1,SWITCH(k1_sort!$D78,"ソロ歌",k1_sort!I78*7,"ソリ歌",k1_sort!I78*7,"振り",k1_sort!I78*5,"演技",k1_sort!I78*3,"全体歌",k1_sort!I78,1))</f>
        <v>1</v>
      </c>
      <c r="F78" s="189">
        <f>if(k1_sort!J78="",1,SWITCH(k1_sort!$D78,"ソロ歌",k1_sort!J78*7,"ソリ歌",k1_sort!J78*7,"振り",k1_sort!J78*5,"演技",k1_sort!J78*3,"全体歌",k1_sort!J78,1))</f>
        <v>1</v>
      </c>
      <c r="G78" s="189">
        <f>if(k1_sort!K78="",1,SWITCH(k1_sort!$D78,"ソロ歌",k1_sort!K78*7,"ソリ歌",k1_sort!K78*7,"振り",k1_sort!K78*5,"演技",k1_sort!K78*3,"全体歌",k1_sort!K78,1))</f>
        <v>1</v>
      </c>
      <c r="H78" s="189">
        <f>if(k1_sort!L78="",1,SWITCH(k1_sort!$D78,"ソロ歌",k1_sort!L78*7,"ソリ歌",k1_sort!L78*7,"振り",k1_sort!L78*5,"演技",k1_sort!L78*3,"全体歌",k1_sort!L78,1))</f>
        <v>1</v>
      </c>
      <c r="I78" s="189">
        <f>if(k1_sort!M78="",1,SWITCH(k1_sort!$D78,"ソロ歌",k1_sort!M78*7,"ソリ歌",k1_sort!M78*7,"振り",k1_sort!M78*5,"演技",k1_sort!M78*3,"全体歌",k1_sort!M78,1))</f>
        <v>1</v>
      </c>
      <c r="J78" s="189">
        <f>if(k1_sort!N78="",1,SWITCH(k1_sort!$D78,"ソロ歌",k1_sort!N78*7,"ソリ歌",k1_sort!N78*7,"振り",k1_sort!N78*5,"演技",k1_sort!N78*3,"全体歌",k1_sort!N78,1))</f>
        <v>1</v>
      </c>
      <c r="K78" s="189">
        <f>if(k1_sort!O78="",1,SWITCH(k1_sort!$D78,"ソロ歌",k1_sort!O78*7,"ソリ歌",k1_sort!O78*7,"振り",k1_sort!O78*5,"演技",k1_sort!O78*3,"全体歌",k1_sort!O78,1))</f>
        <v>1</v>
      </c>
      <c r="L78" s="189">
        <f>if(k1_sort!P78="",1,SWITCH(k1_sort!$D78,"ソロ歌",k1_sort!P78*7,"ソリ歌",k1_sort!P78*7,"振り",k1_sort!P78*5,"演技",k1_sort!P78*3,"全体歌",k1_sort!P78,1))</f>
        <v>1</v>
      </c>
      <c r="M78" s="189">
        <f>if(k1_sort!Q78="",1,SWITCH(k1_sort!$D78,"ソロ歌",k1_sort!Q78*7,"ソリ歌",k1_sort!Q78*7,"振り",k1_sort!Q78*5,"演技",k1_sort!Q78*3,"全体歌",k1_sort!Q78,1))</f>
        <v>1</v>
      </c>
      <c r="N78" s="189">
        <f>if(k1_sort!R78="",1,SWITCH(k1_sort!$D78,"ソロ歌",k1_sort!R78*7,"ソリ歌",k1_sort!R78*7,"振り",k1_sort!R78*5,"演技",k1_sort!R78*3,"全体歌",k1_sort!R78,1))</f>
        <v>1</v>
      </c>
      <c r="O78" s="189">
        <f>if(k1_sort!S78="",1,SWITCH(k1_sort!$D78,"ソロ歌",k1_sort!S78*7,"ソリ歌",k1_sort!S78*7,"振り",k1_sort!S78*5,"演技",k1_sort!S78*3,"全体歌",k1_sort!S78,1))</f>
        <v>1</v>
      </c>
      <c r="P78" s="189">
        <f>if(k1_sort!T78="",1,SWITCH(k1_sort!$D78,"ソロ歌",k1_sort!T78*7,"ソリ歌",k1_sort!T78*7,"振り",k1_sort!T78*5,"演技",k1_sort!T78*3,"全体歌",k1_sort!T78,1))</f>
        <v>1</v>
      </c>
      <c r="Q78" s="189">
        <f>if(k1_sort!U78="",1,SWITCH(k1_sort!$D78,"ソロ歌",k1_sort!U78*7,"ソリ歌",k1_sort!U78*7,"振り",k1_sort!U78*5,"演技",k1_sort!U78*3,"全体歌",k1_sort!U78,1))</f>
        <v>1</v>
      </c>
      <c r="R78" s="189">
        <f>if(k1_sort!V78="",1,SWITCH(k1_sort!$D78,"ソロ歌",k1_sort!V78*7,"ソリ歌",k1_sort!V78*7,"振り",k1_sort!V78*5,"演技",k1_sort!V78*3,"全体歌",k1_sort!V78,1))</f>
        <v>1</v>
      </c>
      <c r="S78" s="189">
        <f>if(k1_sort!W78="",1,SWITCH(k1_sort!$D78,"ソロ歌",k1_sort!W78*7,"ソリ歌",k1_sort!W78*7,"振り",k1_sort!W78*5,"演技",k1_sort!W78*3,"全体歌",k1_sort!W78,1))</f>
        <v>1</v>
      </c>
      <c r="T78" s="189">
        <f>if(k1_sort!X78="",1,SWITCH(k1_sort!$D78,"ソロ歌",k1_sort!X78*7,"ソリ歌",k1_sort!X78*7,"振り",k1_sort!X78*5,"演技",k1_sort!X78*3,"全体歌",k1_sort!X78,1))</f>
        <v>1</v>
      </c>
      <c r="U78" s="189">
        <f>if(k1_sort!Y78="",1,SWITCH(k1_sort!$D78,"ソロ歌",k1_sort!Y78*7,"ソリ歌",k1_sort!Y78*7,"振り",k1_sort!Y78*5,"演技",k1_sort!Y78*3,"全体歌",k1_sort!Y78,1))</f>
        <v>1</v>
      </c>
      <c r="V78" s="189">
        <f>if(k1_sort!Z78="",1,SWITCH(k1_sort!$D78,"ソロ歌",k1_sort!Z78*7,"ソリ歌",k1_sort!Z78*7,"振り",k1_sort!Z78*5,"演技",k1_sort!Z78*3,"全体歌",k1_sort!Z78,1))</f>
        <v>1</v>
      </c>
      <c r="W78" s="189">
        <f>if(k1_sort!AA78="",1,SWITCH(k1_sort!$D78,"ソロ歌",k1_sort!AA78*7,"ソリ歌",k1_sort!AA78*7,"振り",k1_sort!AA78*5,"演技",k1_sort!AA78*3,"全体歌",k1_sort!AA78,1))</f>
        <v>1</v>
      </c>
      <c r="X78" s="189">
        <f>if(k1_sort!AB78="",1,SWITCH(k1_sort!$D78,"ソロ歌",k1_sort!AB78*7,"ソリ歌",k1_sort!AB78*7,"振り",k1_sort!AB78*5,"演技",k1_sort!AB78*3,"全体歌",k1_sort!AB78,1))</f>
        <v>1</v>
      </c>
      <c r="Y78" s="189">
        <f>if(k1_sort!AC78="",1,SWITCH(k1_sort!$D78,"ソロ歌",k1_sort!AC78*7,"ソリ歌",k1_sort!AC78*7,"振り",k1_sort!AC78*5,"演技",k1_sort!AC78*3,"全体歌",k1_sort!AC78,1))</f>
        <v>1</v>
      </c>
      <c r="Z78" s="189">
        <f>if(k1_sort!AD78="",1,SWITCH(k1_sort!$D78,"ソロ歌",k1_sort!AD78*7,"ソリ歌",k1_sort!AD78*7,"振り",k1_sort!AD78*5,"演技",k1_sort!AD78*3,"全体歌",k1_sort!AD78,1))</f>
        <v>1</v>
      </c>
      <c r="AA78" s="189">
        <f>if(k1_sort!AE78="",1,SWITCH(k1_sort!$D78,"ソロ歌",k1_sort!AE78*7,"ソリ歌",k1_sort!AE78*7,"振り",k1_sort!AE78*5,"演技",k1_sort!AE78*3,"全体歌",k1_sort!AE78,1))</f>
        <v>1</v>
      </c>
      <c r="AB78" s="189">
        <f>if(k1_sort!AF78="",1,SWITCH(k1_sort!$D78,"ソロ歌",k1_sort!AF78*7,"ソリ歌",k1_sort!AF78*7,"振り",k1_sort!AF78*5,"演技",k1_sort!AF78*3,"全体歌",k1_sort!AF78,1))</f>
        <v>1</v>
      </c>
      <c r="AC78" s="189">
        <f>if(k1_sort!AG78="",1,SWITCH(k1_sort!$D78,"ソロ歌",k1_sort!AG78*7,"ソリ歌",k1_sort!AG78*7,"振り",k1_sort!AG78*5,"演技",k1_sort!AG78*3,"全体歌",k1_sort!AG78,1))</f>
        <v>1</v>
      </c>
      <c r="AD78" s="189">
        <f>if(k1_sort!AH78="",1,SWITCH(k1_sort!$D78,"ソロ歌",k1_sort!AH78*7,"ソリ歌",k1_sort!AH78*7,"振り",k1_sort!AH78*5,"演技",k1_sort!AH78*3,"全体歌",k1_sort!AH78,1))</f>
        <v>1</v>
      </c>
      <c r="AE78" s="189">
        <f>if(k1_sort!AI78="",1,SWITCH(k1_sort!$D78,"ソロ歌",k1_sort!AI78*7,"ソリ歌",k1_sort!AI78*7,"振り",k1_sort!AI78*5,"演技",k1_sort!AI78*3,"全体歌",k1_sort!AI78,1))</f>
        <v>1</v>
      </c>
      <c r="AF78" s="189">
        <f>if(k1_sort!AJ78="",1,SWITCH(k1_sort!$D78,"ソロ歌",k1_sort!AJ78*7,"ソリ歌",k1_sort!AJ78*7,"振り",k1_sort!AJ78*5,"演技",k1_sort!AJ78*3,"全体歌",k1_sort!AJ78,1))</f>
        <v>1</v>
      </c>
      <c r="AG78" s="189">
        <f>if(k1_sort!AK78="",1,SWITCH(k1_sort!$D78,"ソロ歌",k1_sort!AK78*7,"ソリ歌",k1_sort!AK78*7,"振り",k1_sort!AK78*5,"演技",k1_sort!AK78*3,"全体歌",k1_sort!AK78,1))</f>
        <v>1</v>
      </c>
      <c r="AH78" s="189">
        <f>if(k1_sort!AL78="",1,SWITCH(k1_sort!$D78,"ソロ歌",k1_sort!AL78*7,"ソリ歌",k1_sort!AL78*7,"振り",k1_sort!AL78*5,"演技",k1_sort!AL78*3,"全体歌",k1_sort!AL78,1))</f>
        <v>1</v>
      </c>
      <c r="AI78" s="189">
        <f>if(k1_sort!AM78="",1,SWITCH(k1_sort!$D78,"ソロ歌",k1_sort!AM78*7,"ソリ歌",k1_sort!AM78*7,"振り",k1_sort!AM78*5,"演技",k1_sort!AM78*3,"全体歌",k1_sort!AM78,1))</f>
        <v>1</v>
      </c>
      <c r="AJ78" s="189">
        <f>if(k1_sort!AN78="",1,SWITCH(k1_sort!$D78,"ソロ歌",k1_sort!AN78*7,"ソリ歌",k1_sort!AN78*7,"振り",k1_sort!AN78*5,"演技",k1_sort!AN78*3,"全体歌",k1_sort!AN78,1))</f>
        <v>1</v>
      </c>
      <c r="AK78" s="189">
        <f>if(k1_sort!AO78="",1,SWITCH(k1_sort!$D78,"ソロ歌",k1_sort!AO78*7,"ソリ歌",k1_sort!AO78*7,"振り",k1_sort!AO78*5,"演技",k1_sort!AO78*3,"全体歌",k1_sort!AO78,1))</f>
        <v>1</v>
      </c>
      <c r="AL78" s="189">
        <f>if(k1_sort!AP78="",1,SWITCH(k1_sort!$D78,"ソロ歌",k1_sort!AP78*7,"ソリ歌",k1_sort!AP78*7,"振り",k1_sort!AP78*5,"演技",k1_sort!AP78*3,"全体歌",k1_sort!AP78,1))</f>
        <v>1</v>
      </c>
      <c r="AM78" s="189">
        <f>if(k1_sort!AQ78="",1,SWITCH(k1_sort!$D78,"ソロ歌",k1_sort!AQ78*7,"ソリ歌",k1_sort!AQ78*7,"振り",k1_sort!AQ78*5,"演技",k1_sort!AQ78*3,"全体歌",k1_sort!AQ78,1))</f>
        <v>1</v>
      </c>
      <c r="AN78" s="189">
        <f>if(k1_sort!AR78="",1,SWITCH(k1_sort!$D78,"ソロ歌",k1_sort!AR78*7,"ソリ歌",k1_sort!AR78*7,"振り",k1_sort!AR78*5,"演技",k1_sort!AR78*3,"全体歌",k1_sort!AR78,1))</f>
        <v>1</v>
      </c>
      <c r="AO78" s="189">
        <f>if(k1_sort!AS78="",1,SWITCH(k1_sort!$D78,"ソロ歌",k1_sort!AS78*7,"ソリ歌",k1_sort!AS78*7,"振り",k1_sort!AS78*5,"演技",k1_sort!AS78*3,"全体歌",k1_sort!AS78,1))</f>
        <v>1</v>
      </c>
      <c r="AP78" s="189">
        <f>if(k1_sort!AT78="",1,SWITCH(k1_sort!$D78,"ソロ歌",k1_sort!AT78*7,"ソリ歌",k1_sort!AT78*7,"振り",k1_sort!AT78*5,"演技",k1_sort!AT78*3,"全体歌",k1_sort!AT78,1))</f>
        <v>1</v>
      </c>
      <c r="AQ78" s="189">
        <f>if(k1_sort!AU78="",1,SWITCH(k1_sort!$D78,"ソロ歌",k1_sort!AU78*7,"ソリ歌",k1_sort!AU78*7,"振り",k1_sort!AU78*5,"演技",k1_sort!AU78*3,"全体歌",k1_sort!AU78,1))</f>
        <v>1</v>
      </c>
      <c r="AR78" s="189">
        <f>if(k1_sort!AV78="",1,SWITCH(k1_sort!$D78,"ソロ歌",k1_sort!AV78*7,"ソリ歌",k1_sort!AV78*7,"振り",k1_sort!AV78*5,"演技",k1_sort!AV78*3,"全体歌",k1_sort!AV78,1))</f>
        <v>1</v>
      </c>
      <c r="AS78" s="189">
        <f>if(k1_sort!AW78="",1,SWITCH(k1_sort!$D78,"ソロ歌",k1_sort!AW78*7,"ソリ歌",k1_sort!AW78*7,"振り",k1_sort!AW78*5,"演技",k1_sort!AW78*3,"全体歌",k1_sort!AW78,1))</f>
        <v>1</v>
      </c>
      <c r="AT78" s="189">
        <f>if(k1_sort!AX78="",1,SWITCH(k1_sort!$D78,"ソロ歌",k1_sort!AX78*7,"ソリ歌",k1_sort!AX78*7,"振り",k1_sort!AX78*5,"演技",k1_sort!AX78*3,"全体歌",k1_sort!AX78,1))</f>
        <v>1</v>
      </c>
      <c r="AU78" s="189">
        <f>if(k1_sort!AY78="",1,SWITCH(k1_sort!$D78,"ソロ歌",k1_sort!AY78*7,"ソリ歌",k1_sort!AY78*7,"振り",k1_sort!AY78*5,"演技",k1_sort!AY78*3,"全体歌",k1_sort!AY78,1))</f>
        <v>1</v>
      </c>
      <c r="AV78" s="189">
        <f>if(k1_sort!AZ78="",1,SWITCH(k1_sort!$D78,"ソロ歌",k1_sort!AZ78*7,"ソリ歌",k1_sort!AZ78*7,"振り",k1_sort!AZ78*5,"演技",k1_sort!AZ78*3,"全体歌",k1_sort!AZ78,1))</f>
        <v>1</v>
      </c>
      <c r="AW78" s="189">
        <f>if(k1_sort!BA78="",1,SWITCH(k1_sort!$D78,"ソロ歌",k1_sort!BA78*7,"ソリ歌",k1_sort!BA78*7,"振り",k1_sort!BA78*5,"演技",k1_sort!BA78*3,"全体歌",k1_sort!BA78,1))</f>
        <v>1</v>
      </c>
      <c r="AX78" s="189">
        <f>if(k1_sort!BB78="",1,SWITCH(k1_sort!$D78,"ソロ歌",k1_sort!BB78*7,"ソリ歌",k1_sort!BB78*7,"振り",k1_sort!BB78*5,"演技",k1_sort!BB78*3,"全体歌",k1_sort!BB78,1))</f>
        <v>1</v>
      </c>
      <c r="AY78" s="189">
        <f>if(k1_sort!BC78="",1,SWITCH(k1_sort!$D78,"ソロ歌",k1_sort!BC78*7,"ソリ歌",k1_sort!BC78*7,"振り",k1_sort!BC78*5,"演技",k1_sort!BC78*3,"全体歌",k1_sort!BC78,1))</f>
        <v>1</v>
      </c>
    </row>
    <row r="79">
      <c r="A79" s="36" t="str">
        <f>k1_sort!B79</f>
        <v/>
      </c>
      <c r="B79" s="189">
        <f>if(k1_sort!F79="",1,SWITCH(k1_sort!$D79,"ソロ歌",k1_sort!F79*7,"ソリ歌",k1_sort!F79*7,"振り",k1_sort!F79*5,"演技",k1_sort!F79*3,"全体歌",k1_sort!F79,1))</f>
        <v>1</v>
      </c>
      <c r="C79" s="189">
        <f>if(k1_sort!G79="",1,SWITCH(k1_sort!$D79,"ソロ歌",k1_sort!G79*7,"ソリ歌",k1_sort!G79*7,"振り",k1_sort!G79*5,"演技",k1_sort!G79*3,"全体歌",k1_sort!G79,1))</f>
        <v>1</v>
      </c>
      <c r="D79" s="189">
        <f>if(k1_sort!H79="",1,SWITCH(k1_sort!$D79,"ソロ歌",k1_sort!H79*7,"ソリ歌",k1_sort!H79*7,"振り",k1_sort!H79*5,"演技",k1_sort!H79*3,"全体歌",k1_sort!H79,1))</f>
        <v>1</v>
      </c>
      <c r="E79" s="189">
        <f>if(k1_sort!I79="",1,SWITCH(k1_sort!$D79,"ソロ歌",k1_sort!I79*7,"ソリ歌",k1_sort!I79*7,"振り",k1_sort!I79*5,"演技",k1_sort!I79*3,"全体歌",k1_sort!I79,1))</f>
        <v>1</v>
      </c>
      <c r="F79" s="189">
        <f>if(k1_sort!J79="",1,SWITCH(k1_sort!$D79,"ソロ歌",k1_sort!J79*7,"ソリ歌",k1_sort!J79*7,"振り",k1_sort!J79*5,"演技",k1_sort!J79*3,"全体歌",k1_sort!J79,1))</f>
        <v>1</v>
      </c>
      <c r="G79" s="189">
        <f>if(k1_sort!K79="",1,SWITCH(k1_sort!$D79,"ソロ歌",k1_sort!K79*7,"ソリ歌",k1_sort!K79*7,"振り",k1_sort!K79*5,"演技",k1_sort!K79*3,"全体歌",k1_sort!K79,1))</f>
        <v>1</v>
      </c>
      <c r="H79" s="189">
        <f>if(k1_sort!L79="",1,SWITCH(k1_sort!$D79,"ソロ歌",k1_sort!L79*7,"ソリ歌",k1_sort!L79*7,"振り",k1_sort!L79*5,"演技",k1_sort!L79*3,"全体歌",k1_sort!L79,1))</f>
        <v>1</v>
      </c>
      <c r="I79" s="189">
        <f>if(k1_sort!M79="",1,SWITCH(k1_sort!$D79,"ソロ歌",k1_sort!M79*7,"ソリ歌",k1_sort!M79*7,"振り",k1_sort!M79*5,"演技",k1_sort!M79*3,"全体歌",k1_sort!M79,1))</f>
        <v>1</v>
      </c>
      <c r="J79" s="189">
        <f>if(k1_sort!N79="",1,SWITCH(k1_sort!$D79,"ソロ歌",k1_sort!N79*7,"ソリ歌",k1_sort!N79*7,"振り",k1_sort!N79*5,"演技",k1_sort!N79*3,"全体歌",k1_sort!N79,1))</f>
        <v>1</v>
      </c>
      <c r="K79" s="189">
        <f>if(k1_sort!O79="",1,SWITCH(k1_sort!$D79,"ソロ歌",k1_sort!O79*7,"ソリ歌",k1_sort!O79*7,"振り",k1_sort!O79*5,"演技",k1_sort!O79*3,"全体歌",k1_sort!O79,1))</f>
        <v>1</v>
      </c>
      <c r="L79" s="189">
        <f>if(k1_sort!P79="",1,SWITCH(k1_sort!$D79,"ソロ歌",k1_sort!P79*7,"ソリ歌",k1_sort!P79*7,"振り",k1_sort!P79*5,"演技",k1_sort!P79*3,"全体歌",k1_sort!P79,1))</f>
        <v>1</v>
      </c>
      <c r="M79" s="189">
        <f>if(k1_sort!Q79="",1,SWITCH(k1_sort!$D79,"ソロ歌",k1_sort!Q79*7,"ソリ歌",k1_sort!Q79*7,"振り",k1_sort!Q79*5,"演技",k1_sort!Q79*3,"全体歌",k1_sort!Q79,1))</f>
        <v>1</v>
      </c>
      <c r="N79" s="189">
        <f>if(k1_sort!R79="",1,SWITCH(k1_sort!$D79,"ソロ歌",k1_sort!R79*7,"ソリ歌",k1_sort!R79*7,"振り",k1_sort!R79*5,"演技",k1_sort!R79*3,"全体歌",k1_sort!R79,1))</f>
        <v>1</v>
      </c>
      <c r="O79" s="189">
        <f>if(k1_sort!S79="",1,SWITCH(k1_sort!$D79,"ソロ歌",k1_sort!S79*7,"ソリ歌",k1_sort!S79*7,"振り",k1_sort!S79*5,"演技",k1_sort!S79*3,"全体歌",k1_sort!S79,1))</f>
        <v>1</v>
      </c>
      <c r="P79" s="189">
        <f>if(k1_sort!T79="",1,SWITCH(k1_sort!$D79,"ソロ歌",k1_sort!T79*7,"ソリ歌",k1_sort!T79*7,"振り",k1_sort!T79*5,"演技",k1_sort!T79*3,"全体歌",k1_sort!T79,1))</f>
        <v>1</v>
      </c>
      <c r="Q79" s="189">
        <f>if(k1_sort!U79="",1,SWITCH(k1_sort!$D79,"ソロ歌",k1_sort!U79*7,"ソリ歌",k1_sort!U79*7,"振り",k1_sort!U79*5,"演技",k1_sort!U79*3,"全体歌",k1_sort!U79,1))</f>
        <v>1</v>
      </c>
      <c r="R79" s="189">
        <f>if(k1_sort!V79="",1,SWITCH(k1_sort!$D79,"ソロ歌",k1_sort!V79*7,"ソリ歌",k1_sort!V79*7,"振り",k1_sort!V79*5,"演技",k1_sort!V79*3,"全体歌",k1_sort!V79,1))</f>
        <v>1</v>
      </c>
      <c r="S79" s="189">
        <f>if(k1_sort!W79="",1,SWITCH(k1_sort!$D79,"ソロ歌",k1_sort!W79*7,"ソリ歌",k1_sort!W79*7,"振り",k1_sort!W79*5,"演技",k1_sort!W79*3,"全体歌",k1_sort!W79,1))</f>
        <v>1</v>
      </c>
      <c r="T79" s="189">
        <f>if(k1_sort!X79="",1,SWITCH(k1_sort!$D79,"ソロ歌",k1_sort!X79*7,"ソリ歌",k1_sort!X79*7,"振り",k1_sort!X79*5,"演技",k1_sort!X79*3,"全体歌",k1_sort!X79,1))</f>
        <v>1</v>
      </c>
      <c r="U79" s="189">
        <f>if(k1_sort!Y79="",1,SWITCH(k1_sort!$D79,"ソロ歌",k1_sort!Y79*7,"ソリ歌",k1_sort!Y79*7,"振り",k1_sort!Y79*5,"演技",k1_sort!Y79*3,"全体歌",k1_sort!Y79,1))</f>
        <v>1</v>
      </c>
      <c r="V79" s="189">
        <f>if(k1_sort!Z79="",1,SWITCH(k1_sort!$D79,"ソロ歌",k1_sort!Z79*7,"ソリ歌",k1_sort!Z79*7,"振り",k1_sort!Z79*5,"演技",k1_sort!Z79*3,"全体歌",k1_sort!Z79,1))</f>
        <v>1</v>
      </c>
      <c r="W79" s="189">
        <f>if(k1_sort!AA79="",1,SWITCH(k1_sort!$D79,"ソロ歌",k1_sort!AA79*7,"ソリ歌",k1_sort!AA79*7,"振り",k1_sort!AA79*5,"演技",k1_sort!AA79*3,"全体歌",k1_sort!AA79,1))</f>
        <v>1</v>
      </c>
      <c r="X79" s="189">
        <f>if(k1_sort!AB79="",1,SWITCH(k1_sort!$D79,"ソロ歌",k1_sort!AB79*7,"ソリ歌",k1_sort!AB79*7,"振り",k1_sort!AB79*5,"演技",k1_sort!AB79*3,"全体歌",k1_sort!AB79,1))</f>
        <v>1</v>
      </c>
      <c r="Y79" s="189">
        <f>if(k1_sort!AC79="",1,SWITCH(k1_sort!$D79,"ソロ歌",k1_sort!AC79*7,"ソリ歌",k1_sort!AC79*7,"振り",k1_sort!AC79*5,"演技",k1_sort!AC79*3,"全体歌",k1_sort!AC79,1))</f>
        <v>1</v>
      </c>
      <c r="Z79" s="189">
        <f>if(k1_sort!AD79="",1,SWITCH(k1_sort!$D79,"ソロ歌",k1_sort!AD79*7,"ソリ歌",k1_sort!AD79*7,"振り",k1_sort!AD79*5,"演技",k1_sort!AD79*3,"全体歌",k1_sort!AD79,1))</f>
        <v>1</v>
      </c>
      <c r="AA79" s="189">
        <f>if(k1_sort!AE79="",1,SWITCH(k1_sort!$D79,"ソロ歌",k1_sort!AE79*7,"ソリ歌",k1_sort!AE79*7,"振り",k1_sort!AE79*5,"演技",k1_sort!AE79*3,"全体歌",k1_sort!AE79,1))</f>
        <v>1</v>
      </c>
      <c r="AB79" s="189">
        <f>if(k1_sort!AF79="",1,SWITCH(k1_sort!$D79,"ソロ歌",k1_sort!AF79*7,"ソリ歌",k1_sort!AF79*7,"振り",k1_sort!AF79*5,"演技",k1_sort!AF79*3,"全体歌",k1_sort!AF79,1))</f>
        <v>1</v>
      </c>
      <c r="AC79" s="189">
        <f>if(k1_sort!AG79="",1,SWITCH(k1_sort!$D79,"ソロ歌",k1_sort!AG79*7,"ソリ歌",k1_sort!AG79*7,"振り",k1_sort!AG79*5,"演技",k1_sort!AG79*3,"全体歌",k1_sort!AG79,1))</f>
        <v>1</v>
      </c>
      <c r="AD79" s="189">
        <f>if(k1_sort!AH79="",1,SWITCH(k1_sort!$D79,"ソロ歌",k1_sort!AH79*7,"ソリ歌",k1_sort!AH79*7,"振り",k1_sort!AH79*5,"演技",k1_sort!AH79*3,"全体歌",k1_sort!AH79,1))</f>
        <v>1</v>
      </c>
      <c r="AE79" s="189">
        <f>if(k1_sort!AI79="",1,SWITCH(k1_sort!$D79,"ソロ歌",k1_sort!AI79*7,"ソリ歌",k1_sort!AI79*7,"振り",k1_sort!AI79*5,"演技",k1_sort!AI79*3,"全体歌",k1_sort!AI79,1))</f>
        <v>1</v>
      </c>
      <c r="AF79" s="189">
        <f>if(k1_sort!AJ79="",1,SWITCH(k1_sort!$D79,"ソロ歌",k1_sort!AJ79*7,"ソリ歌",k1_sort!AJ79*7,"振り",k1_sort!AJ79*5,"演技",k1_sort!AJ79*3,"全体歌",k1_sort!AJ79,1))</f>
        <v>1</v>
      </c>
      <c r="AG79" s="189">
        <f>if(k1_sort!AK79="",1,SWITCH(k1_sort!$D79,"ソロ歌",k1_sort!AK79*7,"ソリ歌",k1_sort!AK79*7,"振り",k1_sort!AK79*5,"演技",k1_sort!AK79*3,"全体歌",k1_sort!AK79,1))</f>
        <v>1</v>
      </c>
      <c r="AH79" s="189">
        <f>if(k1_sort!AL79="",1,SWITCH(k1_sort!$D79,"ソロ歌",k1_sort!AL79*7,"ソリ歌",k1_sort!AL79*7,"振り",k1_sort!AL79*5,"演技",k1_sort!AL79*3,"全体歌",k1_sort!AL79,1))</f>
        <v>1</v>
      </c>
      <c r="AI79" s="189">
        <f>if(k1_sort!AM79="",1,SWITCH(k1_sort!$D79,"ソロ歌",k1_sort!AM79*7,"ソリ歌",k1_sort!AM79*7,"振り",k1_sort!AM79*5,"演技",k1_sort!AM79*3,"全体歌",k1_sort!AM79,1))</f>
        <v>1</v>
      </c>
      <c r="AJ79" s="189">
        <f>if(k1_sort!AN79="",1,SWITCH(k1_sort!$D79,"ソロ歌",k1_sort!AN79*7,"ソリ歌",k1_sort!AN79*7,"振り",k1_sort!AN79*5,"演技",k1_sort!AN79*3,"全体歌",k1_sort!AN79,1))</f>
        <v>1</v>
      </c>
      <c r="AK79" s="189">
        <f>if(k1_sort!AO79="",1,SWITCH(k1_sort!$D79,"ソロ歌",k1_sort!AO79*7,"ソリ歌",k1_sort!AO79*7,"振り",k1_sort!AO79*5,"演技",k1_sort!AO79*3,"全体歌",k1_sort!AO79,1))</f>
        <v>1</v>
      </c>
      <c r="AL79" s="189">
        <f>if(k1_sort!AP79="",1,SWITCH(k1_sort!$D79,"ソロ歌",k1_sort!AP79*7,"ソリ歌",k1_sort!AP79*7,"振り",k1_sort!AP79*5,"演技",k1_sort!AP79*3,"全体歌",k1_sort!AP79,1))</f>
        <v>1</v>
      </c>
      <c r="AM79" s="189">
        <f>if(k1_sort!AQ79="",1,SWITCH(k1_sort!$D79,"ソロ歌",k1_sort!AQ79*7,"ソリ歌",k1_sort!AQ79*7,"振り",k1_sort!AQ79*5,"演技",k1_sort!AQ79*3,"全体歌",k1_sort!AQ79,1))</f>
        <v>1</v>
      </c>
      <c r="AN79" s="189">
        <f>if(k1_sort!AR79="",1,SWITCH(k1_sort!$D79,"ソロ歌",k1_sort!AR79*7,"ソリ歌",k1_sort!AR79*7,"振り",k1_sort!AR79*5,"演技",k1_sort!AR79*3,"全体歌",k1_sort!AR79,1))</f>
        <v>1</v>
      </c>
      <c r="AO79" s="189">
        <f>if(k1_sort!AS79="",1,SWITCH(k1_sort!$D79,"ソロ歌",k1_sort!AS79*7,"ソリ歌",k1_sort!AS79*7,"振り",k1_sort!AS79*5,"演技",k1_sort!AS79*3,"全体歌",k1_sort!AS79,1))</f>
        <v>1</v>
      </c>
      <c r="AP79" s="189">
        <f>if(k1_sort!AT79="",1,SWITCH(k1_sort!$D79,"ソロ歌",k1_sort!AT79*7,"ソリ歌",k1_sort!AT79*7,"振り",k1_sort!AT79*5,"演技",k1_sort!AT79*3,"全体歌",k1_sort!AT79,1))</f>
        <v>1</v>
      </c>
      <c r="AQ79" s="189">
        <f>if(k1_sort!AU79="",1,SWITCH(k1_sort!$D79,"ソロ歌",k1_sort!AU79*7,"ソリ歌",k1_sort!AU79*7,"振り",k1_sort!AU79*5,"演技",k1_sort!AU79*3,"全体歌",k1_sort!AU79,1))</f>
        <v>1</v>
      </c>
      <c r="AR79" s="189">
        <f>if(k1_sort!AV79="",1,SWITCH(k1_sort!$D79,"ソロ歌",k1_sort!AV79*7,"ソリ歌",k1_sort!AV79*7,"振り",k1_sort!AV79*5,"演技",k1_sort!AV79*3,"全体歌",k1_sort!AV79,1))</f>
        <v>1</v>
      </c>
      <c r="AS79" s="189">
        <f>if(k1_sort!AW79="",1,SWITCH(k1_sort!$D79,"ソロ歌",k1_sort!AW79*7,"ソリ歌",k1_sort!AW79*7,"振り",k1_sort!AW79*5,"演技",k1_sort!AW79*3,"全体歌",k1_sort!AW79,1))</f>
        <v>1</v>
      </c>
      <c r="AT79" s="189">
        <f>if(k1_sort!AX79="",1,SWITCH(k1_sort!$D79,"ソロ歌",k1_sort!AX79*7,"ソリ歌",k1_sort!AX79*7,"振り",k1_sort!AX79*5,"演技",k1_sort!AX79*3,"全体歌",k1_sort!AX79,1))</f>
        <v>1</v>
      </c>
      <c r="AU79" s="189">
        <f>if(k1_sort!AY79="",1,SWITCH(k1_sort!$D79,"ソロ歌",k1_sort!AY79*7,"ソリ歌",k1_sort!AY79*7,"振り",k1_sort!AY79*5,"演技",k1_sort!AY79*3,"全体歌",k1_sort!AY79,1))</f>
        <v>1</v>
      </c>
      <c r="AV79" s="189">
        <f>if(k1_sort!AZ79="",1,SWITCH(k1_sort!$D79,"ソロ歌",k1_sort!AZ79*7,"ソリ歌",k1_sort!AZ79*7,"振り",k1_sort!AZ79*5,"演技",k1_sort!AZ79*3,"全体歌",k1_sort!AZ79,1))</f>
        <v>1</v>
      </c>
      <c r="AW79" s="189">
        <f>if(k1_sort!BA79="",1,SWITCH(k1_sort!$D79,"ソロ歌",k1_sort!BA79*7,"ソリ歌",k1_sort!BA79*7,"振り",k1_sort!BA79*5,"演技",k1_sort!BA79*3,"全体歌",k1_sort!BA79,1))</f>
        <v>1</v>
      </c>
      <c r="AX79" s="189">
        <f>if(k1_sort!BB79="",1,SWITCH(k1_sort!$D79,"ソロ歌",k1_sort!BB79*7,"ソリ歌",k1_sort!BB79*7,"振り",k1_sort!BB79*5,"演技",k1_sort!BB79*3,"全体歌",k1_sort!BB79,1))</f>
        <v>1</v>
      </c>
      <c r="AY79" s="189">
        <f>if(k1_sort!BC79="",1,SWITCH(k1_sort!$D79,"ソロ歌",k1_sort!BC79*7,"ソリ歌",k1_sort!BC79*7,"振り",k1_sort!BC79*5,"演技",k1_sort!BC79*3,"全体歌",k1_sort!BC79,1))</f>
        <v>1</v>
      </c>
    </row>
    <row r="80">
      <c r="A80" s="36" t="str">
        <f>k1_sort!B80</f>
        <v/>
      </c>
      <c r="B80" s="189">
        <f>if(k1_sort!F80="",1,SWITCH(k1_sort!$D80,"ソロ歌",k1_sort!F80*7,"ソリ歌",k1_sort!F80*7,"振り",k1_sort!F80*5,"演技",k1_sort!F80*3,"全体歌",k1_sort!F80,1))</f>
        <v>1</v>
      </c>
      <c r="C80" s="189">
        <f>if(k1_sort!G80="",1,SWITCH(k1_sort!$D80,"ソロ歌",k1_sort!G80*7,"ソリ歌",k1_sort!G80*7,"振り",k1_sort!G80*5,"演技",k1_sort!G80*3,"全体歌",k1_sort!G80,1))</f>
        <v>1</v>
      </c>
      <c r="D80" s="189">
        <f>if(k1_sort!H80="",1,SWITCH(k1_sort!$D80,"ソロ歌",k1_sort!H80*7,"ソリ歌",k1_sort!H80*7,"振り",k1_sort!H80*5,"演技",k1_sort!H80*3,"全体歌",k1_sort!H80,1))</f>
        <v>1</v>
      </c>
      <c r="E80" s="189">
        <f>if(k1_sort!I80="",1,SWITCH(k1_sort!$D80,"ソロ歌",k1_sort!I80*7,"ソリ歌",k1_sort!I80*7,"振り",k1_sort!I80*5,"演技",k1_sort!I80*3,"全体歌",k1_sort!I80,1))</f>
        <v>1</v>
      </c>
      <c r="F80" s="189">
        <f>if(k1_sort!J80="",1,SWITCH(k1_sort!$D80,"ソロ歌",k1_sort!J80*7,"ソリ歌",k1_sort!J80*7,"振り",k1_sort!J80*5,"演技",k1_sort!J80*3,"全体歌",k1_sort!J80,1))</f>
        <v>1</v>
      </c>
      <c r="G80" s="189">
        <f>if(k1_sort!K80="",1,SWITCH(k1_sort!$D80,"ソロ歌",k1_sort!K80*7,"ソリ歌",k1_sort!K80*7,"振り",k1_sort!K80*5,"演技",k1_sort!K80*3,"全体歌",k1_sort!K80,1))</f>
        <v>1</v>
      </c>
      <c r="H80" s="189">
        <f>if(k1_sort!L80="",1,SWITCH(k1_sort!$D80,"ソロ歌",k1_sort!L80*7,"ソリ歌",k1_sort!L80*7,"振り",k1_sort!L80*5,"演技",k1_sort!L80*3,"全体歌",k1_sort!L80,1))</f>
        <v>1</v>
      </c>
      <c r="I80" s="189">
        <f>if(k1_sort!M80="",1,SWITCH(k1_sort!$D80,"ソロ歌",k1_sort!M80*7,"ソリ歌",k1_sort!M80*7,"振り",k1_sort!M80*5,"演技",k1_sort!M80*3,"全体歌",k1_sort!M80,1))</f>
        <v>1</v>
      </c>
      <c r="J80" s="189">
        <f>if(k1_sort!N80="",1,SWITCH(k1_sort!$D80,"ソロ歌",k1_sort!N80*7,"ソリ歌",k1_sort!N80*7,"振り",k1_sort!N80*5,"演技",k1_sort!N80*3,"全体歌",k1_sort!N80,1))</f>
        <v>1</v>
      </c>
      <c r="K80" s="189">
        <f>if(k1_sort!O80="",1,SWITCH(k1_sort!$D80,"ソロ歌",k1_sort!O80*7,"ソリ歌",k1_sort!O80*7,"振り",k1_sort!O80*5,"演技",k1_sort!O80*3,"全体歌",k1_sort!O80,1))</f>
        <v>1</v>
      </c>
      <c r="L80" s="189">
        <f>if(k1_sort!P80="",1,SWITCH(k1_sort!$D80,"ソロ歌",k1_sort!P80*7,"ソリ歌",k1_sort!P80*7,"振り",k1_sort!P80*5,"演技",k1_sort!P80*3,"全体歌",k1_sort!P80,1))</f>
        <v>1</v>
      </c>
      <c r="M80" s="189">
        <f>if(k1_sort!Q80="",1,SWITCH(k1_sort!$D80,"ソロ歌",k1_sort!Q80*7,"ソリ歌",k1_sort!Q80*7,"振り",k1_sort!Q80*5,"演技",k1_sort!Q80*3,"全体歌",k1_sort!Q80,1))</f>
        <v>1</v>
      </c>
      <c r="N80" s="189">
        <f>if(k1_sort!R80="",1,SWITCH(k1_sort!$D80,"ソロ歌",k1_sort!R80*7,"ソリ歌",k1_sort!R80*7,"振り",k1_sort!R80*5,"演技",k1_sort!R80*3,"全体歌",k1_sort!R80,1))</f>
        <v>1</v>
      </c>
      <c r="O80" s="189">
        <f>if(k1_sort!S80="",1,SWITCH(k1_sort!$D80,"ソロ歌",k1_sort!S80*7,"ソリ歌",k1_sort!S80*7,"振り",k1_sort!S80*5,"演技",k1_sort!S80*3,"全体歌",k1_sort!S80,1))</f>
        <v>1</v>
      </c>
      <c r="P80" s="189">
        <f>if(k1_sort!T80="",1,SWITCH(k1_sort!$D80,"ソロ歌",k1_sort!T80*7,"ソリ歌",k1_sort!T80*7,"振り",k1_sort!T80*5,"演技",k1_sort!T80*3,"全体歌",k1_sort!T80,1))</f>
        <v>1</v>
      </c>
      <c r="Q80" s="189">
        <f>if(k1_sort!U80="",1,SWITCH(k1_sort!$D80,"ソロ歌",k1_sort!U80*7,"ソリ歌",k1_sort!U80*7,"振り",k1_sort!U80*5,"演技",k1_sort!U80*3,"全体歌",k1_sort!U80,1))</f>
        <v>1</v>
      </c>
      <c r="R80" s="189">
        <f>if(k1_sort!V80="",1,SWITCH(k1_sort!$D80,"ソロ歌",k1_sort!V80*7,"ソリ歌",k1_sort!V80*7,"振り",k1_sort!V80*5,"演技",k1_sort!V80*3,"全体歌",k1_sort!V80,1))</f>
        <v>1</v>
      </c>
      <c r="S80" s="189">
        <f>if(k1_sort!W80="",1,SWITCH(k1_sort!$D80,"ソロ歌",k1_sort!W80*7,"ソリ歌",k1_sort!W80*7,"振り",k1_sort!W80*5,"演技",k1_sort!W80*3,"全体歌",k1_sort!W80,1))</f>
        <v>1</v>
      </c>
      <c r="T80" s="189">
        <f>if(k1_sort!X80="",1,SWITCH(k1_sort!$D80,"ソロ歌",k1_sort!X80*7,"ソリ歌",k1_sort!X80*7,"振り",k1_sort!X80*5,"演技",k1_sort!X80*3,"全体歌",k1_sort!X80,1))</f>
        <v>1</v>
      </c>
      <c r="U80" s="189">
        <f>if(k1_sort!Y80="",1,SWITCH(k1_sort!$D80,"ソロ歌",k1_sort!Y80*7,"ソリ歌",k1_sort!Y80*7,"振り",k1_sort!Y80*5,"演技",k1_sort!Y80*3,"全体歌",k1_sort!Y80,1))</f>
        <v>1</v>
      </c>
      <c r="V80" s="189">
        <f>if(k1_sort!Z80="",1,SWITCH(k1_sort!$D80,"ソロ歌",k1_sort!Z80*7,"ソリ歌",k1_sort!Z80*7,"振り",k1_sort!Z80*5,"演技",k1_sort!Z80*3,"全体歌",k1_sort!Z80,1))</f>
        <v>1</v>
      </c>
      <c r="W80" s="189">
        <f>if(k1_sort!AA80="",1,SWITCH(k1_sort!$D80,"ソロ歌",k1_sort!AA80*7,"ソリ歌",k1_sort!AA80*7,"振り",k1_sort!AA80*5,"演技",k1_sort!AA80*3,"全体歌",k1_sort!AA80,1))</f>
        <v>1</v>
      </c>
      <c r="X80" s="189">
        <f>if(k1_sort!AB80="",1,SWITCH(k1_sort!$D80,"ソロ歌",k1_sort!AB80*7,"ソリ歌",k1_sort!AB80*7,"振り",k1_sort!AB80*5,"演技",k1_sort!AB80*3,"全体歌",k1_sort!AB80,1))</f>
        <v>1</v>
      </c>
      <c r="Y80" s="189">
        <f>if(k1_sort!AC80="",1,SWITCH(k1_sort!$D80,"ソロ歌",k1_sort!AC80*7,"ソリ歌",k1_sort!AC80*7,"振り",k1_sort!AC80*5,"演技",k1_sort!AC80*3,"全体歌",k1_sort!AC80,1))</f>
        <v>1</v>
      </c>
      <c r="Z80" s="189">
        <f>if(k1_sort!AD80="",1,SWITCH(k1_sort!$D80,"ソロ歌",k1_sort!AD80*7,"ソリ歌",k1_sort!AD80*7,"振り",k1_sort!AD80*5,"演技",k1_sort!AD80*3,"全体歌",k1_sort!AD80,1))</f>
        <v>1</v>
      </c>
      <c r="AA80" s="189">
        <f>if(k1_sort!AE80="",1,SWITCH(k1_sort!$D80,"ソロ歌",k1_sort!AE80*7,"ソリ歌",k1_sort!AE80*7,"振り",k1_sort!AE80*5,"演技",k1_sort!AE80*3,"全体歌",k1_sort!AE80,1))</f>
        <v>1</v>
      </c>
      <c r="AB80" s="189">
        <f>if(k1_sort!AF80="",1,SWITCH(k1_sort!$D80,"ソロ歌",k1_sort!AF80*7,"ソリ歌",k1_sort!AF80*7,"振り",k1_sort!AF80*5,"演技",k1_sort!AF80*3,"全体歌",k1_sort!AF80,1))</f>
        <v>1</v>
      </c>
      <c r="AC80" s="189">
        <f>if(k1_sort!AG80="",1,SWITCH(k1_sort!$D80,"ソロ歌",k1_sort!AG80*7,"ソリ歌",k1_sort!AG80*7,"振り",k1_sort!AG80*5,"演技",k1_sort!AG80*3,"全体歌",k1_sort!AG80,1))</f>
        <v>1</v>
      </c>
      <c r="AD80" s="189">
        <f>if(k1_sort!AH80="",1,SWITCH(k1_sort!$D80,"ソロ歌",k1_sort!AH80*7,"ソリ歌",k1_sort!AH80*7,"振り",k1_sort!AH80*5,"演技",k1_sort!AH80*3,"全体歌",k1_sort!AH80,1))</f>
        <v>1</v>
      </c>
      <c r="AE80" s="189">
        <f>if(k1_sort!AI80="",1,SWITCH(k1_sort!$D80,"ソロ歌",k1_sort!AI80*7,"ソリ歌",k1_sort!AI80*7,"振り",k1_sort!AI80*5,"演技",k1_sort!AI80*3,"全体歌",k1_sort!AI80,1))</f>
        <v>1</v>
      </c>
      <c r="AF80" s="189">
        <f>if(k1_sort!AJ80="",1,SWITCH(k1_sort!$D80,"ソロ歌",k1_sort!AJ80*7,"ソリ歌",k1_sort!AJ80*7,"振り",k1_sort!AJ80*5,"演技",k1_sort!AJ80*3,"全体歌",k1_sort!AJ80,1))</f>
        <v>1</v>
      </c>
      <c r="AG80" s="189">
        <f>if(k1_sort!AK80="",1,SWITCH(k1_sort!$D80,"ソロ歌",k1_sort!AK80*7,"ソリ歌",k1_sort!AK80*7,"振り",k1_sort!AK80*5,"演技",k1_sort!AK80*3,"全体歌",k1_sort!AK80,1))</f>
        <v>1</v>
      </c>
      <c r="AH80" s="189">
        <f>if(k1_sort!AL80="",1,SWITCH(k1_sort!$D80,"ソロ歌",k1_sort!AL80*7,"ソリ歌",k1_sort!AL80*7,"振り",k1_sort!AL80*5,"演技",k1_sort!AL80*3,"全体歌",k1_sort!AL80,1))</f>
        <v>1</v>
      </c>
      <c r="AI80" s="189">
        <f>if(k1_sort!AM80="",1,SWITCH(k1_sort!$D80,"ソロ歌",k1_sort!AM80*7,"ソリ歌",k1_sort!AM80*7,"振り",k1_sort!AM80*5,"演技",k1_sort!AM80*3,"全体歌",k1_sort!AM80,1))</f>
        <v>1</v>
      </c>
      <c r="AJ80" s="189">
        <f>if(k1_sort!AN80="",1,SWITCH(k1_sort!$D80,"ソロ歌",k1_sort!AN80*7,"ソリ歌",k1_sort!AN80*7,"振り",k1_sort!AN80*5,"演技",k1_sort!AN80*3,"全体歌",k1_sort!AN80,1))</f>
        <v>1</v>
      </c>
      <c r="AK80" s="189">
        <f>if(k1_sort!AO80="",1,SWITCH(k1_sort!$D80,"ソロ歌",k1_sort!AO80*7,"ソリ歌",k1_sort!AO80*7,"振り",k1_sort!AO80*5,"演技",k1_sort!AO80*3,"全体歌",k1_sort!AO80,1))</f>
        <v>1</v>
      </c>
      <c r="AL80" s="189">
        <f>if(k1_sort!AP80="",1,SWITCH(k1_sort!$D80,"ソロ歌",k1_sort!AP80*7,"ソリ歌",k1_sort!AP80*7,"振り",k1_sort!AP80*5,"演技",k1_sort!AP80*3,"全体歌",k1_sort!AP80,1))</f>
        <v>1</v>
      </c>
      <c r="AM80" s="189">
        <f>if(k1_sort!AQ80="",1,SWITCH(k1_sort!$D80,"ソロ歌",k1_sort!AQ80*7,"ソリ歌",k1_sort!AQ80*7,"振り",k1_sort!AQ80*5,"演技",k1_sort!AQ80*3,"全体歌",k1_sort!AQ80,1))</f>
        <v>1</v>
      </c>
      <c r="AN80" s="189">
        <f>if(k1_sort!AR80="",1,SWITCH(k1_sort!$D80,"ソロ歌",k1_sort!AR80*7,"ソリ歌",k1_sort!AR80*7,"振り",k1_sort!AR80*5,"演技",k1_sort!AR80*3,"全体歌",k1_sort!AR80,1))</f>
        <v>1</v>
      </c>
      <c r="AO80" s="189">
        <f>if(k1_sort!AS80="",1,SWITCH(k1_sort!$D80,"ソロ歌",k1_sort!AS80*7,"ソリ歌",k1_sort!AS80*7,"振り",k1_sort!AS80*5,"演技",k1_sort!AS80*3,"全体歌",k1_sort!AS80,1))</f>
        <v>1</v>
      </c>
      <c r="AP80" s="189">
        <f>if(k1_sort!AT80="",1,SWITCH(k1_sort!$D80,"ソロ歌",k1_sort!AT80*7,"ソリ歌",k1_sort!AT80*7,"振り",k1_sort!AT80*5,"演技",k1_sort!AT80*3,"全体歌",k1_sort!AT80,1))</f>
        <v>1</v>
      </c>
      <c r="AQ80" s="189">
        <f>if(k1_sort!AU80="",1,SWITCH(k1_sort!$D80,"ソロ歌",k1_sort!AU80*7,"ソリ歌",k1_sort!AU80*7,"振り",k1_sort!AU80*5,"演技",k1_sort!AU80*3,"全体歌",k1_sort!AU80,1))</f>
        <v>1</v>
      </c>
      <c r="AR80" s="189">
        <f>if(k1_sort!AV80="",1,SWITCH(k1_sort!$D80,"ソロ歌",k1_sort!AV80*7,"ソリ歌",k1_sort!AV80*7,"振り",k1_sort!AV80*5,"演技",k1_sort!AV80*3,"全体歌",k1_sort!AV80,1))</f>
        <v>1</v>
      </c>
      <c r="AS80" s="189">
        <f>if(k1_sort!AW80="",1,SWITCH(k1_sort!$D80,"ソロ歌",k1_sort!AW80*7,"ソリ歌",k1_sort!AW80*7,"振り",k1_sort!AW80*5,"演技",k1_sort!AW80*3,"全体歌",k1_sort!AW80,1))</f>
        <v>1</v>
      </c>
      <c r="AT80" s="189">
        <f>if(k1_sort!AX80="",1,SWITCH(k1_sort!$D80,"ソロ歌",k1_sort!AX80*7,"ソリ歌",k1_sort!AX80*7,"振り",k1_sort!AX80*5,"演技",k1_sort!AX80*3,"全体歌",k1_sort!AX80,1))</f>
        <v>1</v>
      </c>
      <c r="AU80" s="189">
        <f>if(k1_sort!AY80="",1,SWITCH(k1_sort!$D80,"ソロ歌",k1_sort!AY80*7,"ソリ歌",k1_sort!AY80*7,"振り",k1_sort!AY80*5,"演技",k1_sort!AY80*3,"全体歌",k1_sort!AY80,1))</f>
        <v>1</v>
      </c>
      <c r="AV80" s="189">
        <f>if(k1_sort!AZ80="",1,SWITCH(k1_sort!$D80,"ソロ歌",k1_sort!AZ80*7,"ソリ歌",k1_sort!AZ80*7,"振り",k1_sort!AZ80*5,"演技",k1_sort!AZ80*3,"全体歌",k1_sort!AZ80,1))</f>
        <v>1</v>
      </c>
      <c r="AW80" s="189">
        <f>if(k1_sort!BA80="",1,SWITCH(k1_sort!$D80,"ソロ歌",k1_sort!BA80*7,"ソリ歌",k1_sort!BA80*7,"振り",k1_sort!BA80*5,"演技",k1_sort!BA80*3,"全体歌",k1_sort!BA80,1))</f>
        <v>1</v>
      </c>
      <c r="AX80" s="189">
        <f>if(k1_sort!BB80="",1,SWITCH(k1_sort!$D80,"ソロ歌",k1_sort!BB80*7,"ソリ歌",k1_sort!BB80*7,"振り",k1_sort!BB80*5,"演技",k1_sort!BB80*3,"全体歌",k1_sort!BB80,1))</f>
        <v>1</v>
      </c>
      <c r="AY80" s="189">
        <f>if(k1_sort!BC80="",1,SWITCH(k1_sort!$D80,"ソロ歌",k1_sort!BC80*7,"ソリ歌",k1_sort!BC80*7,"振り",k1_sort!BC80*5,"演技",k1_sort!BC80*3,"全体歌",k1_sort!BC80,1))</f>
        <v>1</v>
      </c>
    </row>
    <row r="81">
      <c r="A81" s="36" t="str">
        <f>k1_sort!B81</f>
        <v/>
      </c>
      <c r="B81" s="189">
        <f>if(k1_sort!F81="",1,SWITCH(k1_sort!$D81,"ソロ歌",k1_sort!F81*7,"ソリ歌",k1_sort!F81*7,"振り",k1_sort!F81*5,"演技",k1_sort!F81*3,"全体歌",k1_sort!F81,1))</f>
        <v>1</v>
      </c>
      <c r="C81" s="189">
        <f>if(k1_sort!G81="",1,SWITCH(k1_sort!$D81,"ソロ歌",k1_sort!G81*7,"ソリ歌",k1_sort!G81*7,"振り",k1_sort!G81*5,"演技",k1_sort!G81*3,"全体歌",k1_sort!G81,1))</f>
        <v>1</v>
      </c>
      <c r="D81" s="189">
        <f>if(k1_sort!H81="",1,SWITCH(k1_sort!$D81,"ソロ歌",k1_sort!H81*7,"ソリ歌",k1_sort!H81*7,"振り",k1_sort!H81*5,"演技",k1_sort!H81*3,"全体歌",k1_sort!H81,1))</f>
        <v>1</v>
      </c>
      <c r="E81" s="189">
        <f>if(k1_sort!I81="",1,SWITCH(k1_sort!$D81,"ソロ歌",k1_sort!I81*7,"ソリ歌",k1_sort!I81*7,"振り",k1_sort!I81*5,"演技",k1_sort!I81*3,"全体歌",k1_sort!I81,1))</f>
        <v>1</v>
      </c>
      <c r="F81" s="189">
        <f>if(k1_sort!J81="",1,SWITCH(k1_sort!$D81,"ソロ歌",k1_sort!J81*7,"ソリ歌",k1_sort!J81*7,"振り",k1_sort!J81*5,"演技",k1_sort!J81*3,"全体歌",k1_sort!J81,1))</f>
        <v>1</v>
      </c>
      <c r="G81" s="189">
        <f>if(k1_sort!K81="",1,SWITCH(k1_sort!$D81,"ソロ歌",k1_sort!K81*7,"ソリ歌",k1_sort!K81*7,"振り",k1_sort!K81*5,"演技",k1_sort!K81*3,"全体歌",k1_sort!K81,1))</f>
        <v>1</v>
      </c>
      <c r="H81" s="189">
        <f>if(k1_sort!L81="",1,SWITCH(k1_sort!$D81,"ソロ歌",k1_sort!L81*7,"ソリ歌",k1_sort!L81*7,"振り",k1_sort!L81*5,"演技",k1_sort!L81*3,"全体歌",k1_sort!L81,1))</f>
        <v>1</v>
      </c>
      <c r="I81" s="189">
        <f>if(k1_sort!M81="",1,SWITCH(k1_sort!$D81,"ソロ歌",k1_sort!M81*7,"ソリ歌",k1_sort!M81*7,"振り",k1_sort!M81*5,"演技",k1_sort!M81*3,"全体歌",k1_sort!M81,1))</f>
        <v>1</v>
      </c>
      <c r="J81" s="189">
        <f>if(k1_sort!N81="",1,SWITCH(k1_sort!$D81,"ソロ歌",k1_sort!N81*7,"ソリ歌",k1_sort!N81*7,"振り",k1_sort!N81*5,"演技",k1_sort!N81*3,"全体歌",k1_sort!N81,1))</f>
        <v>1</v>
      </c>
      <c r="K81" s="189">
        <f>if(k1_sort!O81="",1,SWITCH(k1_sort!$D81,"ソロ歌",k1_sort!O81*7,"ソリ歌",k1_sort!O81*7,"振り",k1_sort!O81*5,"演技",k1_sort!O81*3,"全体歌",k1_sort!O81,1))</f>
        <v>1</v>
      </c>
      <c r="L81" s="189">
        <f>if(k1_sort!P81="",1,SWITCH(k1_sort!$D81,"ソロ歌",k1_sort!P81*7,"ソリ歌",k1_sort!P81*7,"振り",k1_sort!P81*5,"演技",k1_sort!P81*3,"全体歌",k1_sort!P81,1))</f>
        <v>1</v>
      </c>
      <c r="M81" s="189">
        <f>if(k1_sort!Q81="",1,SWITCH(k1_sort!$D81,"ソロ歌",k1_sort!Q81*7,"ソリ歌",k1_sort!Q81*7,"振り",k1_sort!Q81*5,"演技",k1_sort!Q81*3,"全体歌",k1_sort!Q81,1))</f>
        <v>1</v>
      </c>
      <c r="N81" s="189">
        <f>if(k1_sort!R81="",1,SWITCH(k1_sort!$D81,"ソロ歌",k1_sort!R81*7,"ソリ歌",k1_sort!R81*7,"振り",k1_sort!R81*5,"演技",k1_sort!R81*3,"全体歌",k1_sort!R81,1))</f>
        <v>1</v>
      </c>
      <c r="O81" s="189">
        <f>if(k1_sort!S81="",1,SWITCH(k1_sort!$D81,"ソロ歌",k1_sort!S81*7,"ソリ歌",k1_sort!S81*7,"振り",k1_sort!S81*5,"演技",k1_sort!S81*3,"全体歌",k1_sort!S81,1))</f>
        <v>1</v>
      </c>
      <c r="P81" s="189">
        <f>if(k1_sort!T81="",1,SWITCH(k1_sort!$D81,"ソロ歌",k1_sort!T81*7,"ソリ歌",k1_sort!T81*7,"振り",k1_sort!T81*5,"演技",k1_sort!T81*3,"全体歌",k1_sort!T81,1))</f>
        <v>1</v>
      </c>
      <c r="Q81" s="189">
        <f>if(k1_sort!U81="",1,SWITCH(k1_sort!$D81,"ソロ歌",k1_sort!U81*7,"ソリ歌",k1_sort!U81*7,"振り",k1_sort!U81*5,"演技",k1_sort!U81*3,"全体歌",k1_sort!U81,1))</f>
        <v>1</v>
      </c>
      <c r="R81" s="189">
        <f>if(k1_sort!V81="",1,SWITCH(k1_sort!$D81,"ソロ歌",k1_sort!V81*7,"ソリ歌",k1_sort!V81*7,"振り",k1_sort!V81*5,"演技",k1_sort!V81*3,"全体歌",k1_sort!V81,1))</f>
        <v>1</v>
      </c>
      <c r="S81" s="189">
        <f>if(k1_sort!W81="",1,SWITCH(k1_sort!$D81,"ソロ歌",k1_sort!W81*7,"ソリ歌",k1_sort!W81*7,"振り",k1_sort!W81*5,"演技",k1_sort!W81*3,"全体歌",k1_sort!W81,1))</f>
        <v>1</v>
      </c>
      <c r="T81" s="189">
        <f>if(k1_sort!X81="",1,SWITCH(k1_sort!$D81,"ソロ歌",k1_sort!X81*7,"ソリ歌",k1_sort!X81*7,"振り",k1_sort!X81*5,"演技",k1_sort!X81*3,"全体歌",k1_sort!X81,1))</f>
        <v>1</v>
      </c>
      <c r="U81" s="189">
        <f>if(k1_sort!Y81="",1,SWITCH(k1_sort!$D81,"ソロ歌",k1_sort!Y81*7,"ソリ歌",k1_sort!Y81*7,"振り",k1_sort!Y81*5,"演技",k1_sort!Y81*3,"全体歌",k1_sort!Y81,1))</f>
        <v>1</v>
      </c>
      <c r="V81" s="189">
        <f>if(k1_sort!Z81="",1,SWITCH(k1_sort!$D81,"ソロ歌",k1_sort!Z81*7,"ソリ歌",k1_sort!Z81*7,"振り",k1_sort!Z81*5,"演技",k1_sort!Z81*3,"全体歌",k1_sort!Z81,1))</f>
        <v>1</v>
      </c>
      <c r="W81" s="189">
        <f>if(k1_sort!AA81="",1,SWITCH(k1_sort!$D81,"ソロ歌",k1_sort!AA81*7,"ソリ歌",k1_sort!AA81*7,"振り",k1_sort!AA81*5,"演技",k1_sort!AA81*3,"全体歌",k1_sort!AA81,1))</f>
        <v>1</v>
      </c>
      <c r="X81" s="189">
        <f>if(k1_sort!AB81="",1,SWITCH(k1_sort!$D81,"ソロ歌",k1_sort!AB81*7,"ソリ歌",k1_sort!AB81*7,"振り",k1_sort!AB81*5,"演技",k1_sort!AB81*3,"全体歌",k1_sort!AB81,1))</f>
        <v>1</v>
      </c>
      <c r="Y81" s="189">
        <f>if(k1_sort!AC81="",1,SWITCH(k1_sort!$D81,"ソロ歌",k1_sort!AC81*7,"ソリ歌",k1_sort!AC81*7,"振り",k1_sort!AC81*5,"演技",k1_sort!AC81*3,"全体歌",k1_sort!AC81,1))</f>
        <v>1</v>
      </c>
      <c r="Z81" s="189">
        <f>if(k1_sort!AD81="",1,SWITCH(k1_sort!$D81,"ソロ歌",k1_sort!AD81*7,"ソリ歌",k1_sort!AD81*7,"振り",k1_sort!AD81*5,"演技",k1_sort!AD81*3,"全体歌",k1_sort!AD81,1))</f>
        <v>1</v>
      </c>
      <c r="AA81" s="189">
        <f>if(k1_sort!AE81="",1,SWITCH(k1_sort!$D81,"ソロ歌",k1_sort!AE81*7,"ソリ歌",k1_sort!AE81*7,"振り",k1_sort!AE81*5,"演技",k1_sort!AE81*3,"全体歌",k1_sort!AE81,1))</f>
        <v>1</v>
      </c>
      <c r="AB81" s="189">
        <f>if(k1_sort!AF81="",1,SWITCH(k1_sort!$D81,"ソロ歌",k1_sort!AF81*7,"ソリ歌",k1_sort!AF81*7,"振り",k1_sort!AF81*5,"演技",k1_sort!AF81*3,"全体歌",k1_sort!AF81,1))</f>
        <v>1</v>
      </c>
      <c r="AC81" s="189">
        <f>if(k1_sort!AG81="",1,SWITCH(k1_sort!$D81,"ソロ歌",k1_sort!AG81*7,"ソリ歌",k1_sort!AG81*7,"振り",k1_sort!AG81*5,"演技",k1_sort!AG81*3,"全体歌",k1_sort!AG81,1))</f>
        <v>1</v>
      </c>
      <c r="AD81" s="189">
        <f>if(k1_sort!AH81="",1,SWITCH(k1_sort!$D81,"ソロ歌",k1_sort!AH81*7,"ソリ歌",k1_sort!AH81*7,"振り",k1_sort!AH81*5,"演技",k1_sort!AH81*3,"全体歌",k1_sort!AH81,1))</f>
        <v>1</v>
      </c>
      <c r="AE81" s="189">
        <f>if(k1_sort!AI81="",1,SWITCH(k1_sort!$D81,"ソロ歌",k1_sort!AI81*7,"ソリ歌",k1_sort!AI81*7,"振り",k1_sort!AI81*5,"演技",k1_sort!AI81*3,"全体歌",k1_sort!AI81,1))</f>
        <v>1</v>
      </c>
      <c r="AF81" s="189">
        <f>if(k1_sort!AJ81="",1,SWITCH(k1_sort!$D81,"ソロ歌",k1_sort!AJ81*7,"ソリ歌",k1_sort!AJ81*7,"振り",k1_sort!AJ81*5,"演技",k1_sort!AJ81*3,"全体歌",k1_sort!AJ81,1))</f>
        <v>1</v>
      </c>
      <c r="AG81" s="189">
        <f>if(k1_sort!AK81="",1,SWITCH(k1_sort!$D81,"ソロ歌",k1_sort!AK81*7,"ソリ歌",k1_sort!AK81*7,"振り",k1_sort!AK81*5,"演技",k1_sort!AK81*3,"全体歌",k1_sort!AK81,1))</f>
        <v>1</v>
      </c>
      <c r="AH81" s="189">
        <f>if(k1_sort!AL81="",1,SWITCH(k1_sort!$D81,"ソロ歌",k1_sort!AL81*7,"ソリ歌",k1_sort!AL81*7,"振り",k1_sort!AL81*5,"演技",k1_sort!AL81*3,"全体歌",k1_sort!AL81,1))</f>
        <v>1</v>
      </c>
      <c r="AI81" s="189">
        <f>if(k1_sort!AM81="",1,SWITCH(k1_sort!$D81,"ソロ歌",k1_sort!AM81*7,"ソリ歌",k1_sort!AM81*7,"振り",k1_sort!AM81*5,"演技",k1_sort!AM81*3,"全体歌",k1_sort!AM81,1))</f>
        <v>1</v>
      </c>
      <c r="AJ81" s="189">
        <f>if(k1_sort!AN81="",1,SWITCH(k1_sort!$D81,"ソロ歌",k1_sort!AN81*7,"ソリ歌",k1_sort!AN81*7,"振り",k1_sort!AN81*5,"演技",k1_sort!AN81*3,"全体歌",k1_sort!AN81,1))</f>
        <v>1</v>
      </c>
      <c r="AK81" s="189">
        <f>if(k1_sort!AO81="",1,SWITCH(k1_sort!$D81,"ソロ歌",k1_sort!AO81*7,"ソリ歌",k1_sort!AO81*7,"振り",k1_sort!AO81*5,"演技",k1_sort!AO81*3,"全体歌",k1_sort!AO81,1))</f>
        <v>1</v>
      </c>
      <c r="AL81" s="189">
        <f>if(k1_sort!AP81="",1,SWITCH(k1_sort!$D81,"ソロ歌",k1_sort!AP81*7,"ソリ歌",k1_sort!AP81*7,"振り",k1_sort!AP81*5,"演技",k1_sort!AP81*3,"全体歌",k1_sort!AP81,1))</f>
        <v>1</v>
      </c>
      <c r="AM81" s="189">
        <f>if(k1_sort!AQ81="",1,SWITCH(k1_sort!$D81,"ソロ歌",k1_sort!AQ81*7,"ソリ歌",k1_sort!AQ81*7,"振り",k1_sort!AQ81*5,"演技",k1_sort!AQ81*3,"全体歌",k1_sort!AQ81,1))</f>
        <v>1</v>
      </c>
      <c r="AN81" s="189">
        <f>if(k1_sort!AR81="",1,SWITCH(k1_sort!$D81,"ソロ歌",k1_sort!AR81*7,"ソリ歌",k1_sort!AR81*7,"振り",k1_sort!AR81*5,"演技",k1_sort!AR81*3,"全体歌",k1_sort!AR81,1))</f>
        <v>1</v>
      </c>
      <c r="AO81" s="189">
        <f>if(k1_sort!AS81="",1,SWITCH(k1_sort!$D81,"ソロ歌",k1_sort!AS81*7,"ソリ歌",k1_sort!AS81*7,"振り",k1_sort!AS81*5,"演技",k1_sort!AS81*3,"全体歌",k1_sort!AS81,1))</f>
        <v>1</v>
      </c>
      <c r="AP81" s="189">
        <f>if(k1_sort!AT81="",1,SWITCH(k1_sort!$D81,"ソロ歌",k1_sort!AT81*7,"ソリ歌",k1_sort!AT81*7,"振り",k1_sort!AT81*5,"演技",k1_sort!AT81*3,"全体歌",k1_sort!AT81,1))</f>
        <v>1</v>
      </c>
      <c r="AQ81" s="189">
        <f>if(k1_sort!AU81="",1,SWITCH(k1_sort!$D81,"ソロ歌",k1_sort!AU81*7,"ソリ歌",k1_sort!AU81*7,"振り",k1_sort!AU81*5,"演技",k1_sort!AU81*3,"全体歌",k1_sort!AU81,1))</f>
        <v>1</v>
      </c>
      <c r="AR81" s="189">
        <f>if(k1_sort!AV81="",1,SWITCH(k1_sort!$D81,"ソロ歌",k1_sort!AV81*7,"ソリ歌",k1_sort!AV81*7,"振り",k1_sort!AV81*5,"演技",k1_sort!AV81*3,"全体歌",k1_sort!AV81,1))</f>
        <v>1</v>
      </c>
      <c r="AS81" s="189">
        <f>if(k1_sort!AW81="",1,SWITCH(k1_sort!$D81,"ソロ歌",k1_sort!AW81*7,"ソリ歌",k1_sort!AW81*7,"振り",k1_sort!AW81*5,"演技",k1_sort!AW81*3,"全体歌",k1_sort!AW81,1))</f>
        <v>1</v>
      </c>
      <c r="AT81" s="189">
        <f>if(k1_sort!AX81="",1,SWITCH(k1_sort!$D81,"ソロ歌",k1_sort!AX81*7,"ソリ歌",k1_sort!AX81*7,"振り",k1_sort!AX81*5,"演技",k1_sort!AX81*3,"全体歌",k1_sort!AX81,1))</f>
        <v>1</v>
      </c>
      <c r="AU81" s="189">
        <f>if(k1_sort!AY81="",1,SWITCH(k1_sort!$D81,"ソロ歌",k1_sort!AY81*7,"ソリ歌",k1_sort!AY81*7,"振り",k1_sort!AY81*5,"演技",k1_sort!AY81*3,"全体歌",k1_sort!AY81,1))</f>
        <v>1</v>
      </c>
      <c r="AV81" s="189">
        <f>if(k1_sort!AZ81="",1,SWITCH(k1_sort!$D81,"ソロ歌",k1_sort!AZ81*7,"ソリ歌",k1_sort!AZ81*7,"振り",k1_sort!AZ81*5,"演技",k1_sort!AZ81*3,"全体歌",k1_sort!AZ81,1))</f>
        <v>1</v>
      </c>
      <c r="AW81" s="189">
        <f>if(k1_sort!BA81="",1,SWITCH(k1_sort!$D81,"ソロ歌",k1_sort!BA81*7,"ソリ歌",k1_sort!BA81*7,"振り",k1_sort!BA81*5,"演技",k1_sort!BA81*3,"全体歌",k1_sort!BA81,1))</f>
        <v>1</v>
      </c>
      <c r="AX81" s="189">
        <f>if(k1_sort!BB81="",1,SWITCH(k1_sort!$D81,"ソロ歌",k1_sort!BB81*7,"ソリ歌",k1_sort!BB81*7,"振り",k1_sort!BB81*5,"演技",k1_sort!BB81*3,"全体歌",k1_sort!BB81,1))</f>
        <v>1</v>
      </c>
      <c r="AY81" s="189">
        <f>if(k1_sort!BC81="",1,SWITCH(k1_sort!$D81,"ソロ歌",k1_sort!BC81*7,"ソリ歌",k1_sort!BC81*7,"振り",k1_sort!BC81*5,"演技",k1_sort!BC81*3,"全体歌",k1_sort!BC81,1))</f>
        <v>1</v>
      </c>
    </row>
    <row r="82">
      <c r="A82" s="36" t="str">
        <f>k1_sort!B82</f>
        <v/>
      </c>
      <c r="B82" s="189">
        <f>if(k1_sort!F82="",1,SWITCH(k1_sort!$D82,"ソロ歌",k1_sort!F82*7,"ソリ歌",k1_sort!F82*7,"振り",k1_sort!F82*5,"演技",k1_sort!F82*3,"全体歌",k1_sort!F82,1))</f>
        <v>1</v>
      </c>
      <c r="C82" s="189">
        <f>if(k1_sort!G82="",1,SWITCH(k1_sort!$D82,"ソロ歌",k1_sort!G82*7,"ソリ歌",k1_sort!G82*7,"振り",k1_sort!G82*5,"演技",k1_sort!G82*3,"全体歌",k1_sort!G82,1))</f>
        <v>1</v>
      </c>
      <c r="D82" s="189">
        <f>if(k1_sort!H82="",1,SWITCH(k1_sort!$D82,"ソロ歌",k1_sort!H82*7,"ソリ歌",k1_sort!H82*7,"振り",k1_sort!H82*5,"演技",k1_sort!H82*3,"全体歌",k1_sort!H82,1))</f>
        <v>1</v>
      </c>
      <c r="E82" s="189">
        <f>if(k1_sort!I82="",1,SWITCH(k1_sort!$D82,"ソロ歌",k1_sort!I82*7,"ソリ歌",k1_sort!I82*7,"振り",k1_sort!I82*5,"演技",k1_sort!I82*3,"全体歌",k1_sort!I82,1))</f>
        <v>1</v>
      </c>
      <c r="F82" s="189">
        <f>if(k1_sort!J82="",1,SWITCH(k1_sort!$D82,"ソロ歌",k1_sort!J82*7,"ソリ歌",k1_sort!J82*7,"振り",k1_sort!J82*5,"演技",k1_sort!J82*3,"全体歌",k1_sort!J82,1))</f>
        <v>1</v>
      </c>
      <c r="G82" s="189">
        <f>if(k1_sort!K82="",1,SWITCH(k1_sort!$D82,"ソロ歌",k1_sort!K82*7,"ソリ歌",k1_sort!K82*7,"振り",k1_sort!K82*5,"演技",k1_sort!K82*3,"全体歌",k1_sort!K82,1))</f>
        <v>1</v>
      </c>
      <c r="H82" s="189">
        <f>if(k1_sort!L82="",1,SWITCH(k1_sort!$D82,"ソロ歌",k1_sort!L82*7,"ソリ歌",k1_sort!L82*7,"振り",k1_sort!L82*5,"演技",k1_sort!L82*3,"全体歌",k1_sort!L82,1))</f>
        <v>1</v>
      </c>
      <c r="I82" s="189">
        <f>if(k1_sort!M82="",1,SWITCH(k1_sort!$D82,"ソロ歌",k1_sort!M82*7,"ソリ歌",k1_sort!M82*7,"振り",k1_sort!M82*5,"演技",k1_sort!M82*3,"全体歌",k1_sort!M82,1))</f>
        <v>1</v>
      </c>
      <c r="J82" s="189">
        <f>if(k1_sort!N82="",1,SWITCH(k1_sort!$D82,"ソロ歌",k1_sort!N82*7,"ソリ歌",k1_sort!N82*7,"振り",k1_sort!N82*5,"演技",k1_sort!N82*3,"全体歌",k1_sort!N82,1))</f>
        <v>1</v>
      </c>
      <c r="K82" s="189">
        <f>if(k1_sort!O82="",1,SWITCH(k1_sort!$D82,"ソロ歌",k1_sort!O82*7,"ソリ歌",k1_sort!O82*7,"振り",k1_sort!O82*5,"演技",k1_sort!O82*3,"全体歌",k1_sort!O82,1))</f>
        <v>1</v>
      </c>
      <c r="L82" s="189">
        <f>if(k1_sort!P82="",1,SWITCH(k1_sort!$D82,"ソロ歌",k1_sort!P82*7,"ソリ歌",k1_sort!P82*7,"振り",k1_sort!P82*5,"演技",k1_sort!P82*3,"全体歌",k1_sort!P82,1))</f>
        <v>1</v>
      </c>
      <c r="M82" s="189">
        <f>if(k1_sort!Q82="",1,SWITCH(k1_sort!$D82,"ソロ歌",k1_sort!Q82*7,"ソリ歌",k1_sort!Q82*7,"振り",k1_sort!Q82*5,"演技",k1_sort!Q82*3,"全体歌",k1_sort!Q82,1))</f>
        <v>1</v>
      </c>
      <c r="N82" s="189">
        <f>if(k1_sort!R82="",1,SWITCH(k1_sort!$D82,"ソロ歌",k1_sort!R82*7,"ソリ歌",k1_sort!R82*7,"振り",k1_sort!R82*5,"演技",k1_sort!R82*3,"全体歌",k1_sort!R82,1))</f>
        <v>1</v>
      </c>
      <c r="O82" s="189">
        <f>if(k1_sort!S82="",1,SWITCH(k1_sort!$D82,"ソロ歌",k1_sort!S82*7,"ソリ歌",k1_sort!S82*7,"振り",k1_sort!S82*5,"演技",k1_sort!S82*3,"全体歌",k1_sort!S82,1))</f>
        <v>1</v>
      </c>
      <c r="P82" s="189">
        <f>if(k1_sort!T82="",1,SWITCH(k1_sort!$D82,"ソロ歌",k1_sort!T82*7,"ソリ歌",k1_sort!T82*7,"振り",k1_sort!T82*5,"演技",k1_sort!T82*3,"全体歌",k1_sort!T82,1))</f>
        <v>1</v>
      </c>
      <c r="Q82" s="189">
        <f>if(k1_sort!U82="",1,SWITCH(k1_sort!$D82,"ソロ歌",k1_sort!U82*7,"ソリ歌",k1_sort!U82*7,"振り",k1_sort!U82*5,"演技",k1_sort!U82*3,"全体歌",k1_sort!U82,1))</f>
        <v>1</v>
      </c>
      <c r="R82" s="189">
        <f>if(k1_sort!V82="",1,SWITCH(k1_sort!$D82,"ソロ歌",k1_sort!V82*7,"ソリ歌",k1_sort!V82*7,"振り",k1_sort!V82*5,"演技",k1_sort!V82*3,"全体歌",k1_sort!V82,1))</f>
        <v>1</v>
      </c>
      <c r="S82" s="189">
        <f>if(k1_sort!W82="",1,SWITCH(k1_sort!$D82,"ソロ歌",k1_sort!W82*7,"ソリ歌",k1_sort!W82*7,"振り",k1_sort!W82*5,"演技",k1_sort!W82*3,"全体歌",k1_sort!W82,1))</f>
        <v>1</v>
      </c>
      <c r="T82" s="189">
        <f>if(k1_sort!X82="",1,SWITCH(k1_sort!$D82,"ソロ歌",k1_sort!X82*7,"ソリ歌",k1_sort!X82*7,"振り",k1_sort!X82*5,"演技",k1_sort!X82*3,"全体歌",k1_sort!X82,1))</f>
        <v>1</v>
      </c>
      <c r="U82" s="189">
        <f>if(k1_sort!Y82="",1,SWITCH(k1_sort!$D82,"ソロ歌",k1_sort!Y82*7,"ソリ歌",k1_sort!Y82*7,"振り",k1_sort!Y82*5,"演技",k1_sort!Y82*3,"全体歌",k1_sort!Y82,1))</f>
        <v>1</v>
      </c>
      <c r="V82" s="189">
        <f>if(k1_sort!Z82="",1,SWITCH(k1_sort!$D82,"ソロ歌",k1_sort!Z82*7,"ソリ歌",k1_sort!Z82*7,"振り",k1_sort!Z82*5,"演技",k1_sort!Z82*3,"全体歌",k1_sort!Z82,1))</f>
        <v>1</v>
      </c>
      <c r="W82" s="189">
        <f>if(k1_sort!AA82="",1,SWITCH(k1_sort!$D82,"ソロ歌",k1_sort!AA82*7,"ソリ歌",k1_sort!AA82*7,"振り",k1_sort!AA82*5,"演技",k1_sort!AA82*3,"全体歌",k1_sort!AA82,1))</f>
        <v>1</v>
      </c>
      <c r="X82" s="189">
        <f>if(k1_sort!AB82="",1,SWITCH(k1_sort!$D82,"ソロ歌",k1_sort!AB82*7,"ソリ歌",k1_sort!AB82*7,"振り",k1_sort!AB82*5,"演技",k1_sort!AB82*3,"全体歌",k1_sort!AB82,1))</f>
        <v>1</v>
      </c>
      <c r="Y82" s="189">
        <f>if(k1_sort!AC82="",1,SWITCH(k1_sort!$D82,"ソロ歌",k1_sort!AC82*7,"ソリ歌",k1_sort!AC82*7,"振り",k1_sort!AC82*5,"演技",k1_sort!AC82*3,"全体歌",k1_sort!AC82,1))</f>
        <v>1</v>
      </c>
      <c r="Z82" s="189">
        <f>if(k1_sort!AD82="",1,SWITCH(k1_sort!$D82,"ソロ歌",k1_sort!AD82*7,"ソリ歌",k1_sort!AD82*7,"振り",k1_sort!AD82*5,"演技",k1_sort!AD82*3,"全体歌",k1_sort!AD82,1))</f>
        <v>1</v>
      </c>
      <c r="AA82" s="189">
        <f>if(k1_sort!AE82="",1,SWITCH(k1_sort!$D82,"ソロ歌",k1_sort!AE82*7,"ソリ歌",k1_sort!AE82*7,"振り",k1_sort!AE82*5,"演技",k1_sort!AE82*3,"全体歌",k1_sort!AE82,1))</f>
        <v>1</v>
      </c>
      <c r="AB82" s="189">
        <f>if(k1_sort!AF82="",1,SWITCH(k1_sort!$D82,"ソロ歌",k1_sort!AF82*7,"ソリ歌",k1_sort!AF82*7,"振り",k1_sort!AF82*5,"演技",k1_sort!AF82*3,"全体歌",k1_sort!AF82,1))</f>
        <v>1</v>
      </c>
      <c r="AC82" s="189">
        <f>if(k1_sort!AG82="",1,SWITCH(k1_sort!$D82,"ソロ歌",k1_sort!AG82*7,"ソリ歌",k1_sort!AG82*7,"振り",k1_sort!AG82*5,"演技",k1_sort!AG82*3,"全体歌",k1_sort!AG82,1))</f>
        <v>1</v>
      </c>
      <c r="AD82" s="189">
        <f>if(k1_sort!AH82="",1,SWITCH(k1_sort!$D82,"ソロ歌",k1_sort!AH82*7,"ソリ歌",k1_sort!AH82*7,"振り",k1_sort!AH82*5,"演技",k1_sort!AH82*3,"全体歌",k1_sort!AH82,1))</f>
        <v>1</v>
      </c>
      <c r="AE82" s="189">
        <f>if(k1_sort!AI82="",1,SWITCH(k1_sort!$D82,"ソロ歌",k1_sort!AI82*7,"ソリ歌",k1_sort!AI82*7,"振り",k1_sort!AI82*5,"演技",k1_sort!AI82*3,"全体歌",k1_sort!AI82,1))</f>
        <v>1</v>
      </c>
      <c r="AF82" s="189">
        <f>if(k1_sort!AJ82="",1,SWITCH(k1_sort!$D82,"ソロ歌",k1_sort!AJ82*7,"ソリ歌",k1_sort!AJ82*7,"振り",k1_sort!AJ82*5,"演技",k1_sort!AJ82*3,"全体歌",k1_sort!AJ82,1))</f>
        <v>1</v>
      </c>
      <c r="AG82" s="189">
        <f>if(k1_sort!AK82="",1,SWITCH(k1_sort!$D82,"ソロ歌",k1_sort!AK82*7,"ソリ歌",k1_sort!AK82*7,"振り",k1_sort!AK82*5,"演技",k1_sort!AK82*3,"全体歌",k1_sort!AK82,1))</f>
        <v>1</v>
      </c>
      <c r="AH82" s="189">
        <f>if(k1_sort!AL82="",1,SWITCH(k1_sort!$D82,"ソロ歌",k1_sort!AL82*7,"ソリ歌",k1_sort!AL82*7,"振り",k1_sort!AL82*5,"演技",k1_sort!AL82*3,"全体歌",k1_sort!AL82,1))</f>
        <v>1</v>
      </c>
      <c r="AI82" s="189">
        <f>if(k1_sort!AM82="",1,SWITCH(k1_sort!$D82,"ソロ歌",k1_sort!AM82*7,"ソリ歌",k1_sort!AM82*7,"振り",k1_sort!AM82*5,"演技",k1_sort!AM82*3,"全体歌",k1_sort!AM82,1))</f>
        <v>1</v>
      </c>
      <c r="AJ82" s="189">
        <f>if(k1_sort!AN82="",1,SWITCH(k1_sort!$D82,"ソロ歌",k1_sort!AN82*7,"ソリ歌",k1_sort!AN82*7,"振り",k1_sort!AN82*5,"演技",k1_sort!AN82*3,"全体歌",k1_sort!AN82,1))</f>
        <v>1</v>
      </c>
      <c r="AK82" s="189">
        <f>if(k1_sort!AO82="",1,SWITCH(k1_sort!$D82,"ソロ歌",k1_sort!AO82*7,"ソリ歌",k1_sort!AO82*7,"振り",k1_sort!AO82*5,"演技",k1_sort!AO82*3,"全体歌",k1_sort!AO82,1))</f>
        <v>1</v>
      </c>
      <c r="AL82" s="189">
        <f>if(k1_sort!AP82="",1,SWITCH(k1_sort!$D82,"ソロ歌",k1_sort!AP82*7,"ソリ歌",k1_sort!AP82*7,"振り",k1_sort!AP82*5,"演技",k1_sort!AP82*3,"全体歌",k1_sort!AP82,1))</f>
        <v>1</v>
      </c>
      <c r="AM82" s="189">
        <f>if(k1_sort!AQ82="",1,SWITCH(k1_sort!$D82,"ソロ歌",k1_sort!AQ82*7,"ソリ歌",k1_sort!AQ82*7,"振り",k1_sort!AQ82*5,"演技",k1_sort!AQ82*3,"全体歌",k1_sort!AQ82,1))</f>
        <v>1</v>
      </c>
      <c r="AN82" s="189">
        <f>if(k1_sort!AR82="",1,SWITCH(k1_sort!$D82,"ソロ歌",k1_sort!AR82*7,"ソリ歌",k1_sort!AR82*7,"振り",k1_sort!AR82*5,"演技",k1_sort!AR82*3,"全体歌",k1_sort!AR82,1))</f>
        <v>1</v>
      </c>
      <c r="AO82" s="189">
        <f>if(k1_sort!AS82="",1,SWITCH(k1_sort!$D82,"ソロ歌",k1_sort!AS82*7,"ソリ歌",k1_sort!AS82*7,"振り",k1_sort!AS82*5,"演技",k1_sort!AS82*3,"全体歌",k1_sort!AS82,1))</f>
        <v>1</v>
      </c>
      <c r="AP82" s="189">
        <f>if(k1_sort!AT82="",1,SWITCH(k1_sort!$D82,"ソロ歌",k1_sort!AT82*7,"ソリ歌",k1_sort!AT82*7,"振り",k1_sort!AT82*5,"演技",k1_sort!AT82*3,"全体歌",k1_sort!AT82,1))</f>
        <v>1</v>
      </c>
      <c r="AQ82" s="189">
        <f>if(k1_sort!AU82="",1,SWITCH(k1_sort!$D82,"ソロ歌",k1_sort!AU82*7,"ソリ歌",k1_sort!AU82*7,"振り",k1_sort!AU82*5,"演技",k1_sort!AU82*3,"全体歌",k1_sort!AU82,1))</f>
        <v>1</v>
      </c>
      <c r="AR82" s="189">
        <f>if(k1_sort!AV82="",1,SWITCH(k1_sort!$D82,"ソロ歌",k1_sort!AV82*7,"ソリ歌",k1_sort!AV82*7,"振り",k1_sort!AV82*5,"演技",k1_sort!AV82*3,"全体歌",k1_sort!AV82,1))</f>
        <v>1</v>
      </c>
      <c r="AS82" s="189">
        <f>if(k1_sort!AW82="",1,SWITCH(k1_sort!$D82,"ソロ歌",k1_sort!AW82*7,"ソリ歌",k1_sort!AW82*7,"振り",k1_sort!AW82*5,"演技",k1_sort!AW82*3,"全体歌",k1_sort!AW82,1))</f>
        <v>1</v>
      </c>
      <c r="AT82" s="189">
        <f>if(k1_sort!AX82="",1,SWITCH(k1_sort!$D82,"ソロ歌",k1_sort!AX82*7,"ソリ歌",k1_sort!AX82*7,"振り",k1_sort!AX82*5,"演技",k1_sort!AX82*3,"全体歌",k1_sort!AX82,1))</f>
        <v>1</v>
      </c>
      <c r="AU82" s="189">
        <f>if(k1_sort!AY82="",1,SWITCH(k1_sort!$D82,"ソロ歌",k1_sort!AY82*7,"ソリ歌",k1_sort!AY82*7,"振り",k1_sort!AY82*5,"演技",k1_sort!AY82*3,"全体歌",k1_sort!AY82,1))</f>
        <v>1</v>
      </c>
      <c r="AV82" s="189">
        <f>if(k1_sort!AZ82="",1,SWITCH(k1_sort!$D82,"ソロ歌",k1_sort!AZ82*7,"ソリ歌",k1_sort!AZ82*7,"振り",k1_sort!AZ82*5,"演技",k1_sort!AZ82*3,"全体歌",k1_sort!AZ82,1))</f>
        <v>1</v>
      </c>
      <c r="AW82" s="189">
        <f>if(k1_sort!BA82="",1,SWITCH(k1_sort!$D82,"ソロ歌",k1_sort!BA82*7,"ソリ歌",k1_sort!BA82*7,"振り",k1_sort!BA82*5,"演技",k1_sort!BA82*3,"全体歌",k1_sort!BA82,1))</f>
        <v>1</v>
      </c>
      <c r="AX82" s="189">
        <f>if(k1_sort!BB82="",1,SWITCH(k1_sort!$D82,"ソロ歌",k1_sort!BB82*7,"ソリ歌",k1_sort!BB82*7,"振り",k1_sort!BB82*5,"演技",k1_sort!BB82*3,"全体歌",k1_sort!BB82,1))</f>
        <v>1</v>
      </c>
      <c r="AY82" s="189">
        <f>if(k1_sort!BC82="",1,SWITCH(k1_sort!$D82,"ソロ歌",k1_sort!BC82*7,"ソリ歌",k1_sort!BC82*7,"振り",k1_sort!BC82*5,"演技",k1_sort!BC82*3,"全体歌",k1_sort!BC82,1))</f>
        <v>1</v>
      </c>
    </row>
    <row r="83">
      <c r="A83" s="36" t="str">
        <f>k1_sort!B83</f>
        <v/>
      </c>
      <c r="B83" s="189">
        <f>if(k1_sort!F83="",1,SWITCH(k1_sort!$D83,"ソロ歌",k1_sort!F83*7,"ソリ歌",k1_sort!F83*7,"振り",k1_sort!F83*5,"演技",k1_sort!F83*3,"全体歌",k1_sort!F83,1))</f>
        <v>1</v>
      </c>
      <c r="C83" s="189">
        <f>if(k1_sort!G83="",1,SWITCH(k1_sort!$D83,"ソロ歌",k1_sort!G83*7,"ソリ歌",k1_sort!G83*7,"振り",k1_sort!G83*5,"演技",k1_sort!G83*3,"全体歌",k1_sort!G83,1))</f>
        <v>1</v>
      </c>
      <c r="D83" s="189">
        <f>if(k1_sort!H83="",1,SWITCH(k1_sort!$D83,"ソロ歌",k1_sort!H83*7,"ソリ歌",k1_sort!H83*7,"振り",k1_sort!H83*5,"演技",k1_sort!H83*3,"全体歌",k1_sort!H83,1))</f>
        <v>1</v>
      </c>
      <c r="E83" s="189">
        <f>if(k1_sort!I83="",1,SWITCH(k1_sort!$D83,"ソロ歌",k1_sort!I83*7,"ソリ歌",k1_sort!I83*7,"振り",k1_sort!I83*5,"演技",k1_sort!I83*3,"全体歌",k1_sort!I83,1))</f>
        <v>1</v>
      </c>
      <c r="F83" s="189">
        <f>if(k1_sort!J83="",1,SWITCH(k1_sort!$D83,"ソロ歌",k1_sort!J83*7,"ソリ歌",k1_sort!J83*7,"振り",k1_sort!J83*5,"演技",k1_sort!J83*3,"全体歌",k1_sort!J83,1))</f>
        <v>1</v>
      </c>
      <c r="G83" s="189">
        <f>if(k1_sort!K83="",1,SWITCH(k1_sort!$D83,"ソロ歌",k1_sort!K83*7,"ソリ歌",k1_sort!K83*7,"振り",k1_sort!K83*5,"演技",k1_sort!K83*3,"全体歌",k1_sort!K83,1))</f>
        <v>1</v>
      </c>
      <c r="H83" s="189">
        <f>if(k1_sort!L83="",1,SWITCH(k1_sort!$D83,"ソロ歌",k1_sort!L83*7,"ソリ歌",k1_sort!L83*7,"振り",k1_sort!L83*5,"演技",k1_sort!L83*3,"全体歌",k1_sort!L83,1))</f>
        <v>1</v>
      </c>
      <c r="I83" s="189">
        <f>if(k1_sort!M83="",1,SWITCH(k1_sort!$D83,"ソロ歌",k1_sort!M83*7,"ソリ歌",k1_sort!M83*7,"振り",k1_sort!M83*5,"演技",k1_sort!M83*3,"全体歌",k1_sort!M83,1))</f>
        <v>1</v>
      </c>
      <c r="J83" s="189">
        <f>if(k1_sort!N83="",1,SWITCH(k1_sort!$D83,"ソロ歌",k1_sort!N83*7,"ソリ歌",k1_sort!N83*7,"振り",k1_sort!N83*5,"演技",k1_sort!N83*3,"全体歌",k1_sort!N83,1))</f>
        <v>1</v>
      </c>
      <c r="K83" s="189">
        <f>if(k1_sort!O83="",1,SWITCH(k1_sort!$D83,"ソロ歌",k1_sort!O83*7,"ソリ歌",k1_sort!O83*7,"振り",k1_sort!O83*5,"演技",k1_sort!O83*3,"全体歌",k1_sort!O83,1))</f>
        <v>1</v>
      </c>
      <c r="L83" s="189">
        <f>if(k1_sort!P83="",1,SWITCH(k1_sort!$D83,"ソロ歌",k1_sort!P83*7,"ソリ歌",k1_sort!P83*7,"振り",k1_sort!P83*5,"演技",k1_sort!P83*3,"全体歌",k1_sort!P83,1))</f>
        <v>1</v>
      </c>
      <c r="M83" s="189">
        <f>if(k1_sort!Q83="",1,SWITCH(k1_sort!$D83,"ソロ歌",k1_sort!Q83*7,"ソリ歌",k1_sort!Q83*7,"振り",k1_sort!Q83*5,"演技",k1_sort!Q83*3,"全体歌",k1_sort!Q83,1))</f>
        <v>1</v>
      </c>
      <c r="N83" s="189">
        <f>if(k1_sort!R83="",1,SWITCH(k1_sort!$D83,"ソロ歌",k1_sort!R83*7,"ソリ歌",k1_sort!R83*7,"振り",k1_sort!R83*5,"演技",k1_sort!R83*3,"全体歌",k1_sort!R83,1))</f>
        <v>1</v>
      </c>
      <c r="O83" s="189">
        <f>if(k1_sort!S83="",1,SWITCH(k1_sort!$D83,"ソロ歌",k1_sort!S83*7,"ソリ歌",k1_sort!S83*7,"振り",k1_sort!S83*5,"演技",k1_sort!S83*3,"全体歌",k1_sort!S83,1))</f>
        <v>1</v>
      </c>
      <c r="P83" s="189">
        <f>if(k1_sort!T83="",1,SWITCH(k1_sort!$D83,"ソロ歌",k1_sort!T83*7,"ソリ歌",k1_sort!T83*7,"振り",k1_sort!T83*5,"演技",k1_sort!T83*3,"全体歌",k1_sort!T83,1))</f>
        <v>1</v>
      </c>
      <c r="Q83" s="189">
        <f>if(k1_sort!U83="",1,SWITCH(k1_sort!$D83,"ソロ歌",k1_sort!U83*7,"ソリ歌",k1_sort!U83*7,"振り",k1_sort!U83*5,"演技",k1_sort!U83*3,"全体歌",k1_sort!U83,1))</f>
        <v>1</v>
      </c>
      <c r="R83" s="189">
        <f>if(k1_sort!V83="",1,SWITCH(k1_sort!$D83,"ソロ歌",k1_sort!V83*7,"ソリ歌",k1_sort!V83*7,"振り",k1_sort!V83*5,"演技",k1_sort!V83*3,"全体歌",k1_sort!V83,1))</f>
        <v>1</v>
      </c>
      <c r="S83" s="189">
        <f>if(k1_sort!W83="",1,SWITCH(k1_sort!$D83,"ソロ歌",k1_sort!W83*7,"ソリ歌",k1_sort!W83*7,"振り",k1_sort!W83*5,"演技",k1_sort!W83*3,"全体歌",k1_sort!W83,1))</f>
        <v>1</v>
      </c>
      <c r="T83" s="189">
        <f>if(k1_sort!X83="",1,SWITCH(k1_sort!$D83,"ソロ歌",k1_sort!X83*7,"ソリ歌",k1_sort!X83*7,"振り",k1_sort!X83*5,"演技",k1_sort!X83*3,"全体歌",k1_sort!X83,1))</f>
        <v>1</v>
      </c>
      <c r="U83" s="189">
        <f>if(k1_sort!Y83="",1,SWITCH(k1_sort!$D83,"ソロ歌",k1_sort!Y83*7,"ソリ歌",k1_sort!Y83*7,"振り",k1_sort!Y83*5,"演技",k1_sort!Y83*3,"全体歌",k1_sort!Y83,1))</f>
        <v>1</v>
      </c>
      <c r="V83" s="189">
        <f>if(k1_sort!Z83="",1,SWITCH(k1_sort!$D83,"ソロ歌",k1_sort!Z83*7,"ソリ歌",k1_sort!Z83*7,"振り",k1_sort!Z83*5,"演技",k1_sort!Z83*3,"全体歌",k1_sort!Z83,1))</f>
        <v>1</v>
      </c>
      <c r="W83" s="189">
        <f>if(k1_sort!AA83="",1,SWITCH(k1_sort!$D83,"ソロ歌",k1_sort!AA83*7,"ソリ歌",k1_sort!AA83*7,"振り",k1_sort!AA83*5,"演技",k1_sort!AA83*3,"全体歌",k1_sort!AA83,1))</f>
        <v>1</v>
      </c>
      <c r="X83" s="189">
        <f>if(k1_sort!AB83="",1,SWITCH(k1_sort!$D83,"ソロ歌",k1_sort!AB83*7,"ソリ歌",k1_sort!AB83*7,"振り",k1_sort!AB83*5,"演技",k1_sort!AB83*3,"全体歌",k1_sort!AB83,1))</f>
        <v>1</v>
      </c>
      <c r="Y83" s="189">
        <f>if(k1_sort!AC83="",1,SWITCH(k1_sort!$D83,"ソロ歌",k1_sort!AC83*7,"ソリ歌",k1_sort!AC83*7,"振り",k1_sort!AC83*5,"演技",k1_sort!AC83*3,"全体歌",k1_sort!AC83,1))</f>
        <v>1</v>
      </c>
      <c r="Z83" s="189">
        <f>if(k1_sort!AD83="",1,SWITCH(k1_sort!$D83,"ソロ歌",k1_sort!AD83*7,"ソリ歌",k1_sort!AD83*7,"振り",k1_sort!AD83*5,"演技",k1_sort!AD83*3,"全体歌",k1_sort!AD83,1))</f>
        <v>1</v>
      </c>
      <c r="AA83" s="189">
        <f>if(k1_sort!AE83="",1,SWITCH(k1_sort!$D83,"ソロ歌",k1_sort!AE83*7,"ソリ歌",k1_sort!AE83*7,"振り",k1_sort!AE83*5,"演技",k1_sort!AE83*3,"全体歌",k1_sort!AE83,1))</f>
        <v>1</v>
      </c>
      <c r="AB83" s="189">
        <f>if(k1_sort!AF83="",1,SWITCH(k1_sort!$D83,"ソロ歌",k1_sort!AF83*7,"ソリ歌",k1_sort!AF83*7,"振り",k1_sort!AF83*5,"演技",k1_sort!AF83*3,"全体歌",k1_sort!AF83,1))</f>
        <v>1</v>
      </c>
      <c r="AC83" s="189">
        <f>if(k1_sort!AG83="",1,SWITCH(k1_sort!$D83,"ソロ歌",k1_sort!AG83*7,"ソリ歌",k1_sort!AG83*7,"振り",k1_sort!AG83*5,"演技",k1_sort!AG83*3,"全体歌",k1_sort!AG83,1))</f>
        <v>1</v>
      </c>
      <c r="AD83" s="189">
        <f>if(k1_sort!AH83="",1,SWITCH(k1_sort!$D83,"ソロ歌",k1_sort!AH83*7,"ソリ歌",k1_sort!AH83*7,"振り",k1_sort!AH83*5,"演技",k1_sort!AH83*3,"全体歌",k1_sort!AH83,1))</f>
        <v>1</v>
      </c>
      <c r="AE83" s="189">
        <f>if(k1_sort!AI83="",1,SWITCH(k1_sort!$D83,"ソロ歌",k1_sort!AI83*7,"ソリ歌",k1_sort!AI83*7,"振り",k1_sort!AI83*5,"演技",k1_sort!AI83*3,"全体歌",k1_sort!AI83,1))</f>
        <v>1</v>
      </c>
      <c r="AF83" s="189">
        <f>if(k1_sort!AJ83="",1,SWITCH(k1_sort!$D83,"ソロ歌",k1_sort!AJ83*7,"ソリ歌",k1_sort!AJ83*7,"振り",k1_sort!AJ83*5,"演技",k1_sort!AJ83*3,"全体歌",k1_sort!AJ83,1))</f>
        <v>1</v>
      </c>
      <c r="AG83" s="189">
        <f>if(k1_sort!AK83="",1,SWITCH(k1_sort!$D83,"ソロ歌",k1_sort!AK83*7,"ソリ歌",k1_sort!AK83*7,"振り",k1_sort!AK83*5,"演技",k1_sort!AK83*3,"全体歌",k1_sort!AK83,1))</f>
        <v>1</v>
      </c>
      <c r="AH83" s="189">
        <f>if(k1_sort!AL83="",1,SWITCH(k1_sort!$D83,"ソロ歌",k1_sort!AL83*7,"ソリ歌",k1_sort!AL83*7,"振り",k1_sort!AL83*5,"演技",k1_sort!AL83*3,"全体歌",k1_sort!AL83,1))</f>
        <v>1</v>
      </c>
      <c r="AI83" s="189">
        <f>if(k1_sort!AM83="",1,SWITCH(k1_sort!$D83,"ソロ歌",k1_sort!AM83*7,"ソリ歌",k1_sort!AM83*7,"振り",k1_sort!AM83*5,"演技",k1_sort!AM83*3,"全体歌",k1_sort!AM83,1))</f>
        <v>1</v>
      </c>
      <c r="AJ83" s="189">
        <f>if(k1_sort!AN83="",1,SWITCH(k1_sort!$D83,"ソロ歌",k1_sort!AN83*7,"ソリ歌",k1_sort!AN83*7,"振り",k1_sort!AN83*5,"演技",k1_sort!AN83*3,"全体歌",k1_sort!AN83,1))</f>
        <v>1</v>
      </c>
      <c r="AK83" s="189">
        <f>if(k1_sort!AO83="",1,SWITCH(k1_sort!$D83,"ソロ歌",k1_sort!AO83*7,"ソリ歌",k1_sort!AO83*7,"振り",k1_sort!AO83*5,"演技",k1_sort!AO83*3,"全体歌",k1_sort!AO83,1))</f>
        <v>1</v>
      </c>
      <c r="AL83" s="189">
        <f>if(k1_sort!AP83="",1,SWITCH(k1_sort!$D83,"ソロ歌",k1_sort!AP83*7,"ソリ歌",k1_sort!AP83*7,"振り",k1_sort!AP83*5,"演技",k1_sort!AP83*3,"全体歌",k1_sort!AP83,1))</f>
        <v>1</v>
      </c>
      <c r="AM83" s="189">
        <f>if(k1_sort!AQ83="",1,SWITCH(k1_sort!$D83,"ソロ歌",k1_sort!AQ83*7,"ソリ歌",k1_sort!AQ83*7,"振り",k1_sort!AQ83*5,"演技",k1_sort!AQ83*3,"全体歌",k1_sort!AQ83,1))</f>
        <v>1</v>
      </c>
      <c r="AN83" s="189">
        <f>if(k1_sort!AR83="",1,SWITCH(k1_sort!$D83,"ソロ歌",k1_sort!AR83*7,"ソリ歌",k1_sort!AR83*7,"振り",k1_sort!AR83*5,"演技",k1_sort!AR83*3,"全体歌",k1_sort!AR83,1))</f>
        <v>1</v>
      </c>
      <c r="AO83" s="189">
        <f>if(k1_sort!AS83="",1,SWITCH(k1_sort!$D83,"ソロ歌",k1_sort!AS83*7,"ソリ歌",k1_sort!AS83*7,"振り",k1_sort!AS83*5,"演技",k1_sort!AS83*3,"全体歌",k1_sort!AS83,1))</f>
        <v>1</v>
      </c>
      <c r="AP83" s="189">
        <f>if(k1_sort!AT83="",1,SWITCH(k1_sort!$D83,"ソロ歌",k1_sort!AT83*7,"ソリ歌",k1_sort!AT83*7,"振り",k1_sort!AT83*5,"演技",k1_sort!AT83*3,"全体歌",k1_sort!AT83,1))</f>
        <v>1</v>
      </c>
      <c r="AQ83" s="189">
        <f>if(k1_sort!AU83="",1,SWITCH(k1_sort!$D83,"ソロ歌",k1_sort!AU83*7,"ソリ歌",k1_sort!AU83*7,"振り",k1_sort!AU83*5,"演技",k1_sort!AU83*3,"全体歌",k1_sort!AU83,1))</f>
        <v>1</v>
      </c>
      <c r="AR83" s="189">
        <f>if(k1_sort!AV83="",1,SWITCH(k1_sort!$D83,"ソロ歌",k1_sort!AV83*7,"ソリ歌",k1_sort!AV83*7,"振り",k1_sort!AV83*5,"演技",k1_sort!AV83*3,"全体歌",k1_sort!AV83,1))</f>
        <v>1</v>
      </c>
      <c r="AS83" s="189">
        <f>if(k1_sort!AW83="",1,SWITCH(k1_sort!$D83,"ソロ歌",k1_sort!AW83*7,"ソリ歌",k1_sort!AW83*7,"振り",k1_sort!AW83*5,"演技",k1_sort!AW83*3,"全体歌",k1_sort!AW83,1))</f>
        <v>1</v>
      </c>
      <c r="AT83" s="189">
        <f>if(k1_sort!AX83="",1,SWITCH(k1_sort!$D83,"ソロ歌",k1_sort!AX83*7,"ソリ歌",k1_sort!AX83*7,"振り",k1_sort!AX83*5,"演技",k1_sort!AX83*3,"全体歌",k1_sort!AX83,1))</f>
        <v>1</v>
      </c>
      <c r="AU83" s="189">
        <f>if(k1_sort!AY83="",1,SWITCH(k1_sort!$D83,"ソロ歌",k1_sort!AY83*7,"ソリ歌",k1_sort!AY83*7,"振り",k1_sort!AY83*5,"演技",k1_sort!AY83*3,"全体歌",k1_sort!AY83,1))</f>
        <v>1</v>
      </c>
      <c r="AV83" s="189">
        <f>if(k1_sort!AZ83="",1,SWITCH(k1_sort!$D83,"ソロ歌",k1_sort!AZ83*7,"ソリ歌",k1_sort!AZ83*7,"振り",k1_sort!AZ83*5,"演技",k1_sort!AZ83*3,"全体歌",k1_sort!AZ83,1))</f>
        <v>1</v>
      </c>
      <c r="AW83" s="189">
        <f>if(k1_sort!BA83="",1,SWITCH(k1_sort!$D83,"ソロ歌",k1_sort!BA83*7,"ソリ歌",k1_sort!BA83*7,"振り",k1_sort!BA83*5,"演技",k1_sort!BA83*3,"全体歌",k1_sort!BA83,1))</f>
        <v>1</v>
      </c>
      <c r="AX83" s="189">
        <f>if(k1_sort!BB83="",1,SWITCH(k1_sort!$D83,"ソロ歌",k1_sort!BB83*7,"ソリ歌",k1_sort!BB83*7,"振り",k1_sort!BB83*5,"演技",k1_sort!BB83*3,"全体歌",k1_sort!BB83,1))</f>
        <v>1</v>
      </c>
      <c r="AY83" s="189">
        <f>if(k1_sort!BC83="",1,SWITCH(k1_sort!$D83,"ソロ歌",k1_sort!BC83*7,"ソリ歌",k1_sort!BC83*7,"振り",k1_sort!BC83*5,"演技",k1_sort!BC83*3,"全体歌",k1_sort!BC83,1))</f>
        <v>1</v>
      </c>
    </row>
    <row r="84">
      <c r="A84" s="36" t="str">
        <f>k1_sort!B84</f>
        <v/>
      </c>
      <c r="B84" s="189">
        <f>if(k1_sort!F84="",1,SWITCH(k1_sort!$D84,"ソロ歌",k1_sort!F84*7,"ソリ歌",k1_sort!F84*7,"振り",k1_sort!F84*5,"演技",k1_sort!F84*3,"全体歌",k1_sort!F84,1))</f>
        <v>1</v>
      </c>
      <c r="C84" s="189">
        <f>if(k1_sort!G84="",1,SWITCH(k1_sort!$D84,"ソロ歌",k1_sort!G84*7,"ソリ歌",k1_sort!G84*7,"振り",k1_sort!G84*5,"演技",k1_sort!G84*3,"全体歌",k1_sort!G84,1))</f>
        <v>1</v>
      </c>
      <c r="D84" s="189">
        <f>if(k1_sort!H84="",1,SWITCH(k1_sort!$D84,"ソロ歌",k1_sort!H84*7,"ソリ歌",k1_sort!H84*7,"振り",k1_sort!H84*5,"演技",k1_sort!H84*3,"全体歌",k1_sort!H84,1))</f>
        <v>1</v>
      </c>
      <c r="E84" s="189">
        <f>if(k1_sort!I84="",1,SWITCH(k1_sort!$D84,"ソロ歌",k1_sort!I84*7,"ソリ歌",k1_sort!I84*7,"振り",k1_sort!I84*5,"演技",k1_sort!I84*3,"全体歌",k1_sort!I84,1))</f>
        <v>1</v>
      </c>
      <c r="F84" s="189">
        <f>if(k1_sort!J84="",1,SWITCH(k1_sort!$D84,"ソロ歌",k1_sort!J84*7,"ソリ歌",k1_sort!J84*7,"振り",k1_sort!J84*5,"演技",k1_sort!J84*3,"全体歌",k1_sort!J84,1))</f>
        <v>1</v>
      </c>
      <c r="G84" s="189">
        <f>if(k1_sort!K84="",1,SWITCH(k1_sort!$D84,"ソロ歌",k1_sort!K84*7,"ソリ歌",k1_sort!K84*7,"振り",k1_sort!K84*5,"演技",k1_sort!K84*3,"全体歌",k1_sort!K84,1))</f>
        <v>1</v>
      </c>
      <c r="H84" s="189">
        <f>if(k1_sort!L84="",1,SWITCH(k1_sort!$D84,"ソロ歌",k1_sort!L84*7,"ソリ歌",k1_sort!L84*7,"振り",k1_sort!L84*5,"演技",k1_sort!L84*3,"全体歌",k1_sort!L84,1))</f>
        <v>1</v>
      </c>
      <c r="I84" s="189">
        <f>if(k1_sort!M84="",1,SWITCH(k1_sort!$D84,"ソロ歌",k1_sort!M84*7,"ソリ歌",k1_sort!M84*7,"振り",k1_sort!M84*5,"演技",k1_sort!M84*3,"全体歌",k1_sort!M84,1))</f>
        <v>1</v>
      </c>
      <c r="J84" s="189">
        <f>if(k1_sort!N84="",1,SWITCH(k1_sort!$D84,"ソロ歌",k1_sort!N84*7,"ソリ歌",k1_sort!N84*7,"振り",k1_sort!N84*5,"演技",k1_sort!N84*3,"全体歌",k1_sort!N84,1))</f>
        <v>1</v>
      </c>
      <c r="K84" s="189">
        <f>if(k1_sort!O84="",1,SWITCH(k1_sort!$D84,"ソロ歌",k1_sort!O84*7,"ソリ歌",k1_sort!O84*7,"振り",k1_sort!O84*5,"演技",k1_sort!O84*3,"全体歌",k1_sort!O84,1))</f>
        <v>1</v>
      </c>
      <c r="L84" s="189">
        <f>if(k1_sort!P84="",1,SWITCH(k1_sort!$D84,"ソロ歌",k1_sort!P84*7,"ソリ歌",k1_sort!P84*7,"振り",k1_sort!P84*5,"演技",k1_sort!P84*3,"全体歌",k1_sort!P84,1))</f>
        <v>1</v>
      </c>
      <c r="M84" s="189">
        <f>if(k1_sort!Q84="",1,SWITCH(k1_sort!$D84,"ソロ歌",k1_sort!Q84*7,"ソリ歌",k1_sort!Q84*7,"振り",k1_sort!Q84*5,"演技",k1_sort!Q84*3,"全体歌",k1_sort!Q84,1))</f>
        <v>1</v>
      </c>
      <c r="N84" s="189">
        <f>if(k1_sort!R84="",1,SWITCH(k1_sort!$D84,"ソロ歌",k1_sort!R84*7,"ソリ歌",k1_sort!R84*7,"振り",k1_sort!R84*5,"演技",k1_sort!R84*3,"全体歌",k1_sort!R84,1))</f>
        <v>1</v>
      </c>
      <c r="O84" s="189">
        <f>if(k1_sort!S84="",1,SWITCH(k1_sort!$D84,"ソロ歌",k1_sort!S84*7,"ソリ歌",k1_sort!S84*7,"振り",k1_sort!S84*5,"演技",k1_sort!S84*3,"全体歌",k1_sort!S84,1))</f>
        <v>1</v>
      </c>
      <c r="P84" s="189">
        <f>if(k1_sort!T84="",1,SWITCH(k1_sort!$D84,"ソロ歌",k1_sort!T84*7,"ソリ歌",k1_sort!T84*7,"振り",k1_sort!T84*5,"演技",k1_sort!T84*3,"全体歌",k1_sort!T84,1))</f>
        <v>1</v>
      </c>
      <c r="Q84" s="189">
        <f>if(k1_sort!U84="",1,SWITCH(k1_sort!$D84,"ソロ歌",k1_sort!U84*7,"ソリ歌",k1_sort!U84*7,"振り",k1_sort!U84*5,"演技",k1_sort!U84*3,"全体歌",k1_sort!U84,1))</f>
        <v>1</v>
      </c>
      <c r="R84" s="189">
        <f>if(k1_sort!V84="",1,SWITCH(k1_sort!$D84,"ソロ歌",k1_sort!V84*7,"ソリ歌",k1_sort!V84*7,"振り",k1_sort!V84*5,"演技",k1_sort!V84*3,"全体歌",k1_sort!V84,1))</f>
        <v>1</v>
      </c>
      <c r="S84" s="189">
        <f>if(k1_sort!W84="",1,SWITCH(k1_sort!$D84,"ソロ歌",k1_sort!W84*7,"ソリ歌",k1_sort!W84*7,"振り",k1_sort!W84*5,"演技",k1_sort!W84*3,"全体歌",k1_sort!W84,1))</f>
        <v>1</v>
      </c>
      <c r="T84" s="189">
        <f>if(k1_sort!X84="",1,SWITCH(k1_sort!$D84,"ソロ歌",k1_sort!X84*7,"ソリ歌",k1_sort!X84*7,"振り",k1_sort!X84*5,"演技",k1_sort!X84*3,"全体歌",k1_sort!X84,1))</f>
        <v>1</v>
      </c>
      <c r="U84" s="189">
        <f>if(k1_sort!Y84="",1,SWITCH(k1_sort!$D84,"ソロ歌",k1_sort!Y84*7,"ソリ歌",k1_sort!Y84*7,"振り",k1_sort!Y84*5,"演技",k1_sort!Y84*3,"全体歌",k1_sort!Y84,1))</f>
        <v>1</v>
      </c>
      <c r="V84" s="189">
        <f>if(k1_sort!Z84="",1,SWITCH(k1_sort!$D84,"ソロ歌",k1_sort!Z84*7,"ソリ歌",k1_sort!Z84*7,"振り",k1_sort!Z84*5,"演技",k1_sort!Z84*3,"全体歌",k1_sort!Z84,1))</f>
        <v>1</v>
      </c>
      <c r="W84" s="189">
        <f>if(k1_sort!AA84="",1,SWITCH(k1_sort!$D84,"ソロ歌",k1_sort!AA84*7,"ソリ歌",k1_sort!AA84*7,"振り",k1_sort!AA84*5,"演技",k1_sort!AA84*3,"全体歌",k1_sort!AA84,1))</f>
        <v>1</v>
      </c>
      <c r="X84" s="189">
        <f>if(k1_sort!AB84="",1,SWITCH(k1_sort!$D84,"ソロ歌",k1_sort!AB84*7,"ソリ歌",k1_sort!AB84*7,"振り",k1_sort!AB84*5,"演技",k1_sort!AB84*3,"全体歌",k1_sort!AB84,1))</f>
        <v>1</v>
      </c>
      <c r="Y84" s="189">
        <f>if(k1_sort!AC84="",1,SWITCH(k1_sort!$D84,"ソロ歌",k1_sort!AC84*7,"ソリ歌",k1_sort!AC84*7,"振り",k1_sort!AC84*5,"演技",k1_sort!AC84*3,"全体歌",k1_sort!AC84,1))</f>
        <v>1</v>
      </c>
      <c r="Z84" s="189">
        <f>if(k1_sort!AD84="",1,SWITCH(k1_sort!$D84,"ソロ歌",k1_sort!AD84*7,"ソリ歌",k1_sort!AD84*7,"振り",k1_sort!AD84*5,"演技",k1_sort!AD84*3,"全体歌",k1_sort!AD84,1))</f>
        <v>1</v>
      </c>
      <c r="AA84" s="189">
        <f>if(k1_sort!AE84="",1,SWITCH(k1_sort!$D84,"ソロ歌",k1_sort!AE84*7,"ソリ歌",k1_sort!AE84*7,"振り",k1_sort!AE84*5,"演技",k1_sort!AE84*3,"全体歌",k1_sort!AE84,1))</f>
        <v>1</v>
      </c>
      <c r="AB84" s="189">
        <f>if(k1_sort!AF84="",1,SWITCH(k1_sort!$D84,"ソロ歌",k1_sort!AF84*7,"ソリ歌",k1_sort!AF84*7,"振り",k1_sort!AF84*5,"演技",k1_sort!AF84*3,"全体歌",k1_sort!AF84,1))</f>
        <v>1</v>
      </c>
      <c r="AC84" s="189">
        <f>if(k1_sort!AG84="",1,SWITCH(k1_sort!$D84,"ソロ歌",k1_sort!AG84*7,"ソリ歌",k1_sort!AG84*7,"振り",k1_sort!AG84*5,"演技",k1_sort!AG84*3,"全体歌",k1_sort!AG84,1))</f>
        <v>1</v>
      </c>
      <c r="AD84" s="189">
        <f>if(k1_sort!AH84="",1,SWITCH(k1_sort!$D84,"ソロ歌",k1_sort!AH84*7,"ソリ歌",k1_sort!AH84*7,"振り",k1_sort!AH84*5,"演技",k1_sort!AH84*3,"全体歌",k1_sort!AH84,1))</f>
        <v>1</v>
      </c>
      <c r="AE84" s="189">
        <f>if(k1_sort!AI84="",1,SWITCH(k1_sort!$D84,"ソロ歌",k1_sort!AI84*7,"ソリ歌",k1_sort!AI84*7,"振り",k1_sort!AI84*5,"演技",k1_sort!AI84*3,"全体歌",k1_sort!AI84,1))</f>
        <v>1</v>
      </c>
      <c r="AF84" s="189">
        <f>if(k1_sort!AJ84="",1,SWITCH(k1_sort!$D84,"ソロ歌",k1_sort!AJ84*7,"ソリ歌",k1_sort!AJ84*7,"振り",k1_sort!AJ84*5,"演技",k1_sort!AJ84*3,"全体歌",k1_sort!AJ84,1))</f>
        <v>1</v>
      </c>
      <c r="AG84" s="189">
        <f>if(k1_sort!AK84="",1,SWITCH(k1_sort!$D84,"ソロ歌",k1_sort!AK84*7,"ソリ歌",k1_sort!AK84*7,"振り",k1_sort!AK84*5,"演技",k1_sort!AK84*3,"全体歌",k1_sort!AK84,1))</f>
        <v>1</v>
      </c>
      <c r="AH84" s="189">
        <f>if(k1_sort!AL84="",1,SWITCH(k1_sort!$D84,"ソロ歌",k1_sort!AL84*7,"ソリ歌",k1_sort!AL84*7,"振り",k1_sort!AL84*5,"演技",k1_sort!AL84*3,"全体歌",k1_sort!AL84,1))</f>
        <v>1</v>
      </c>
      <c r="AI84" s="189">
        <f>if(k1_sort!AM84="",1,SWITCH(k1_sort!$D84,"ソロ歌",k1_sort!AM84*7,"ソリ歌",k1_sort!AM84*7,"振り",k1_sort!AM84*5,"演技",k1_sort!AM84*3,"全体歌",k1_sort!AM84,1))</f>
        <v>1</v>
      </c>
      <c r="AJ84" s="189">
        <f>if(k1_sort!AN84="",1,SWITCH(k1_sort!$D84,"ソロ歌",k1_sort!AN84*7,"ソリ歌",k1_sort!AN84*7,"振り",k1_sort!AN84*5,"演技",k1_sort!AN84*3,"全体歌",k1_sort!AN84,1))</f>
        <v>1</v>
      </c>
      <c r="AK84" s="189">
        <f>if(k1_sort!AO84="",1,SWITCH(k1_sort!$D84,"ソロ歌",k1_sort!AO84*7,"ソリ歌",k1_sort!AO84*7,"振り",k1_sort!AO84*5,"演技",k1_sort!AO84*3,"全体歌",k1_sort!AO84,1))</f>
        <v>1</v>
      </c>
      <c r="AL84" s="189">
        <f>if(k1_sort!AP84="",1,SWITCH(k1_sort!$D84,"ソロ歌",k1_sort!AP84*7,"ソリ歌",k1_sort!AP84*7,"振り",k1_sort!AP84*5,"演技",k1_sort!AP84*3,"全体歌",k1_sort!AP84,1))</f>
        <v>1</v>
      </c>
      <c r="AM84" s="189">
        <f>if(k1_sort!AQ84="",1,SWITCH(k1_sort!$D84,"ソロ歌",k1_sort!AQ84*7,"ソリ歌",k1_sort!AQ84*7,"振り",k1_sort!AQ84*5,"演技",k1_sort!AQ84*3,"全体歌",k1_sort!AQ84,1))</f>
        <v>1</v>
      </c>
      <c r="AN84" s="189">
        <f>if(k1_sort!AR84="",1,SWITCH(k1_sort!$D84,"ソロ歌",k1_sort!AR84*7,"ソリ歌",k1_sort!AR84*7,"振り",k1_sort!AR84*5,"演技",k1_sort!AR84*3,"全体歌",k1_sort!AR84,1))</f>
        <v>1</v>
      </c>
      <c r="AO84" s="189">
        <f>if(k1_sort!AS84="",1,SWITCH(k1_sort!$D84,"ソロ歌",k1_sort!AS84*7,"ソリ歌",k1_sort!AS84*7,"振り",k1_sort!AS84*5,"演技",k1_sort!AS84*3,"全体歌",k1_sort!AS84,1))</f>
        <v>1</v>
      </c>
      <c r="AP84" s="189">
        <f>if(k1_sort!AT84="",1,SWITCH(k1_sort!$D84,"ソロ歌",k1_sort!AT84*7,"ソリ歌",k1_sort!AT84*7,"振り",k1_sort!AT84*5,"演技",k1_sort!AT84*3,"全体歌",k1_sort!AT84,1))</f>
        <v>1</v>
      </c>
      <c r="AQ84" s="189">
        <f>if(k1_sort!AU84="",1,SWITCH(k1_sort!$D84,"ソロ歌",k1_sort!AU84*7,"ソリ歌",k1_sort!AU84*7,"振り",k1_sort!AU84*5,"演技",k1_sort!AU84*3,"全体歌",k1_sort!AU84,1))</f>
        <v>1</v>
      </c>
      <c r="AR84" s="189">
        <f>if(k1_sort!AV84="",1,SWITCH(k1_sort!$D84,"ソロ歌",k1_sort!AV84*7,"ソリ歌",k1_sort!AV84*7,"振り",k1_sort!AV84*5,"演技",k1_sort!AV84*3,"全体歌",k1_sort!AV84,1))</f>
        <v>1</v>
      </c>
      <c r="AS84" s="189">
        <f>if(k1_sort!AW84="",1,SWITCH(k1_sort!$D84,"ソロ歌",k1_sort!AW84*7,"ソリ歌",k1_sort!AW84*7,"振り",k1_sort!AW84*5,"演技",k1_sort!AW84*3,"全体歌",k1_sort!AW84,1))</f>
        <v>1</v>
      </c>
      <c r="AT84" s="189">
        <f>if(k1_sort!AX84="",1,SWITCH(k1_sort!$D84,"ソロ歌",k1_sort!AX84*7,"ソリ歌",k1_sort!AX84*7,"振り",k1_sort!AX84*5,"演技",k1_sort!AX84*3,"全体歌",k1_sort!AX84,1))</f>
        <v>1</v>
      </c>
      <c r="AU84" s="189">
        <f>if(k1_sort!AY84="",1,SWITCH(k1_sort!$D84,"ソロ歌",k1_sort!AY84*7,"ソリ歌",k1_sort!AY84*7,"振り",k1_sort!AY84*5,"演技",k1_sort!AY84*3,"全体歌",k1_sort!AY84,1))</f>
        <v>1</v>
      </c>
      <c r="AV84" s="189">
        <f>if(k1_sort!AZ84="",1,SWITCH(k1_sort!$D84,"ソロ歌",k1_sort!AZ84*7,"ソリ歌",k1_sort!AZ84*7,"振り",k1_sort!AZ84*5,"演技",k1_sort!AZ84*3,"全体歌",k1_sort!AZ84,1))</f>
        <v>1</v>
      </c>
      <c r="AW84" s="189">
        <f>if(k1_sort!BA84="",1,SWITCH(k1_sort!$D84,"ソロ歌",k1_sort!BA84*7,"ソリ歌",k1_sort!BA84*7,"振り",k1_sort!BA84*5,"演技",k1_sort!BA84*3,"全体歌",k1_sort!BA84,1))</f>
        <v>1</v>
      </c>
      <c r="AX84" s="189">
        <f>if(k1_sort!BB84="",1,SWITCH(k1_sort!$D84,"ソロ歌",k1_sort!BB84*7,"ソリ歌",k1_sort!BB84*7,"振り",k1_sort!BB84*5,"演技",k1_sort!BB84*3,"全体歌",k1_sort!BB84,1))</f>
        <v>1</v>
      </c>
      <c r="AY84" s="189">
        <f>if(k1_sort!BC84="",1,SWITCH(k1_sort!$D84,"ソロ歌",k1_sort!BC84*7,"ソリ歌",k1_sort!BC84*7,"振り",k1_sort!BC84*5,"演技",k1_sort!BC84*3,"全体歌",k1_sort!BC84,1))</f>
        <v>1</v>
      </c>
    </row>
    <row r="85">
      <c r="A85" s="36" t="str">
        <f>k1_sort!B85</f>
        <v/>
      </c>
      <c r="B85" s="189">
        <f>if(k1_sort!F85="",1,SWITCH(k1_sort!$D85,"ソロ歌",k1_sort!F85*7,"ソリ歌",k1_sort!F85*7,"振り",k1_sort!F85*5,"演技",k1_sort!F85*3,"全体歌",k1_sort!F85,1))</f>
        <v>1</v>
      </c>
      <c r="C85" s="189">
        <f>if(k1_sort!G85="",1,SWITCH(k1_sort!$D85,"ソロ歌",k1_sort!G85*7,"ソリ歌",k1_sort!G85*7,"振り",k1_sort!G85*5,"演技",k1_sort!G85*3,"全体歌",k1_sort!G85,1))</f>
        <v>1</v>
      </c>
      <c r="D85" s="189">
        <f>if(k1_sort!H85="",1,SWITCH(k1_sort!$D85,"ソロ歌",k1_sort!H85*7,"ソリ歌",k1_sort!H85*7,"振り",k1_sort!H85*5,"演技",k1_sort!H85*3,"全体歌",k1_sort!H85,1))</f>
        <v>1</v>
      </c>
      <c r="E85" s="189">
        <f>if(k1_sort!I85="",1,SWITCH(k1_sort!$D85,"ソロ歌",k1_sort!I85*7,"ソリ歌",k1_sort!I85*7,"振り",k1_sort!I85*5,"演技",k1_sort!I85*3,"全体歌",k1_sort!I85,1))</f>
        <v>1</v>
      </c>
      <c r="F85" s="189">
        <f>if(k1_sort!J85="",1,SWITCH(k1_sort!$D85,"ソロ歌",k1_sort!J85*7,"ソリ歌",k1_sort!J85*7,"振り",k1_sort!J85*5,"演技",k1_sort!J85*3,"全体歌",k1_sort!J85,1))</f>
        <v>1</v>
      </c>
      <c r="G85" s="189">
        <f>if(k1_sort!K85="",1,SWITCH(k1_sort!$D85,"ソロ歌",k1_sort!K85*7,"ソリ歌",k1_sort!K85*7,"振り",k1_sort!K85*5,"演技",k1_sort!K85*3,"全体歌",k1_sort!K85,1))</f>
        <v>1</v>
      </c>
      <c r="H85" s="189">
        <f>if(k1_sort!L85="",1,SWITCH(k1_sort!$D85,"ソロ歌",k1_sort!L85*7,"ソリ歌",k1_sort!L85*7,"振り",k1_sort!L85*5,"演技",k1_sort!L85*3,"全体歌",k1_sort!L85,1))</f>
        <v>1</v>
      </c>
      <c r="I85" s="189">
        <f>if(k1_sort!M85="",1,SWITCH(k1_sort!$D85,"ソロ歌",k1_sort!M85*7,"ソリ歌",k1_sort!M85*7,"振り",k1_sort!M85*5,"演技",k1_sort!M85*3,"全体歌",k1_sort!M85,1))</f>
        <v>1</v>
      </c>
      <c r="J85" s="189">
        <f>if(k1_sort!N85="",1,SWITCH(k1_sort!$D85,"ソロ歌",k1_sort!N85*7,"ソリ歌",k1_sort!N85*7,"振り",k1_sort!N85*5,"演技",k1_sort!N85*3,"全体歌",k1_sort!N85,1))</f>
        <v>1</v>
      </c>
      <c r="K85" s="189">
        <f>if(k1_sort!O85="",1,SWITCH(k1_sort!$D85,"ソロ歌",k1_sort!O85*7,"ソリ歌",k1_sort!O85*7,"振り",k1_sort!O85*5,"演技",k1_sort!O85*3,"全体歌",k1_sort!O85,1))</f>
        <v>1</v>
      </c>
      <c r="L85" s="189">
        <f>if(k1_sort!P85="",1,SWITCH(k1_sort!$D85,"ソロ歌",k1_sort!P85*7,"ソリ歌",k1_sort!P85*7,"振り",k1_sort!P85*5,"演技",k1_sort!P85*3,"全体歌",k1_sort!P85,1))</f>
        <v>1</v>
      </c>
      <c r="M85" s="189">
        <f>if(k1_sort!Q85="",1,SWITCH(k1_sort!$D85,"ソロ歌",k1_sort!Q85*7,"ソリ歌",k1_sort!Q85*7,"振り",k1_sort!Q85*5,"演技",k1_sort!Q85*3,"全体歌",k1_sort!Q85,1))</f>
        <v>1</v>
      </c>
      <c r="N85" s="189">
        <f>if(k1_sort!R85="",1,SWITCH(k1_sort!$D85,"ソロ歌",k1_sort!R85*7,"ソリ歌",k1_sort!R85*7,"振り",k1_sort!R85*5,"演技",k1_sort!R85*3,"全体歌",k1_sort!R85,1))</f>
        <v>1</v>
      </c>
      <c r="O85" s="189">
        <f>if(k1_sort!S85="",1,SWITCH(k1_sort!$D85,"ソロ歌",k1_sort!S85*7,"ソリ歌",k1_sort!S85*7,"振り",k1_sort!S85*5,"演技",k1_sort!S85*3,"全体歌",k1_sort!S85,1))</f>
        <v>1</v>
      </c>
      <c r="P85" s="189">
        <f>if(k1_sort!T85="",1,SWITCH(k1_sort!$D85,"ソロ歌",k1_sort!T85*7,"ソリ歌",k1_sort!T85*7,"振り",k1_sort!T85*5,"演技",k1_sort!T85*3,"全体歌",k1_sort!T85,1))</f>
        <v>1</v>
      </c>
      <c r="Q85" s="189">
        <f>if(k1_sort!U85="",1,SWITCH(k1_sort!$D85,"ソロ歌",k1_sort!U85*7,"ソリ歌",k1_sort!U85*7,"振り",k1_sort!U85*5,"演技",k1_sort!U85*3,"全体歌",k1_sort!U85,1))</f>
        <v>1</v>
      </c>
      <c r="R85" s="189">
        <f>if(k1_sort!V85="",1,SWITCH(k1_sort!$D85,"ソロ歌",k1_sort!V85*7,"ソリ歌",k1_sort!V85*7,"振り",k1_sort!V85*5,"演技",k1_sort!V85*3,"全体歌",k1_sort!V85,1))</f>
        <v>1</v>
      </c>
      <c r="S85" s="189">
        <f>if(k1_sort!W85="",1,SWITCH(k1_sort!$D85,"ソロ歌",k1_sort!W85*7,"ソリ歌",k1_sort!W85*7,"振り",k1_sort!W85*5,"演技",k1_sort!W85*3,"全体歌",k1_sort!W85,1))</f>
        <v>1</v>
      </c>
      <c r="T85" s="189">
        <f>if(k1_sort!X85="",1,SWITCH(k1_sort!$D85,"ソロ歌",k1_sort!X85*7,"ソリ歌",k1_sort!X85*7,"振り",k1_sort!X85*5,"演技",k1_sort!X85*3,"全体歌",k1_sort!X85,1))</f>
        <v>1</v>
      </c>
      <c r="U85" s="189">
        <f>if(k1_sort!Y85="",1,SWITCH(k1_sort!$D85,"ソロ歌",k1_sort!Y85*7,"ソリ歌",k1_sort!Y85*7,"振り",k1_sort!Y85*5,"演技",k1_sort!Y85*3,"全体歌",k1_sort!Y85,1))</f>
        <v>1</v>
      </c>
      <c r="V85" s="189">
        <f>if(k1_sort!Z85="",1,SWITCH(k1_sort!$D85,"ソロ歌",k1_sort!Z85*7,"ソリ歌",k1_sort!Z85*7,"振り",k1_sort!Z85*5,"演技",k1_sort!Z85*3,"全体歌",k1_sort!Z85,1))</f>
        <v>1</v>
      </c>
      <c r="W85" s="189">
        <f>if(k1_sort!AA85="",1,SWITCH(k1_sort!$D85,"ソロ歌",k1_sort!AA85*7,"ソリ歌",k1_sort!AA85*7,"振り",k1_sort!AA85*5,"演技",k1_sort!AA85*3,"全体歌",k1_sort!AA85,1))</f>
        <v>1</v>
      </c>
      <c r="X85" s="189">
        <f>if(k1_sort!AB85="",1,SWITCH(k1_sort!$D85,"ソロ歌",k1_sort!AB85*7,"ソリ歌",k1_sort!AB85*7,"振り",k1_sort!AB85*5,"演技",k1_sort!AB85*3,"全体歌",k1_sort!AB85,1))</f>
        <v>1</v>
      </c>
      <c r="Y85" s="189">
        <f>if(k1_sort!AC85="",1,SWITCH(k1_sort!$D85,"ソロ歌",k1_sort!AC85*7,"ソリ歌",k1_sort!AC85*7,"振り",k1_sort!AC85*5,"演技",k1_sort!AC85*3,"全体歌",k1_sort!AC85,1))</f>
        <v>1</v>
      </c>
      <c r="Z85" s="189">
        <f>if(k1_sort!AD85="",1,SWITCH(k1_sort!$D85,"ソロ歌",k1_sort!AD85*7,"ソリ歌",k1_sort!AD85*7,"振り",k1_sort!AD85*5,"演技",k1_sort!AD85*3,"全体歌",k1_sort!AD85,1))</f>
        <v>1</v>
      </c>
      <c r="AA85" s="189">
        <f>if(k1_sort!AE85="",1,SWITCH(k1_sort!$D85,"ソロ歌",k1_sort!AE85*7,"ソリ歌",k1_sort!AE85*7,"振り",k1_sort!AE85*5,"演技",k1_sort!AE85*3,"全体歌",k1_sort!AE85,1))</f>
        <v>1</v>
      </c>
      <c r="AB85" s="189">
        <f>if(k1_sort!AF85="",1,SWITCH(k1_sort!$D85,"ソロ歌",k1_sort!AF85*7,"ソリ歌",k1_sort!AF85*7,"振り",k1_sort!AF85*5,"演技",k1_sort!AF85*3,"全体歌",k1_sort!AF85,1))</f>
        <v>1</v>
      </c>
      <c r="AC85" s="189">
        <f>if(k1_sort!AG85="",1,SWITCH(k1_sort!$D85,"ソロ歌",k1_sort!AG85*7,"ソリ歌",k1_sort!AG85*7,"振り",k1_sort!AG85*5,"演技",k1_sort!AG85*3,"全体歌",k1_sort!AG85,1))</f>
        <v>1</v>
      </c>
      <c r="AD85" s="189">
        <f>if(k1_sort!AH85="",1,SWITCH(k1_sort!$D85,"ソロ歌",k1_sort!AH85*7,"ソリ歌",k1_sort!AH85*7,"振り",k1_sort!AH85*5,"演技",k1_sort!AH85*3,"全体歌",k1_sort!AH85,1))</f>
        <v>1</v>
      </c>
      <c r="AE85" s="189">
        <f>if(k1_sort!AI85="",1,SWITCH(k1_sort!$D85,"ソロ歌",k1_sort!AI85*7,"ソリ歌",k1_sort!AI85*7,"振り",k1_sort!AI85*5,"演技",k1_sort!AI85*3,"全体歌",k1_sort!AI85,1))</f>
        <v>1</v>
      </c>
      <c r="AF85" s="189">
        <f>if(k1_sort!AJ85="",1,SWITCH(k1_sort!$D85,"ソロ歌",k1_sort!AJ85*7,"ソリ歌",k1_sort!AJ85*7,"振り",k1_sort!AJ85*5,"演技",k1_sort!AJ85*3,"全体歌",k1_sort!AJ85,1))</f>
        <v>1</v>
      </c>
      <c r="AG85" s="189">
        <f>if(k1_sort!AK85="",1,SWITCH(k1_sort!$D85,"ソロ歌",k1_sort!AK85*7,"ソリ歌",k1_sort!AK85*7,"振り",k1_sort!AK85*5,"演技",k1_sort!AK85*3,"全体歌",k1_sort!AK85,1))</f>
        <v>1</v>
      </c>
      <c r="AH85" s="189">
        <f>if(k1_sort!AL85="",1,SWITCH(k1_sort!$D85,"ソロ歌",k1_sort!AL85*7,"ソリ歌",k1_sort!AL85*7,"振り",k1_sort!AL85*5,"演技",k1_sort!AL85*3,"全体歌",k1_sort!AL85,1))</f>
        <v>1</v>
      </c>
      <c r="AI85" s="189">
        <f>if(k1_sort!AM85="",1,SWITCH(k1_sort!$D85,"ソロ歌",k1_sort!AM85*7,"ソリ歌",k1_sort!AM85*7,"振り",k1_sort!AM85*5,"演技",k1_sort!AM85*3,"全体歌",k1_sort!AM85,1))</f>
        <v>1</v>
      </c>
      <c r="AJ85" s="189">
        <f>if(k1_sort!AN85="",1,SWITCH(k1_sort!$D85,"ソロ歌",k1_sort!AN85*7,"ソリ歌",k1_sort!AN85*7,"振り",k1_sort!AN85*5,"演技",k1_sort!AN85*3,"全体歌",k1_sort!AN85,1))</f>
        <v>1</v>
      </c>
      <c r="AK85" s="189">
        <f>if(k1_sort!AO85="",1,SWITCH(k1_sort!$D85,"ソロ歌",k1_sort!AO85*7,"ソリ歌",k1_sort!AO85*7,"振り",k1_sort!AO85*5,"演技",k1_sort!AO85*3,"全体歌",k1_sort!AO85,1))</f>
        <v>1</v>
      </c>
      <c r="AL85" s="189">
        <f>if(k1_sort!AP85="",1,SWITCH(k1_sort!$D85,"ソロ歌",k1_sort!AP85*7,"ソリ歌",k1_sort!AP85*7,"振り",k1_sort!AP85*5,"演技",k1_sort!AP85*3,"全体歌",k1_sort!AP85,1))</f>
        <v>1</v>
      </c>
      <c r="AM85" s="189">
        <f>if(k1_sort!AQ85="",1,SWITCH(k1_sort!$D85,"ソロ歌",k1_sort!AQ85*7,"ソリ歌",k1_sort!AQ85*7,"振り",k1_sort!AQ85*5,"演技",k1_sort!AQ85*3,"全体歌",k1_sort!AQ85,1))</f>
        <v>1</v>
      </c>
      <c r="AN85" s="189">
        <f>if(k1_sort!AR85="",1,SWITCH(k1_sort!$D85,"ソロ歌",k1_sort!AR85*7,"ソリ歌",k1_sort!AR85*7,"振り",k1_sort!AR85*5,"演技",k1_sort!AR85*3,"全体歌",k1_sort!AR85,1))</f>
        <v>1</v>
      </c>
      <c r="AO85" s="189">
        <f>if(k1_sort!AS85="",1,SWITCH(k1_sort!$D85,"ソロ歌",k1_sort!AS85*7,"ソリ歌",k1_sort!AS85*7,"振り",k1_sort!AS85*5,"演技",k1_sort!AS85*3,"全体歌",k1_sort!AS85,1))</f>
        <v>1</v>
      </c>
      <c r="AP85" s="189">
        <f>if(k1_sort!AT85="",1,SWITCH(k1_sort!$D85,"ソロ歌",k1_sort!AT85*7,"ソリ歌",k1_sort!AT85*7,"振り",k1_sort!AT85*5,"演技",k1_sort!AT85*3,"全体歌",k1_sort!AT85,1))</f>
        <v>1</v>
      </c>
      <c r="AQ85" s="189">
        <f>if(k1_sort!AU85="",1,SWITCH(k1_sort!$D85,"ソロ歌",k1_sort!AU85*7,"ソリ歌",k1_sort!AU85*7,"振り",k1_sort!AU85*5,"演技",k1_sort!AU85*3,"全体歌",k1_sort!AU85,1))</f>
        <v>1</v>
      </c>
      <c r="AR85" s="189">
        <f>if(k1_sort!AV85="",1,SWITCH(k1_sort!$D85,"ソロ歌",k1_sort!AV85*7,"ソリ歌",k1_sort!AV85*7,"振り",k1_sort!AV85*5,"演技",k1_sort!AV85*3,"全体歌",k1_sort!AV85,1))</f>
        <v>1</v>
      </c>
      <c r="AS85" s="189">
        <f>if(k1_sort!AW85="",1,SWITCH(k1_sort!$D85,"ソロ歌",k1_sort!AW85*7,"ソリ歌",k1_sort!AW85*7,"振り",k1_sort!AW85*5,"演技",k1_sort!AW85*3,"全体歌",k1_sort!AW85,1))</f>
        <v>1</v>
      </c>
      <c r="AT85" s="189">
        <f>if(k1_sort!AX85="",1,SWITCH(k1_sort!$D85,"ソロ歌",k1_sort!AX85*7,"ソリ歌",k1_sort!AX85*7,"振り",k1_sort!AX85*5,"演技",k1_sort!AX85*3,"全体歌",k1_sort!AX85,1))</f>
        <v>1</v>
      </c>
      <c r="AU85" s="189">
        <f>if(k1_sort!AY85="",1,SWITCH(k1_sort!$D85,"ソロ歌",k1_sort!AY85*7,"ソリ歌",k1_sort!AY85*7,"振り",k1_sort!AY85*5,"演技",k1_sort!AY85*3,"全体歌",k1_sort!AY85,1))</f>
        <v>1</v>
      </c>
      <c r="AV85" s="189">
        <f>if(k1_sort!AZ85="",1,SWITCH(k1_sort!$D85,"ソロ歌",k1_sort!AZ85*7,"ソリ歌",k1_sort!AZ85*7,"振り",k1_sort!AZ85*5,"演技",k1_sort!AZ85*3,"全体歌",k1_sort!AZ85,1))</f>
        <v>1</v>
      </c>
      <c r="AW85" s="189">
        <f>if(k1_sort!BA85="",1,SWITCH(k1_sort!$D85,"ソロ歌",k1_sort!BA85*7,"ソリ歌",k1_sort!BA85*7,"振り",k1_sort!BA85*5,"演技",k1_sort!BA85*3,"全体歌",k1_sort!BA85,1))</f>
        <v>1</v>
      </c>
      <c r="AX85" s="189">
        <f>if(k1_sort!BB85="",1,SWITCH(k1_sort!$D85,"ソロ歌",k1_sort!BB85*7,"ソリ歌",k1_sort!BB85*7,"振り",k1_sort!BB85*5,"演技",k1_sort!BB85*3,"全体歌",k1_sort!BB85,1))</f>
        <v>1</v>
      </c>
      <c r="AY85" s="189">
        <f>if(k1_sort!BC85="",1,SWITCH(k1_sort!$D85,"ソロ歌",k1_sort!BC85*7,"ソリ歌",k1_sort!BC85*7,"振り",k1_sort!BC85*5,"演技",k1_sort!BC85*3,"全体歌",k1_sort!BC85,1))</f>
        <v>1</v>
      </c>
    </row>
    <row r="86">
      <c r="A86" s="36" t="str">
        <f>k1_sort!B86</f>
        <v/>
      </c>
      <c r="B86" s="189">
        <f>if(k1_sort!F86="",1,SWITCH(k1_sort!$D86,"ソロ歌",k1_sort!F86*7,"ソリ歌",k1_sort!F86*7,"振り",k1_sort!F86*5,"演技",k1_sort!F86*3,"全体歌",k1_sort!F86,1))</f>
        <v>1</v>
      </c>
      <c r="C86" s="189">
        <f>if(k1_sort!G86="",1,SWITCH(k1_sort!$D86,"ソロ歌",k1_sort!G86*7,"ソリ歌",k1_sort!G86*7,"振り",k1_sort!G86*5,"演技",k1_sort!G86*3,"全体歌",k1_sort!G86,1))</f>
        <v>1</v>
      </c>
      <c r="D86" s="189">
        <f>if(k1_sort!H86="",1,SWITCH(k1_sort!$D86,"ソロ歌",k1_sort!H86*7,"ソリ歌",k1_sort!H86*7,"振り",k1_sort!H86*5,"演技",k1_sort!H86*3,"全体歌",k1_sort!H86,1))</f>
        <v>1</v>
      </c>
      <c r="E86" s="189">
        <f>if(k1_sort!I86="",1,SWITCH(k1_sort!$D86,"ソロ歌",k1_sort!I86*7,"ソリ歌",k1_sort!I86*7,"振り",k1_sort!I86*5,"演技",k1_sort!I86*3,"全体歌",k1_sort!I86,1))</f>
        <v>1</v>
      </c>
      <c r="F86" s="189">
        <f>if(k1_sort!J86="",1,SWITCH(k1_sort!$D86,"ソロ歌",k1_sort!J86*7,"ソリ歌",k1_sort!J86*7,"振り",k1_sort!J86*5,"演技",k1_sort!J86*3,"全体歌",k1_sort!J86,1))</f>
        <v>1</v>
      </c>
      <c r="G86" s="189">
        <f>if(k1_sort!K86="",1,SWITCH(k1_sort!$D86,"ソロ歌",k1_sort!K86*7,"ソリ歌",k1_sort!K86*7,"振り",k1_sort!K86*5,"演技",k1_sort!K86*3,"全体歌",k1_sort!K86,1))</f>
        <v>1</v>
      </c>
      <c r="H86" s="189">
        <f>if(k1_sort!L86="",1,SWITCH(k1_sort!$D86,"ソロ歌",k1_sort!L86*7,"ソリ歌",k1_sort!L86*7,"振り",k1_sort!L86*5,"演技",k1_sort!L86*3,"全体歌",k1_sort!L86,1))</f>
        <v>1</v>
      </c>
      <c r="I86" s="189">
        <f>if(k1_sort!M86="",1,SWITCH(k1_sort!$D86,"ソロ歌",k1_sort!M86*7,"ソリ歌",k1_sort!M86*7,"振り",k1_sort!M86*5,"演技",k1_sort!M86*3,"全体歌",k1_sort!M86,1))</f>
        <v>1</v>
      </c>
      <c r="J86" s="189">
        <f>if(k1_sort!N86="",1,SWITCH(k1_sort!$D86,"ソロ歌",k1_sort!N86*7,"ソリ歌",k1_sort!N86*7,"振り",k1_sort!N86*5,"演技",k1_sort!N86*3,"全体歌",k1_sort!N86,1))</f>
        <v>1</v>
      </c>
      <c r="K86" s="189">
        <f>if(k1_sort!O86="",1,SWITCH(k1_sort!$D86,"ソロ歌",k1_sort!O86*7,"ソリ歌",k1_sort!O86*7,"振り",k1_sort!O86*5,"演技",k1_sort!O86*3,"全体歌",k1_sort!O86,1))</f>
        <v>1</v>
      </c>
      <c r="L86" s="189">
        <f>if(k1_sort!P86="",1,SWITCH(k1_sort!$D86,"ソロ歌",k1_sort!P86*7,"ソリ歌",k1_sort!P86*7,"振り",k1_sort!P86*5,"演技",k1_sort!P86*3,"全体歌",k1_sort!P86,1))</f>
        <v>1</v>
      </c>
      <c r="M86" s="189">
        <f>if(k1_sort!Q86="",1,SWITCH(k1_sort!$D86,"ソロ歌",k1_sort!Q86*7,"ソリ歌",k1_sort!Q86*7,"振り",k1_sort!Q86*5,"演技",k1_sort!Q86*3,"全体歌",k1_sort!Q86,1))</f>
        <v>1</v>
      </c>
      <c r="N86" s="189">
        <f>if(k1_sort!R86="",1,SWITCH(k1_sort!$D86,"ソロ歌",k1_sort!R86*7,"ソリ歌",k1_sort!R86*7,"振り",k1_sort!R86*5,"演技",k1_sort!R86*3,"全体歌",k1_sort!R86,1))</f>
        <v>1</v>
      </c>
      <c r="O86" s="189">
        <f>if(k1_sort!S86="",1,SWITCH(k1_sort!$D86,"ソロ歌",k1_sort!S86*7,"ソリ歌",k1_sort!S86*7,"振り",k1_sort!S86*5,"演技",k1_sort!S86*3,"全体歌",k1_sort!S86,1))</f>
        <v>1</v>
      </c>
      <c r="P86" s="189">
        <f>if(k1_sort!T86="",1,SWITCH(k1_sort!$D86,"ソロ歌",k1_sort!T86*7,"ソリ歌",k1_sort!T86*7,"振り",k1_sort!T86*5,"演技",k1_sort!T86*3,"全体歌",k1_sort!T86,1))</f>
        <v>1</v>
      </c>
      <c r="Q86" s="189">
        <f>if(k1_sort!U86="",1,SWITCH(k1_sort!$D86,"ソロ歌",k1_sort!U86*7,"ソリ歌",k1_sort!U86*7,"振り",k1_sort!U86*5,"演技",k1_sort!U86*3,"全体歌",k1_sort!U86,1))</f>
        <v>1</v>
      </c>
      <c r="R86" s="189">
        <f>if(k1_sort!V86="",1,SWITCH(k1_sort!$D86,"ソロ歌",k1_sort!V86*7,"ソリ歌",k1_sort!V86*7,"振り",k1_sort!V86*5,"演技",k1_sort!V86*3,"全体歌",k1_sort!V86,1))</f>
        <v>1</v>
      </c>
      <c r="S86" s="189">
        <f>if(k1_sort!W86="",1,SWITCH(k1_sort!$D86,"ソロ歌",k1_sort!W86*7,"ソリ歌",k1_sort!W86*7,"振り",k1_sort!W86*5,"演技",k1_sort!W86*3,"全体歌",k1_sort!W86,1))</f>
        <v>1</v>
      </c>
      <c r="T86" s="189">
        <f>if(k1_sort!X86="",1,SWITCH(k1_sort!$D86,"ソロ歌",k1_sort!X86*7,"ソリ歌",k1_sort!X86*7,"振り",k1_sort!X86*5,"演技",k1_sort!X86*3,"全体歌",k1_sort!X86,1))</f>
        <v>1</v>
      </c>
      <c r="U86" s="189">
        <f>if(k1_sort!Y86="",1,SWITCH(k1_sort!$D86,"ソロ歌",k1_sort!Y86*7,"ソリ歌",k1_sort!Y86*7,"振り",k1_sort!Y86*5,"演技",k1_sort!Y86*3,"全体歌",k1_sort!Y86,1))</f>
        <v>1</v>
      </c>
      <c r="V86" s="189">
        <f>if(k1_sort!Z86="",1,SWITCH(k1_sort!$D86,"ソロ歌",k1_sort!Z86*7,"ソリ歌",k1_sort!Z86*7,"振り",k1_sort!Z86*5,"演技",k1_sort!Z86*3,"全体歌",k1_sort!Z86,1))</f>
        <v>1</v>
      </c>
      <c r="W86" s="189">
        <f>if(k1_sort!AA86="",1,SWITCH(k1_sort!$D86,"ソロ歌",k1_sort!AA86*7,"ソリ歌",k1_sort!AA86*7,"振り",k1_sort!AA86*5,"演技",k1_sort!AA86*3,"全体歌",k1_sort!AA86,1))</f>
        <v>1</v>
      </c>
      <c r="X86" s="189">
        <f>if(k1_sort!AB86="",1,SWITCH(k1_sort!$D86,"ソロ歌",k1_sort!AB86*7,"ソリ歌",k1_sort!AB86*7,"振り",k1_sort!AB86*5,"演技",k1_sort!AB86*3,"全体歌",k1_sort!AB86,1))</f>
        <v>1</v>
      </c>
      <c r="Y86" s="189">
        <f>if(k1_sort!AC86="",1,SWITCH(k1_sort!$D86,"ソロ歌",k1_sort!AC86*7,"ソリ歌",k1_sort!AC86*7,"振り",k1_sort!AC86*5,"演技",k1_sort!AC86*3,"全体歌",k1_sort!AC86,1))</f>
        <v>1</v>
      </c>
      <c r="Z86" s="189">
        <f>if(k1_sort!AD86="",1,SWITCH(k1_sort!$D86,"ソロ歌",k1_sort!AD86*7,"ソリ歌",k1_sort!AD86*7,"振り",k1_sort!AD86*5,"演技",k1_sort!AD86*3,"全体歌",k1_sort!AD86,1))</f>
        <v>1</v>
      </c>
      <c r="AA86" s="189">
        <f>if(k1_sort!AE86="",1,SWITCH(k1_sort!$D86,"ソロ歌",k1_sort!AE86*7,"ソリ歌",k1_sort!AE86*7,"振り",k1_sort!AE86*5,"演技",k1_sort!AE86*3,"全体歌",k1_sort!AE86,1))</f>
        <v>1</v>
      </c>
      <c r="AB86" s="189">
        <f>if(k1_sort!AF86="",1,SWITCH(k1_sort!$D86,"ソロ歌",k1_sort!AF86*7,"ソリ歌",k1_sort!AF86*7,"振り",k1_sort!AF86*5,"演技",k1_sort!AF86*3,"全体歌",k1_sort!AF86,1))</f>
        <v>1</v>
      </c>
      <c r="AC86" s="189">
        <f>if(k1_sort!AG86="",1,SWITCH(k1_sort!$D86,"ソロ歌",k1_sort!AG86*7,"ソリ歌",k1_sort!AG86*7,"振り",k1_sort!AG86*5,"演技",k1_sort!AG86*3,"全体歌",k1_sort!AG86,1))</f>
        <v>1</v>
      </c>
      <c r="AD86" s="189">
        <f>if(k1_sort!AH86="",1,SWITCH(k1_sort!$D86,"ソロ歌",k1_sort!AH86*7,"ソリ歌",k1_sort!AH86*7,"振り",k1_sort!AH86*5,"演技",k1_sort!AH86*3,"全体歌",k1_sort!AH86,1))</f>
        <v>1</v>
      </c>
      <c r="AE86" s="189">
        <f>if(k1_sort!AI86="",1,SWITCH(k1_sort!$D86,"ソロ歌",k1_sort!AI86*7,"ソリ歌",k1_sort!AI86*7,"振り",k1_sort!AI86*5,"演技",k1_sort!AI86*3,"全体歌",k1_sort!AI86,1))</f>
        <v>1</v>
      </c>
      <c r="AF86" s="189">
        <f>if(k1_sort!AJ86="",1,SWITCH(k1_sort!$D86,"ソロ歌",k1_sort!AJ86*7,"ソリ歌",k1_sort!AJ86*7,"振り",k1_sort!AJ86*5,"演技",k1_sort!AJ86*3,"全体歌",k1_sort!AJ86,1))</f>
        <v>1</v>
      </c>
      <c r="AG86" s="189">
        <f>if(k1_sort!AK86="",1,SWITCH(k1_sort!$D86,"ソロ歌",k1_sort!AK86*7,"ソリ歌",k1_sort!AK86*7,"振り",k1_sort!AK86*5,"演技",k1_sort!AK86*3,"全体歌",k1_sort!AK86,1))</f>
        <v>1</v>
      </c>
      <c r="AH86" s="189">
        <f>if(k1_sort!AL86="",1,SWITCH(k1_sort!$D86,"ソロ歌",k1_sort!AL86*7,"ソリ歌",k1_sort!AL86*7,"振り",k1_sort!AL86*5,"演技",k1_sort!AL86*3,"全体歌",k1_sort!AL86,1))</f>
        <v>1</v>
      </c>
      <c r="AI86" s="189">
        <f>if(k1_sort!AM86="",1,SWITCH(k1_sort!$D86,"ソロ歌",k1_sort!AM86*7,"ソリ歌",k1_sort!AM86*7,"振り",k1_sort!AM86*5,"演技",k1_sort!AM86*3,"全体歌",k1_sort!AM86,1))</f>
        <v>1</v>
      </c>
      <c r="AJ86" s="189">
        <f>if(k1_sort!AN86="",1,SWITCH(k1_sort!$D86,"ソロ歌",k1_sort!AN86*7,"ソリ歌",k1_sort!AN86*7,"振り",k1_sort!AN86*5,"演技",k1_sort!AN86*3,"全体歌",k1_sort!AN86,1))</f>
        <v>1</v>
      </c>
      <c r="AK86" s="189">
        <f>if(k1_sort!AO86="",1,SWITCH(k1_sort!$D86,"ソロ歌",k1_sort!AO86*7,"ソリ歌",k1_sort!AO86*7,"振り",k1_sort!AO86*5,"演技",k1_sort!AO86*3,"全体歌",k1_sort!AO86,1))</f>
        <v>1</v>
      </c>
      <c r="AL86" s="189">
        <f>if(k1_sort!AP86="",1,SWITCH(k1_sort!$D86,"ソロ歌",k1_sort!AP86*7,"ソリ歌",k1_sort!AP86*7,"振り",k1_sort!AP86*5,"演技",k1_sort!AP86*3,"全体歌",k1_sort!AP86,1))</f>
        <v>1</v>
      </c>
      <c r="AM86" s="189">
        <f>if(k1_sort!AQ86="",1,SWITCH(k1_sort!$D86,"ソロ歌",k1_sort!AQ86*7,"ソリ歌",k1_sort!AQ86*7,"振り",k1_sort!AQ86*5,"演技",k1_sort!AQ86*3,"全体歌",k1_sort!AQ86,1))</f>
        <v>1</v>
      </c>
      <c r="AN86" s="189">
        <f>if(k1_sort!AR86="",1,SWITCH(k1_sort!$D86,"ソロ歌",k1_sort!AR86*7,"ソリ歌",k1_sort!AR86*7,"振り",k1_sort!AR86*5,"演技",k1_sort!AR86*3,"全体歌",k1_sort!AR86,1))</f>
        <v>1</v>
      </c>
      <c r="AO86" s="189">
        <f>if(k1_sort!AS86="",1,SWITCH(k1_sort!$D86,"ソロ歌",k1_sort!AS86*7,"ソリ歌",k1_sort!AS86*7,"振り",k1_sort!AS86*5,"演技",k1_sort!AS86*3,"全体歌",k1_sort!AS86,1))</f>
        <v>1</v>
      </c>
      <c r="AP86" s="189">
        <f>if(k1_sort!AT86="",1,SWITCH(k1_sort!$D86,"ソロ歌",k1_sort!AT86*7,"ソリ歌",k1_sort!AT86*7,"振り",k1_sort!AT86*5,"演技",k1_sort!AT86*3,"全体歌",k1_sort!AT86,1))</f>
        <v>1</v>
      </c>
      <c r="AQ86" s="189">
        <f>if(k1_sort!AU86="",1,SWITCH(k1_sort!$D86,"ソロ歌",k1_sort!AU86*7,"ソリ歌",k1_sort!AU86*7,"振り",k1_sort!AU86*5,"演技",k1_sort!AU86*3,"全体歌",k1_sort!AU86,1))</f>
        <v>1</v>
      </c>
      <c r="AR86" s="189">
        <f>if(k1_sort!AV86="",1,SWITCH(k1_sort!$D86,"ソロ歌",k1_sort!AV86*7,"ソリ歌",k1_sort!AV86*7,"振り",k1_sort!AV86*5,"演技",k1_sort!AV86*3,"全体歌",k1_sort!AV86,1))</f>
        <v>1</v>
      </c>
      <c r="AS86" s="189">
        <f>if(k1_sort!AW86="",1,SWITCH(k1_sort!$D86,"ソロ歌",k1_sort!AW86*7,"ソリ歌",k1_sort!AW86*7,"振り",k1_sort!AW86*5,"演技",k1_sort!AW86*3,"全体歌",k1_sort!AW86,1))</f>
        <v>1</v>
      </c>
      <c r="AT86" s="189">
        <f>if(k1_sort!AX86="",1,SWITCH(k1_sort!$D86,"ソロ歌",k1_sort!AX86*7,"ソリ歌",k1_sort!AX86*7,"振り",k1_sort!AX86*5,"演技",k1_sort!AX86*3,"全体歌",k1_sort!AX86,1))</f>
        <v>1</v>
      </c>
      <c r="AU86" s="189">
        <f>if(k1_sort!AY86="",1,SWITCH(k1_sort!$D86,"ソロ歌",k1_sort!AY86*7,"ソリ歌",k1_sort!AY86*7,"振り",k1_sort!AY86*5,"演技",k1_sort!AY86*3,"全体歌",k1_sort!AY86,1))</f>
        <v>1</v>
      </c>
      <c r="AV86" s="189">
        <f>if(k1_sort!AZ86="",1,SWITCH(k1_sort!$D86,"ソロ歌",k1_sort!AZ86*7,"ソリ歌",k1_sort!AZ86*7,"振り",k1_sort!AZ86*5,"演技",k1_sort!AZ86*3,"全体歌",k1_sort!AZ86,1))</f>
        <v>1</v>
      </c>
      <c r="AW86" s="189">
        <f>if(k1_sort!BA86="",1,SWITCH(k1_sort!$D86,"ソロ歌",k1_sort!BA86*7,"ソリ歌",k1_sort!BA86*7,"振り",k1_sort!BA86*5,"演技",k1_sort!BA86*3,"全体歌",k1_sort!BA86,1))</f>
        <v>1</v>
      </c>
      <c r="AX86" s="189">
        <f>if(k1_sort!BB86="",1,SWITCH(k1_sort!$D86,"ソロ歌",k1_sort!BB86*7,"ソリ歌",k1_sort!BB86*7,"振り",k1_sort!BB86*5,"演技",k1_sort!BB86*3,"全体歌",k1_sort!BB86,1))</f>
        <v>1</v>
      </c>
      <c r="AY86" s="189">
        <f>if(k1_sort!BC86="",1,SWITCH(k1_sort!$D86,"ソロ歌",k1_sort!BC86*7,"ソリ歌",k1_sort!BC86*7,"振り",k1_sort!BC86*5,"演技",k1_sort!BC86*3,"全体歌",k1_sort!BC86,1))</f>
        <v>1</v>
      </c>
    </row>
    <row r="87">
      <c r="A87" s="36" t="str">
        <f>k1_sort!B87</f>
        <v/>
      </c>
      <c r="B87" s="189">
        <f>if(k1_sort!F87="",1,SWITCH(k1_sort!$D87,"ソロ歌",k1_sort!F87*7,"ソリ歌",k1_sort!F87*7,"振り",k1_sort!F87*5,"演技",k1_sort!F87*3,"全体歌",k1_sort!F87,1))</f>
        <v>1</v>
      </c>
      <c r="C87" s="189">
        <f>if(k1_sort!G87="",1,SWITCH(k1_sort!$D87,"ソロ歌",k1_sort!G87*7,"ソリ歌",k1_sort!G87*7,"振り",k1_sort!G87*5,"演技",k1_sort!G87*3,"全体歌",k1_sort!G87,1))</f>
        <v>1</v>
      </c>
      <c r="D87" s="189">
        <f>if(k1_sort!H87="",1,SWITCH(k1_sort!$D87,"ソロ歌",k1_sort!H87*7,"ソリ歌",k1_sort!H87*7,"振り",k1_sort!H87*5,"演技",k1_sort!H87*3,"全体歌",k1_sort!H87,1))</f>
        <v>1</v>
      </c>
      <c r="E87" s="189">
        <f>if(k1_sort!I87="",1,SWITCH(k1_sort!$D87,"ソロ歌",k1_sort!I87*7,"ソリ歌",k1_sort!I87*7,"振り",k1_sort!I87*5,"演技",k1_sort!I87*3,"全体歌",k1_sort!I87,1))</f>
        <v>1</v>
      </c>
      <c r="F87" s="189">
        <f>if(k1_sort!J87="",1,SWITCH(k1_sort!$D87,"ソロ歌",k1_sort!J87*7,"ソリ歌",k1_sort!J87*7,"振り",k1_sort!J87*5,"演技",k1_sort!J87*3,"全体歌",k1_sort!J87,1))</f>
        <v>1</v>
      </c>
      <c r="G87" s="189">
        <f>if(k1_sort!K87="",1,SWITCH(k1_sort!$D87,"ソロ歌",k1_sort!K87*7,"ソリ歌",k1_sort!K87*7,"振り",k1_sort!K87*5,"演技",k1_sort!K87*3,"全体歌",k1_sort!K87,1))</f>
        <v>1</v>
      </c>
      <c r="H87" s="189">
        <f>if(k1_sort!L87="",1,SWITCH(k1_sort!$D87,"ソロ歌",k1_sort!L87*7,"ソリ歌",k1_sort!L87*7,"振り",k1_sort!L87*5,"演技",k1_sort!L87*3,"全体歌",k1_sort!L87,1))</f>
        <v>1</v>
      </c>
      <c r="I87" s="189">
        <f>if(k1_sort!M87="",1,SWITCH(k1_sort!$D87,"ソロ歌",k1_sort!M87*7,"ソリ歌",k1_sort!M87*7,"振り",k1_sort!M87*5,"演技",k1_sort!M87*3,"全体歌",k1_sort!M87,1))</f>
        <v>1</v>
      </c>
      <c r="J87" s="189">
        <f>if(k1_sort!N87="",1,SWITCH(k1_sort!$D87,"ソロ歌",k1_sort!N87*7,"ソリ歌",k1_sort!N87*7,"振り",k1_sort!N87*5,"演技",k1_sort!N87*3,"全体歌",k1_sort!N87,1))</f>
        <v>1</v>
      </c>
      <c r="K87" s="189">
        <f>if(k1_sort!O87="",1,SWITCH(k1_sort!$D87,"ソロ歌",k1_sort!O87*7,"ソリ歌",k1_sort!O87*7,"振り",k1_sort!O87*5,"演技",k1_sort!O87*3,"全体歌",k1_sort!O87,1))</f>
        <v>1</v>
      </c>
      <c r="L87" s="189">
        <f>if(k1_sort!P87="",1,SWITCH(k1_sort!$D87,"ソロ歌",k1_sort!P87*7,"ソリ歌",k1_sort!P87*7,"振り",k1_sort!P87*5,"演技",k1_sort!P87*3,"全体歌",k1_sort!P87,1))</f>
        <v>1</v>
      </c>
      <c r="M87" s="189">
        <f>if(k1_sort!Q87="",1,SWITCH(k1_sort!$D87,"ソロ歌",k1_sort!Q87*7,"ソリ歌",k1_sort!Q87*7,"振り",k1_sort!Q87*5,"演技",k1_sort!Q87*3,"全体歌",k1_sort!Q87,1))</f>
        <v>1</v>
      </c>
      <c r="N87" s="189">
        <f>if(k1_sort!R87="",1,SWITCH(k1_sort!$D87,"ソロ歌",k1_sort!R87*7,"ソリ歌",k1_sort!R87*7,"振り",k1_sort!R87*5,"演技",k1_sort!R87*3,"全体歌",k1_sort!R87,1))</f>
        <v>1</v>
      </c>
      <c r="O87" s="189">
        <f>if(k1_sort!S87="",1,SWITCH(k1_sort!$D87,"ソロ歌",k1_sort!S87*7,"ソリ歌",k1_sort!S87*7,"振り",k1_sort!S87*5,"演技",k1_sort!S87*3,"全体歌",k1_sort!S87,1))</f>
        <v>1</v>
      </c>
      <c r="P87" s="189">
        <f>if(k1_sort!T87="",1,SWITCH(k1_sort!$D87,"ソロ歌",k1_sort!T87*7,"ソリ歌",k1_sort!T87*7,"振り",k1_sort!T87*5,"演技",k1_sort!T87*3,"全体歌",k1_sort!T87,1))</f>
        <v>1</v>
      </c>
      <c r="Q87" s="189">
        <f>if(k1_sort!U87="",1,SWITCH(k1_sort!$D87,"ソロ歌",k1_sort!U87*7,"ソリ歌",k1_sort!U87*7,"振り",k1_sort!U87*5,"演技",k1_sort!U87*3,"全体歌",k1_sort!U87,1))</f>
        <v>1</v>
      </c>
      <c r="R87" s="189">
        <f>if(k1_sort!V87="",1,SWITCH(k1_sort!$D87,"ソロ歌",k1_sort!V87*7,"ソリ歌",k1_sort!V87*7,"振り",k1_sort!V87*5,"演技",k1_sort!V87*3,"全体歌",k1_sort!V87,1))</f>
        <v>1</v>
      </c>
      <c r="S87" s="189">
        <f>if(k1_sort!W87="",1,SWITCH(k1_sort!$D87,"ソロ歌",k1_sort!W87*7,"ソリ歌",k1_sort!W87*7,"振り",k1_sort!W87*5,"演技",k1_sort!W87*3,"全体歌",k1_sort!W87,1))</f>
        <v>1</v>
      </c>
      <c r="T87" s="189">
        <f>if(k1_sort!X87="",1,SWITCH(k1_sort!$D87,"ソロ歌",k1_sort!X87*7,"ソリ歌",k1_sort!X87*7,"振り",k1_sort!X87*5,"演技",k1_sort!X87*3,"全体歌",k1_sort!X87,1))</f>
        <v>1</v>
      </c>
      <c r="U87" s="189">
        <f>if(k1_sort!Y87="",1,SWITCH(k1_sort!$D87,"ソロ歌",k1_sort!Y87*7,"ソリ歌",k1_sort!Y87*7,"振り",k1_sort!Y87*5,"演技",k1_sort!Y87*3,"全体歌",k1_sort!Y87,1))</f>
        <v>1</v>
      </c>
      <c r="V87" s="189">
        <f>if(k1_sort!Z87="",1,SWITCH(k1_sort!$D87,"ソロ歌",k1_sort!Z87*7,"ソリ歌",k1_sort!Z87*7,"振り",k1_sort!Z87*5,"演技",k1_sort!Z87*3,"全体歌",k1_sort!Z87,1))</f>
        <v>1</v>
      </c>
      <c r="W87" s="189">
        <f>if(k1_sort!AA87="",1,SWITCH(k1_sort!$D87,"ソロ歌",k1_sort!AA87*7,"ソリ歌",k1_sort!AA87*7,"振り",k1_sort!AA87*5,"演技",k1_sort!AA87*3,"全体歌",k1_sort!AA87,1))</f>
        <v>1</v>
      </c>
      <c r="X87" s="189">
        <f>if(k1_sort!AB87="",1,SWITCH(k1_sort!$D87,"ソロ歌",k1_sort!AB87*7,"ソリ歌",k1_sort!AB87*7,"振り",k1_sort!AB87*5,"演技",k1_sort!AB87*3,"全体歌",k1_sort!AB87,1))</f>
        <v>1</v>
      </c>
      <c r="Y87" s="189">
        <f>if(k1_sort!AC87="",1,SWITCH(k1_sort!$D87,"ソロ歌",k1_sort!AC87*7,"ソリ歌",k1_sort!AC87*7,"振り",k1_sort!AC87*5,"演技",k1_sort!AC87*3,"全体歌",k1_sort!AC87,1))</f>
        <v>1</v>
      </c>
      <c r="Z87" s="189">
        <f>if(k1_sort!AD87="",1,SWITCH(k1_sort!$D87,"ソロ歌",k1_sort!AD87*7,"ソリ歌",k1_sort!AD87*7,"振り",k1_sort!AD87*5,"演技",k1_sort!AD87*3,"全体歌",k1_sort!AD87,1))</f>
        <v>1</v>
      </c>
      <c r="AA87" s="189">
        <f>if(k1_sort!AE87="",1,SWITCH(k1_sort!$D87,"ソロ歌",k1_sort!AE87*7,"ソリ歌",k1_sort!AE87*7,"振り",k1_sort!AE87*5,"演技",k1_sort!AE87*3,"全体歌",k1_sort!AE87,1))</f>
        <v>1</v>
      </c>
      <c r="AB87" s="189">
        <f>if(k1_sort!AF87="",1,SWITCH(k1_sort!$D87,"ソロ歌",k1_sort!AF87*7,"ソリ歌",k1_sort!AF87*7,"振り",k1_sort!AF87*5,"演技",k1_sort!AF87*3,"全体歌",k1_sort!AF87,1))</f>
        <v>1</v>
      </c>
      <c r="AC87" s="189">
        <f>if(k1_sort!AG87="",1,SWITCH(k1_sort!$D87,"ソロ歌",k1_sort!AG87*7,"ソリ歌",k1_sort!AG87*7,"振り",k1_sort!AG87*5,"演技",k1_sort!AG87*3,"全体歌",k1_sort!AG87,1))</f>
        <v>1</v>
      </c>
      <c r="AD87" s="189">
        <f>if(k1_sort!AH87="",1,SWITCH(k1_sort!$D87,"ソロ歌",k1_sort!AH87*7,"ソリ歌",k1_sort!AH87*7,"振り",k1_sort!AH87*5,"演技",k1_sort!AH87*3,"全体歌",k1_sort!AH87,1))</f>
        <v>1</v>
      </c>
      <c r="AE87" s="189">
        <f>if(k1_sort!AI87="",1,SWITCH(k1_sort!$D87,"ソロ歌",k1_sort!AI87*7,"ソリ歌",k1_sort!AI87*7,"振り",k1_sort!AI87*5,"演技",k1_sort!AI87*3,"全体歌",k1_sort!AI87,1))</f>
        <v>1</v>
      </c>
      <c r="AF87" s="189">
        <f>if(k1_sort!AJ87="",1,SWITCH(k1_sort!$D87,"ソロ歌",k1_sort!AJ87*7,"ソリ歌",k1_sort!AJ87*7,"振り",k1_sort!AJ87*5,"演技",k1_sort!AJ87*3,"全体歌",k1_sort!AJ87,1))</f>
        <v>1</v>
      </c>
      <c r="AG87" s="189">
        <f>if(k1_sort!AK87="",1,SWITCH(k1_sort!$D87,"ソロ歌",k1_sort!AK87*7,"ソリ歌",k1_sort!AK87*7,"振り",k1_sort!AK87*5,"演技",k1_sort!AK87*3,"全体歌",k1_sort!AK87,1))</f>
        <v>1</v>
      </c>
      <c r="AH87" s="189">
        <f>if(k1_sort!AL87="",1,SWITCH(k1_sort!$D87,"ソロ歌",k1_sort!AL87*7,"ソリ歌",k1_sort!AL87*7,"振り",k1_sort!AL87*5,"演技",k1_sort!AL87*3,"全体歌",k1_sort!AL87,1))</f>
        <v>1</v>
      </c>
      <c r="AI87" s="189">
        <f>if(k1_sort!AM87="",1,SWITCH(k1_sort!$D87,"ソロ歌",k1_sort!AM87*7,"ソリ歌",k1_sort!AM87*7,"振り",k1_sort!AM87*5,"演技",k1_sort!AM87*3,"全体歌",k1_sort!AM87,1))</f>
        <v>1</v>
      </c>
      <c r="AJ87" s="189">
        <f>if(k1_sort!AN87="",1,SWITCH(k1_sort!$D87,"ソロ歌",k1_sort!AN87*7,"ソリ歌",k1_sort!AN87*7,"振り",k1_sort!AN87*5,"演技",k1_sort!AN87*3,"全体歌",k1_sort!AN87,1))</f>
        <v>1</v>
      </c>
      <c r="AK87" s="189">
        <f>if(k1_sort!AO87="",1,SWITCH(k1_sort!$D87,"ソロ歌",k1_sort!AO87*7,"ソリ歌",k1_sort!AO87*7,"振り",k1_sort!AO87*5,"演技",k1_sort!AO87*3,"全体歌",k1_sort!AO87,1))</f>
        <v>1</v>
      </c>
      <c r="AL87" s="189">
        <f>if(k1_sort!AP87="",1,SWITCH(k1_sort!$D87,"ソロ歌",k1_sort!AP87*7,"ソリ歌",k1_sort!AP87*7,"振り",k1_sort!AP87*5,"演技",k1_sort!AP87*3,"全体歌",k1_sort!AP87,1))</f>
        <v>1</v>
      </c>
      <c r="AM87" s="189">
        <f>if(k1_sort!AQ87="",1,SWITCH(k1_sort!$D87,"ソロ歌",k1_sort!AQ87*7,"ソリ歌",k1_sort!AQ87*7,"振り",k1_sort!AQ87*5,"演技",k1_sort!AQ87*3,"全体歌",k1_sort!AQ87,1))</f>
        <v>1</v>
      </c>
      <c r="AN87" s="189">
        <f>if(k1_sort!AR87="",1,SWITCH(k1_sort!$D87,"ソロ歌",k1_sort!AR87*7,"ソリ歌",k1_sort!AR87*7,"振り",k1_sort!AR87*5,"演技",k1_sort!AR87*3,"全体歌",k1_sort!AR87,1))</f>
        <v>1</v>
      </c>
      <c r="AO87" s="189">
        <f>if(k1_sort!AS87="",1,SWITCH(k1_sort!$D87,"ソロ歌",k1_sort!AS87*7,"ソリ歌",k1_sort!AS87*7,"振り",k1_sort!AS87*5,"演技",k1_sort!AS87*3,"全体歌",k1_sort!AS87,1))</f>
        <v>1</v>
      </c>
      <c r="AP87" s="189">
        <f>if(k1_sort!AT87="",1,SWITCH(k1_sort!$D87,"ソロ歌",k1_sort!AT87*7,"ソリ歌",k1_sort!AT87*7,"振り",k1_sort!AT87*5,"演技",k1_sort!AT87*3,"全体歌",k1_sort!AT87,1))</f>
        <v>1</v>
      </c>
      <c r="AQ87" s="189">
        <f>if(k1_sort!AU87="",1,SWITCH(k1_sort!$D87,"ソロ歌",k1_sort!AU87*7,"ソリ歌",k1_sort!AU87*7,"振り",k1_sort!AU87*5,"演技",k1_sort!AU87*3,"全体歌",k1_sort!AU87,1))</f>
        <v>1</v>
      </c>
      <c r="AR87" s="189">
        <f>if(k1_sort!AV87="",1,SWITCH(k1_sort!$D87,"ソロ歌",k1_sort!AV87*7,"ソリ歌",k1_sort!AV87*7,"振り",k1_sort!AV87*5,"演技",k1_sort!AV87*3,"全体歌",k1_sort!AV87,1))</f>
        <v>1</v>
      </c>
      <c r="AS87" s="189">
        <f>if(k1_sort!AW87="",1,SWITCH(k1_sort!$D87,"ソロ歌",k1_sort!AW87*7,"ソリ歌",k1_sort!AW87*7,"振り",k1_sort!AW87*5,"演技",k1_sort!AW87*3,"全体歌",k1_sort!AW87,1))</f>
        <v>1</v>
      </c>
      <c r="AT87" s="189">
        <f>if(k1_sort!AX87="",1,SWITCH(k1_sort!$D87,"ソロ歌",k1_sort!AX87*7,"ソリ歌",k1_sort!AX87*7,"振り",k1_sort!AX87*5,"演技",k1_sort!AX87*3,"全体歌",k1_sort!AX87,1))</f>
        <v>1</v>
      </c>
      <c r="AU87" s="189">
        <f>if(k1_sort!AY87="",1,SWITCH(k1_sort!$D87,"ソロ歌",k1_sort!AY87*7,"ソリ歌",k1_sort!AY87*7,"振り",k1_sort!AY87*5,"演技",k1_sort!AY87*3,"全体歌",k1_sort!AY87,1))</f>
        <v>1</v>
      </c>
      <c r="AV87" s="189">
        <f>if(k1_sort!AZ87="",1,SWITCH(k1_sort!$D87,"ソロ歌",k1_sort!AZ87*7,"ソリ歌",k1_sort!AZ87*7,"振り",k1_sort!AZ87*5,"演技",k1_sort!AZ87*3,"全体歌",k1_sort!AZ87,1))</f>
        <v>1</v>
      </c>
      <c r="AW87" s="189">
        <f>if(k1_sort!BA87="",1,SWITCH(k1_sort!$D87,"ソロ歌",k1_sort!BA87*7,"ソリ歌",k1_sort!BA87*7,"振り",k1_sort!BA87*5,"演技",k1_sort!BA87*3,"全体歌",k1_sort!BA87,1))</f>
        <v>1</v>
      </c>
      <c r="AX87" s="189">
        <f>if(k1_sort!BB87="",1,SWITCH(k1_sort!$D87,"ソロ歌",k1_sort!BB87*7,"ソリ歌",k1_sort!BB87*7,"振り",k1_sort!BB87*5,"演技",k1_sort!BB87*3,"全体歌",k1_sort!BB87,1))</f>
        <v>1</v>
      </c>
      <c r="AY87" s="189">
        <f>if(k1_sort!BC87="",1,SWITCH(k1_sort!$D87,"ソロ歌",k1_sort!BC87*7,"ソリ歌",k1_sort!BC87*7,"振り",k1_sort!BC87*5,"演技",k1_sort!BC87*3,"全体歌",k1_sort!BC87,1))</f>
        <v>1</v>
      </c>
    </row>
    <row r="88">
      <c r="A88" s="36" t="str">
        <f>k1_sort!B88</f>
        <v/>
      </c>
      <c r="B88" s="189">
        <f>if(k1_sort!F88="",1,SWITCH(k1_sort!$D88,"ソロ歌",k1_sort!F88*7,"ソリ歌",k1_sort!F88*7,"振り",k1_sort!F88*5,"演技",k1_sort!F88*3,"全体歌",k1_sort!F88,1))</f>
        <v>1</v>
      </c>
      <c r="C88" s="189">
        <f>if(k1_sort!G88="",1,SWITCH(k1_sort!$D88,"ソロ歌",k1_sort!G88*7,"ソリ歌",k1_sort!G88*7,"振り",k1_sort!G88*5,"演技",k1_sort!G88*3,"全体歌",k1_sort!G88,1))</f>
        <v>1</v>
      </c>
      <c r="D88" s="189">
        <f>if(k1_sort!H88="",1,SWITCH(k1_sort!$D88,"ソロ歌",k1_sort!H88*7,"ソリ歌",k1_sort!H88*7,"振り",k1_sort!H88*5,"演技",k1_sort!H88*3,"全体歌",k1_sort!H88,1))</f>
        <v>1</v>
      </c>
      <c r="E88" s="189">
        <f>if(k1_sort!I88="",1,SWITCH(k1_sort!$D88,"ソロ歌",k1_sort!I88*7,"ソリ歌",k1_sort!I88*7,"振り",k1_sort!I88*5,"演技",k1_sort!I88*3,"全体歌",k1_sort!I88,1))</f>
        <v>1</v>
      </c>
      <c r="F88" s="189">
        <f>if(k1_sort!J88="",1,SWITCH(k1_sort!$D88,"ソロ歌",k1_sort!J88*7,"ソリ歌",k1_sort!J88*7,"振り",k1_sort!J88*5,"演技",k1_sort!J88*3,"全体歌",k1_sort!J88,1))</f>
        <v>1</v>
      </c>
      <c r="G88" s="189">
        <f>if(k1_sort!K88="",1,SWITCH(k1_sort!$D88,"ソロ歌",k1_sort!K88*7,"ソリ歌",k1_sort!K88*7,"振り",k1_sort!K88*5,"演技",k1_sort!K88*3,"全体歌",k1_sort!K88,1))</f>
        <v>1</v>
      </c>
      <c r="H88" s="189">
        <f>if(k1_sort!L88="",1,SWITCH(k1_sort!$D88,"ソロ歌",k1_sort!L88*7,"ソリ歌",k1_sort!L88*7,"振り",k1_sort!L88*5,"演技",k1_sort!L88*3,"全体歌",k1_sort!L88,1))</f>
        <v>1</v>
      </c>
      <c r="I88" s="189">
        <f>if(k1_sort!M88="",1,SWITCH(k1_sort!$D88,"ソロ歌",k1_sort!M88*7,"ソリ歌",k1_sort!M88*7,"振り",k1_sort!M88*5,"演技",k1_sort!M88*3,"全体歌",k1_sort!M88,1))</f>
        <v>1</v>
      </c>
      <c r="J88" s="189">
        <f>if(k1_sort!N88="",1,SWITCH(k1_sort!$D88,"ソロ歌",k1_sort!N88*7,"ソリ歌",k1_sort!N88*7,"振り",k1_sort!N88*5,"演技",k1_sort!N88*3,"全体歌",k1_sort!N88,1))</f>
        <v>1</v>
      </c>
      <c r="K88" s="189">
        <f>if(k1_sort!O88="",1,SWITCH(k1_sort!$D88,"ソロ歌",k1_sort!O88*7,"ソリ歌",k1_sort!O88*7,"振り",k1_sort!O88*5,"演技",k1_sort!O88*3,"全体歌",k1_sort!O88,1))</f>
        <v>1</v>
      </c>
      <c r="L88" s="189">
        <f>if(k1_sort!P88="",1,SWITCH(k1_sort!$D88,"ソロ歌",k1_sort!P88*7,"ソリ歌",k1_sort!P88*7,"振り",k1_sort!P88*5,"演技",k1_sort!P88*3,"全体歌",k1_sort!P88,1))</f>
        <v>1</v>
      </c>
      <c r="M88" s="189">
        <f>if(k1_sort!Q88="",1,SWITCH(k1_sort!$D88,"ソロ歌",k1_sort!Q88*7,"ソリ歌",k1_sort!Q88*7,"振り",k1_sort!Q88*5,"演技",k1_sort!Q88*3,"全体歌",k1_sort!Q88,1))</f>
        <v>1</v>
      </c>
      <c r="N88" s="189">
        <f>if(k1_sort!R88="",1,SWITCH(k1_sort!$D88,"ソロ歌",k1_sort!R88*7,"ソリ歌",k1_sort!R88*7,"振り",k1_sort!R88*5,"演技",k1_sort!R88*3,"全体歌",k1_sort!R88,1))</f>
        <v>1</v>
      </c>
      <c r="O88" s="189">
        <f>if(k1_sort!S88="",1,SWITCH(k1_sort!$D88,"ソロ歌",k1_sort!S88*7,"ソリ歌",k1_sort!S88*7,"振り",k1_sort!S88*5,"演技",k1_sort!S88*3,"全体歌",k1_sort!S88,1))</f>
        <v>1</v>
      </c>
      <c r="P88" s="189">
        <f>if(k1_sort!T88="",1,SWITCH(k1_sort!$D88,"ソロ歌",k1_sort!T88*7,"ソリ歌",k1_sort!T88*7,"振り",k1_sort!T88*5,"演技",k1_sort!T88*3,"全体歌",k1_sort!T88,1))</f>
        <v>1</v>
      </c>
      <c r="Q88" s="189">
        <f>if(k1_sort!U88="",1,SWITCH(k1_sort!$D88,"ソロ歌",k1_sort!U88*7,"ソリ歌",k1_sort!U88*7,"振り",k1_sort!U88*5,"演技",k1_sort!U88*3,"全体歌",k1_sort!U88,1))</f>
        <v>1</v>
      </c>
      <c r="R88" s="189">
        <f>if(k1_sort!V88="",1,SWITCH(k1_sort!$D88,"ソロ歌",k1_sort!V88*7,"ソリ歌",k1_sort!V88*7,"振り",k1_sort!V88*5,"演技",k1_sort!V88*3,"全体歌",k1_sort!V88,1))</f>
        <v>1</v>
      </c>
      <c r="S88" s="189">
        <f>if(k1_sort!W88="",1,SWITCH(k1_sort!$D88,"ソロ歌",k1_sort!W88*7,"ソリ歌",k1_sort!W88*7,"振り",k1_sort!W88*5,"演技",k1_sort!W88*3,"全体歌",k1_sort!W88,1))</f>
        <v>1</v>
      </c>
      <c r="T88" s="189">
        <f>if(k1_sort!X88="",1,SWITCH(k1_sort!$D88,"ソロ歌",k1_sort!X88*7,"ソリ歌",k1_sort!X88*7,"振り",k1_sort!X88*5,"演技",k1_sort!X88*3,"全体歌",k1_sort!X88,1))</f>
        <v>1</v>
      </c>
      <c r="U88" s="189">
        <f>if(k1_sort!Y88="",1,SWITCH(k1_sort!$D88,"ソロ歌",k1_sort!Y88*7,"ソリ歌",k1_sort!Y88*7,"振り",k1_sort!Y88*5,"演技",k1_sort!Y88*3,"全体歌",k1_sort!Y88,1))</f>
        <v>1</v>
      </c>
      <c r="V88" s="189">
        <f>if(k1_sort!Z88="",1,SWITCH(k1_sort!$D88,"ソロ歌",k1_sort!Z88*7,"ソリ歌",k1_sort!Z88*7,"振り",k1_sort!Z88*5,"演技",k1_sort!Z88*3,"全体歌",k1_sort!Z88,1))</f>
        <v>1</v>
      </c>
      <c r="W88" s="189">
        <f>if(k1_sort!AA88="",1,SWITCH(k1_sort!$D88,"ソロ歌",k1_sort!AA88*7,"ソリ歌",k1_sort!AA88*7,"振り",k1_sort!AA88*5,"演技",k1_sort!AA88*3,"全体歌",k1_sort!AA88,1))</f>
        <v>1</v>
      </c>
      <c r="X88" s="189">
        <f>if(k1_sort!AB88="",1,SWITCH(k1_sort!$D88,"ソロ歌",k1_sort!AB88*7,"ソリ歌",k1_sort!AB88*7,"振り",k1_sort!AB88*5,"演技",k1_sort!AB88*3,"全体歌",k1_sort!AB88,1))</f>
        <v>1</v>
      </c>
      <c r="Y88" s="189">
        <f>if(k1_sort!AC88="",1,SWITCH(k1_sort!$D88,"ソロ歌",k1_sort!AC88*7,"ソリ歌",k1_sort!AC88*7,"振り",k1_sort!AC88*5,"演技",k1_sort!AC88*3,"全体歌",k1_sort!AC88,1))</f>
        <v>1</v>
      </c>
      <c r="Z88" s="189">
        <f>if(k1_sort!AD88="",1,SWITCH(k1_sort!$D88,"ソロ歌",k1_sort!AD88*7,"ソリ歌",k1_sort!AD88*7,"振り",k1_sort!AD88*5,"演技",k1_sort!AD88*3,"全体歌",k1_sort!AD88,1))</f>
        <v>1</v>
      </c>
      <c r="AA88" s="189">
        <f>if(k1_sort!AE88="",1,SWITCH(k1_sort!$D88,"ソロ歌",k1_sort!AE88*7,"ソリ歌",k1_sort!AE88*7,"振り",k1_sort!AE88*5,"演技",k1_sort!AE88*3,"全体歌",k1_sort!AE88,1))</f>
        <v>1</v>
      </c>
      <c r="AB88" s="189">
        <f>if(k1_sort!AF88="",1,SWITCH(k1_sort!$D88,"ソロ歌",k1_sort!AF88*7,"ソリ歌",k1_sort!AF88*7,"振り",k1_sort!AF88*5,"演技",k1_sort!AF88*3,"全体歌",k1_sort!AF88,1))</f>
        <v>1</v>
      </c>
      <c r="AC88" s="189">
        <f>if(k1_sort!AG88="",1,SWITCH(k1_sort!$D88,"ソロ歌",k1_sort!AG88*7,"ソリ歌",k1_sort!AG88*7,"振り",k1_sort!AG88*5,"演技",k1_sort!AG88*3,"全体歌",k1_sort!AG88,1))</f>
        <v>1</v>
      </c>
      <c r="AD88" s="189">
        <f>if(k1_sort!AH88="",1,SWITCH(k1_sort!$D88,"ソロ歌",k1_sort!AH88*7,"ソリ歌",k1_sort!AH88*7,"振り",k1_sort!AH88*5,"演技",k1_sort!AH88*3,"全体歌",k1_sort!AH88,1))</f>
        <v>1</v>
      </c>
      <c r="AE88" s="189">
        <f>if(k1_sort!AI88="",1,SWITCH(k1_sort!$D88,"ソロ歌",k1_sort!AI88*7,"ソリ歌",k1_sort!AI88*7,"振り",k1_sort!AI88*5,"演技",k1_sort!AI88*3,"全体歌",k1_sort!AI88,1))</f>
        <v>1</v>
      </c>
      <c r="AF88" s="189">
        <f>if(k1_sort!AJ88="",1,SWITCH(k1_sort!$D88,"ソロ歌",k1_sort!AJ88*7,"ソリ歌",k1_sort!AJ88*7,"振り",k1_sort!AJ88*5,"演技",k1_sort!AJ88*3,"全体歌",k1_sort!AJ88,1))</f>
        <v>1</v>
      </c>
      <c r="AG88" s="189">
        <f>if(k1_sort!AK88="",1,SWITCH(k1_sort!$D88,"ソロ歌",k1_sort!AK88*7,"ソリ歌",k1_sort!AK88*7,"振り",k1_sort!AK88*5,"演技",k1_sort!AK88*3,"全体歌",k1_sort!AK88,1))</f>
        <v>1</v>
      </c>
      <c r="AH88" s="189">
        <f>if(k1_sort!AL88="",1,SWITCH(k1_sort!$D88,"ソロ歌",k1_sort!AL88*7,"ソリ歌",k1_sort!AL88*7,"振り",k1_sort!AL88*5,"演技",k1_sort!AL88*3,"全体歌",k1_sort!AL88,1))</f>
        <v>1</v>
      </c>
      <c r="AI88" s="189">
        <f>if(k1_sort!AM88="",1,SWITCH(k1_sort!$D88,"ソロ歌",k1_sort!AM88*7,"ソリ歌",k1_sort!AM88*7,"振り",k1_sort!AM88*5,"演技",k1_sort!AM88*3,"全体歌",k1_sort!AM88,1))</f>
        <v>1</v>
      </c>
      <c r="AJ88" s="189">
        <f>if(k1_sort!AN88="",1,SWITCH(k1_sort!$D88,"ソロ歌",k1_sort!AN88*7,"ソリ歌",k1_sort!AN88*7,"振り",k1_sort!AN88*5,"演技",k1_sort!AN88*3,"全体歌",k1_sort!AN88,1))</f>
        <v>1</v>
      </c>
      <c r="AK88" s="189">
        <f>if(k1_sort!AO88="",1,SWITCH(k1_sort!$D88,"ソロ歌",k1_sort!AO88*7,"ソリ歌",k1_sort!AO88*7,"振り",k1_sort!AO88*5,"演技",k1_sort!AO88*3,"全体歌",k1_sort!AO88,1))</f>
        <v>1</v>
      </c>
      <c r="AL88" s="189">
        <f>if(k1_sort!AP88="",1,SWITCH(k1_sort!$D88,"ソロ歌",k1_sort!AP88*7,"ソリ歌",k1_sort!AP88*7,"振り",k1_sort!AP88*5,"演技",k1_sort!AP88*3,"全体歌",k1_sort!AP88,1))</f>
        <v>1</v>
      </c>
      <c r="AM88" s="189">
        <f>if(k1_sort!AQ88="",1,SWITCH(k1_sort!$D88,"ソロ歌",k1_sort!AQ88*7,"ソリ歌",k1_sort!AQ88*7,"振り",k1_sort!AQ88*5,"演技",k1_sort!AQ88*3,"全体歌",k1_sort!AQ88,1))</f>
        <v>1</v>
      </c>
      <c r="AN88" s="189">
        <f>if(k1_sort!AR88="",1,SWITCH(k1_sort!$D88,"ソロ歌",k1_sort!AR88*7,"ソリ歌",k1_sort!AR88*7,"振り",k1_sort!AR88*5,"演技",k1_sort!AR88*3,"全体歌",k1_sort!AR88,1))</f>
        <v>1</v>
      </c>
      <c r="AO88" s="189">
        <f>if(k1_sort!AS88="",1,SWITCH(k1_sort!$D88,"ソロ歌",k1_sort!AS88*7,"ソリ歌",k1_sort!AS88*7,"振り",k1_sort!AS88*5,"演技",k1_sort!AS88*3,"全体歌",k1_sort!AS88,1))</f>
        <v>1</v>
      </c>
      <c r="AP88" s="189">
        <f>if(k1_sort!AT88="",1,SWITCH(k1_sort!$D88,"ソロ歌",k1_sort!AT88*7,"ソリ歌",k1_sort!AT88*7,"振り",k1_sort!AT88*5,"演技",k1_sort!AT88*3,"全体歌",k1_sort!AT88,1))</f>
        <v>1</v>
      </c>
      <c r="AQ88" s="189">
        <f>if(k1_sort!AU88="",1,SWITCH(k1_sort!$D88,"ソロ歌",k1_sort!AU88*7,"ソリ歌",k1_sort!AU88*7,"振り",k1_sort!AU88*5,"演技",k1_sort!AU88*3,"全体歌",k1_sort!AU88,1))</f>
        <v>1</v>
      </c>
      <c r="AR88" s="189">
        <f>if(k1_sort!AV88="",1,SWITCH(k1_sort!$D88,"ソロ歌",k1_sort!AV88*7,"ソリ歌",k1_sort!AV88*7,"振り",k1_sort!AV88*5,"演技",k1_sort!AV88*3,"全体歌",k1_sort!AV88,1))</f>
        <v>1</v>
      </c>
      <c r="AS88" s="189">
        <f>if(k1_sort!AW88="",1,SWITCH(k1_sort!$D88,"ソロ歌",k1_sort!AW88*7,"ソリ歌",k1_sort!AW88*7,"振り",k1_sort!AW88*5,"演技",k1_sort!AW88*3,"全体歌",k1_sort!AW88,1))</f>
        <v>1</v>
      </c>
      <c r="AT88" s="189">
        <f>if(k1_sort!AX88="",1,SWITCH(k1_sort!$D88,"ソロ歌",k1_sort!AX88*7,"ソリ歌",k1_sort!AX88*7,"振り",k1_sort!AX88*5,"演技",k1_sort!AX88*3,"全体歌",k1_sort!AX88,1))</f>
        <v>1</v>
      </c>
      <c r="AU88" s="189">
        <f>if(k1_sort!AY88="",1,SWITCH(k1_sort!$D88,"ソロ歌",k1_sort!AY88*7,"ソリ歌",k1_sort!AY88*7,"振り",k1_sort!AY88*5,"演技",k1_sort!AY88*3,"全体歌",k1_sort!AY88,1))</f>
        <v>1</v>
      </c>
      <c r="AV88" s="189">
        <f>if(k1_sort!AZ88="",1,SWITCH(k1_sort!$D88,"ソロ歌",k1_sort!AZ88*7,"ソリ歌",k1_sort!AZ88*7,"振り",k1_sort!AZ88*5,"演技",k1_sort!AZ88*3,"全体歌",k1_sort!AZ88,1))</f>
        <v>1</v>
      </c>
      <c r="AW88" s="189">
        <f>if(k1_sort!BA88="",1,SWITCH(k1_sort!$D88,"ソロ歌",k1_sort!BA88*7,"ソリ歌",k1_sort!BA88*7,"振り",k1_sort!BA88*5,"演技",k1_sort!BA88*3,"全体歌",k1_sort!BA88,1))</f>
        <v>1</v>
      </c>
      <c r="AX88" s="189">
        <f>if(k1_sort!BB88="",1,SWITCH(k1_sort!$D88,"ソロ歌",k1_sort!BB88*7,"ソリ歌",k1_sort!BB88*7,"振り",k1_sort!BB88*5,"演技",k1_sort!BB88*3,"全体歌",k1_sort!BB88,1))</f>
        <v>1</v>
      </c>
      <c r="AY88" s="189">
        <f>if(k1_sort!BC88="",1,SWITCH(k1_sort!$D88,"ソロ歌",k1_sort!BC88*7,"ソリ歌",k1_sort!BC88*7,"振り",k1_sort!BC88*5,"演技",k1_sort!BC88*3,"全体歌",k1_sort!BC88,1))</f>
        <v>1</v>
      </c>
    </row>
    <row r="89">
      <c r="A89" s="36" t="str">
        <f>k1_sort!B89</f>
        <v/>
      </c>
      <c r="B89" s="189">
        <f>if(k1_sort!F89="",1,SWITCH(k1_sort!$D89,"ソロ歌",k1_sort!F89*7,"ソリ歌",k1_sort!F89*7,"振り",k1_sort!F89*5,"演技",k1_sort!F89*3,"全体歌",k1_sort!F89,1))</f>
        <v>1</v>
      </c>
      <c r="C89" s="189">
        <f>if(k1_sort!G89="",1,SWITCH(k1_sort!$D89,"ソロ歌",k1_sort!G89*7,"ソリ歌",k1_sort!G89*7,"振り",k1_sort!G89*5,"演技",k1_sort!G89*3,"全体歌",k1_sort!G89,1))</f>
        <v>1</v>
      </c>
      <c r="D89" s="189">
        <f>if(k1_sort!H89="",1,SWITCH(k1_sort!$D89,"ソロ歌",k1_sort!H89*7,"ソリ歌",k1_sort!H89*7,"振り",k1_sort!H89*5,"演技",k1_sort!H89*3,"全体歌",k1_sort!H89,1))</f>
        <v>1</v>
      </c>
      <c r="E89" s="189">
        <f>if(k1_sort!I89="",1,SWITCH(k1_sort!$D89,"ソロ歌",k1_sort!I89*7,"ソリ歌",k1_sort!I89*7,"振り",k1_sort!I89*5,"演技",k1_sort!I89*3,"全体歌",k1_sort!I89,1))</f>
        <v>1</v>
      </c>
      <c r="F89" s="189">
        <f>if(k1_sort!J89="",1,SWITCH(k1_sort!$D89,"ソロ歌",k1_sort!J89*7,"ソリ歌",k1_sort!J89*7,"振り",k1_sort!J89*5,"演技",k1_sort!J89*3,"全体歌",k1_sort!J89,1))</f>
        <v>1</v>
      </c>
      <c r="G89" s="189">
        <f>if(k1_sort!K89="",1,SWITCH(k1_sort!$D89,"ソロ歌",k1_sort!K89*7,"ソリ歌",k1_sort!K89*7,"振り",k1_sort!K89*5,"演技",k1_sort!K89*3,"全体歌",k1_sort!K89,1))</f>
        <v>1</v>
      </c>
      <c r="H89" s="189">
        <f>if(k1_sort!L89="",1,SWITCH(k1_sort!$D89,"ソロ歌",k1_sort!L89*7,"ソリ歌",k1_sort!L89*7,"振り",k1_sort!L89*5,"演技",k1_sort!L89*3,"全体歌",k1_sort!L89,1))</f>
        <v>1</v>
      </c>
      <c r="I89" s="189">
        <f>if(k1_sort!M89="",1,SWITCH(k1_sort!$D89,"ソロ歌",k1_sort!M89*7,"ソリ歌",k1_sort!M89*7,"振り",k1_sort!M89*5,"演技",k1_sort!M89*3,"全体歌",k1_sort!M89,1))</f>
        <v>1</v>
      </c>
      <c r="J89" s="189">
        <f>if(k1_sort!N89="",1,SWITCH(k1_sort!$D89,"ソロ歌",k1_sort!N89*7,"ソリ歌",k1_sort!N89*7,"振り",k1_sort!N89*5,"演技",k1_sort!N89*3,"全体歌",k1_sort!N89,1))</f>
        <v>1</v>
      </c>
      <c r="K89" s="189">
        <f>if(k1_sort!O89="",1,SWITCH(k1_sort!$D89,"ソロ歌",k1_sort!O89*7,"ソリ歌",k1_sort!O89*7,"振り",k1_sort!O89*5,"演技",k1_sort!O89*3,"全体歌",k1_sort!O89,1))</f>
        <v>1</v>
      </c>
      <c r="L89" s="189">
        <f>if(k1_sort!P89="",1,SWITCH(k1_sort!$D89,"ソロ歌",k1_sort!P89*7,"ソリ歌",k1_sort!P89*7,"振り",k1_sort!P89*5,"演技",k1_sort!P89*3,"全体歌",k1_sort!P89,1))</f>
        <v>1</v>
      </c>
      <c r="M89" s="189">
        <f>if(k1_sort!Q89="",1,SWITCH(k1_sort!$D89,"ソロ歌",k1_sort!Q89*7,"ソリ歌",k1_sort!Q89*7,"振り",k1_sort!Q89*5,"演技",k1_sort!Q89*3,"全体歌",k1_sort!Q89,1))</f>
        <v>1</v>
      </c>
      <c r="N89" s="189">
        <f>if(k1_sort!R89="",1,SWITCH(k1_sort!$D89,"ソロ歌",k1_sort!R89*7,"ソリ歌",k1_sort!R89*7,"振り",k1_sort!R89*5,"演技",k1_sort!R89*3,"全体歌",k1_sort!R89,1))</f>
        <v>1</v>
      </c>
      <c r="O89" s="189">
        <f>if(k1_sort!S89="",1,SWITCH(k1_sort!$D89,"ソロ歌",k1_sort!S89*7,"ソリ歌",k1_sort!S89*7,"振り",k1_sort!S89*5,"演技",k1_sort!S89*3,"全体歌",k1_sort!S89,1))</f>
        <v>1</v>
      </c>
      <c r="P89" s="189">
        <f>if(k1_sort!T89="",1,SWITCH(k1_sort!$D89,"ソロ歌",k1_sort!T89*7,"ソリ歌",k1_sort!T89*7,"振り",k1_sort!T89*5,"演技",k1_sort!T89*3,"全体歌",k1_sort!T89,1))</f>
        <v>1</v>
      </c>
      <c r="Q89" s="189">
        <f>if(k1_sort!U89="",1,SWITCH(k1_sort!$D89,"ソロ歌",k1_sort!U89*7,"ソリ歌",k1_sort!U89*7,"振り",k1_sort!U89*5,"演技",k1_sort!U89*3,"全体歌",k1_sort!U89,1))</f>
        <v>1</v>
      </c>
      <c r="R89" s="189">
        <f>if(k1_sort!V89="",1,SWITCH(k1_sort!$D89,"ソロ歌",k1_sort!V89*7,"ソリ歌",k1_sort!V89*7,"振り",k1_sort!V89*5,"演技",k1_sort!V89*3,"全体歌",k1_sort!V89,1))</f>
        <v>1</v>
      </c>
      <c r="S89" s="189">
        <f>if(k1_sort!W89="",1,SWITCH(k1_sort!$D89,"ソロ歌",k1_sort!W89*7,"ソリ歌",k1_sort!W89*7,"振り",k1_sort!W89*5,"演技",k1_sort!W89*3,"全体歌",k1_sort!W89,1))</f>
        <v>1</v>
      </c>
      <c r="T89" s="189">
        <f>if(k1_sort!X89="",1,SWITCH(k1_sort!$D89,"ソロ歌",k1_sort!X89*7,"ソリ歌",k1_sort!X89*7,"振り",k1_sort!X89*5,"演技",k1_sort!X89*3,"全体歌",k1_sort!X89,1))</f>
        <v>1</v>
      </c>
      <c r="U89" s="189">
        <f>if(k1_sort!Y89="",1,SWITCH(k1_sort!$D89,"ソロ歌",k1_sort!Y89*7,"ソリ歌",k1_sort!Y89*7,"振り",k1_sort!Y89*5,"演技",k1_sort!Y89*3,"全体歌",k1_sort!Y89,1))</f>
        <v>1</v>
      </c>
      <c r="V89" s="189">
        <f>if(k1_sort!Z89="",1,SWITCH(k1_sort!$D89,"ソロ歌",k1_sort!Z89*7,"ソリ歌",k1_sort!Z89*7,"振り",k1_sort!Z89*5,"演技",k1_sort!Z89*3,"全体歌",k1_sort!Z89,1))</f>
        <v>1</v>
      </c>
      <c r="W89" s="189">
        <f>if(k1_sort!AA89="",1,SWITCH(k1_sort!$D89,"ソロ歌",k1_sort!AA89*7,"ソリ歌",k1_sort!AA89*7,"振り",k1_sort!AA89*5,"演技",k1_sort!AA89*3,"全体歌",k1_sort!AA89,1))</f>
        <v>1</v>
      </c>
      <c r="X89" s="189">
        <f>if(k1_sort!AB89="",1,SWITCH(k1_sort!$D89,"ソロ歌",k1_sort!AB89*7,"ソリ歌",k1_sort!AB89*7,"振り",k1_sort!AB89*5,"演技",k1_sort!AB89*3,"全体歌",k1_sort!AB89,1))</f>
        <v>1</v>
      </c>
      <c r="Y89" s="189">
        <f>if(k1_sort!AC89="",1,SWITCH(k1_sort!$D89,"ソロ歌",k1_sort!AC89*7,"ソリ歌",k1_sort!AC89*7,"振り",k1_sort!AC89*5,"演技",k1_sort!AC89*3,"全体歌",k1_sort!AC89,1))</f>
        <v>1</v>
      </c>
      <c r="Z89" s="189">
        <f>if(k1_sort!AD89="",1,SWITCH(k1_sort!$D89,"ソロ歌",k1_sort!AD89*7,"ソリ歌",k1_sort!AD89*7,"振り",k1_sort!AD89*5,"演技",k1_sort!AD89*3,"全体歌",k1_sort!AD89,1))</f>
        <v>1</v>
      </c>
      <c r="AA89" s="189">
        <f>if(k1_sort!AE89="",1,SWITCH(k1_sort!$D89,"ソロ歌",k1_sort!AE89*7,"ソリ歌",k1_sort!AE89*7,"振り",k1_sort!AE89*5,"演技",k1_sort!AE89*3,"全体歌",k1_sort!AE89,1))</f>
        <v>1</v>
      </c>
      <c r="AB89" s="189">
        <f>if(k1_sort!AF89="",1,SWITCH(k1_sort!$D89,"ソロ歌",k1_sort!AF89*7,"ソリ歌",k1_sort!AF89*7,"振り",k1_sort!AF89*5,"演技",k1_sort!AF89*3,"全体歌",k1_sort!AF89,1))</f>
        <v>1</v>
      </c>
      <c r="AC89" s="189">
        <f>if(k1_sort!AG89="",1,SWITCH(k1_sort!$D89,"ソロ歌",k1_sort!AG89*7,"ソリ歌",k1_sort!AG89*7,"振り",k1_sort!AG89*5,"演技",k1_sort!AG89*3,"全体歌",k1_sort!AG89,1))</f>
        <v>1</v>
      </c>
      <c r="AD89" s="189">
        <f>if(k1_sort!AH89="",1,SWITCH(k1_sort!$D89,"ソロ歌",k1_sort!AH89*7,"ソリ歌",k1_sort!AH89*7,"振り",k1_sort!AH89*5,"演技",k1_sort!AH89*3,"全体歌",k1_sort!AH89,1))</f>
        <v>1</v>
      </c>
      <c r="AE89" s="189">
        <f>if(k1_sort!AI89="",1,SWITCH(k1_sort!$D89,"ソロ歌",k1_sort!AI89*7,"ソリ歌",k1_sort!AI89*7,"振り",k1_sort!AI89*5,"演技",k1_sort!AI89*3,"全体歌",k1_sort!AI89,1))</f>
        <v>1</v>
      </c>
      <c r="AF89" s="189">
        <f>if(k1_sort!AJ89="",1,SWITCH(k1_sort!$D89,"ソロ歌",k1_sort!AJ89*7,"ソリ歌",k1_sort!AJ89*7,"振り",k1_sort!AJ89*5,"演技",k1_sort!AJ89*3,"全体歌",k1_sort!AJ89,1))</f>
        <v>1</v>
      </c>
      <c r="AG89" s="189">
        <f>if(k1_sort!AK89="",1,SWITCH(k1_sort!$D89,"ソロ歌",k1_sort!AK89*7,"ソリ歌",k1_sort!AK89*7,"振り",k1_sort!AK89*5,"演技",k1_sort!AK89*3,"全体歌",k1_sort!AK89,1))</f>
        <v>1</v>
      </c>
      <c r="AH89" s="189">
        <f>if(k1_sort!AL89="",1,SWITCH(k1_sort!$D89,"ソロ歌",k1_sort!AL89*7,"ソリ歌",k1_sort!AL89*7,"振り",k1_sort!AL89*5,"演技",k1_sort!AL89*3,"全体歌",k1_sort!AL89,1))</f>
        <v>1</v>
      </c>
      <c r="AI89" s="189">
        <f>if(k1_sort!AM89="",1,SWITCH(k1_sort!$D89,"ソロ歌",k1_sort!AM89*7,"ソリ歌",k1_sort!AM89*7,"振り",k1_sort!AM89*5,"演技",k1_sort!AM89*3,"全体歌",k1_sort!AM89,1))</f>
        <v>1</v>
      </c>
      <c r="AJ89" s="189">
        <f>if(k1_sort!AN89="",1,SWITCH(k1_sort!$D89,"ソロ歌",k1_sort!AN89*7,"ソリ歌",k1_sort!AN89*7,"振り",k1_sort!AN89*5,"演技",k1_sort!AN89*3,"全体歌",k1_sort!AN89,1))</f>
        <v>1</v>
      </c>
      <c r="AK89" s="189">
        <f>if(k1_sort!AO89="",1,SWITCH(k1_sort!$D89,"ソロ歌",k1_sort!AO89*7,"ソリ歌",k1_sort!AO89*7,"振り",k1_sort!AO89*5,"演技",k1_sort!AO89*3,"全体歌",k1_sort!AO89,1))</f>
        <v>1</v>
      </c>
      <c r="AL89" s="189">
        <f>if(k1_sort!AP89="",1,SWITCH(k1_sort!$D89,"ソロ歌",k1_sort!AP89*7,"ソリ歌",k1_sort!AP89*7,"振り",k1_sort!AP89*5,"演技",k1_sort!AP89*3,"全体歌",k1_sort!AP89,1))</f>
        <v>1</v>
      </c>
      <c r="AM89" s="189">
        <f>if(k1_sort!AQ89="",1,SWITCH(k1_sort!$D89,"ソロ歌",k1_sort!AQ89*7,"ソリ歌",k1_sort!AQ89*7,"振り",k1_sort!AQ89*5,"演技",k1_sort!AQ89*3,"全体歌",k1_sort!AQ89,1))</f>
        <v>1</v>
      </c>
      <c r="AN89" s="189">
        <f>if(k1_sort!AR89="",1,SWITCH(k1_sort!$D89,"ソロ歌",k1_sort!AR89*7,"ソリ歌",k1_sort!AR89*7,"振り",k1_sort!AR89*5,"演技",k1_sort!AR89*3,"全体歌",k1_sort!AR89,1))</f>
        <v>1</v>
      </c>
      <c r="AO89" s="189">
        <f>if(k1_sort!AS89="",1,SWITCH(k1_sort!$D89,"ソロ歌",k1_sort!AS89*7,"ソリ歌",k1_sort!AS89*7,"振り",k1_sort!AS89*5,"演技",k1_sort!AS89*3,"全体歌",k1_sort!AS89,1))</f>
        <v>1</v>
      </c>
      <c r="AP89" s="189">
        <f>if(k1_sort!AT89="",1,SWITCH(k1_sort!$D89,"ソロ歌",k1_sort!AT89*7,"ソリ歌",k1_sort!AT89*7,"振り",k1_sort!AT89*5,"演技",k1_sort!AT89*3,"全体歌",k1_sort!AT89,1))</f>
        <v>1</v>
      </c>
      <c r="AQ89" s="189">
        <f>if(k1_sort!AU89="",1,SWITCH(k1_sort!$D89,"ソロ歌",k1_sort!AU89*7,"ソリ歌",k1_sort!AU89*7,"振り",k1_sort!AU89*5,"演技",k1_sort!AU89*3,"全体歌",k1_sort!AU89,1))</f>
        <v>1</v>
      </c>
      <c r="AR89" s="189">
        <f>if(k1_sort!AV89="",1,SWITCH(k1_sort!$D89,"ソロ歌",k1_sort!AV89*7,"ソリ歌",k1_sort!AV89*7,"振り",k1_sort!AV89*5,"演技",k1_sort!AV89*3,"全体歌",k1_sort!AV89,1))</f>
        <v>1</v>
      </c>
      <c r="AS89" s="189">
        <f>if(k1_sort!AW89="",1,SWITCH(k1_sort!$D89,"ソロ歌",k1_sort!AW89*7,"ソリ歌",k1_sort!AW89*7,"振り",k1_sort!AW89*5,"演技",k1_sort!AW89*3,"全体歌",k1_sort!AW89,1))</f>
        <v>1</v>
      </c>
      <c r="AT89" s="189">
        <f>if(k1_sort!AX89="",1,SWITCH(k1_sort!$D89,"ソロ歌",k1_sort!AX89*7,"ソリ歌",k1_sort!AX89*7,"振り",k1_sort!AX89*5,"演技",k1_sort!AX89*3,"全体歌",k1_sort!AX89,1))</f>
        <v>1</v>
      </c>
      <c r="AU89" s="189">
        <f>if(k1_sort!AY89="",1,SWITCH(k1_sort!$D89,"ソロ歌",k1_sort!AY89*7,"ソリ歌",k1_sort!AY89*7,"振り",k1_sort!AY89*5,"演技",k1_sort!AY89*3,"全体歌",k1_sort!AY89,1))</f>
        <v>1</v>
      </c>
      <c r="AV89" s="189">
        <f>if(k1_sort!AZ89="",1,SWITCH(k1_sort!$D89,"ソロ歌",k1_sort!AZ89*7,"ソリ歌",k1_sort!AZ89*7,"振り",k1_sort!AZ89*5,"演技",k1_sort!AZ89*3,"全体歌",k1_sort!AZ89,1))</f>
        <v>1</v>
      </c>
      <c r="AW89" s="189">
        <f>if(k1_sort!BA89="",1,SWITCH(k1_sort!$D89,"ソロ歌",k1_sort!BA89*7,"ソリ歌",k1_sort!BA89*7,"振り",k1_sort!BA89*5,"演技",k1_sort!BA89*3,"全体歌",k1_sort!BA89,1))</f>
        <v>1</v>
      </c>
      <c r="AX89" s="189">
        <f>if(k1_sort!BB89="",1,SWITCH(k1_sort!$D89,"ソロ歌",k1_sort!BB89*7,"ソリ歌",k1_sort!BB89*7,"振り",k1_sort!BB89*5,"演技",k1_sort!BB89*3,"全体歌",k1_sort!BB89,1))</f>
        <v>1</v>
      </c>
      <c r="AY89" s="189">
        <f>if(k1_sort!BC89="",1,SWITCH(k1_sort!$D89,"ソロ歌",k1_sort!BC89*7,"ソリ歌",k1_sort!BC89*7,"振り",k1_sort!BC89*5,"演技",k1_sort!BC89*3,"全体歌",k1_sort!BC89,1))</f>
        <v>1</v>
      </c>
    </row>
    <row r="90">
      <c r="A90" s="36" t="str">
        <f>k1_sort!B90</f>
        <v/>
      </c>
      <c r="B90" s="189">
        <f>if(k1_sort!F90="",1,SWITCH(k1_sort!$D90,"ソロ歌",k1_sort!F90*7,"ソリ歌",k1_sort!F90*7,"振り",k1_sort!F90*5,"演技",k1_sort!F90*3,"全体歌",k1_sort!F90,1))</f>
        <v>1</v>
      </c>
      <c r="C90" s="189">
        <f>if(k1_sort!G90="",1,SWITCH(k1_sort!$D90,"ソロ歌",k1_sort!G90*7,"ソリ歌",k1_sort!G90*7,"振り",k1_sort!G90*5,"演技",k1_sort!G90*3,"全体歌",k1_sort!G90,1))</f>
        <v>1</v>
      </c>
      <c r="D90" s="189">
        <f>if(k1_sort!H90="",1,SWITCH(k1_sort!$D90,"ソロ歌",k1_sort!H90*7,"ソリ歌",k1_sort!H90*7,"振り",k1_sort!H90*5,"演技",k1_sort!H90*3,"全体歌",k1_sort!H90,1))</f>
        <v>1</v>
      </c>
      <c r="E90" s="189">
        <f>if(k1_sort!I90="",1,SWITCH(k1_sort!$D90,"ソロ歌",k1_sort!I90*7,"ソリ歌",k1_sort!I90*7,"振り",k1_sort!I90*5,"演技",k1_sort!I90*3,"全体歌",k1_sort!I90,1))</f>
        <v>1</v>
      </c>
      <c r="F90" s="189">
        <f>if(k1_sort!J90="",1,SWITCH(k1_sort!$D90,"ソロ歌",k1_sort!J90*7,"ソリ歌",k1_sort!J90*7,"振り",k1_sort!J90*5,"演技",k1_sort!J90*3,"全体歌",k1_sort!J90,1))</f>
        <v>1</v>
      </c>
      <c r="G90" s="189">
        <f>if(k1_sort!K90="",1,SWITCH(k1_sort!$D90,"ソロ歌",k1_sort!K90*7,"ソリ歌",k1_sort!K90*7,"振り",k1_sort!K90*5,"演技",k1_sort!K90*3,"全体歌",k1_sort!K90,1))</f>
        <v>1</v>
      </c>
      <c r="H90" s="189">
        <f>if(k1_sort!L90="",1,SWITCH(k1_sort!$D90,"ソロ歌",k1_sort!L90*7,"ソリ歌",k1_sort!L90*7,"振り",k1_sort!L90*5,"演技",k1_sort!L90*3,"全体歌",k1_sort!L90,1))</f>
        <v>1</v>
      </c>
      <c r="I90" s="189">
        <f>if(k1_sort!M90="",1,SWITCH(k1_sort!$D90,"ソロ歌",k1_sort!M90*7,"ソリ歌",k1_sort!M90*7,"振り",k1_sort!M90*5,"演技",k1_sort!M90*3,"全体歌",k1_sort!M90,1))</f>
        <v>1</v>
      </c>
      <c r="J90" s="189">
        <f>if(k1_sort!N90="",1,SWITCH(k1_sort!$D90,"ソロ歌",k1_sort!N90*7,"ソリ歌",k1_sort!N90*7,"振り",k1_sort!N90*5,"演技",k1_sort!N90*3,"全体歌",k1_sort!N90,1))</f>
        <v>1</v>
      </c>
      <c r="K90" s="189">
        <f>if(k1_sort!O90="",1,SWITCH(k1_sort!$D90,"ソロ歌",k1_sort!O90*7,"ソリ歌",k1_sort!O90*7,"振り",k1_sort!O90*5,"演技",k1_sort!O90*3,"全体歌",k1_sort!O90,1))</f>
        <v>1</v>
      </c>
      <c r="L90" s="189">
        <f>if(k1_sort!P90="",1,SWITCH(k1_sort!$D90,"ソロ歌",k1_sort!P90*7,"ソリ歌",k1_sort!P90*7,"振り",k1_sort!P90*5,"演技",k1_sort!P90*3,"全体歌",k1_sort!P90,1))</f>
        <v>1</v>
      </c>
      <c r="M90" s="189">
        <f>if(k1_sort!Q90="",1,SWITCH(k1_sort!$D90,"ソロ歌",k1_sort!Q90*7,"ソリ歌",k1_sort!Q90*7,"振り",k1_sort!Q90*5,"演技",k1_sort!Q90*3,"全体歌",k1_sort!Q90,1))</f>
        <v>1</v>
      </c>
      <c r="N90" s="189">
        <f>if(k1_sort!R90="",1,SWITCH(k1_sort!$D90,"ソロ歌",k1_sort!R90*7,"ソリ歌",k1_sort!R90*7,"振り",k1_sort!R90*5,"演技",k1_sort!R90*3,"全体歌",k1_sort!R90,1))</f>
        <v>1</v>
      </c>
      <c r="O90" s="189">
        <f>if(k1_sort!S90="",1,SWITCH(k1_sort!$D90,"ソロ歌",k1_sort!S90*7,"ソリ歌",k1_sort!S90*7,"振り",k1_sort!S90*5,"演技",k1_sort!S90*3,"全体歌",k1_sort!S90,1))</f>
        <v>1</v>
      </c>
      <c r="P90" s="189">
        <f>if(k1_sort!T90="",1,SWITCH(k1_sort!$D90,"ソロ歌",k1_sort!T90*7,"ソリ歌",k1_sort!T90*7,"振り",k1_sort!T90*5,"演技",k1_sort!T90*3,"全体歌",k1_sort!T90,1))</f>
        <v>1</v>
      </c>
      <c r="Q90" s="189">
        <f>if(k1_sort!U90="",1,SWITCH(k1_sort!$D90,"ソロ歌",k1_sort!U90*7,"ソリ歌",k1_sort!U90*7,"振り",k1_sort!U90*5,"演技",k1_sort!U90*3,"全体歌",k1_sort!U90,1))</f>
        <v>1</v>
      </c>
      <c r="R90" s="189">
        <f>if(k1_sort!V90="",1,SWITCH(k1_sort!$D90,"ソロ歌",k1_sort!V90*7,"ソリ歌",k1_sort!V90*7,"振り",k1_sort!V90*5,"演技",k1_sort!V90*3,"全体歌",k1_sort!V90,1))</f>
        <v>1</v>
      </c>
      <c r="S90" s="189">
        <f>if(k1_sort!W90="",1,SWITCH(k1_sort!$D90,"ソロ歌",k1_sort!W90*7,"ソリ歌",k1_sort!W90*7,"振り",k1_sort!W90*5,"演技",k1_sort!W90*3,"全体歌",k1_sort!W90,1))</f>
        <v>1</v>
      </c>
      <c r="T90" s="189">
        <f>if(k1_sort!X90="",1,SWITCH(k1_sort!$D90,"ソロ歌",k1_sort!X90*7,"ソリ歌",k1_sort!X90*7,"振り",k1_sort!X90*5,"演技",k1_sort!X90*3,"全体歌",k1_sort!X90,1))</f>
        <v>1</v>
      </c>
      <c r="U90" s="189">
        <f>if(k1_sort!Y90="",1,SWITCH(k1_sort!$D90,"ソロ歌",k1_sort!Y90*7,"ソリ歌",k1_sort!Y90*7,"振り",k1_sort!Y90*5,"演技",k1_sort!Y90*3,"全体歌",k1_sort!Y90,1))</f>
        <v>1</v>
      </c>
      <c r="V90" s="189">
        <f>if(k1_sort!Z90="",1,SWITCH(k1_sort!$D90,"ソロ歌",k1_sort!Z90*7,"ソリ歌",k1_sort!Z90*7,"振り",k1_sort!Z90*5,"演技",k1_sort!Z90*3,"全体歌",k1_sort!Z90,1))</f>
        <v>1</v>
      </c>
      <c r="W90" s="189">
        <f>if(k1_sort!AA90="",1,SWITCH(k1_sort!$D90,"ソロ歌",k1_sort!AA90*7,"ソリ歌",k1_sort!AA90*7,"振り",k1_sort!AA90*5,"演技",k1_sort!AA90*3,"全体歌",k1_sort!AA90,1))</f>
        <v>1</v>
      </c>
      <c r="X90" s="189">
        <f>if(k1_sort!AB90="",1,SWITCH(k1_sort!$D90,"ソロ歌",k1_sort!AB90*7,"ソリ歌",k1_sort!AB90*7,"振り",k1_sort!AB90*5,"演技",k1_sort!AB90*3,"全体歌",k1_sort!AB90,1))</f>
        <v>1</v>
      </c>
      <c r="Y90" s="189">
        <f>if(k1_sort!AC90="",1,SWITCH(k1_sort!$D90,"ソロ歌",k1_sort!AC90*7,"ソリ歌",k1_sort!AC90*7,"振り",k1_sort!AC90*5,"演技",k1_sort!AC90*3,"全体歌",k1_sort!AC90,1))</f>
        <v>1</v>
      </c>
      <c r="Z90" s="189">
        <f>if(k1_sort!AD90="",1,SWITCH(k1_sort!$D90,"ソロ歌",k1_sort!AD90*7,"ソリ歌",k1_sort!AD90*7,"振り",k1_sort!AD90*5,"演技",k1_sort!AD90*3,"全体歌",k1_sort!AD90,1))</f>
        <v>1</v>
      </c>
      <c r="AA90" s="189">
        <f>if(k1_sort!AE90="",1,SWITCH(k1_sort!$D90,"ソロ歌",k1_sort!AE90*7,"ソリ歌",k1_sort!AE90*7,"振り",k1_sort!AE90*5,"演技",k1_sort!AE90*3,"全体歌",k1_sort!AE90,1))</f>
        <v>1</v>
      </c>
      <c r="AB90" s="189">
        <f>if(k1_sort!AF90="",1,SWITCH(k1_sort!$D90,"ソロ歌",k1_sort!AF90*7,"ソリ歌",k1_sort!AF90*7,"振り",k1_sort!AF90*5,"演技",k1_sort!AF90*3,"全体歌",k1_sort!AF90,1))</f>
        <v>1</v>
      </c>
      <c r="AC90" s="189">
        <f>if(k1_sort!AG90="",1,SWITCH(k1_sort!$D90,"ソロ歌",k1_sort!AG90*7,"ソリ歌",k1_sort!AG90*7,"振り",k1_sort!AG90*5,"演技",k1_sort!AG90*3,"全体歌",k1_sort!AG90,1))</f>
        <v>1</v>
      </c>
      <c r="AD90" s="189">
        <f>if(k1_sort!AH90="",1,SWITCH(k1_sort!$D90,"ソロ歌",k1_sort!AH90*7,"ソリ歌",k1_sort!AH90*7,"振り",k1_sort!AH90*5,"演技",k1_sort!AH90*3,"全体歌",k1_sort!AH90,1))</f>
        <v>1</v>
      </c>
      <c r="AE90" s="189">
        <f>if(k1_sort!AI90="",1,SWITCH(k1_sort!$D90,"ソロ歌",k1_sort!AI90*7,"ソリ歌",k1_sort!AI90*7,"振り",k1_sort!AI90*5,"演技",k1_sort!AI90*3,"全体歌",k1_sort!AI90,1))</f>
        <v>1</v>
      </c>
      <c r="AF90" s="189">
        <f>if(k1_sort!AJ90="",1,SWITCH(k1_sort!$D90,"ソロ歌",k1_sort!AJ90*7,"ソリ歌",k1_sort!AJ90*7,"振り",k1_sort!AJ90*5,"演技",k1_sort!AJ90*3,"全体歌",k1_sort!AJ90,1))</f>
        <v>1</v>
      </c>
      <c r="AG90" s="189">
        <f>if(k1_sort!AK90="",1,SWITCH(k1_sort!$D90,"ソロ歌",k1_sort!AK90*7,"ソリ歌",k1_sort!AK90*7,"振り",k1_sort!AK90*5,"演技",k1_sort!AK90*3,"全体歌",k1_sort!AK90,1))</f>
        <v>1</v>
      </c>
      <c r="AH90" s="189">
        <f>if(k1_sort!AL90="",1,SWITCH(k1_sort!$D90,"ソロ歌",k1_sort!AL90*7,"ソリ歌",k1_sort!AL90*7,"振り",k1_sort!AL90*5,"演技",k1_sort!AL90*3,"全体歌",k1_sort!AL90,1))</f>
        <v>1</v>
      </c>
      <c r="AI90" s="189">
        <f>if(k1_sort!AM90="",1,SWITCH(k1_sort!$D90,"ソロ歌",k1_sort!AM90*7,"ソリ歌",k1_sort!AM90*7,"振り",k1_sort!AM90*5,"演技",k1_sort!AM90*3,"全体歌",k1_sort!AM90,1))</f>
        <v>1</v>
      </c>
      <c r="AJ90" s="189">
        <f>if(k1_sort!AN90="",1,SWITCH(k1_sort!$D90,"ソロ歌",k1_sort!AN90*7,"ソリ歌",k1_sort!AN90*7,"振り",k1_sort!AN90*5,"演技",k1_sort!AN90*3,"全体歌",k1_sort!AN90,1))</f>
        <v>1</v>
      </c>
      <c r="AK90" s="189">
        <f>if(k1_sort!AO90="",1,SWITCH(k1_sort!$D90,"ソロ歌",k1_sort!AO90*7,"ソリ歌",k1_sort!AO90*7,"振り",k1_sort!AO90*5,"演技",k1_sort!AO90*3,"全体歌",k1_sort!AO90,1))</f>
        <v>1</v>
      </c>
      <c r="AL90" s="189">
        <f>if(k1_sort!AP90="",1,SWITCH(k1_sort!$D90,"ソロ歌",k1_sort!AP90*7,"ソリ歌",k1_sort!AP90*7,"振り",k1_sort!AP90*5,"演技",k1_sort!AP90*3,"全体歌",k1_sort!AP90,1))</f>
        <v>1</v>
      </c>
      <c r="AM90" s="189">
        <f>if(k1_sort!AQ90="",1,SWITCH(k1_sort!$D90,"ソロ歌",k1_sort!AQ90*7,"ソリ歌",k1_sort!AQ90*7,"振り",k1_sort!AQ90*5,"演技",k1_sort!AQ90*3,"全体歌",k1_sort!AQ90,1))</f>
        <v>1</v>
      </c>
      <c r="AN90" s="189">
        <f>if(k1_sort!AR90="",1,SWITCH(k1_sort!$D90,"ソロ歌",k1_sort!AR90*7,"ソリ歌",k1_sort!AR90*7,"振り",k1_sort!AR90*5,"演技",k1_sort!AR90*3,"全体歌",k1_sort!AR90,1))</f>
        <v>1</v>
      </c>
      <c r="AO90" s="189">
        <f>if(k1_sort!AS90="",1,SWITCH(k1_sort!$D90,"ソロ歌",k1_sort!AS90*7,"ソリ歌",k1_sort!AS90*7,"振り",k1_sort!AS90*5,"演技",k1_sort!AS90*3,"全体歌",k1_sort!AS90,1))</f>
        <v>1</v>
      </c>
      <c r="AP90" s="189">
        <f>if(k1_sort!AT90="",1,SWITCH(k1_sort!$D90,"ソロ歌",k1_sort!AT90*7,"ソリ歌",k1_sort!AT90*7,"振り",k1_sort!AT90*5,"演技",k1_sort!AT90*3,"全体歌",k1_sort!AT90,1))</f>
        <v>1</v>
      </c>
      <c r="AQ90" s="189">
        <f>if(k1_sort!AU90="",1,SWITCH(k1_sort!$D90,"ソロ歌",k1_sort!AU90*7,"ソリ歌",k1_sort!AU90*7,"振り",k1_sort!AU90*5,"演技",k1_sort!AU90*3,"全体歌",k1_sort!AU90,1))</f>
        <v>1</v>
      </c>
      <c r="AR90" s="189">
        <f>if(k1_sort!AV90="",1,SWITCH(k1_sort!$D90,"ソロ歌",k1_sort!AV90*7,"ソリ歌",k1_sort!AV90*7,"振り",k1_sort!AV90*5,"演技",k1_sort!AV90*3,"全体歌",k1_sort!AV90,1))</f>
        <v>1</v>
      </c>
      <c r="AS90" s="189">
        <f>if(k1_sort!AW90="",1,SWITCH(k1_sort!$D90,"ソロ歌",k1_sort!AW90*7,"ソリ歌",k1_sort!AW90*7,"振り",k1_sort!AW90*5,"演技",k1_sort!AW90*3,"全体歌",k1_sort!AW90,1))</f>
        <v>1</v>
      </c>
      <c r="AT90" s="189">
        <f>if(k1_sort!AX90="",1,SWITCH(k1_sort!$D90,"ソロ歌",k1_sort!AX90*7,"ソリ歌",k1_sort!AX90*7,"振り",k1_sort!AX90*5,"演技",k1_sort!AX90*3,"全体歌",k1_sort!AX90,1))</f>
        <v>1</v>
      </c>
      <c r="AU90" s="189">
        <f>if(k1_sort!AY90="",1,SWITCH(k1_sort!$D90,"ソロ歌",k1_sort!AY90*7,"ソリ歌",k1_sort!AY90*7,"振り",k1_sort!AY90*5,"演技",k1_sort!AY90*3,"全体歌",k1_sort!AY90,1))</f>
        <v>1</v>
      </c>
      <c r="AV90" s="189">
        <f>if(k1_sort!AZ90="",1,SWITCH(k1_sort!$D90,"ソロ歌",k1_sort!AZ90*7,"ソリ歌",k1_sort!AZ90*7,"振り",k1_sort!AZ90*5,"演技",k1_sort!AZ90*3,"全体歌",k1_sort!AZ90,1))</f>
        <v>1</v>
      </c>
      <c r="AW90" s="189">
        <f>if(k1_sort!BA90="",1,SWITCH(k1_sort!$D90,"ソロ歌",k1_sort!BA90*7,"ソリ歌",k1_sort!BA90*7,"振り",k1_sort!BA90*5,"演技",k1_sort!BA90*3,"全体歌",k1_sort!BA90,1))</f>
        <v>1</v>
      </c>
      <c r="AX90" s="189">
        <f>if(k1_sort!BB90="",1,SWITCH(k1_sort!$D90,"ソロ歌",k1_sort!BB90*7,"ソリ歌",k1_sort!BB90*7,"振り",k1_sort!BB90*5,"演技",k1_sort!BB90*3,"全体歌",k1_sort!BB90,1))</f>
        <v>1</v>
      </c>
      <c r="AY90" s="189">
        <f>if(k1_sort!BC90="",1,SWITCH(k1_sort!$D90,"ソロ歌",k1_sort!BC90*7,"ソリ歌",k1_sort!BC90*7,"振り",k1_sort!BC90*5,"演技",k1_sort!BC90*3,"全体歌",k1_sort!BC90,1))</f>
        <v>1</v>
      </c>
    </row>
    <row r="91">
      <c r="A91" s="36" t="str">
        <f>k1_sort!B91</f>
        <v/>
      </c>
      <c r="B91" s="189">
        <f>if(k1_sort!F91="",1,SWITCH(k1_sort!$D91,"ソロ歌",k1_sort!F91*7,"ソリ歌",k1_sort!F91*7,"振り",k1_sort!F91*5,"演技",k1_sort!F91*3,"全体歌",k1_sort!F91,1))</f>
        <v>1</v>
      </c>
      <c r="C91" s="189">
        <f>if(k1_sort!G91="",1,SWITCH(k1_sort!$D91,"ソロ歌",k1_sort!G91*7,"ソリ歌",k1_sort!G91*7,"振り",k1_sort!G91*5,"演技",k1_sort!G91*3,"全体歌",k1_sort!G91,1))</f>
        <v>1</v>
      </c>
      <c r="D91" s="189">
        <f>if(k1_sort!H91="",1,SWITCH(k1_sort!$D91,"ソロ歌",k1_sort!H91*7,"ソリ歌",k1_sort!H91*7,"振り",k1_sort!H91*5,"演技",k1_sort!H91*3,"全体歌",k1_sort!H91,1))</f>
        <v>1</v>
      </c>
      <c r="E91" s="189">
        <f>if(k1_sort!I91="",1,SWITCH(k1_sort!$D91,"ソロ歌",k1_sort!I91*7,"ソリ歌",k1_sort!I91*7,"振り",k1_sort!I91*5,"演技",k1_sort!I91*3,"全体歌",k1_sort!I91,1))</f>
        <v>1</v>
      </c>
      <c r="F91" s="189">
        <f>if(k1_sort!J91="",1,SWITCH(k1_sort!$D91,"ソロ歌",k1_sort!J91*7,"ソリ歌",k1_sort!J91*7,"振り",k1_sort!J91*5,"演技",k1_sort!J91*3,"全体歌",k1_sort!J91,1))</f>
        <v>1</v>
      </c>
      <c r="G91" s="189">
        <f>if(k1_sort!K91="",1,SWITCH(k1_sort!$D91,"ソロ歌",k1_sort!K91*7,"ソリ歌",k1_sort!K91*7,"振り",k1_sort!K91*5,"演技",k1_sort!K91*3,"全体歌",k1_sort!K91,1))</f>
        <v>1</v>
      </c>
      <c r="H91" s="189">
        <f>if(k1_sort!L91="",1,SWITCH(k1_sort!$D91,"ソロ歌",k1_sort!L91*7,"ソリ歌",k1_sort!L91*7,"振り",k1_sort!L91*5,"演技",k1_sort!L91*3,"全体歌",k1_sort!L91,1))</f>
        <v>1</v>
      </c>
      <c r="I91" s="189">
        <f>if(k1_sort!M91="",1,SWITCH(k1_sort!$D91,"ソロ歌",k1_sort!M91*7,"ソリ歌",k1_sort!M91*7,"振り",k1_sort!M91*5,"演技",k1_sort!M91*3,"全体歌",k1_sort!M91,1))</f>
        <v>1</v>
      </c>
      <c r="J91" s="189">
        <f>if(k1_sort!N91="",1,SWITCH(k1_sort!$D91,"ソロ歌",k1_sort!N91*7,"ソリ歌",k1_sort!N91*7,"振り",k1_sort!N91*5,"演技",k1_sort!N91*3,"全体歌",k1_sort!N91,1))</f>
        <v>1</v>
      </c>
      <c r="K91" s="189">
        <f>if(k1_sort!O91="",1,SWITCH(k1_sort!$D91,"ソロ歌",k1_sort!O91*7,"ソリ歌",k1_sort!O91*7,"振り",k1_sort!O91*5,"演技",k1_sort!O91*3,"全体歌",k1_sort!O91,1))</f>
        <v>1</v>
      </c>
      <c r="L91" s="189">
        <f>if(k1_sort!P91="",1,SWITCH(k1_sort!$D91,"ソロ歌",k1_sort!P91*7,"ソリ歌",k1_sort!P91*7,"振り",k1_sort!P91*5,"演技",k1_sort!P91*3,"全体歌",k1_sort!P91,1))</f>
        <v>1</v>
      </c>
      <c r="M91" s="189">
        <f>if(k1_sort!Q91="",1,SWITCH(k1_sort!$D91,"ソロ歌",k1_sort!Q91*7,"ソリ歌",k1_sort!Q91*7,"振り",k1_sort!Q91*5,"演技",k1_sort!Q91*3,"全体歌",k1_sort!Q91,1))</f>
        <v>1</v>
      </c>
      <c r="N91" s="189">
        <f>if(k1_sort!R91="",1,SWITCH(k1_sort!$D91,"ソロ歌",k1_sort!R91*7,"ソリ歌",k1_sort!R91*7,"振り",k1_sort!R91*5,"演技",k1_sort!R91*3,"全体歌",k1_sort!R91,1))</f>
        <v>1</v>
      </c>
      <c r="O91" s="189">
        <f>if(k1_sort!S91="",1,SWITCH(k1_sort!$D91,"ソロ歌",k1_sort!S91*7,"ソリ歌",k1_sort!S91*7,"振り",k1_sort!S91*5,"演技",k1_sort!S91*3,"全体歌",k1_sort!S91,1))</f>
        <v>1</v>
      </c>
      <c r="P91" s="189">
        <f>if(k1_sort!T91="",1,SWITCH(k1_sort!$D91,"ソロ歌",k1_sort!T91*7,"ソリ歌",k1_sort!T91*7,"振り",k1_sort!T91*5,"演技",k1_sort!T91*3,"全体歌",k1_sort!T91,1))</f>
        <v>1</v>
      </c>
      <c r="Q91" s="189">
        <f>if(k1_sort!U91="",1,SWITCH(k1_sort!$D91,"ソロ歌",k1_sort!U91*7,"ソリ歌",k1_sort!U91*7,"振り",k1_sort!U91*5,"演技",k1_sort!U91*3,"全体歌",k1_sort!U91,1))</f>
        <v>1</v>
      </c>
      <c r="R91" s="189">
        <f>if(k1_sort!V91="",1,SWITCH(k1_sort!$D91,"ソロ歌",k1_sort!V91*7,"ソリ歌",k1_sort!V91*7,"振り",k1_sort!V91*5,"演技",k1_sort!V91*3,"全体歌",k1_sort!V91,1))</f>
        <v>1</v>
      </c>
      <c r="S91" s="189">
        <f>if(k1_sort!W91="",1,SWITCH(k1_sort!$D91,"ソロ歌",k1_sort!W91*7,"ソリ歌",k1_sort!W91*7,"振り",k1_sort!W91*5,"演技",k1_sort!W91*3,"全体歌",k1_sort!W91,1))</f>
        <v>1</v>
      </c>
      <c r="T91" s="189">
        <f>if(k1_sort!X91="",1,SWITCH(k1_sort!$D91,"ソロ歌",k1_sort!X91*7,"ソリ歌",k1_sort!X91*7,"振り",k1_sort!X91*5,"演技",k1_sort!X91*3,"全体歌",k1_sort!X91,1))</f>
        <v>1</v>
      </c>
      <c r="U91" s="189">
        <f>if(k1_sort!Y91="",1,SWITCH(k1_sort!$D91,"ソロ歌",k1_sort!Y91*7,"ソリ歌",k1_sort!Y91*7,"振り",k1_sort!Y91*5,"演技",k1_sort!Y91*3,"全体歌",k1_sort!Y91,1))</f>
        <v>1</v>
      </c>
      <c r="V91" s="189">
        <f>if(k1_sort!Z91="",1,SWITCH(k1_sort!$D91,"ソロ歌",k1_sort!Z91*7,"ソリ歌",k1_sort!Z91*7,"振り",k1_sort!Z91*5,"演技",k1_sort!Z91*3,"全体歌",k1_sort!Z91,1))</f>
        <v>1</v>
      </c>
      <c r="W91" s="189">
        <f>if(k1_sort!AA91="",1,SWITCH(k1_sort!$D91,"ソロ歌",k1_sort!AA91*7,"ソリ歌",k1_sort!AA91*7,"振り",k1_sort!AA91*5,"演技",k1_sort!AA91*3,"全体歌",k1_sort!AA91,1))</f>
        <v>1</v>
      </c>
      <c r="X91" s="189">
        <f>if(k1_sort!AB91="",1,SWITCH(k1_sort!$D91,"ソロ歌",k1_sort!AB91*7,"ソリ歌",k1_sort!AB91*7,"振り",k1_sort!AB91*5,"演技",k1_sort!AB91*3,"全体歌",k1_sort!AB91,1))</f>
        <v>1</v>
      </c>
      <c r="Y91" s="189">
        <f>if(k1_sort!AC91="",1,SWITCH(k1_sort!$D91,"ソロ歌",k1_sort!AC91*7,"ソリ歌",k1_sort!AC91*7,"振り",k1_sort!AC91*5,"演技",k1_sort!AC91*3,"全体歌",k1_sort!AC91,1))</f>
        <v>1</v>
      </c>
      <c r="Z91" s="189">
        <f>if(k1_sort!AD91="",1,SWITCH(k1_sort!$D91,"ソロ歌",k1_sort!AD91*7,"ソリ歌",k1_sort!AD91*7,"振り",k1_sort!AD91*5,"演技",k1_sort!AD91*3,"全体歌",k1_sort!AD91,1))</f>
        <v>1</v>
      </c>
      <c r="AA91" s="189">
        <f>if(k1_sort!AE91="",1,SWITCH(k1_sort!$D91,"ソロ歌",k1_sort!AE91*7,"ソリ歌",k1_sort!AE91*7,"振り",k1_sort!AE91*5,"演技",k1_sort!AE91*3,"全体歌",k1_sort!AE91,1))</f>
        <v>1</v>
      </c>
      <c r="AB91" s="189">
        <f>if(k1_sort!AF91="",1,SWITCH(k1_sort!$D91,"ソロ歌",k1_sort!AF91*7,"ソリ歌",k1_sort!AF91*7,"振り",k1_sort!AF91*5,"演技",k1_sort!AF91*3,"全体歌",k1_sort!AF91,1))</f>
        <v>1</v>
      </c>
      <c r="AC91" s="189">
        <f>if(k1_sort!AG91="",1,SWITCH(k1_sort!$D91,"ソロ歌",k1_sort!AG91*7,"ソリ歌",k1_sort!AG91*7,"振り",k1_sort!AG91*5,"演技",k1_sort!AG91*3,"全体歌",k1_sort!AG91,1))</f>
        <v>1</v>
      </c>
      <c r="AD91" s="189">
        <f>if(k1_sort!AH91="",1,SWITCH(k1_sort!$D91,"ソロ歌",k1_sort!AH91*7,"ソリ歌",k1_sort!AH91*7,"振り",k1_sort!AH91*5,"演技",k1_sort!AH91*3,"全体歌",k1_sort!AH91,1))</f>
        <v>1</v>
      </c>
      <c r="AE91" s="189">
        <f>if(k1_sort!AI91="",1,SWITCH(k1_sort!$D91,"ソロ歌",k1_sort!AI91*7,"ソリ歌",k1_sort!AI91*7,"振り",k1_sort!AI91*5,"演技",k1_sort!AI91*3,"全体歌",k1_sort!AI91,1))</f>
        <v>1</v>
      </c>
      <c r="AF91" s="189">
        <f>if(k1_sort!AJ91="",1,SWITCH(k1_sort!$D91,"ソロ歌",k1_sort!AJ91*7,"ソリ歌",k1_sort!AJ91*7,"振り",k1_sort!AJ91*5,"演技",k1_sort!AJ91*3,"全体歌",k1_sort!AJ91,1))</f>
        <v>1</v>
      </c>
      <c r="AG91" s="189">
        <f>if(k1_sort!AK91="",1,SWITCH(k1_sort!$D91,"ソロ歌",k1_sort!AK91*7,"ソリ歌",k1_sort!AK91*7,"振り",k1_sort!AK91*5,"演技",k1_sort!AK91*3,"全体歌",k1_sort!AK91,1))</f>
        <v>1</v>
      </c>
      <c r="AH91" s="189">
        <f>if(k1_sort!AL91="",1,SWITCH(k1_sort!$D91,"ソロ歌",k1_sort!AL91*7,"ソリ歌",k1_sort!AL91*7,"振り",k1_sort!AL91*5,"演技",k1_sort!AL91*3,"全体歌",k1_sort!AL91,1))</f>
        <v>1</v>
      </c>
      <c r="AI91" s="189">
        <f>if(k1_sort!AM91="",1,SWITCH(k1_sort!$D91,"ソロ歌",k1_sort!AM91*7,"ソリ歌",k1_sort!AM91*7,"振り",k1_sort!AM91*5,"演技",k1_sort!AM91*3,"全体歌",k1_sort!AM91,1))</f>
        <v>1</v>
      </c>
      <c r="AJ91" s="189">
        <f>if(k1_sort!AN91="",1,SWITCH(k1_sort!$D91,"ソロ歌",k1_sort!AN91*7,"ソリ歌",k1_sort!AN91*7,"振り",k1_sort!AN91*5,"演技",k1_sort!AN91*3,"全体歌",k1_sort!AN91,1))</f>
        <v>1</v>
      </c>
      <c r="AK91" s="189">
        <f>if(k1_sort!AO91="",1,SWITCH(k1_sort!$D91,"ソロ歌",k1_sort!AO91*7,"ソリ歌",k1_sort!AO91*7,"振り",k1_sort!AO91*5,"演技",k1_sort!AO91*3,"全体歌",k1_sort!AO91,1))</f>
        <v>1</v>
      </c>
      <c r="AL91" s="189">
        <f>if(k1_sort!AP91="",1,SWITCH(k1_sort!$D91,"ソロ歌",k1_sort!AP91*7,"ソリ歌",k1_sort!AP91*7,"振り",k1_sort!AP91*5,"演技",k1_sort!AP91*3,"全体歌",k1_sort!AP91,1))</f>
        <v>1</v>
      </c>
      <c r="AM91" s="189">
        <f>if(k1_sort!AQ91="",1,SWITCH(k1_sort!$D91,"ソロ歌",k1_sort!AQ91*7,"ソリ歌",k1_sort!AQ91*7,"振り",k1_sort!AQ91*5,"演技",k1_sort!AQ91*3,"全体歌",k1_sort!AQ91,1))</f>
        <v>1</v>
      </c>
      <c r="AN91" s="189">
        <f>if(k1_sort!AR91="",1,SWITCH(k1_sort!$D91,"ソロ歌",k1_sort!AR91*7,"ソリ歌",k1_sort!AR91*7,"振り",k1_sort!AR91*5,"演技",k1_sort!AR91*3,"全体歌",k1_sort!AR91,1))</f>
        <v>1</v>
      </c>
      <c r="AO91" s="189">
        <f>if(k1_sort!AS91="",1,SWITCH(k1_sort!$D91,"ソロ歌",k1_sort!AS91*7,"ソリ歌",k1_sort!AS91*7,"振り",k1_sort!AS91*5,"演技",k1_sort!AS91*3,"全体歌",k1_sort!AS91,1))</f>
        <v>1</v>
      </c>
      <c r="AP91" s="189">
        <f>if(k1_sort!AT91="",1,SWITCH(k1_sort!$D91,"ソロ歌",k1_sort!AT91*7,"ソリ歌",k1_sort!AT91*7,"振り",k1_sort!AT91*5,"演技",k1_sort!AT91*3,"全体歌",k1_sort!AT91,1))</f>
        <v>1</v>
      </c>
      <c r="AQ91" s="189">
        <f>if(k1_sort!AU91="",1,SWITCH(k1_sort!$D91,"ソロ歌",k1_sort!AU91*7,"ソリ歌",k1_sort!AU91*7,"振り",k1_sort!AU91*5,"演技",k1_sort!AU91*3,"全体歌",k1_sort!AU91,1))</f>
        <v>1</v>
      </c>
      <c r="AR91" s="189">
        <f>if(k1_sort!AV91="",1,SWITCH(k1_sort!$D91,"ソロ歌",k1_sort!AV91*7,"ソリ歌",k1_sort!AV91*7,"振り",k1_sort!AV91*5,"演技",k1_sort!AV91*3,"全体歌",k1_sort!AV91,1))</f>
        <v>1</v>
      </c>
      <c r="AS91" s="189">
        <f>if(k1_sort!AW91="",1,SWITCH(k1_sort!$D91,"ソロ歌",k1_sort!AW91*7,"ソリ歌",k1_sort!AW91*7,"振り",k1_sort!AW91*5,"演技",k1_sort!AW91*3,"全体歌",k1_sort!AW91,1))</f>
        <v>1</v>
      </c>
      <c r="AT91" s="189">
        <f>if(k1_sort!AX91="",1,SWITCH(k1_sort!$D91,"ソロ歌",k1_sort!AX91*7,"ソリ歌",k1_sort!AX91*7,"振り",k1_sort!AX91*5,"演技",k1_sort!AX91*3,"全体歌",k1_sort!AX91,1))</f>
        <v>1</v>
      </c>
      <c r="AU91" s="189">
        <f>if(k1_sort!AY91="",1,SWITCH(k1_sort!$D91,"ソロ歌",k1_sort!AY91*7,"ソリ歌",k1_sort!AY91*7,"振り",k1_sort!AY91*5,"演技",k1_sort!AY91*3,"全体歌",k1_sort!AY91,1))</f>
        <v>1</v>
      </c>
      <c r="AV91" s="189">
        <f>if(k1_sort!AZ91="",1,SWITCH(k1_sort!$D91,"ソロ歌",k1_sort!AZ91*7,"ソリ歌",k1_sort!AZ91*7,"振り",k1_sort!AZ91*5,"演技",k1_sort!AZ91*3,"全体歌",k1_sort!AZ91,1))</f>
        <v>1</v>
      </c>
      <c r="AW91" s="189">
        <f>if(k1_sort!BA91="",1,SWITCH(k1_sort!$D91,"ソロ歌",k1_sort!BA91*7,"ソリ歌",k1_sort!BA91*7,"振り",k1_sort!BA91*5,"演技",k1_sort!BA91*3,"全体歌",k1_sort!BA91,1))</f>
        <v>1</v>
      </c>
      <c r="AX91" s="189">
        <f>if(k1_sort!BB91="",1,SWITCH(k1_sort!$D91,"ソロ歌",k1_sort!BB91*7,"ソリ歌",k1_sort!BB91*7,"振り",k1_sort!BB91*5,"演技",k1_sort!BB91*3,"全体歌",k1_sort!BB91,1))</f>
        <v>1</v>
      </c>
      <c r="AY91" s="189">
        <f>if(k1_sort!BC91="",1,SWITCH(k1_sort!$D91,"ソロ歌",k1_sort!BC91*7,"ソリ歌",k1_sort!BC91*7,"振り",k1_sort!BC91*5,"演技",k1_sort!BC91*3,"全体歌",k1_sort!BC91,1))</f>
        <v>1</v>
      </c>
    </row>
    <row r="92">
      <c r="A92" s="36" t="str">
        <f>k1_sort!B92</f>
        <v/>
      </c>
      <c r="B92" s="189">
        <f>if(k1_sort!F92="",1,SWITCH(k1_sort!$D92,"ソロ歌",k1_sort!F92*7,"ソリ歌",k1_sort!F92*7,"振り",k1_sort!F92*5,"演技",k1_sort!F92*3,"全体歌",k1_sort!F92,1))</f>
        <v>1</v>
      </c>
      <c r="C92" s="189">
        <f>if(k1_sort!G92="",1,SWITCH(k1_sort!$D92,"ソロ歌",k1_sort!G92*7,"ソリ歌",k1_sort!G92*7,"振り",k1_sort!G92*5,"演技",k1_sort!G92*3,"全体歌",k1_sort!G92,1))</f>
        <v>1</v>
      </c>
      <c r="D92" s="189">
        <f>if(k1_sort!H92="",1,SWITCH(k1_sort!$D92,"ソロ歌",k1_sort!H92*7,"ソリ歌",k1_sort!H92*7,"振り",k1_sort!H92*5,"演技",k1_sort!H92*3,"全体歌",k1_sort!H92,1))</f>
        <v>1</v>
      </c>
      <c r="E92" s="189">
        <f>if(k1_sort!I92="",1,SWITCH(k1_sort!$D92,"ソロ歌",k1_sort!I92*7,"ソリ歌",k1_sort!I92*7,"振り",k1_sort!I92*5,"演技",k1_sort!I92*3,"全体歌",k1_sort!I92,1))</f>
        <v>1</v>
      </c>
      <c r="F92" s="189">
        <f>if(k1_sort!J92="",1,SWITCH(k1_sort!$D92,"ソロ歌",k1_sort!J92*7,"ソリ歌",k1_sort!J92*7,"振り",k1_sort!J92*5,"演技",k1_sort!J92*3,"全体歌",k1_sort!J92,1))</f>
        <v>1</v>
      </c>
      <c r="G92" s="189">
        <f>if(k1_sort!K92="",1,SWITCH(k1_sort!$D92,"ソロ歌",k1_sort!K92*7,"ソリ歌",k1_sort!K92*7,"振り",k1_sort!K92*5,"演技",k1_sort!K92*3,"全体歌",k1_sort!K92,1))</f>
        <v>1</v>
      </c>
      <c r="H92" s="189">
        <f>if(k1_sort!L92="",1,SWITCH(k1_sort!$D92,"ソロ歌",k1_sort!L92*7,"ソリ歌",k1_sort!L92*7,"振り",k1_sort!L92*5,"演技",k1_sort!L92*3,"全体歌",k1_sort!L92,1))</f>
        <v>1</v>
      </c>
      <c r="I92" s="189">
        <f>if(k1_sort!M92="",1,SWITCH(k1_sort!$D92,"ソロ歌",k1_sort!M92*7,"ソリ歌",k1_sort!M92*7,"振り",k1_sort!M92*5,"演技",k1_sort!M92*3,"全体歌",k1_sort!M92,1))</f>
        <v>1</v>
      </c>
      <c r="J92" s="189">
        <f>if(k1_sort!N92="",1,SWITCH(k1_sort!$D92,"ソロ歌",k1_sort!N92*7,"ソリ歌",k1_sort!N92*7,"振り",k1_sort!N92*5,"演技",k1_sort!N92*3,"全体歌",k1_sort!N92,1))</f>
        <v>1</v>
      </c>
      <c r="K92" s="189">
        <f>if(k1_sort!O92="",1,SWITCH(k1_sort!$D92,"ソロ歌",k1_sort!O92*7,"ソリ歌",k1_sort!O92*7,"振り",k1_sort!O92*5,"演技",k1_sort!O92*3,"全体歌",k1_sort!O92,1))</f>
        <v>1</v>
      </c>
      <c r="L92" s="189">
        <f>if(k1_sort!P92="",1,SWITCH(k1_sort!$D92,"ソロ歌",k1_sort!P92*7,"ソリ歌",k1_sort!P92*7,"振り",k1_sort!P92*5,"演技",k1_sort!P92*3,"全体歌",k1_sort!P92,1))</f>
        <v>1</v>
      </c>
      <c r="M92" s="189">
        <f>if(k1_sort!Q92="",1,SWITCH(k1_sort!$D92,"ソロ歌",k1_sort!Q92*7,"ソリ歌",k1_sort!Q92*7,"振り",k1_sort!Q92*5,"演技",k1_sort!Q92*3,"全体歌",k1_sort!Q92,1))</f>
        <v>1</v>
      </c>
      <c r="N92" s="189">
        <f>if(k1_sort!R92="",1,SWITCH(k1_sort!$D92,"ソロ歌",k1_sort!R92*7,"ソリ歌",k1_sort!R92*7,"振り",k1_sort!R92*5,"演技",k1_sort!R92*3,"全体歌",k1_sort!R92,1))</f>
        <v>1</v>
      </c>
      <c r="O92" s="189">
        <f>if(k1_sort!S92="",1,SWITCH(k1_sort!$D92,"ソロ歌",k1_sort!S92*7,"ソリ歌",k1_sort!S92*7,"振り",k1_sort!S92*5,"演技",k1_sort!S92*3,"全体歌",k1_sort!S92,1))</f>
        <v>1</v>
      </c>
      <c r="P92" s="189">
        <f>if(k1_sort!T92="",1,SWITCH(k1_sort!$D92,"ソロ歌",k1_sort!T92*7,"ソリ歌",k1_sort!T92*7,"振り",k1_sort!T92*5,"演技",k1_sort!T92*3,"全体歌",k1_sort!T92,1))</f>
        <v>1</v>
      </c>
      <c r="Q92" s="189">
        <f>if(k1_sort!U92="",1,SWITCH(k1_sort!$D92,"ソロ歌",k1_sort!U92*7,"ソリ歌",k1_sort!U92*7,"振り",k1_sort!U92*5,"演技",k1_sort!U92*3,"全体歌",k1_sort!U92,1))</f>
        <v>1</v>
      </c>
      <c r="R92" s="189">
        <f>if(k1_sort!V92="",1,SWITCH(k1_sort!$D92,"ソロ歌",k1_sort!V92*7,"ソリ歌",k1_sort!V92*7,"振り",k1_sort!V92*5,"演技",k1_sort!V92*3,"全体歌",k1_sort!V92,1))</f>
        <v>1</v>
      </c>
      <c r="S92" s="189">
        <f>if(k1_sort!W92="",1,SWITCH(k1_sort!$D92,"ソロ歌",k1_sort!W92*7,"ソリ歌",k1_sort!W92*7,"振り",k1_sort!W92*5,"演技",k1_sort!W92*3,"全体歌",k1_sort!W92,1))</f>
        <v>1</v>
      </c>
      <c r="T92" s="189">
        <f>if(k1_sort!X92="",1,SWITCH(k1_sort!$D92,"ソロ歌",k1_sort!X92*7,"ソリ歌",k1_sort!X92*7,"振り",k1_sort!X92*5,"演技",k1_sort!X92*3,"全体歌",k1_sort!X92,1))</f>
        <v>1</v>
      </c>
      <c r="U92" s="189">
        <f>if(k1_sort!Y92="",1,SWITCH(k1_sort!$D92,"ソロ歌",k1_sort!Y92*7,"ソリ歌",k1_sort!Y92*7,"振り",k1_sort!Y92*5,"演技",k1_sort!Y92*3,"全体歌",k1_sort!Y92,1))</f>
        <v>1</v>
      </c>
      <c r="V92" s="189">
        <f>if(k1_sort!Z92="",1,SWITCH(k1_sort!$D92,"ソロ歌",k1_sort!Z92*7,"ソリ歌",k1_sort!Z92*7,"振り",k1_sort!Z92*5,"演技",k1_sort!Z92*3,"全体歌",k1_sort!Z92,1))</f>
        <v>1</v>
      </c>
      <c r="W92" s="189">
        <f>if(k1_sort!AA92="",1,SWITCH(k1_sort!$D92,"ソロ歌",k1_sort!AA92*7,"ソリ歌",k1_sort!AA92*7,"振り",k1_sort!AA92*5,"演技",k1_sort!AA92*3,"全体歌",k1_sort!AA92,1))</f>
        <v>1</v>
      </c>
      <c r="X92" s="189">
        <f>if(k1_sort!AB92="",1,SWITCH(k1_sort!$D92,"ソロ歌",k1_sort!AB92*7,"ソリ歌",k1_sort!AB92*7,"振り",k1_sort!AB92*5,"演技",k1_sort!AB92*3,"全体歌",k1_sort!AB92,1))</f>
        <v>1</v>
      </c>
      <c r="Y92" s="189">
        <f>if(k1_sort!AC92="",1,SWITCH(k1_sort!$D92,"ソロ歌",k1_sort!AC92*7,"ソリ歌",k1_sort!AC92*7,"振り",k1_sort!AC92*5,"演技",k1_sort!AC92*3,"全体歌",k1_sort!AC92,1))</f>
        <v>1</v>
      </c>
      <c r="Z92" s="189">
        <f>if(k1_sort!AD92="",1,SWITCH(k1_sort!$D92,"ソロ歌",k1_sort!AD92*7,"ソリ歌",k1_sort!AD92*7,"振り",k1_sort!AD92*5,"演技",k1_sort!AD92*3,"全体歌",k1_sort!AD92,1))</f>
        <v>1</v>
      </c>
      <c r="AA92" s="189">
        <f>if(k1_sort!AE92="",1,SWITCH(k1_sort!$D92,"ソロ歌",k1_sort!AE92*7,"ソリ歌",k1_sort!AE92*7,"振り",k1_sort!AE92*5,"演技",k1_sort!AE92*3,"全体歌",k1_sort!AE92,1))</f>
        <v>1</v>
      </c>
      <c r="AB92" s="189">
        <f>if(k1_sort!AF92="",1,SWITCH(k1_sort!$D92,"ソロ歌",k1_sort!AF92*7,"ソリ歌",k1_sort!AF92*7,"振り",k1_sort!AF92*5,"演技",k1_sort!AF92*3,"全体歌",k1_sort!AF92,1))</f>
        <v>1</v>
      </c>
      <c r="AC92" s="189">
        <f>if(k1_sort!AG92="",1,SWITCH(k1_sort!$D92,"ソロ歌",k1_sort!AG92*7,"ソリ歌",k1_sort!AG92*7,"振り",k1_sort!AG92*5,"演技",k1_sort!AG92*3,"全体歌",k1_sort!AG92,1))</f>
        <v>1</v>
      </c>
      <c r="AD92" s="189">
        <f>if(k1_sort!AH92="",1,SWITCH(k1_sort!$D92,"ソロ歌",k1_sort!AH92*7,"ソリ歌",k1_sort!AH92*7,"振り",k1_sort!AH92*5,"演技",k1_sort!AH92*3,"全体歌",k1_sort!AH92,1))</f>
        <v>1</v>
      </c>
      <c r="AE92" s="189">
        <f>if(k1_sort!AI92="",1,SWITCH(k1_sort!$D92,"ソロ歌",k1_sort!AI92*7,"ソリ歌",k1_sort!AI92*7,"振り",k1_sort!AI92*5,"演技",k1_sort!AI92*3,"全体歌",k1_sort!AI92,1))</f>
        <v>1</v>
      </c>
      <c r="AF92" s="189">
        <f>if(k1_sort!AJ92="",1,SWITCH(k1_sort!$D92,"ソロ歌",k1_sort!AJ92*7,"ソリ歌",k1_sort!AJ92*7,"振り",k1_sort!AJ92*5,"演技",k1_sort!AJ92*3,"全体歌",k1_sort!AJ92,1))</f>
        <v>1</v>
      </c>
      <c r="AG92" s="189">
        <f>if(k1_sort!AK92="",1,SWITCH(k1_sort!$D92,"ソロ歌",k1_sort!AK92*7,"ソリ歌",k1_sort!AK92*7,"振り",k1_sort!AK92*5,"演技",k1_sort!AK92*3,"全体歌",k1_sort!AK92,1))</f>
        <v>1</v>
      </c>
      <c r="AH92" s="189">
        <f>if(k1_sort!AL92="",1,SWITCH(k1_sort!$D92,"ソロ歌",k1_sort!AL92*7,"ソリ歌",k1_sort!AL92*7,"振り",k1_sort!AL92*5,"演技",k1_sort!AL92*3,"全体歌",k1_sort!AL92,1))</f>
        <v>1</v>
      </c>
      <c r="AI92" s="189">
        <f>if(k1_sort!AM92="",1,SWITCH(k1_sort!$D92,"ソロ歌",k1_sort!AM92*7,"ソリ歌",k1_sort!AM92*7,"振り",k1_sort!AM92*5,"演技",k1_sort!AM92*3,"全体歌",k1_sort!AM92,1))</f>
        <v>1</v>
      </c>
      <c r="AJ92" s="189">
        <f>if(k1_sort!AN92="",1,SWITCH(k1_sort!$D92,"ソロ歌",k1_sort!AN92*7,"ソリ歌",k1_sort!AN92*7,"振り",k1_sort!AN92*5,"演技",k1_sort!AN92*3,"全体歌",k1_sort!AN92,1))</f>
        <v>1</v>
      </c>
      <c r="AK92" s="189">
        <f>if(k1_sort!AO92="",1,SWITCH(k1_sort!$D92,"ソロ歌",k1_sort!AO92*7,"ソリ歌",k1_sort!AO92*7,"振り",k1_sort!AO92*5,"演技",k1_sort!AO92*3,"全体歌",k1_sort!AO92,1))</f>
        <v>1</v>
      </c>
      <c r="AL92" s="189">
        <f>if(k1_sort!AP92="",1,SWITCH(k1_sort!$D92,"ソロ歌",k1_sort!AP92*7,"ソリ歌",k1_sort!AP92*7,"振り",k1_sort!AP92*5,"演技",k1_sort!AP92*3,"全体歌",k1_sort!AP92,1))</f>
        <v>1</v>
      </c>
      <c r="AM92" s="189">
        <f>if(k1_sort!AQ92="",1,SWITCH(k1_sort!$D92,"ソロ歌",k1_sort!AQ92*7,"ソリ歌",k1_sort!AQ92*7,"振り",k1_sort!AQ92*5,"演技",k1_sort!AQ92*3,"全体歌",k1_sort!AQ92,1))</f>
        <v>1</v>
      </c>
      <c r="AN92" s="189">
        <f>if(k1_sort!AR92="",1,SWITCH(k1_sort!$D92,"ソロ歌",k1_sort!AR92*7,"ソリ歌",k1_sort!AR92*7,"振り",k1_sort!AR92*5,"演技",k1_sort!AR92*3,"全体歌",k1_sort!AR92,1))</f>
        <v>1</v>
      </c>
      <c r="AO92" s="189">
        <f>if(k1_sort!AS92="",1,SWITCH(k1_sort!$D92,"ソロ歌",k1_sort!AS92*7,"ソリ歌",k1_sort!AS92*7,"振り",k1_sort!AS92*5,"演技",k1_sort!AS92*3,"全体歌",k1_sort!AS92,1))</f>
        <v>1</v>
      </c>
      <c r="AP92" s="189">
        <f>if(k1_sort!AT92="",1,SWITCH(k1_sort!$D92,"ソロ歌",k1_sort!AT92*7,"ソリ歌",k1_sort!AT92*7,"振り",k1_sort!AT92*5,"演技",k1_sort!AT92*3,"全体歌",k1_sort!AT92,1))</f>
        <v>1</v>
      </c>
      <c r="AQ92" s="189">
        <f>if(k1_sort!AU92="",1,SWITCH(k1_sort!$D92,"ソロ歌",k1_sort!AU92*7,"ソリ歌",k1_sort!AU92*7,"振り",k1_sort!AU92*5,"演技",k1_sort!AU92*3,"全体歌",k1_sort!AU92,1))</f>
        <v>1</v>
      </c>
      <c r="AR92" s="189">
        <f>if(k1_sort!AV92="",1,SWITCH(k1_sort!$D92,"ソロ歌",k1_sort!AV92*7,"ソリ歌",k1_sort!AV92*7,"振り",k1_sort!AV92*5,"演技",k1_sort!AV92*3,"全体歌",k1_sort!AV92,1))</f>
        <v>1</v>
      </c>
      <c r="AS92" s="189">
        <f>if(k1_sort!AW92="",1,SWITCH(k1_sort!$D92,"ソロ歌",k1_sort!AW92*7,"ソリ歌",k1_sort!AW92*7,"振り",k1_sort!AW92*5,"演技",k1_sort!AW92*3,"全体歌",k1_sort!AW92,1))</f>
        <v>1</v>
      </c>
      <c r="AT92" s="189">
        <f>if(k1_sort!AX92="",1,SWITCH(k1_sort!$D92,"ソロ歌",k1_sort!AX92*7,"ソリ歌",k1_sort!AX92*7,"振り",k1_sort!AX92*5,"演技",k1_sort!AX92*3,"全体歌",k1_sort!AX92,1))</f>
        <v>1</v>
      </c>
      <c r="AU92" s="189">
        <f>if(k1_sort!AY92="",1,SWITCH(k1_sort!$D92,"ソロ歌",k1_sort!AY92*7,"ソリ歌",k1_sort!AY92*7,"振り",k1_sort!AY92*5,"演技",k1_sort!AY92*3,"全体歌",k1_sort!AY92,1))</f>
        <v>1</v>
      </c>
      <c r="AV92" s="189">
        <f>if(k1_sort!AZ92="",1,SWITCH(k1_sort!$D92,"ソロ歌",k1_sort!AZ92*7,"ソリ歌",k1_sort!AZ92*7,"振り",k1_sort!AZ92*5,"演技",k1_sort!AZ92*3,"全体歌",k1_sort!AZ92,1))</f>
        <v>1</v>
      </c>
      <c r="AW92" s="189">
        <f>if(k1_sort!BA92="",1,SWITCH(k1_sort!$D92,"ソロ歌",k1_sort!BA92*7,"ソリ歌",k1_sort!BA92*7,"振り",k1_sort!BA92*5,"演技",k1_sort!BA92*3,"全体歌",k1_sort!BA92,1))</f>
        <v>1</v>
      </c>
      <c r="AX92" s="189">
        <f>if(k1_sort!BB92="",1,SWITCH(k1_sort!$D92,"ソロ歌",k1_sort!BB92*7,"ソリ歌",k1_sort!BB92*7,"振り",k1_sort!BB92*5,"演技",k1_sort!BB92*3,"全体歌",k1_sort!BB92,1))</f>
        <v>1</v>
      </c>
      <c r="AY92" s="189">
        <f>if(k1_sort!BC92="",1,SWITCH(k1_sort!$D92,"ソロ歌",k1_sort!BC92*7,"ソリ歌",k1_sort!BC92*7,"振り",k1_sort!BC92*5,"演技",k1_sort!BC92*3,"全体歌",k1_sort!BC92,1))</f>
        <v>1</v>
      </c>
    </row>
    <row r="93">
      <c r="A93" s="36" t="str">
        <f>k1_sort!B93</f>
        <v/>
      </c>
      <c r="B93" s="189">
        <f>if(k1_sort!F93="",1,SWITCH(k1_sort!$D93,"ソロ歌",k1_sort!F93*7,"ソリ歌",k1_sort!F93*7,"振り",k1_sort!F93*5,"演技",k1_sort!F93*3,"全体歌",k1_sort!F93,1))</f>
        <v>1</v>
      </c>
      <c r="C93" s="189">
        <f>if(k1_sort!G93="",1,SWITCH(k1_sort!$D93,"ソロ歌",k1_sort!G93*7,"ソリ歌",k1_sort!G93*7,"振り",k1_sort!G93*5,"演技",k1_sort!G93*3,"全体歌",k1_sort!G93,1))</f>
        <v>1</v>
      </c>
      <c r="D93" s="189">
        <f>if(k1_sort!H93="",1,SWITCH(k1_sort!$D93,"ソロ歌",k1_sort!H93*7,"ソリ歌",k1_sort!H93*7,"振り",k1_sort!H93*5,"演技",k1_sort!H93*3,"全体歌",k1_sort!H93,1))</f>
        <v>1</v>
      </c>
      <c r="E93" s="189">
        <f>if(k1_sort!I93="",1,SWITCH(k1_sort!$D93,"ソロ歌",k1_sort!I93*7,"ソリ歌",k1_sort!I93*7,"振り",k1_sort!I93*5,"演技",k1_sort!I93*3,"全体歌",k1_sort!I93,1))</f>
        <v>1</v>
      </c>
      <c r="F93" s="189">
        <f>if(k1_sort!J93="",1,SWITCH(k1_sort!$D93,"ソロ歌",k1_sort!J93*7,"ソリ歌",k1_sort!J93*7,"振り",k1_sort!J93*5,"演技",k1_sort!J93*3,"全体歌",k1_sort!J93,1))</f>
        <v>1</v>
      </c>
      <c r="G93" s="189">
        <f>if(k1_sort!K93="",1,SWITCH(k1_sort!$D93,"ソロ歌",k1_sort!K93*7,"ソリ歌",k1_sort!K93*7,"振り",k1_sort!K93*5,"演技",k1_sort!K93*3,"全体歌",k1_sort!K93,1))</f>
        <v>1</v>
      </c>
      <c r="H93" s="189">
        <f>if(k1_sort!L93="",1,SWITCH(k1_sort!$D93,"ソロ歌",k1_sort!L93*7,"ソリ歌",k1_sort!L93*7,"振り",k1_sort!L93*5,"演技",k1_sort!L93*3,"全体歌",k1_sort!L93,1))</f>
        <v>1</v>
      </c>
      <c r="I93" s="189">
        <f>if(k1_sort!M93="",1,SWITCH(k1_sort!$D93,"ソロ歌",k1_sort!M93*7,"ソリ歌",k1_sort!M93*7,"振り",k1_sort!M93*5,"演技",k1_sort!M93*3,"全体歌",k1_sort!M93,1))</f>
        <v>1</v>
      </c>
      <c r="J93" s="189">
        <f>if(k1_sort!N93="",1,SWITCH(k1_sort!$D93,"ソロ歌",k1_sort!N93*7,"ソリ歌",k1_sort!N93*7,"振り",k1_sort!N93*5,"演技",k1_sort!N93*3,"全体歌",k1_sort!N93,1))</f>
        <v>1</v>
      </c>
      <c r="K93" s="189">
        <f>if(k1_sort!O93="",1,SWITCH(k1_sort!$D93,"ソロ歌",k1_sort!O93*7,"ソリ歌",k1_sort!O93*7,"振り",k1_sort!O93*5,"演技",k1_sort!O93*3,"全体歌",k1_sort!O93,1))</f>
        <v>1</v>
      </c>
      <c r="L93" s="189">
        <f>if(k1_sort!P93="",1,SWITCH(k1_sort!$D93,"ソロ歌",k1_sort!P93*7,"ソリ歌",k1_sort!P93*7,"振り",k1_sort!P93*5,"演技",k1_sort!P93*3,"全体歌",k1_sort!P93,1))</f>
        <v>1</v>
      </c>
      <c r="M93" s="189">
        <f>if(k1_sort!Q93="",1,SWITCH(k1_sort!$D93,"ソロ歌",k1_sort!Q93*7,"ソリ歌",k1_sort!Q93*7,"振り",k1_sort!Q93*5,"演技",k1_sort!Q93*3,"全体歌",k1_sort!Q93,1))</f>
        <v>1</v>
      </c>
      <c r="N93" s="189">
        <f>if(k1_sort!R93="",1,SWITCH(k1_sort!$D93,"ソロ歌",k1_sort!R93*7,"ソリ歌",k1_sort!R93*7,"振り",k1_sort!R93*5,"演技",k1_sort!R93*3,"全体歌",k1_sort!R93,1))</f>
        <v>1</v>
      </c>
      <c r="O93" s="189">
        <f>if(k1_sort!S93="",1,SWITCH(k1_sort!$D93,"ソロ歌",k1_sort!S93*7,"ソリ歌",k1_sort!S93*7,"振り",k1_sort!S93*5,"演技",k1_sort!S93*3,"全体歌",k1_sort!S93,1))</f>
        <v>1</v>
      </c>
      <c r="P93" s="189">
        <f>if(k1_sort!T93="",1,SWITCH(k1_sort!$D93,"ソロ歌",k1_sort!T93*7,"ソリ歌",k1_sort!T93*7,"振り",k1_sort!T93*5,"演技",k1_sort!T93*3,"全体歌",k1_sort!T93,1))</f>
        <v>1</v>
      </c>
      <c r="Q93" s="189">
        <f>if(k1_sort!U93="",1,SWITCH(k1_sort!$D93,"ソロ歌",k1_sort!U93*7,"ソリ歌",k1_sort!U93*7,"振り",k1_sort!U93*5,"演技",k1_sort!U93*3,"全体歌",k1_sort!U93,1))</f>
        <v>1</v>
      </c>
      <c r="R93" s="189">
        <f>if(k1_sort!V93="",1,SWITCH(k1_sort!$D93,"ソロ歌",k1_sort!V93*7,"ソリ歌",k1_sort!V93*7,"振り",k1_sort!V93*5,"演技",k1_sort!V93*3,"全体歌",k1_sort!V93,1))</f>
        <v>1</v>
      </c>
      <c r="S93" s="189">
        <f>if(k1_sort!W93="",1,SWITCH(k1_sort!$D93,"ソロ歌",k1_sort!W93*7,"ソリ歌",k1_sort!W93*7,"振り",k1_sort!W93*5,"演技",k1_sort!W93*3,"全体歌",k1_sort!W93,1))</f>
        <v>1</v>
      </c>
      <c r="T93" s="189">
        <f>if(k1_sort!X93="",1,SWITCH(k1_sort!$D93,"ソロ歌",k1_sort!X93*7,"ソリ歌",k1_sort!X93*7,"振り",k1_sort!X93*5,"演技",k1_sort!X93*3,"全体歌",k1_sort!X93,1))</f>
        <v>1</v>
      </c>
      <c r="U93" s="189">
        <f>if(k1_sort!Y93="",1,SWITCH(k1_sort!$D93,"ソロ歌",k1_sort!Y93*7,"ソリ歌",k1_sort!Y93*7,"振り",k1_sort!Y93*5,"演技",k1_sort!Y93*3,"全体歌",k1_sort!Y93,1))</f>
        <v>1</v>
      </c>
      <c r="V93" s="189">
        <f>if(k1_sort!Z93="",1,SWITCH(k1_sort!$D93,"ソロ歌",k1_sort!Z93*7,"ソリ歌",k1_sort!Z93*7,"振り",k1_sort!Z93*5,"演技",k1_sort!Z93*3,"全体歌",k1_sort!Z93,1))</f>
        <v>1</v>
      </c>
      <c r="W93" s="189">
        <f>if(k1_sort!AA93="",1,SWITCH(k1_sort!$D93,"ソロ歌",k1_sort!AA93*7,"ソリ歌",k1_sort!AA93*7,"振り",k1_sort!AA93*5,"演技",k1_sort!AA93*3,"全体歌",k1_sort!AA93,1))</f>
        <v>1</v>
      </c>
      <c r="X93" s="189">
        <f>if(k1_sort!AB93="",1,SWITCH(k1_sort!$D93,"ソロ歌",k1_sort!AB93*7,"ソリ歌",k1_sort!AB93*7,"振り",k1_sort!AB93*5,"演技",k1_sort!AB93*3,"全体歌",k1_sort!AB93,1))</f>
        <v>1</v>
      </c>
      <c r="Y93" s="189">
        <f>if(k1_sort!AC93="",1,SWITCH(k1_sort!$D93,"ソロ歌",k1_sort!AC93*7,"ソリ歌",k1_sort!AC93*7,"振り",k1_sort!AC93*5,"演技",k1_sort!AC93*3,"全体歌",k1_sort!AC93,1))</f>
        <v>1</v>
      </c>
      <c r="Z93" s="189">
        <f>if(k1_sort!AD93="",1,SWITCH(k1_sort!$D93,"ソロ歌",k1_sort!AD93*7,"ソリ歌",k1_sort!AD93*7,"振り",k1_sort!AD93*5,"演技",k1_sort!AD93*3,"全体歌",k1_sort!AD93,1))</f>
        <v>1</v>
      </c>
      <c r="AA93" s="189">
        <f>if(k1_sort!AE93="",1,SWITCH(k1_sort!$D93,"ソロ歌",k1_sort!AE93*7,"ソリ歌",k1_sort!AE93*7,"振り",k1_sort!AE93*5,"演技",k1_sort!AE93*3,"全体歌",k1_sort!AE93,1))</f>
        <v>1</v>
      </c>
      <c r="AB93" s="189">
        <f>if(k1_sort!AF93="",1,SWITCH(k1_sort!$D93,"ソロ歌",k1_sort!AF93*7,"ソリ歌",k1_sort!AF93*7,"振り",k1_sort!AF93*5,"演技",k1_sort!AF93*3,"全体歌",k1_sort!AF93,1))</f>
        <v>1</v>
      </c>
      <c r="AC93" s="189">
        <f>if(k1_sort!AG93="",1,SWITCH(k1_sort!$D93,"ソロ歌",k1_sort!AG93*7,"ソリ歌",k1_sort!AG93*7,"振り",k1_sort!AG93*5,"演技",k1_sort!AG93*3,"全体歌",k1_sort!AG93,1))</f>
        <v>1</v>
      </c>
      <c r="AD93" s="189">
        <f>if(k1_sort!AH93="",1,SWITCH(k1_sort!$D93,"ソロ歌",k1_sort!AH93*7,"ソリ歌",k1_sort!AH93*7,"振り",k1_sort!AH93*5,"演技",k1_sort!AH93*3,"全体歌",k1_sort!AH93,1))</f>
        <v>1</v>
      </c>
      <c r="AE93" s="189">
        <f>if(k1_sort!AI93="",1,SWITCH(k1_sort!$D93,"ソロ歌",k1_sort!AI93*7,"ソリ歌",k1_sort!AI93*7,"振り",k1_sort!AI93*5,"演技",k1_sort!AI93*3,"全体歌",k1_sort!AI93,1))</f>
        <v>1</v>
      </c>
      <c r="AF93" s="189">
        <f>if(k1_sort!AJ93="",1,SWITCH(k1_sort!$D93,"ソロ歌",k1_sort!AJ93*7,"ソリ歌",k1_sort!AJ93*7,"振り",k1_sort!AJ93*5,"演技",k1_sort!AJ93*3,"全体歌",k1_sort!AJ93,1))</f>
        <v>1</v>
      </c>
      <c r="AG93" s="189">
        <f>if(k1_sort!AK93="",1,SWITCH(k1_sort!$D93,"ソロ歌",k1_sort!AK93*7,"ソリ歌",k1_sort!AK93*7,"振り",k1_sort!AK93*5,"演技",k1_sort!AK93*3,"全体歌",k1_sort!AK93,1))</f>
        <v>1</v>
      </c>
      <c r="AH93" s="189">
        <f>if(k1_sort!AL93="",1,SWITCH(k1_sort!$D93,"ソロ歌",k1_sort!AL93*7,"ソリ歌",k1_sort!AL93*7,"振り",k1_sort!AL93*5,"演技",k1_sort!AL93*3,"全体歌",k1_sort!AL93,1))</f>
        <v>1</v>
      </c>
      <c r="AI93" s="189">
        <f>if(k1_sort!AM93="",1,SWITCH(k1_sort!$D93,"ソロ歌",k1_sort!AM93*7,"ソリ歌",k1_sort!AM93*7,"振り",k1_sort!AM93*5,"演技",k1_sort!AM93*3,"全体歌",k1_sort!AM93,1))</f>
        <v>1</v>
      </c>
      <c r="AJ93" s="189">
        <f>if(k1_sort!AN93="",1,SWITCH(k1_sort!$D93,"ソロ歌",k1_sort!AN93*7,"ソリ歌",k1_sort!AN93*7,"振り",k1_sort!AN93*5,"演技",k1_sort!AN93*3,"全体歌",k1_sort!AN93,1))</f>
        <v>1</v>
      </c>
      <c r="AK93" s="189">
        <f>if(k1_sort!AO93="",1,SWITCH(k1_sort!$D93,"ソロ歌",k1_sort!AO93*7,"ソリ歌",k1_sort!AO93*7,"振り",k1_sort!AO93*5,"演技",k1_sort!AO93*3,"全体歌",k1_sort!AO93,1))</f>
        <v>1</v>
      </c>
      <c r="AL93" s="189">
        <f>if(k1_sort!AP93="",1,SWITCH(k1_sort!$D93,"ソロ歌",k1_sort!AP93*7,"ソリ歌",k1_sort!AP93*7,"振り",k1_sort!AP93*5,"演技",k1_sort!AP93*3,"全体歌",k1_sort!AP93,1))</f>
        <v>1</v>
      </c>
      <c r="AM93" s="189">
        <f>if(k1_sort!AQ93="",1,SWITCH(k1_sort!$D93,"ソロ歌",k1_sort!AQ93*7,"ソリ歌",k1_sort!AQ93*7,"振り",k1_sort!AQ93*5,"演技",k1_sort!AQ93*3,"全体歌",k1_sort!AQ93,1))</f>
        <v>1</v>
      </c>
      <c r="AN93" s="189">
        <f>if(k1_sort!AR93="",1,SWITCH(k1_sort!$D93,"ソロ歌",k1_sort!AR93*7,"ソリ歌",k1_sort!AR93*7,"振り",k1_sort!AR93*5,"演技",k1_sort!AR93*3,"全体歌",k1_sort!AR93,1))</f>
        <v>1</v>
      </c>
      <c r="AO93" s="189">
        <f>if(k1_sort!AS93="",1,SWITCH(k1_sort!$D93,"ソロ歌",k1_sort!AS93*7,"ソリ歌",k1_sort!AS93*7,"振り",k1_sort!AS93*5,"演技",k1_sort!AS93*3,"全体歌",k1_sort!AS93,1))</f>
        <v>1</v>
      </c>
      <c r="AP93" s="189">
        <f>if(k1_sort!AT93="",1,SWITCH(k1_sort!$D93,"ソロ歌",k1_sort!AT93*7,"ソリ歌",k1_sort!AT93*7,"振り",k1_sort!AT93*5,"演技",k1_sort!AT93*3,"全体歌",k1_sort!AT93,1))</f>
        <v>1</v>
      </c>
      <c r="AQ93" s="189">
        <f>if(k1_sort!AU93="",1,SWITCH(k1_sort!$D93,"ソロ歌",k1_sort!AU93*7,"ソリ歌",k1_sort!AU93*7,"振り",k1_sort!AU93*5,"演技",k1_sort!AU93*3,"全体歌",k1_sort!AU93,1))</f>
        <v>1</v>
      </c>
      <c r="AR93" s="189">
        <f>if(k1_sort!AV93="",1,SWITCH(k1_sort!$D93,"ソロ歌",k1_sort!AV93*7,"ソリ歌",k1_sort!AV93*7,"振り",k1_sort!AV93*5,"演技",k1_sort!AV93*3,"全体歌",k1_sort!AV93,1))</f>
        <v>1</v>
      </c>
      <c r="AS93" s="189">
        <f>if(k1_sort!AW93="",1,SWITCH(k1_sort!$D93,"ソロ歌",k1_sort!AW93*7,"ソリ歌",k1_sort!AW93*7,"振り",k1_sort!AW93*5,"演技",k1_sort!AW93*3,"全体歌",k1_sort!AW93,1))</f>
        <v>1</v>
      </c>
      <c r="AT93" s="189">
        <f>if(k1_sort!AX93="",1,SWITCH(k1_sort!$D93,"ソロ歌",k1_sort!AX93*7,"ソリ歌",k1_sort!AX93*7,"振り",k1_sort!AX93*5,"演技",k1_sort!AX93*3,"全体歌",k1_sort!AX93,1))</f>
        <v>1</v>
      </c>
      <c r="AU93" s="189">
        <f>if(k1_sort!AY93="",1,SWITCH(k1_sort!$D93,"ソロ歌",k1_sort!AY93*7,"ソリ歌",k1_sort!AY93*7,"振り",k1_sort!AY93*5,"演技",k1_sort!AY93*3,"全体歌",k1_sort!AY93,1))</f>
        <v>1</v>
      </c>
      <c r="AV93" s="189">
        <f>if(k1_sort!AZ93="",1,SWITCH(k1_sort!$D93,"ソロ歌",k1_sort!AZ93*7,"ソリ歌",k1_sort!AZ93*7,"振り",k1_sort!AZ93*5,"演技",k1_sort!AZ93*3,"全体歌",k1_sort!AZ93,1))</f>
        <v>1</v>
      </c>
      <c r="AW93" s="189">
        <f>if(k1_sort!BA93="",1,SWITCH(k1_sort!$D93,"ソロ歌",k1_sort!BA93*7,"ソリ歌",k1_sort!BA93*7,"振り",k1_sort!BA93*5,"演技",k1_sort!BA93*3,"全体歌",k1_sort!BA93,1))</f>
        <v>1</v>
      </c>
      <c r="AX93" s="189">
        <f>if(k1_sort!BB93="",1,SWITCH(k1_sort!$D93,"ソロ歌",k1_sort!BB93*7,"ソリ歌",k1_sort!BB93*7,"振り",k1_sort!BB93*5,"演技",k1_sort!BB93*3,"全体歌",k1_sort!BB93,1))</f>
        <v>1</v>
      </c>
      <c r="AY93" s="189">
        <f>if(k1_sort!BC93="",1,SWITCH(k1_sort!$D93,"ソロ歌",k1_sort!BC93*7,"ソリ歌",k1_sort!BC93*7,"振り",k1_sort!BC93*5,"演技",k1_sort!BC93*3,"全体歌",k1_sort!BC93,1))</f>
        <v>1</v>
      </c>
    </row>
    <row r="94">
      <c r="A94" s="36" t="str">
        <f>k1_sort!B94</f>
        <v/>
      </c>
      <c r="B94" s="189">
        <f>if(k1_sort!F94="",1,SWITCH(k1_sort!$D94,"ソロ歌",k1_sort!F94*7,"ソリ歌",k1_sort!F94*7,"振り",k1_sort!F94*5,"演技",k1_sort!F94*3,"全体歌",k1_sort!F94,1))</f>
        <v>1</v>
      </c>
      <c r="C94" s="189">
        <f>if(k1_sort!G94="",1,SWITCH(k1_sort!$D94,"ソロ歌",k1_sort!G94*7,"ソリ歌",k1_sort!G94*7,"振り",k1_sort!G94*5,"演技",k1_sort!G94*3,"全体歌",k1_sort!G94,1))</f>
        <v>1</v>
      </c>
      <c r="D94" s="189">
        <f>if(k1_sort!H94="",1,SWITCH(k1_sort!$D94,"ソロ歌",k1_sort!H94*7,"ソリ歌",k1_sort!H94*7,"振り",k1_sort!H94*5,"演技",k1_sort!H94*3,"全体歌",k1_sort!H94,1))</f>
        <v>1</v>
      </c>
      <c r="E94" s="189">
        <f>if(k1_sort!I94="",1,SWITCH(k1_sort!$D94,"ソロ歌",k1_sort!I94*7,"ソリ歌",k1_sort!I94*7,"振り",k1_sort!I94*5,"演技",k1_sort!I94*3,"全体歌",k1_sort!I94,1))</f>
        <v>1</v>
      </c>
      <c r="F94" s="189">
        <f>if(k1_sort!J94="",1,SWITCH(k1_sort!$D94,"ソロ歌",k1_sort!J94*7,"ソリ歌",k1_sort!J94*7,"振り",k1_sort!J94*5,"演技",k1_sort!J94*3,"全体歌",k1_sort!J94,1))</f>
        <v>1</v>
      </c>
      <c r="G94" s="189">
        <f>if(k1_sort!K94="",1,SWITCH(k1_sort!$D94,"ソロ歌",k1_sort!K94*7,"ソリ歌",k1_sort!K94*7,"振り",k1_sort!K94*5,"演技",k1_sort!K94*3,"全体歌",k1_sort!K94,1))</f>
        <v>1</v>
      </c>
      <c r="H94" s="189">
        <f>if(k1_sort!L94="",1,SWITCH(k1_sort!$D94,"ソロ歌",k1_sort!L94*7,"ソリ歌",k1_sort!L94*7,"振り",k1_sort!L94*5,"演技",k1_sort!L94*3,"全体歌",k1_sort!L94,1))</f>
        <v>1</v>
      </c>
      <c r="I94" s="189">
        <f>if(k1_sort!M94="",1,SWITCH(k1_sort!$D94,"ソロ歌",k1_sort!M94*7,"ソリ歌",k1_sort!M94*7,"振り",k1_sort!M94*5,"演技",k1_sort!M94*3,"全体歌",k1_sort!M94,1))</f>
        <v>1</v>
      </c>
      <c r="J94" s="189">
        <f>if(k1_sort!N94="",1,SWITCH(k1_sort!$D94,"ソロ歌",k1_sort!N94*7,"ソリ歌",k1_sort!N94*7,"振り",k1_sort!N94*5,"演技",k1_sort!N94*3,"全体歌",k1_sort!N94,1))</f>
        <v>1</v>
      </c>
      <c r="K94" s="189">
        <f>if(k1_sort!O94="",1,SWITCH(k1_sort!$D94,"ソロ歌",k1_sort!O94*7,"ソリ歌",k1_sort!O94*7,"振り",k1_sort!O94*5,"演技",k1_sort!O94*3,"全体歌",k1_sort!O94,1))</f>
        <v>1</v>
      </c>
      <c r="L94" s="189">
        <f>if(k1_sort!P94="",1,SWITCH(k1_sort!$D94,"ソロ歌",k1_sort!P94*7,"ソリ歌",k1_sort!P94*7,"振り",k1_sort!P94*5,"演技",k1_sort!P94*3,"全体歌",k1_sort!P94,1))</f>
        <v>1</v>
      </c>
      <c r="M94" s="189">
        <f>if(k1_sort!Q94="",1,SWITCH(k1_sort!$D94,"ソロ歌",k1_sort!Q94*7,"ソリ歌",k1_sort!Q94*7,"振り",k1_sort!Q94*5,"演技",k1_sort!Q94*3,"全体歌",k1_sort!Q94,1))</f>
        <v>1</v>
      </c>
      <c r="N94" s="189">
        <f>if(k1_sort!R94="",1,SWITCH(k1_sort!$D94,"ソロ歌",k1_sort!R94*7,"ソリ歌",k1_sort!R94*7,"振り",k1_sort!R94*5,"演技",k1_sort!R94*3,"全体歌",k1_sort!R94,1))</f>
        <v>1</v>
      </c>
      <c r="O94" s="189">
        <f>if(k1_sort!S94="",1,SWITCH(k1_sort!$D94,"ソロ歌",k1_sort!S94*7,"ソリ歌",k1_sort!S94*7,"振り",k1_sort!S94*5,"演技",k1_sort!S94*3,"全体歌",k1_sort!S94,1))</f>
        <v>1</v>
      </c>
      <c r="P94" s="189">
        <f>if(k1_sort!T94="",1,SWITCH(k1_sort!$D94,"ソロ歌",k1_sort!T94*7,"ソリ歌",k1_sort!T94*7,"振り",k1_sort!T94*5,"演技",k1_sort!T94*3,"全体歌",k1_sort!T94,1))</f>
        <v>1</v>
      </c>
      <c r="Q94" s="189">
        <f>if(k1_sort!U94="",1,SWITCH(k1_sort!$D94,"ソロ歌",k1_sort!U94*7,"ソリ歌",k1_sort!U94*7,"振り",k1_sort!U94*5,"演技",k1_sort!U94*3,"全体歌",k1_sort!U94,1))</f>
        <v>1</v>
      </c>
      <c r="R94" s="189">
        <f>if(k1_sort!V94="",1,SWITCH(k1_sort!$D94,"ソロ歌",k1_sort!V94*7,"ソリ歌",k1_sort!V94*7,"振り",k1_sort!V94*5,"演技",k1_sort!V94*3,"全体歌",k1_sort!V94,1))</f>
        <v>1</v>
      </c>
      <c r="S94" s="189">
        <f>if(k1_sort!W94="",1,SWITCH(k1_sort!$D94,"ソロ歌",k1_sort!W94*7,"ソリ歌",k1_sort!W94*7,"振り",k1_sort!W94*5,"演技",k1_sort!W94*3,"全体歌",k1_sort!W94,1))</f>
        <v>1</v>
      </c>
      <c r="T94" s="189">
        <f>if(k1_sort!X94="",1,SWITCH(k1_sort!$D94,"ソロ歌",k1_sort!X94*7,"ソリ歌",k1_sort!X94*7,"振り",k1_sort!X94*5,"演技",k1_sort!X94*3,"全体歌",k1_sort!X94,1))</f>
        <v>1</v>
      </c>
      <c r="U94" s="189">
        <f>if(k1_sort!Y94="",1,SWITCH(k1_sort!$D94,"ソロ歌",k1_sort!Y94*7,"ソリ歌",k1_sort!Y94*7,"振り",k1_sort!Y94*5,"演技",k1_sort!Y94*3,"全体歌",k1_sort!Y94,1))</f>
        <v>1</v>
      </c>
      <c r="V94" s="189">
        <f>if(k1_sort!Z94="",1,SWITCH(k1_sort!$D94,"ソロ歌",k1_sort!Z94*7,"ソリ歌",k1_sort!Z94*7,"振り",k1_sort!Z94*5,"演技",k1_sort!Z94*3,"全体歌",k1_sort!Z94,1))</f>
        <v>1</v>
      </c>
      <c r="W94" s="189">
        <f>if(k1_sort!AA94="",1,SWITCH(k1_sort!$D94,"ソロ歌",k1_sort!AA94*7,"ソリ歌",k1_sort!AA94*7,"振り",k1_sort!AA94*5,"演技",k1_sort!AA94*3,"全体歌",k1_sort!AA94,1))</f>
        <v>1</v>
      </c>
      <c r="X94" s="189">
        <f>if(k1_sort!AB94="",1,SWITCH(k1_sort!$D94,"ソロ歌",k1_sort!AB94*7,"ソリ歌",k1_sort!AB94*7,"振り",k1_sort!AB94*5,"演技",k1_sort!AB94*3,"全体歌",k1_sort!AB94,1))</f>
        <v>1</v>
      </c>
      <c r="Y94" s="189">
        <f>if(k1_sort!AC94="",1,SWITCH(k1_sort!$D94,"ソロ歌",k1_sort!AC94*7,"ソリ歌",k1_sort!AC94*7,"振り",k1_sort!AC94*5,"演技",k1_sort!AC94*3,"全体歌",k1_sort!AC94,1))</f>
        <v>1</v>
      </c>
      <c r="Z94" s="189">
        <f>if(k1_sort!AD94="",1,SWITCH(k1_sort!$D94,"ソロ歌",k1_sort!AD94*7,"ソリ歌",k1_sort!AD94*7,"振り",k1_sort!AD94*5,"演技",k1_sort!AD94*3,"全体歌",k1_sort!AD94,1))</f>
        <v>1</v>
      </c>
      <c r="AA94" s="189">
        <f>if(k1_sort!AE94="",1,SWITCH(k1_sort!$D94,"ソロ歌",k1_sort!AE94*7,"ソリ歌",k1_sort!AE94*7,"振り",k1_sort!AE94*5,"演技",k1_sort!AE94*3,"全体歌",k1_sort!AE94,1))</f>
        <v>1</v>
      </c>
      <c r="AB94" s="189">
        <f>if(k1_sort!AF94="",1,SWITCH(k1_sort!$D94,"ソロ歌",k1_sort!AF94*7,"ソリ歌",k1_sort!AF94*7,"振り",k1_sort!AF94*5,"演技",k1_sort!AF94*3,"全体歌",k1_sort!AF94,1))</f>
        <v>1</v>
      </c>
      <c r="AC94" s="189">
        <f>if(k1_sort!AG94="",1,SWITCH(k1_sort!$D94,"ソロ歌",k1_sort!AG94*7,"ソリ歌",k1_sort!AG94*7,"振り",k1_sort!AG94*5,"演技",k1_sort!AG94*3,"全体歌",k1_sort!AG94,1))</f>
        <v>1</v>
      </c>
      <c r="AD94" s="189">
        <f>if(k1_sort!AH94="",1,SWITCH(k1_sort!$D94,"ソロ歌",k1_sort!AH94*7,"ソリ歌",k1_sort!AH94*7,"振り",k1_sort!AH94*5,"演技",k1_sort!AH94*3,"全体歌",k1_sort!AH94,1))</f>
        <v>1</v>
      </c>
      <c r="AE94" s="189">
        <f>if(k1_sort!AI94="",1,SWITCH(k1_sort!$D94,"ソロ歌",k1_sort!AI94*7,"ソリ歌",k1_sort!AI94*7,"振り",k1_sort!AI94*5,"演技",k1_sort!AI94*3,"全体歌",k1_sort!AI94,1))</f>
        <v>1</v>
      </c>
      <c r="AF94" s="189">
        <f>if(k1_sort!AJ94="",1,SWITCH(k1_sort!$D94,"ソロ歌",k1_sort!AJ94*7,"ソリ歌",k1_sort!AJ94*7,"振り",k1_sort!AJ94*5,"演技",k1_sort!AJ94*3,"全体歌",k1_sort!AJ94,1))</f>
        <v>1</v>
      </c>
      <c r="AG94" s="189">
        <f>if(k1_sort!AK94="",1,SWITCH(k1_sort!$D94,"ソロ歌",k1_sort!AK94*7,"ソリ歌",k1_sort!AK94*7,"振り",k1_sort!AK94*5,"演技",k1_sort!AK94*3,"全体歌",k1_sort!AK94,1))</f>
        <v>1</v>
      </c>
      <c r="AH94" s="189">
        <f>if(k1_sort!AL94="",1,SWITCH(k1_sort!$D94,"ソロ歌",k1_sort!AL94*7,"ソリ歌",k1_sort!AL94*7,"振り",k1_sort!AL94*5,"演技",k1_sort!AL94*3,"全体歌",k1_sort!AL94,1))</f>
        <v>1</v>
      </c>
      <c r="AI94" s="189">
        <f>if(k1_sort!AM94="",1,SWITCH(k1_sort!$D94,"ソロ歌",k1_sort!AM94*7,"ソリ歌",k1_sort!AM94*7,"振り",k1_sort!AM94*5,"演技",k1_sort!AM94*3,"全体歌",k1_sort!AM94,1))</f>
        <v>1</v>
      </c>
      <c r="AJ94" s="189">
        <f>if(k1_sort!AN94="",1,SWITCH(k1_sort!$D94,"ソロ歌",k1_sort!AN94*7,"ソリ歌",k1_sort!AN94*7,"振り",k1_sort!AN94*5,"演技",k1_sort!AN94*3,"全体歌",k1_sort!AN94,1))</f>
        <v>1</v>
      </c>
      <c r="AK94" s="189">
        <f>if(k1_sort!AO94="",1,SWITCH(k1_sort!$D94,"ソロ歌",k1_sort!AO94*7,"ソリ歌",k1_sort!AO94*7,"振り",k1_sort!AO94*5,"演技",k1_sort!AO94*3,"全体歌",k1_sort!AO94,1))</f>
        <v>1</v>
      </c>
      <c r="AL94" s="189">
        <f>if(k1_sort!AP94="",1,SWITCH(k1_sort!$D94,"ソロ歌",k1_sort!AP94*7,"ソリ歌",k1_sort!AP94*7,"振り",k1_sort!AP94*5,"演技",k1_sort!AP94*3,"全体歌",k1_sort!AP94,1))</f>
        <v>1</v>
      </c>
      <c r="AM94" s="189">
        <f>if(k1_sort!AQ94="",1,SWITCH(k1_sort!$D94,"ソロ歌",k1_sort!AQ94*7,"ソリ歌",k1_sort!AQ94*7,"振り",k1_sort!AQ94*5,"演技",k1_sort!AQ94*3,"全体歌",k1_sort!AQ94,1))</f>
        <v>1</v>
      </c>
      <c r="AN94" s="189">
        <f>if(k1_sort!AR94="",1,SWITCH(k1_sort!$D94,"ソロ歌",k1_sort!AR94*7,"ソリ歌",k1_sort!AR94*7,"振り",k1_sort!AR94*5,"演技",k1_sort!AR94*3,"全体歌",k1_sort!AR94,1))</f>
        <v>1</v>
      </c>
      <c r="AO94" s="189">
        <f>if(k1_sort!AS94="",1,SWITCH(k1_sort!$D94,"ソロ歌",k1_sort!AS94*7,"ソリ歌",k1_sort!AS94*7,"振り",k1_sort!AS94*5,"演技",k1_sort!AS94*3,"全体歌",k1_sort!AS94,1))</f>
        <v>1</v>
      </c>
      <c r="AP94" s="189">
        <f>if(k1_sort!AT94="",1,SWITCH(k1_sort!$D94,"ソロ歌",k1_sort!AT94*7,"ソリ歌",k1_sort!AT94*7,"振り",k1_sort!AT94*5,"演技",k1_sort!AT94*3,"全体歌",k1_sort!AT94,1))</f>
        <v>1</v>
      </c>
      <c r="AQ94" s="189">
        <f>if(k1_sort!AU94="",1,SWITCH(k1_sort!$D94,"ソロ歌",k1_sort!AU94*7,"ソリ歌",k1_sort!AU94*7,"振り",k1_sort!AU94*5,"演技",k1_sort!AU94*3,"全体歌",k1_sort!AU94,1))</f>
        <v>1</v>
      </c>
      <c r="AR94" s="189">
        <f>if(k1_sort!AV94="",1,SWITCH(k1_sort!$D94,"ソロ歌",k1_sort!AV94*7,"ソリ歌",k1_sort!AV94*7,"振り",k1_sort!AV94*5,"演技",k1_sort!AV94*3,"全体歌",k1_sort!AV94,1))</f>
        <v>1</v>
      </c>
      <c r="AS94" s="189">
        <f>if(k1_sort!AW94="",1,SWITCH(k1_sort!$D94,"ソロ歌",k1_sort!AW94*7,"ソリ歌",k1_sort!AW94*7,"振り",k1_sort!AW94*5,"演技",k1_sort!AW94*3,"全体歌",k1_sort!AW94,1))</f>
        <v>1</v>
      </c>
      <c r="AT94" s="189">
        <f>if(k1_sort!AX94="",1,SWITCH(k1_sort!$D94,"ソロ歌",k1_sort!AX94*7,"ソリ歌",k1_sort!AX94*7,"振り",k1_sort!AX94*5,"演技",k1_sort!AX94*3,"全体歌",k1_sort!AX94,1))</f>
        <v>1</v>
      </c>
      <c r="AU94" s="189">
        <f>if(k1_sort!AY94="",1,SWITCH(k1_sort!$D94,"ソロ歌",k1_sort!AY94*7,"ソリ歌",k1_sort!AY94*7,"振り",k1_sort!AY94*5,"演技",k1_sort!AY94*3,"全体歌",k1_sort!AY94,1))</f>
        <v>1</v>
      </c>
      <c r="AV94" s="189">
        <f>if(k1_sort!AZ94="",1,SWITCH(k1_sort!$D94,"ソロ歌",k1_sort!AZ94*7,"ソリ歌",k1_sort!AZ94*7,"振り",k1_sort!AZ94*5,"演技",k1_sort!AZ94*3,"全体歌",k1_sort!AZ94,1))</f>
        <v>1</v>
      </c>
      <c r="AW94" s="189">
        <f>if(k1_sort!BA94="",1,SWITCH(k1_sort!$D94,"ソロ歌",k1_sort!BA94*7,"ソリ歌",k1_sort!BA94*7,"振り",k1_sort!BA94*5,"演技",k1_sort!BA94*3,"全体歌",k1_sort!BA94,1))</f>
        <v>1</v>
      </c>
      <c r="AX94" s="189">
        <f>if(k1_sort!BB94="",1,SWITCH(k1_sort!$D94,"ソロ歌",k1_sort!BB94*7,"ソリ歌",k1_sort!BB94*7,"振り",k1_sort!BB94*5,"演技",k1_sort!BB94*3,"全体歌",k1_sort!BB94,1))</f>
        <v>1</v>
      </c>
      <c r="AY94" s="189">
        <f>if(k1_sort!BC94="",1,SWITCH(k1_sort!$D94,"ソロ歌",k1_sort!BC94*7,"ソリ歌",k1_sort!BC94*7,"振り",k1_sort!BC94*5,"演技",k1_sort!BC94*3,"全体歌",k1_sort!BC94,1))</f>
        <v>1</v>
      </c>
    </row>
    <row r="95">
      <c r="A95" s="36" t="str">
        <f>k1_sort!B95</f>
        <v/>
      </c>
      <c r="B95" s="189">
        <f>if(k1_sort!F95="",1,SWITCH(k1_sort!$D95,"ソロ歌",k1_sort!F95*7,"ソリ歌",k1_sort!F95*7,"振り",k1_sort!F95*5,"演技",k1_sort!F95*3,"全体歌",k1_sort!F95,1))</f>
        <v>1</v>
      </c>
      <c r="C95" s="189">
        <f>if(k1_sort!G95="",1,SWITCH(k1_sort!$D95,"ソロ歌",k1_sort!G95*7,"ソリ歌",k1_sort!G95*7,"振り",k1_sort!G95*5,"演技",k1_sort!G95*3,"全体歌",k1_sort!G95,1))</f>
        <v>1</v>
      </c>
      <c r="D95" s="189">
        <f>if(k1_sort!H95="",1,SWITCH(k1_sort!$D95,"ソロ歌",k1_sort!H95*7,"ソリ歌",k1_sort!H95*7,"振り",k1_sort!H95*5,"演技",k1_sort!H95*3,"全体歌",k1_sort!H95,1))</f>
        <v>1</v>
      </c>
      <c r="E95" s="189">
        <f>if(k1_sort!I95="",1,SWITCH(k1_sort!$D95,"ソロ歌",k1_sort!I95*7,"ソリ歌",k1_sort!I95*7,"振り",k1_sort!I95*5,"演技",k1_sort!I95*3,"全体歌",k1_sort!I95,1))</f>
        <v>1</v>
      </c>
      <c r="F95" s="189">
        <f>if(k1_sort!J95="",1,SWITCH(k1_sort!$D95,"ソロ歌",k1_sort!J95*7,"ソリ歌",k1_sort!J95*7,"振り",k1_sort!J95*5,"演技",k1_sort!J95*3,"全体歌",k1_sort!J95,1))</f>
        <v>1</v>
      </c>
      <c r="G95" s="189">
        <f>if(k1_sort!K95="",1,SWITCH(k1_sort!$D95,"ソロ歌",k1_sort!K95*7,"ソリ歌",k1_sort!K95*7,"振り",k1_sort!K95*5,"演技",k1_sort!K95*3,"全体歌",k1_sort!K95,1))</f>
        <v>1</v>
      </c>
      <c r="H95" s="189">
        <f>if(k1_sort!L95="",1,SWITCH(k1_sort!$D95,"ソロ歌",k1_sort!L95*7,"ソリ歌",k1_sort!L95*7,"振り",k1_sort!L95*5,"演技",k1_sort!L95*3,"全体歌",k1_sort!L95,1))</f>
        <v>1</v>
      </c>
      <c r="I95" s="189">
        <f>if(k1_sort!M95="",1,SWITCH(k1_sort!$D95,"ソロ歌",k1_sort!M95*7,"ソリ歌",k1_sort!M95*7,"振り",k1_sort!M95*5,"演技",k1_sort!M95*3,"全体歌",k1_sort!M95,1))</f>
        <v>1</v>
      </c>
      <c r="J95" s="189">
        <f>if(k1_sort!N95="",1,SWITCH(k1_sort!$D95,"ソロ歌",k1_sort!N95*7,"ソリ歌",k1_sort!N95*7,"振り",k1_sort!N95*5,"演技",k1_sort!N95*3,"全体歌",k1_sort!N95,1))</f>
        <v>1</v>
      </c>
      <c r="K95" s="189">
        <f>if(k1_sort!O95="",1,SWITCH(k1_sort!$D95,"ソロ歌",k1_sort!O95*7,"ソリ歌",k1_sort!O95*7,"振り",k1_sort!O95*5,"演技",k1_sort!O95*3,"全体歌",k1_sort!O95,1))</f>
        <v>1</v>
      </c>
      <c r="L95" s="189">
        <f>if(k1_sort!P95="",1,SWITCH(k1_sort!$D95,"ソロ歌",k1_sort!P95*7,"ソリ歌",k1_sort!P95*7,"振り",k1_sort!P95*5,"演技",k1_sort!P95*3,"全体歌",k1_sort!P95,1))</f>
        <v>1</v>
      </c>
      <c r="M95" s="189">
        <f>if(k1_sort!Q95="",1,SWITCH(k1_sort!$D95,"ソロ歌",k1_sort!Q95*7,"ソリ歌",k1_sort!Q95*7,"振り",k1_sort!Q95*5,"演技",k1_sort!Q95*3,"全体歌",k1_sort!Q95,1))</f>
        <v>1</v>
      </c>
      <c r="N95" s="189">
        <f>if(k1_sort!R95="",1,SWITCH(k1_sort!$D95,"ソロ歌",k1_sort!R95*7,"ソリ歌",k1_sort!R95*7,"振り",k1_sort!R95*5,"演技",k1_sort!R95*3,"全体歌",k1_sort!R95,1))</f>
        <v>1</v>
      </c>
      <c r="O95" s="189">
        <f>if(k1_sort!S95="",1,SWITCH(k1_sort!$D95,"ソロ歌",k1_sort!S95*7,"ソリ歌",k1_sort!S95*7,"振り",k1_sort!S95*5,"演技",k1_sort!S95*3,"全体歌",k1_sort!S95,1))</f>
        <v>1</v>
      </c>
      <c r="P95" s="189">
        <f>if(k1_sort!T95="",1,SWITCH(k1_sort!$D95,"ソロ歌",k1_sort!T95*7,"ソリ歌",k1_sort!T95*7,"振り",k1_sort!T95*5,"演技",k1_sort!T95*3,"全体歌",k1_sort!T95,1))</f>
        <v>1</v>
      </c>
      <c r="Q95" s="189">
        <f>if(k1_sort!U95="",1,SWITCH(k1_sort!$D95,"ソロ歌",k1_sort!U95*7,"ソリ歌",k1_sort!U95*7,"振り",k1_sort!U95*5,"演技",k1_sort!U95*3,"全体歌",k1_sort!U95,1))</f>
        <v>1</v>
      </c>
      <c r="R95" s="189">
        <f>if(k1_sort!V95="",1,SWITCH(k1_sort!$D95,"ソロ歌",k1_sort!V95*7,"ソリ歌",k1_sort!V95*7,"振り",k1_sort!V95*5,"演技",k1_sort!V95*3,"全体歌",k1_sort!V95,1))</f>
        <v>1</v>
      </c>
      <c r="S95" s="189">
        <f>if(k1_sort!W95="",1,SWITCH(k1_sort!$D95,"ソロ歌",k1_sort!W95*7,"ソリ歌",k1_sort!W95*7,"振り",k1_sort!W95*5,"演技",k1_sort!W95*3,"全体歌",k1_sort!W95,1))</f>
        <v>1</v>
      </c>
      <c r="T95" s="189">
        <f>if(k1_sort!X95="",1,SWITCH(k1_sort!$D95,"ソロ歌",k1_sort!X95*7,"ソリ歌",k1_sort!X95*7,"振り",k1_sort!X95*5,"演技",k1_sort!X95*3,"全体歌",k1_sort!X95,1))</f>
        <v>1</v>
      </c>
      <c r="U95" s="189">
        <f>if(k1_sort!Y95="",1,SWITCH(k1_sort!$D95,"ソロ歌",k1_sort!Y95*7,"ソリ歌",k1_sort!Y95*7,"振り",k1_sort!Y95*5,"演技",k1_sort!Y95*3,"全体歌",k1_sort!Y95,1))</f>
        <v>1</v>
      </c>
      <c r="V95" s="189">
        <f>if(k1_sort!Z95="",1,SWITCH(k1_sort!$D95,"ソロ歌",k1_sort!Z95*7,"ソリ歌",k1_sort!Z95*7,"振り",k1_sort!Z95*5,"演技",k1_sort!Z95*3,"全体歌",k1_sort!Z95,1))</f>
        <v>1</v>
      </c>
      <c r="W95" s="189">
        <f>if(k1_sort!AA95="",1,SWITCH(k1_sort!$D95,"ソロ歌",k1_sort!AA95*7,"ソリ歌",k1_sort!AA95*7,"振り",k1_sort!AA95*5,"演技",k1_sort!AA95*3,"全体歌",k1_sort!AA95,1))</f>
        <v>1</v>
      </c>
      <c r="X95" s="189">
        <f>if(k1_sort!AB95="",1,SWITCH(k1_sort!$D95,"ソロ歌",k1_sort!AB95*7,"ソリ歌",k1_sort!AB95*7,"振り",k1_sort!AB95*5,"演技",k1_sort!AB95*3,"全体歌",k1_sort!AB95,1))</f>
        <v>1</v>
      </c>
      <c r="Y95" s="189">
        <f>if(k1_sort!AC95="",1,SWITCH(k1_sort!$D95,"ソロ歌",k1_sort!AC95*7,"ソリ歌",k1_sort!AC95*7,"振り",k1_sort!AC95*5,"演技",k1_sort!AC95*3,"全体歌",k1_sort!AC95,1))</f>
        <v>1</v>
      </c>
      <c r="Z95" s="189">
        <f>if(k1_sort!AD95="",1,SWITCH(k1_sort!$D95,"ソロ歌",k1_sort!AD95*7,"ソリ歌",k1_sort!AD95*7,"振り",k1_sort!AD95*5,"演技",k1_sort!AD95*3,"全体歌",k1_sort!AD95,1))</f>
        <v>1</v>
      </c>
      <c r="AA95" s="189">
        <f>if(k1_sort!AE95="",1,SWITCH(k1_sort!$D95,"ソロ歌",k1_sort!AE95*7,"ソリ歌",k1_sort!AE95*7,"振り",k1_sort!AE95*5,"演技",k1_sort!AE95*3,"全体歌",k1_sort!AE95,1))</f>
        <v>1</v>
      </c>
      <c r="AB95" s="189">
        <f>if(k1_sort!AF95="",1,SWITCH(k1_sort!$D95,"ソロ歌",k1_sort!AF95*7,"ソリ歌",k1_sort!AF95*7,"振り",k1_sort!AF95*5,"演技",k1_sort!AF95*3,"全体歌",k1_sort!AF95,1))</f>
        <v>1</v>
      </c>
      <c r="AC95" s="189">
        <f>if(k1_sort!AG95="",1,SWITCH(k1_sort!$D95,"ソロ歌",k1_sort!AG95*7,"ソリ歌",k1_sort!AG95*7,"振り",k1_sort!AG95*5,"演技",k1_sort!AG95*3,"全体歌",k1_sort!AG95,1))</f>
        <v>1</v>
      </c>
      <c r="AD95" s="189">
        <f>if(k1_sort!AH95="",1,SWITCH(k1_sort!$D95,"ソロ歌",k1_sort!AH95*7,"ソリ歌",k1_sort!AH95*7,"振り",k1_sort!AH95*5,"演技",k1_sort!AH95*3,"全体歌",k1_sort!AH95,1))</f>
        <v>1</v>
      </c>
      <c r="AE95" s="189">
        <f>if(k1_sort!AI95="",1,SWITCH(k1_sort!$D95,"ソロ歌",k1_sort!AI95*7,"ソリ歌",k1_sort!AI95*7,"振り",k1_sort!AI95*5,"演技",k1_sort!AI95*3,"全体歌",k1_sort!AI95,1))</f>
        <v>1</v>
      </c>
      <c r="AF95" s="189">
        <f>if(k1_sort!AJ95="",1,SWITCH(k1_sort!$D95,"ソロ歌",k1_sort!AJ95*7,"ソリ歌",k1_sort!AJ95*7,"振り",k1_sort!AJ95*5,"演技",k1_sort!AJ95*3,"全体歌",k1_sort!AJ95,1))</f>
        <v>1</v>
      </c>
      <c r="AG95" s="189">
        <f>if(k1_sort!AK95="",1,SWITCH(k1_sort!$D95,"ソロ歌",k1_sort!AK95*7,"ソリ歌",k1_sort!AK95*7,"振り",k1_sort!AK95*5,"演技",k1_sort!AK95*3,"全体歌",k1_sort!AK95,1))</f>
        <v>1</v>
      </c>
      <c r="AH95" s="189">
        <f>if(k1_sort!AL95="",1,SWITCH(k1_sort!$D95,"ソロ歌",k1_sort!AL95*7,"ソリ歌",k1_sort!AL95*7,"振り",k1_sort!AL95*5,"演技",k1_sort!AL95*3,"全体歌",k1_sort!AL95,1))</f>
        <v>1</v>
      </c>
      <c r="AI95" s="189">
        <f>if(k1_sort!AM95="",1,SWITCH(k1_sort!$D95,"ソロ歌",k1_sort!AM95*7,"ソリ歌",k1_sort!AM95*7,"振り",k1_sort!AM95*5,"演技",k1_sort!AM95*3,"全体歌",k1_sort!AM95,1))</f>
        <v>1</v>
      </c>
      <c r="AJ95" s="189">
        <f>if(k1_sort!AN95="",1,SWITCH(k1_sort!$D95,"ソロ歌",k1_sort!AN95*7,"ソリ歌",k1_sort!AN95*7,"振り",k1_sort!AN95*5,"演技",k1_sort!AN95*3,"全体歌",k1_sort!AN95,1))</f>
        <v>1</v>
      </c>
      <c r="AK95" s="189">
        <f>if(k1_sort!AO95="",1,SWITCH(k1_sort!$D95,"ソロ歌",k1_sort!AO95*7,"ソリ歌",k1_sort!AO95*7,"振り",k1_sort!AO95*5,"演技",k1_sort!AO95*3,"全体歌",k1_sort!AO95,1))</f>
        <v>1</v>
      </c>
      <c r="AL95" s="189">
        <f>if(k1_sort!AP95="",1,SWITCH(k1_sort!$D95,"ソロ歌",k1_sort!AP95*7,"ソリ歌",k1_sort!AP95*7,"振り",k1_sort!AP95*5,"演技",k1_sort!AP95*3,"全体歌",k1_sort!AP95,1))</f>
        <v>1</v>
      </c>
      <c r="AM95" s="189">
        <f>if(k1_sort!AQ95="",1,SWITCH(k1_sort!$D95,"ソロ歌",k1_sort!AQ95*7,"ソリ歌",k1_sort!AQ95*7,"振り",k1_sort!AQ95*5,"演技",k1_sort!AQ95*3,"全体歌",k1_sort!AQ95,1))</f>
        <v>1</v>
      </c>
      <c r="AN95" s="189">
        <f>if(k1_sort!AR95="",1,SWITCH(k1_sort!$D95,"ソロ歌",k1_sort!AR95*7,"ソリ歌",k1_sort!AR95*7,"振り",k1_sort!AR95*5,"演技",k1_sort!AR95*3,"全体歌",k1_sort!AR95,1))</f>
        <v>1</v>
      </c>
      <c r="AO95" s="189">
        <f>if(k1_sort!AS95="",1,SWITCH(k1_sort!$D95,"ソロ歌",k1_sort!AS95*7,"ソリ歌",k1_sort!AS95*7,"振り",k1_sort!AS95*5,"演技",k1_sort!AS95*3,"全体歌",k1_sort!AS95,1))</f>
        <v>1</v>
      </c>
      <c r="AP95" s="189">
        <f>if(k1_sort!AT95="",1,SWITCH(k1_sort!$D95,"ソロ歌",k1_sort!AT95*7,"ソリ歌",k1_sort!AT95*7,"振り",k1_sort!AT95*5,"演技",k1_sort!AT95*3,"全体歌",k1_sort!AT95,1))</f>
        <v>1</v>
      </c>
      <c r="AQ95" s="189">
        <f>if(k1_sort!AU95="",1,SWITCH(k1_sort!$D95,"ソロ歌",k1_sort!AU95*7,"ソリ歌",k1_sort!AU95*7,"振り",k1_sort!AU95*5,"演技",k1_sort!AU95*3,"全体歌",k1_sort!AU95,1))</f>
        <v>1</v>
      </c>
      <c r="AR95" s="189">
        <f>if(k1_sort!AV95="",1,SWITCH(k1_sort!$D95,"ソロ歌",k1_sort!AV95*7,"ソリ歌",k1_sort!AV95*7,"振り",k1_sort!AV95*5,"演技",k1_sort!AV95*3,"全体歌",k1_sort!AV95,1))</f>
        <v>1</v>
      </c>
      <c r="AS95" s="189">
        <f>if(k1_sort!AW95="",1,SWITCH(k1_sort!$D95,"ソロ歌",k1_sort!AW95*7,"ソリ歌",k1_sort!AW95*7,"振り",k1_sort!AW95*5,"演技",k1_sort!AW95*3,"全体歌",k1_sort!AW95,1))</f>
        <v>1</v>
      </c>
      <c r="AT95" s="189">
        <f>if(k1_sort!AX95="",1,SWITCH(k1_sort!$D95,"ソロ歌",k1_sort!AX95*7,"ソリ歌",k1_sort!AX95*7,"振り",k1_sort!AX95*5,"演技",k1_sort!AX95*3,"全体歌",k1_sort!AX95,1))</f>
        <v>1</v>
      </c>
      <c r="AU95" s="189">
        <f>if(k1_sort!AY95="",1,SWITCH(k1_sort!$D95,"ソロ歌",k1_sort!AY95*7,"ソリ歌",k1_sort!AY95*7,"振り",k1_sort!AY95*5,"演技",k1_sort!AY95*3,"全体歌",k1_sort!AY95,1))</f>
        <v>1</v>
      </c>
      <c r="AV95" s="189">
        <f>if(k1_sort!AZ95="",1,SWITCH(k1_sort!$D95,"ソロ歌",k1_sort!AZ95*7,"ソリ歌",k1_sort!AZ95*7,"振り",k1_sort!AZ95*5,"演技",k1_sort!AZ95*3,"全体歌",k1_sort!AZ95,1))</f>
        <v>1</v>
      </c>
      <c r="AW95" s="189">
        <f>if(k1_sort!BA95="",1,SWITCH(k1_sort!$D95,"ソロ歌",k1_sort!BA95*7,"ソリ歌",k1_sort!BA95*7,"振り",k1_sort!BA95*5,"演技",k1_sort!BA95*3,"全体歌",k1_sort!BA95,1))</f>
        <v>1</v>
      </c>
      <c r="AX95" s="189">
        <f>if(k1_sort!BB95="",1,SWITCH(k1_sort!$D95,"ソロ歌",k1_sort!BB95*7,"ソリ歌",k1_sort!BB95*7,"振り",k1_sort!BB95*5,"演技",k1_sort!BB95*3,"全体歌",k1_sort!BB95,1))</f>
        <v>1</v>
      </c>
      <c r="AY95" s="189">
        <f>if(k1_sort!BC95="",1,SWITCH(k1_sort!$D95,"ソロ歌",k1_sort!BC95*7,"ソリ歌",k1_sort!BC95*7,"振り",k1_sort!BC95*5,"演技",k1_sort!BC95*3,"全体歌",k1_sort!BC95,1))</f>
        <v>1</v>
      </c>
    </row>
    <row r="96">
      <c r="A96" s="36" t="str">
        <f>k1_sort!B96</f>
        <v/>
      </c>
      <c r="B96" s="189">
        <f>if(k1_sort!F96="",1,SWITCH(k1_sort!$D96,"ソロ歌",k1_sort!F96*7,"ソリ歌",k1_sort!F96*7,"振り",k1_sort!F96*5,"演技",k1_sort!F96*3,"全体歌",k1_sort!F96,1))</f>
        <v>1</v>
      </c>
      <c r="C96" s="189">
        <f>if(k1_sort!G96="",1,SWITCH(k1_sort!$D96,"ソロ歌",k1_sort!G96*7,"ソリ歌",k1_sort!G96*7,"振り",k1_sort!G96*5,"演技",k1_sort!G96*3,"全体歌",k1_sort!G96,1))</f>
        <v>1</v>
      </c>
      <c r="D96" s="189">
        <f>if(k1_sort!H96="",1,SWITCH(k1_sort!$D96,"ソロ歌",k1_sort!H96*7,"ソリ歌",k1_sort!H96*7,"振り",k1_sort!H96*5,"演技",k1_sort!H96*3,"全体歌",k1_sort!H96,1))</f>
        <v>1</v>
      </c>
      <c r="E96" s="189">
        <f>if(k1_sort!I96="",1,SWITCH(k1_sort!$D96,"ソロ歌",k1_sort!I96*7,"ソリ歌",k1_sort!I96*7,"振り",k1_sort!I96*5,"演技",k1_sort!I96*3,"全体歌",k1_sort!I96,1))</f>
        <v>1</v>
      </c>
      <c r="F96" s="189">
        <f>if(k1_sort!J96="",1,SWITCH(k1_sort!$D96,"ソロ歌",k1_sort!J96*7,"ソリ歌",k1_sort!J96*7,"振り",k1_sort!J96*5,"演技",k1_sort!J96*3,"全体歌",k1_sort!J96,1))</f>
        <v>1</v>
      </c>
      <c r="G96" s="189">
        <f>if(k1_sort!K96="",1,SWITCH(k1_sort!$D96,"ソロ歌",k1_sort!K96*7,"ソリ歌",k1_sort!K96*7,"振り",k1_sort!K96*5,"演技",k1_sort!K96*3,"全体歌",k1_sort!K96,1))</f>
        <v>1</v>
      </c>
      <c r="H96" s="189">
        <f>if(k1_sort!L96="",1,SWITCH(k1_sort!$D96,"ソロ歌",k1_sort!L96*7,"ソリ歌",k1_sort!L96*7,"振り",k1_sort!L96*5,"演技",k1_sort!L96*3,"全体歌",k1_sort!L96,1))</f>
        <v>1</v>
      </c>
      <c r="I96" s="189">
        <f>if(k1_sort!M96="",1,SWITCH(k1_sort!$D96,"ソロ歌",k1_sort!M96*7,"ソリ歌",k1_sort!M96*7,"振り",k1_sort!M96*5,"演技",k1_sort!M96*3,"全体歌",k1_sort!M96,1))</f>
        <v>1</v>
      </c>
      <c r="J96" s="189">
        <f>if(k1_sort!N96="",1,SWITCH(k1_sort!$D96,"ソロ歌",k1_sort!N96*7,"ソリ歌",k1_sort!N96*7,"振り",k1_sort!N96*5,"演技",k1_sort!N96*3,"全体歌",k1_sort!N96,1))</f>
        <v>1</v>
      </c>
      <c r="K96" s="189">
        <f>if(k1_sort!O96="",1,SWITCH(k1_sort!$D96,"ソロ歌",k1_sort!O96*7,"ソリ歌",k1_sort!O96*7,"振り",k1_sort!O96*5,"演技",k1_sort!O96*3,"全体歌",k1_sort!O96,1))</f>
        <v>1</v>
      </c>
      <c r="L96" s="189">
        <f>if(k1_sort!P96="",1,SWITCH(k1_sort!$D96,"ソロ歌",k1_sort!P96*7,"ソリ歌",k1_sort!P96*7,"振り",k1_sort!P96*5,"演技",k1_sort!P96*3,"全体歌",k1_sort!P96,1))</f>
        <v>1</v>
      </c>
      <c r="M96" s="189">
        <f>if(k1_sort!Q96="",1,SWITCH(k1_sort!$D96,"ソロ歌",k1_sort!Q96*7,"ソリ歌",k1_sort!Q96*7,"振り",k1_sort!Q96*5,"演技",k1_sort!Q96*3,"全体歌",k1_sort!Q96,1))</f>
        <v>1</v>
      </c>
      <c r="N96" s="189">
        <f>if(k1_sort!R96="",1,SWITCH(k1_sort!$D96,"ソロ歌",k1_sort!R96*7,"ソリ歌",k1_sort!R96*7,"振り",k1_sort!R96*5,"演技",k1_sort!R96*3,"全体歌",k1_sort!R96,1))</f>
        <v>1</v>
      </c>
      <c r="O96" s="189">
        <f>if(k1_sort!S96="",1,SWITCH(k1_sort!$D96,"ソロ歌",k1_sort!S96*7,"ソリ歌",k1_sort!S96*7,"振り",k1_sort!S96*5,"演技",k1_sort!S96*3,"全体歌",k1_sort!S96,1))</f>
        <v>1</v>
      </c>
      <c r="P96" s="189">
        <f>if(k1_sort!T96="",1,SWITCH(k1_sort!$D96,"ソロ歌",k1_sort!T96*7,"ソリ歌",k1_sort!T96*7,"振り",k1_sort!T96*5,"演技",k1_sort!T96*3,"全体歌",k1_sort!T96,1))</f>
        <v>1</v>
      </c>
      <c r="Q96" s="189">
        <f>if(k1_sort!U96="",1,SWITCH(k1_sort!$D96,"ソロ歌",k1_sort!U96*7,"ソリ歌",k1_sort!U96*7,"振り",k1_sort!U96*5,"演技",k1_sort!U96*3,"全体歌",k1_sort!U96,1))</f>
        <v>1</v>
      </c>
      <c r="R96" s="189">
        <f>if(k1_sort!V96="",1,SWITCH(k1_sort!$D96,"ソロ歌",k1_sort!V96*7,"ソリ歌",k1_sort!V96*7,"振り",k1_sort!V96*5,"演技",k1_sort!V96*3,"全体歌",k1_sort!V96,1))</f>
        <v>1</v>
      </c>
      <c r="S96" s="189">
        <f>if(k1_sort!W96="",1,SWITCH(k1_sort!$D96,"ソロ歌",k1_sort!W96*7,"ソリ歌",k1_sort!W96*7,"振り",k1_sort!W96*5,"演技",k1_sort!W96*3,"全体歌",k1_sort!W96,1))</f>
        <v>1</v>
      </c>
      <c r="T96" s="189">
        <f>if(k1_sort!X96="",1,SWITCH(k1_sort!$D96,"ソロ歌",k1_sort!X96*7,"ソリ歌",k1_sort!X96*7,"振り",k1_sort!X96*5,"演技",k1_sort!X96*3,"全体歌",k1_sort!X96,1))</f>
        <v>1</v>
      </c>
      <c r="U96" s="189">
        <f>if(k1_sort!Y96="",1,SWITCH(k1_sort!$D96,"ソロ歌",k1_sort!Y96*7,"ソリ歌",k1_sort!Y96*7,"振り",k1_sort!Y96*5,"演技",k1_sort!Y96*3,"全体歌",k1_sort!Y96,1))</f>
        <v>1</v>
      </c>
      <c r="V96" s="189">
        <f>if(k1_sort!Z96="",1,SWITCH(k1_sort!$D96,"ソロ歌",k1_sort!Z96*7,"ソリ歌",k1_sort!Z96*7,"振り",k1_sort!Z96*5,"演技",k1_sort!Z96*3,"全体歌",k1_sort!Z96,1))</f>
        <v>1</v>
      </c>
      <c r="W96" s="189">
        <f>if(k1_sort!AA96="",1,SWITCH(k1_sort!$D96,"ソロ歌",k1_sort!AA96*7,"ソリ歌",k1_sort!AA96*7,"振り",k1_sort!AA96*5,"演技",k1_sort!AA96*3,"全体歌",k1_sort!AA96,1))</f>
        <v>1</v>
      </c>
      <c r="X96" s="189">
        <f>if(k1_sort!AB96="",1,SWITCH(k1_sort!$D96,"ソロ歌",k1_sort!AB96*7,"ソリ歌",k1_sort!AB96*7,"振り",k1_sort!AB96*5,"演技",k1_sort!AB96*3,"全体歌",k1_sort!AB96,1))</f>
        <v>1</v>
      </c>
      <c r="Y96" s="189">
        <f>if(k1_sort!AC96="",1,SWITCH(k1_sort!$D96,"ソロ歌",k1_sort!AC96*7,"ソリ歌",k1_sort!AC96*7,"振り",k1_sort!AC96*5,"演技",k1_sort!AC96*3,"全体歌",k1_sort!AC96,1))</f>
        <v>1</v>
      </c>
      <c r="Z96" s="189">
        <f>if(k1_sort!AD96="",1,SWITCH(k1_sort!$D96,"ソロ歌",k1_sort!AD96*7,"ソリ歌",k1_sort!AD96*7,"振り",k1_sort!AD96*5,"演技",k1_sort!AD96*3,"全体歌",k1_sort!AD96,1))</f>
        <v>1</v>
      </c>
      <c r="AA96" s="189">
        <f>if(k1_sort!AE96="",1,SWITCH(k1_sort!$D96,"ソロ歌",k1_sort!AE96*7,"ソリ歌",k1_sort!AE96*7,"振り",k1_sort!AE96*5,"演技",k1_sort!AE96*3,"全体歌",k1_sort!AE96,1))</f>
        <v>1</v>
      </c>
      <c r="AB96" s="189">
        <f>if(k1_sort!AF96="",1,SWITCH(k1_sort!$D96,"ソロ歌",k1_sort!AF96*7,"ソリ歌",k1_sort!AF96*7,"振り",k1_sort!AF96*5,"演技",k1_sort!AF96*3,"全体歌",k1_sort!AF96,1))</f>
        <v>1</v>
      </c>
      <c r="AC96" s="189">
        <f>if(k1_sort!AG96="",1,SWITCH(k1_sort!$D96,"ソロ歌",k1_sort!AG96*7,"ソリ歌",k1_sort!AG96*7,"振り",k1_sort!AG96*5,"演技",k1_sort!AG96*3,"全体歌",k1_sort!AG96,1))</f>
        <v>1</v>
      </c>
      <c r="AD96" s="189">
        <f>if(k1_sort!AH96="",1,SWITCH(k1_sort!$D96,"ソロ歌",k1_sort!AH96*7,"ソリ歌",k1_sort!AH96*7,"振り",k1_sort!AH96*5,"演技",k1_sort!AH96*3,"全体歌",k1_sort!AH96,1))</f>
        <v>1</v>
      </c>
      <c r="AE96" s="189">
        <f>if(k1_sort!AI96="",1,SWITCH(k1_sort!$D96,"ソロ歌",k1_sort!AI96*7,"ソリ歌",k1_sort!AI96*7,"振り",k1_sort!AI96*5,"演技",k1_sort!AI96*3,"全体歌",k1_sort!AI96,1))</f>
        <v>1</v>
      </c>
      <c r="AF96" s="189">
        <f>if(k1_sort!AJ96="",1,SWITCH(k1_sort!$D96,"ソロ歌",k1_sort!AJ96*7,"ソリ歌",k1_sort!AJ96*7,"振り",k1_sort!AJ96*5,"演技",k1_sort!AJ96*3,"全体歌",k1_sort!AJ96,1))</f>
        <v>1</v>
      </c>
      <c r="AG96" s="189">
        <f>if(k1_sort!AK96="",1,SWITCH(k1_sort!$D96,"ソロ歌",k1_sort!AK96*7,"ソリ歌",k1_sort!AK96*7,"振り",k1_sort!AK96*5,"演技",k1_sort!AK96*3,"全体歌",k1_sort!AK96,1))</f>
        <v>1</v>
      </c>
      <c r="AH96" s="189">
        <f>if(k1_sort!AL96="",1,SWITCH(k1_sort!$D96,"ソロ歌",k1_sort!AL96*7,"ソリ歌",k1_sort!AL96*7,"振り",k1_sort!AL96*5,"演技",k1_sort!AL96*3,"全体歌",k1_sort!AL96,1))</f>
        <v>1</v>
      </c>
      <c r="AI96" s="189">
        <f>if(k1_sort!AM96="",1,SWITCH(k1_sort!$D96,"ソロ歌",k1_sort!AM96*7,"ソリ歌",k1_sort!AM96*7,"振り",k1_sort!AM96*5,"演技",k1_sort!AM96*3,"全体歌",k1_sort!AM96,1))</f>
        <v>1</v>
      </c>
      <c r="AJ96" s="189">
        <f>if(k1_sort!AN96="",1,SWITCH(k1_sort!$D96,"ソロ歌",k1_sort!AN96*7,"ソリ歌",k1_sort!AN96*7,"振り",k1_sort!AN96*5,"演技",k1_sort!AN96*3,"全体歌",k1_sort!AN96,1))</f>
        <v>1</v>
      </c>
      <c r="AK96" s="189">
        <f>if(k1_sort!AO96="",1,SWITCH(k1_sort!$D96,"ソロ歌",k1_sort!AO96*7,"ソリ歌",k1_sort!AO96*7,"振り",k1_sort!AO96*5,"演技",k1_sort!AO96*3,"全体歌",k1_sort!AO96,1))</f>
        <v>1</v>
      </c>
      <c r="AL96" s="189">
        <f>if(k1_sort!AP96="",1,SWITCH(k1_sort!$D96,"ソロ歌",k1_sort!AP96*7,"ソリ歌",k1_sort!AP96*7,"振り",k1_sort!AP96*5,"演技",k1_sort!AP96*3,"全体歌",k1_sort!AP96,1))</f>
        <v>1</v>
      </c>
      <c r="AM96" s="189">
        <f>if(k1_sort!AQ96="",1,SWITCH(k1_sort!$D96,"ソロ歌",k1_sort!AQ96*7,"ソリ歌",k1_sort!AQ96*7,"振り",k1_sort!AQ96*5,"演技",k1_sort!AQ96*3,"全体歌",k1_sort!AQ96,1))</f>
        <v>1</v>
      </c>
      <c r="AN96" s="189">
        <f>if(k1_sort!AR96="",1,SWITCH(k1_sort!$D96,"ソロ歌",k1_sort!AR96*7,"ソリ歌",k1_sort!AR96*7,"振り",k1_sort!AR96*5,"演技",k1_sort!AR96*3,"全体歌",k1_sort!AR96,1))</f>
        <v>1</v>
      </c>
      <c r="AO96" s="189">
        <f>if(k1_sort!AS96="",1,SWITCH(k1_sort!$D96,"ソロ歌",k1_sort!AS96*7,"ソリ歌",k1_sort!AS96*7,"振り",k1_sort!AS96*5,"演技",k1_sort!AS96*3,"全体歌",k1_sort!AS96,1))</f>
        <v>1</v>
      </c>
      <c r="AP96" s="189">
        <f>if(k1_sort!AT96="",1,SWITCH(k1_sort!$D96,"ソロ歌",k1_sort!AT96*7,"ソリ歌",k1_sort!AT96*7,"振り",k1_sort!AT96*5,"演技",k1_sort!AT96*3,"全体歌",k1_sort!AT96,1))</f>
        <v>1</v>
      </c>
      <c r="AQ96" s="189">
        <f>if(k1_sort!AU96="",1,SWITCH(k1_sort!$D96,"ソロ歌",k1_sort!AU96*7,"ソリ歌",k1_sort!AU96*7,"振り",k1_sort!AU96*5,"演技",k1_sort!AU96*3,"全体歌",k1_sort!AU96,1))</f>
        <v>1</v>
      </c>
      <c r="AR96" s="189">
        <f>if(k1_sort!AV96="",1,SWITCH(k1_sort!$D96,"ソロ歌",k1_sort!AV96*7,"ソリ歌",k1_sort!AV96*7,"振り",k1_sort!AV96*5,"演技",k1_sort!AV96*3,"全体歌",k1_sort!AV96,1))</f>
        <v>1</v>
      </c>
      <c r="AS96" s="189">
        <f>if(k1_sort!AW96="",1,SWITCH(k1_sort!$D96,"ソロ歌",k1_sort!AW96*7,"ソリ歌",k1_sort!AW96*7,"振り",k1_sort!AW96*5,"演技",k1_sort!AW96*3,"全体歌",k1_sort!AW96,1))</f>
        <v>1</v>
      </c>
      <c r="AT96" s="189">
        <f>if(k1_sort!AX96="",1,SWITCH(k1_sort!$D96,"ソロ歌",k1_sort!AX96*7,"ソリ歌",k1_sort!AX96*7,"振り",k1_sort!AX96*5,"演技",k1_sort!AX96*3,"全体歌",k1_sort!AX96,1))</f>
        <v>1</v>
      </c>
      <c r="AU96" s="189">
        <f>if(k1_sort!AY96="",1,SWITCH(k1_sort!$D96,"ソロ歌",k1_sort!AY96*7,"ソリ歌",k1_sort!AY96*7,"振り",k1_sort!AY96*5,"演技",k1_sort!AY96*3,"全体歌",k1_sort!AY96,1))</f>
        <v>1</v>
      </c>
      <c r="AV96" s="189">
        <f>if(k1_sort!AZ96="",1,SWITCH(k1_sort!$D96,"ソロ歌",k1_sort!AZ96*7,"ソリ歌",k1_sort!AZ96*7,"振り",k1_sort!AZ96*5,"演技",k1_sort!AZ96*3,"全体歌",k1_sort!AZ96,1))</f>
        <v>1</v>
      </c>
      <c r="AW96" s="189">
        <f>if(k1_sort!BA96="",1,SWITCH(k1_sort!$D96,"ソロ歌",k1_sort!BA96*7,"ソリ歌",k1_sort!BA96*7,"振り",k1_sort!BA96*5,"演技",k1_sort!BA96*3,"全体歌",k1_sort!BA96,1))</f>
        <v>1</v>
      </c>
      <c r="AX96" s="189">
        <f>if(k1_sort!BB96="",1,SWITCH(k1_sort!$D96,"ソロ歌",k1_sort!BB96*7,"ソリ歌",k1_sort!BB96*7,"振り",k1_sort!BB96*5,"演技",k1_sort!BB96*3,"全体歌",k1_sort!BB96,1))</f>
        <v>1</v>
      </c>
      <c r="AY96" s="189">
        <f>if(k1_sort!BC96="",1,SWITCH(k1_sort!$D96,"ソロ歌",k1_sort!BC96*7,"ソリ歌",k1_sort!BC96*7,"振り",k1_sort!BC96*5,"演技",k1_sort!BC96*3,"全体歌",k1_sort!BC96,1))</f>
        <v>1</v>
      </c>
    </row>
    <row r="97">
      <c r="A97" s="36" t="str">
        <f>k1_sort!B97</f>
        <v/>
      </c>
      <c r="B97" s="189">
        <f>if(k1_sort!F97="",1,SWITCH(k1_sort!$D97,"ソロ歌",k1_sort!F97*7,"ソリ歌",k1_sort!F97*7,"振り",k1_sort!F97*5,"演技",k1_sort!F97*3,"全体歌",k1_sort!F97,1))</f>
        <v>1</v>
      </c>
      <c r="C97" s="189">
        <f>if(k1_sort!G97="",1,SWITCH(k1_sort!$D97,"ソロ歌",k1_sort!G97*7,"ソリ歌",k1_sort!G97*7,"振り",k1_sort!G97*5,"演技",k1_sort!G97*3,"全体歌",k1_sort!G97,1))</f>
        <v>1</v>
      </c>
      <c r="D97" s="189">
        <f>if(k1_sort!H97="",1,SWITCH(k1_sort!$D97,"ソロ歌",k1_sort!H97*7,"ソリ歌",k1_sort!H97*7,"振り",k1_sort!H97*5,"演技",k1_sort!H97*3,"全体歌",k1_sort!H97,1))</f>
        <v>1</v>
      </c>
      <c r="E97" s="189">
        <f>if(k1_sort!I97="",1,SWITCH(k1_sort!$D97,"ソロ歌",k1_sort!I97*7,"ソリ歌",k1_sort!I97*7,"振り",k1_sort!I97*5,"演技",k1_sort!I97*3,"全体歌",k1_sort!I97,1))</f>
        <v>1</v>
      </c>
      <c r="F97" s="189">
        <f>if(k1_sort!J97="",1,SWITCH(k1_sort!$D97,"ソロ歌",k1_sort!J97*7,"ソリ歌",k1_sort!J97*7,"振り",k1_sort!J97*5,"演技",k1_sort!J97*3,"全体歌",k1_sort!J97,1))</f>
        <v>1</v>
      </c>
      <c r="G97" s="189">
        <f>if(k1_sort!K97="",1,SWITCH(k1_sort!$D97,"ソロ歌",k1_sort!K97*7,"ソリ歌",k1_sort!K97*7,"振り",k1_sort!K97*5,"演技",k1_sort!K97*3,"全体歌",k1_sort!K97,1))</f>
        <v>1</v>
      </c>
      <c r="H97" s="189">
        <f>if(k1_sort!L97="",1,SWITCH(k1_sort!$D97,"ソロ歌",k1_sort!L97*7,"ソリ歌",k1_sort!L97*7,"振り",k1_sort!L97*5,"演技",k1_sort!L97*3,"全体歌",k1_sort!L97,1))</f>
        <v>1</v>
      </c>
      <c r="I97" s="189">
        <f>if(k1_sort!M97="",1,SWITCH(k1_sort!$D97,"ソロ歌",k1_sort!M97*7,"ソリ歌",k1_sort!M97*7,"振り",k1_sort!M97*5,"演技",k1_sort!M97*3,"全体歌",k1_sort!M97,1))</f>
        <v>1</v>
      </c>
      <c r="J97" s="189">
        <f>if(k1_sort!N97="",1,SWITCH(k1_sort!$D97,"ソロ歌",k1_sort!N97*7,"ソリ歌",k1_sort!N97*7,"振り",k1_sort!N97*5,"演技",k1_sort!N97*3,"全体歌",k1_sort!N97,1))</f>
        <v>1</v>
      </c>
      <c r="K97" s="189">
        <f>if(k1_sort!O97="",1,SWITCH(k1_sort!$D97,"ソロ歌",k1_sort!O97*7,"ソリ歌",k1_sort!O97*7,"振り",k1_sort!O97*5,"演技",k1_sort!O97*3,"全体歌",k1_sort!O97,1))</f>
        <v>1</v>
      </c>
      <c r="L97" s="189">
        <f>if(k1_sort!P97="",1,SWITCH(k1_sort!$D97,"ソロ歌",k1_sort!P97*7,"ソリ歌",k1_sort!P97*7,"振り",k1_sort!P97*5,"演技",k1_sort!P97*3,"全体歌",k1_sort!P97,1))</f>
        <v>1</v>
      </c>
      <c r="M97" s="189">
        <f>if(k1_sort!Q97="",1,SWITCH(k1_sort!$D97,"ソロ歌",k1_sort!Q97*7,"ソリ歌",k1_sort!Q97*7,"振り",k1_sort!Q97*5,"演技",k1_sort!Q97*3,"全体歌",k1_sort!Q97,1))</f>
        <v>1</v>
      </c>
      <c r="N97" s="189">
        <f>if(k1_sort!R97="",1,SWITCH(k1_sort!$D97,"ソロ歌",k1_sort!R97*7,"ソリ歌",k1_sort!R97*7,"振り",k1_sort!R97*5,"演技",k1_sort!R97*3,"全体歌",k1_sort!R97,1))</f>
        <v>1</v>
      </c>
      <c r="O97" s="189">
        <f>if(k1_sort!S97="",1,SWITCH(k1_sort!$D97,"ソロ歌",k1_sort!S97*7,"ソリ歌",k1_sort!S97*7,"振り",k1_sort!S97*5,"演技",k1_sort!S97*3,"全体歌",k1_sort!S97,1))</f>
        <v>1</v>
      </c>
      <c r="P97" s="189">
        <f>if(k1_sort!T97="",1,SWITCH(k1_sort!$D97,"ソロ歌",k1_sort!T97*7,"ソリ歌",k1_sort!T97*7,"振り",k1_sort!T97*5,"演技",k1_sort!T97*3,"全体歌",k1_sort!T97,1))</f>
        <v>1</v>
      </c>
      <c r="Q97" s="189">
        <f>if(k1_sort!U97="",1,SWITCH(k1_sort!$D97,"ソロ歌",k1_sort!U97*7,"ソリ歌",k1_sort!U97*7,"振り",k1_sort!U97*5,"演技",k1_sort!U97*3,"全体歌",k1_sort!U97,1))</f>
        <v>1</v>
      </c>
      <c r="R97" s="189">
        <f>if(k1_sort!V97="",1,SWITCH(k1_sort!$D97,"ソロ歌",k1_sort!V97*7,"ソリ歌",k1_sort!V97*7,"振り",k1_sort!V97*5,"演技",k1_sort!V97*3,"全体歌",k1_sort!V97,1))</f>
        <v>1</v>
      </c>
      <c r="S97" s="189">
        <f>if(k1_sort!W97="",1,SWITCH(k1_sort!$D97,"ソロ歌",k1_sort!W97*7,"ソリ歌",k1_sort!W97*7,"振り",k1_sort!W97*5,"演技",k1_sort!W97*3,"全体歌",k1_sort!W97,1))</f>
        <v>1</v>
      </c>
      <c r="T97" s="189">
        <f>if(k1_sort!X97="",1,SWITCH(k1_sort!$D97,"ソロ歌",k1_sort!X97*7,"ソリ歌",k1_sort!X97*7,"振り",k1_sort!X97*5,"演技",k1_sort!X97*3,"全体歌",k1_sort!X97,1))</f>
        <v>1</v>
      </c>
      <c r="U97" s="189">
        <f>if(k1_sort!Y97="",1,SWITCH(k1_sort!$D97,"ソロ歌",k1_sort!Y97*7,"ソリ歌",k1_sort!Y97*7,"振り",k1_sort!Y97*5,"演技",k1_sort!Y97*3,"全体歌",k1_sort!Y97,1))</f>
        <v>1</v>
      </c>
      <c r="V97" s="189">
        <f>if(k1_sort!Z97="",1,SWITCH(k1_sort!$D97,"ソロ歌",k1_sort!Z97*7,"ソリ歌",k1_sort!Z97*7,"振り",k1_sort!Z97*5,"演技",k1_sort!Z97*3,"全体歌",k1_sort!Z97,1))</f>
        <v>1</v>
      </c>
      <c r="W97" s="189">
        <f>if(k1_sort!AA97="",1,SWITCH(k1_sort!$D97,"ソロ歌",k1_sort!AA97*7,"ソリ歌",k1_sort!AA97*7,"振り",k1_sort!AA97*5,"演技",k1_sort!AA97*3,"全体歌",k1_sort!AA97,1))</f>
        <v>1</v>
      </c>
      <c r="X97" s="189">
        <f>if(k1_sort!AB97="",1,SWITCH(k1_sort!$D97,"ソロ歌",k1_sort!AB97*7,"ソリ歌",k1_sort!AB97*7,"振り",k1_sort!AB97*5,"演技",k1_sort!AB97*3,"全体歌",k1_sort!AB97,1))</f>
        <v>1</v>
      </c>
      <c r="Y97" s="189">
        <f>if(k1_sort!AC97="",1,SWITCH(k1_sort!$D97,"ソロ歌",k1_sort!AC97*7,"ソリ歌",k1_sort!AC97*7,"振り",k1_sort!AC97*5,"演技",k1_sort!AC97*3,"全体歌",k1_sort!AC97,1))</f>
        <v>1</v>
      </c>
      <c r="Z97" s="189">
        <f>if(k1_sort!AD97="",1,SWITCH(k1_sort!$D97,"ソロ歌",k1_sort!AD97*7,"ソリ歌",k1_sort!AD97*7,"振り",k1_sort!AD97*5,"演技",k1_sort!AD97*3,"全体歌",k1_sort!AD97,1))</f>
        <v>1</v>
      </c>
      <c r="AA97" s="189">
        <f>if(k1_sort!AE97="",1,SWITCH(k1_sort!$D97,"ソロ歌",k1_sort!AE97*7,"ソリ歌",k1_sort!AE97*7,"振り",k1_sort!AE97*5,"演技",k1_sort!AE97*3,"全体歌",k1_sort!AE97,1))</f>
        <v>1</v>
      </c>
      <c r="AB97" s="189">
        <f>if(k1_sort!AF97="",1,SWITCH(k1_sort!$D97,"ソロ歌",k1_sort!AF97*7,"ソリ歌",k1_sort!AF97*7,"振り",k1_sort!AF97*5,"演技",k1_sort!AF97*3,"全体歌",k1_sort!AF97,1))</f>
        <v>1</v>
      </c>
      <c r="AC97" s="189">
        <f>if(k1_sort!AG97="",1,SWITCH(k1_sort!$D97,"ソロ歌",k1_sort!AG97*7,"ソリ歌",k1_sort!AG97*7,"振り",k1_sort!AG97*5,"演技",k1_sort!AG97*3,"全体歌",k1_sort!AG97,1))</f>
        <v>1</v>
      </c>
      <c r="AD97" s="189">
        <f>if(k1_sort!AH97="",1,SWITCH(k1_sort!$D97,"ソロ歌",k1_sort!AH97*7,"ソリ歌",k1_sort!AH97*7,"振り",k1_sort!AH97*5,"演技",k1_sort!AH97*3,"全体歌",k1_sort!AH97,1))</f>
        <v>1</v>
      </c>
      <c r="AE97" s="189">
        <f>if(k1_sort!AI97="",1,SWITCH(k1_sort!$D97,"ソロ歌",k1_sort!AI97*7,"ソリ歌",k1_sort!AI97*7,"振り",k1_sort!AI97*5,"演技",k1_sort!AI97*3,"全体歌",k1_sort!AI97,1))</f>
        <v>1</v>
      </c>
      <c r="AF97" s="189">
        <f>if(k1_sort!AJ97="",1,SWITCH(k1_sort!$D97,"ソロ歌",k1_sort!AJ97*7,"ソリ歌",k1_sort!AJ97*7,"振り",k1_sort!AJ97*5,"演技",k1_sort!AJ97*3,"全体歌",k1_sort!AJ97,1))</f>
        <v>1</v>
      </c>
      <c r="AG97" s="189">
        <f>if(k1_sort!AK97="",1,SWITCH(k1_sort!$D97,"ソロ歌",k1_sort!AK97*7,"ソリ歌",k1_sort!AK97*7,"振り",k1_sort!AK97*5,"演技",k1_sort!AK97*3,"全体歌",k1_sort!AK97,1))</f>
        <v>1</v>
      </c>
      <c r="AH97" s="189">
        <f>if(k1_sort!AL97="",1,SWITCH(k1_sort!$D97,"ソロ歌",k1_sort!AL97*7,"ソリ歌",k1_sort!AL97*7,"振り",k1_sort!AL97*5,"演技",k1_sort!AL97*3,"全体歌",k1_sort!AL97,1))</f>
        <v>1</v>
      </c>
      <c r="AI97" s="189">
        <f>if(k1_sort!AM97="",1,SWITCH(k1_sort!$D97,"ソロ歌",k1_sort!AM97*7,"ソリ歌",k1_sort!AM97*7,"振り",k1_sort!AM97*5,"演技",k1_sort!AM97*3,"全体歌",k1_sort!AM97,1))</f>
        <v>1</v>
      </c>
      <c r="AJ97" s="189">
        <f>if(k1_sort!AN97="",1,SWITCH(k1_sort!$D97,"ソロ歌",k1_sort!AN97*7,"ソリ歌",k1_sort!AN97*7,"振り",k1_sort!AN97*5,"演技",k1_sort!AN97*3,"全体歌",k1_sort!AN97,1))</f>
        <v>1</v>
      </c>
      <c r="AK97" s="189">
        <f>if(k1_sort!AO97="",1,SWITCH(k1_sort!$D97,"ソロ歌",k1_sort!AO97*7,"ソリ歌",k1_sort!AO97*7,"振り",k1_sort!AO97*5,"演技",k1_sort!AO97*3,"全体歌",k1_sort!AO97,1))</f>
        <v>1</v>
      </c>
      <c r="AL97" s="189">
        <f>if(k1_sort!AP97="",1,SWITCH(k1_sort!$D97,"ソロ歌",k1_sort!AP97*7,"ソリ歌",k1_sort!AP97*7,"振り",k1_sort!AP97*5,"演技",k1_sort!AP97*3,"全体歌",k1_sort!AP97,1))</f>
        <v>1</v>
      </c>
      <c r="AM97" s="189">
        <f>if(k1_sort!AQ97="",1,SWITCH(k1_sort!$D97,"ソロ歌",k1_sort!AQ97*7,"ソリ歌",k1_sort!AQ97*7,"振り",k1_sort!AQ97*5,"演技",k1_sort!AQ97*3,"全体歌",k1_sort!AQ97,1))</f>
        <v>1</v>
      </c>
      <c r="AN97" s="189">
        <f>if(k1_sort!AR97="",1,SWITCH(k1_sort!$D97,"ソロ歌",k1_sort!AR97*7,"ソリ歌",k1_sort!AR97*7,"振り",k1_sort!AR97*5,"演技",k1_sort!AR97*3,"全体歌",k1_sort!AR97,1))</f>
        <v>1</v>
      </c>
      <c r="AO97" s="189">
        <f>if(k1_sort!AS97="",1,SWITCH(k1_sort!$D97,"ソロ歌",k1_sort!AS97*7,"ソリ歌",k1_sort!AS97*7,"振り",k1_sort!AS97*5,"演技",k1_sort!AS97*3,"全体歌",k1_sort!AS97,1))</f>
        <v>1</v>
      </c>
      <c r="AP97" s="189">
        <f>if(k1_sort!AT97="",1,SWITCH(k1_sort!$D97,"ソロ歌",k1_sort!AT97*7,"ソリ歌",k1_sort!AT97*7,"振り",k1_sort!AT97*5,"演技",k1_sort!AT97*3,"全体歌",k1_sort!AT97,1))</f>
        <v>1</v>
      </c>
      <c r="AQ97" s="189">
        <f>if(k1_sort!AU97="",1,SWITCH(k1_sort!$D97,"ソロ歌",k1_sort!AU97*7,"ソリ歌",k1_sort!AU97*7,"振り",k1_sort!AU97*5,"演技",k1_sort!AU97*3,"全体歌",k1_sort!AU97,1))</f>
        <v>1</v>
      </c>
      <c r="AR97" s="189">
        <f>if(k1_sort!AV97="",1,SWITCH(k1_sort!$D97,"ソロ歌",k1_sort!AV97*7,"ソリ歌",k1_sort!AV97*7,"振り",k1_sort!AV97*5,"演技",k1_sort!AV97*3,"全体歌",k1_sort!AV97,1))</f>
        <v>1</v>
      </c>
      <c r="AS97" s="189">
        <f>if(k1_sort!AW97="",1,SWITCH(k1_sort!$D97,"ソロ歌",k1_sort!AW97*7,"ソリ歌",k1_sort!AW97*7,"振り",k1_sort!AW97*5,"演技",k1_sort!AW97*3,"全体歌",k1_sort!AW97,1))</f>
        <v>1</v>
      </c>
      <c r="AT97" s="189">
        <f>if(k1_sort!AX97="",1,SWITCH(k1_sort!$D97,"ソロ歌",k1_sort!AX97*7,"ソリ歌",k1_sort!AX97*7,"振り",k1_sort!AX97*5,"演技",k1_sort!AX97*3,"全体歌",k1_sort!AX97,1))</f>
        <v>1</v>
      </c>
      <c r="AU97" s="189">
        <f>if(k1_sort!AY97="",1,SWITCH(k1_sort!$D97,"ソロ歌",k1_sort!AY97*7,"ソリ歌",k1_sort!AY97*7,"振り",k1_sort!AY97*5,"演技",k1_sort!AY97*3,"全体歌",k1_sort!AY97,1))</f>
        <v>1</v>
      </c>
      <c r="AV97" s="189">
        <f>if(k1_sort!AZ97="",1,SWITCH(k1_sort!$D97,"ソロ歌",k1_sort!AZ97*7,"ソリ歌",k1_sort!AZ97*7,"振り",k1_sort!AZ97*5,"演技",k1_sort!AZ97*3,"全体歌",k1_sort!AZ97,1))</f>
        <v>1</v>
      </c>
      <c r="AW97" s="189">
        <f>if(k1_sort!BA97="",1,SWITCH(k1_sort!$D97,"ソロ歌",k1_sort!BA97*7,"ソリ歌",k1_sort!BA97*7,"振り",k1_sort!BA97*5,"演技",k1_sort!BA97*3,"全体歌",k1_sort!BA97,1))</f>
        <v>1</v>
      </c>
      <c r="AX97" s="189">
        <f>if(k1_sort!BB97="",1,SWITCH(k1_sort!$D97,"ソロ歌",k1_sort!BB97*7,"ソリ歌",k1_sort!BB97*7,"振り",k1_sort!BB97*5,"演技",k1_sort!BB97*3,"全体歌",k1_sort!BB97,1))</f>
        <v>1</v>
      </c>
      <c r="AY97" s="189">
        <f>if(k1_sort!BC97="",1,SWITCH(k1_sort!$D97,"ソロ歌",k1_sort!BC97*7,"ソリ歌",k1_sort!BC97*7,"振り",k1_sort!BC97*5,"演技",k1_sort!BC97*3,"全体歌",k1_sort!BC97,1))</f>
        <v>1</v>
      </c>
    </row>
    <row r="98">
      <c r="A98" s="36" t="str">
        <f>k1_sort!B98</f>
        <v/>
      </c>
      <c r="B98" s="189">
        <f>if(k1_sort!F98="",1,SWITCH(k1_sort!$D98,"ソロ歌",k1_sort!F98*7,"ソリ歌",k1_sort!F98*7,"振り",k1_sort!F98*5,"演技",k1_sort!F98*3,"全体歌",k1_sort!F98,1))</f>
        <v>1</v>
      </c>
      <c r="C98" s="189">
        <f>if(k1_sort!G98="",1,SWITCH(k1_sort!$D98,"ソロ歌",k1_sort!G98*7,"ソリ歌",k1_sort!G98*7,"振り",k1_sort!G98*5,"演技",k1_sort!G98*3,"全体歌",k1_sort!G98,1))</f>
        <v>1</v>
      </c>
      <c r="D98" s="189">
        <f>if(k1_sort!H98="",1,SWITCH(k1_sort!$D98,"ソロ歌",k1_sort!H98*7,"ソリ歌",k1_sort!H98*7,"振り",k1_sort!H98*5,"演技",k1_sort!H98*3,"全体歌",k1_sort!H98,1))</f>
        <v>1</v>
      </c>
      <c r="E98" s="189">
        <f>if(k1_sort!I98="",1,SWITCH(k1_sort!$D98,"ソロ歌",k1_sort!I98*7,"ソリ歌",k1_sort!I98*7,"振り",k1_sort!I98*5,"演技",k1_sort!I98*3,"全体歌",k1_sort!I98,1))</f>
        <v>1</v>
      </c>
      <c r="F98" s="189">
        <f>if(k1_sort!J98="",1,SWITCH(k1_sort!$D98,"ソロ歌",k1_sort!J98*7,"ソリ歌",k1_sort!J98*7,"振り",k1_sort!J98*5,"演技",k1_sort!J98*3,"全体歌",k1_sort!J98,1))</f>
        <v>1</v>
      </c>
      <c r="G98" s="189">
        <f>if(k1_sort!K98="",1,SWITCH(k1_sort!$D98,"ソロ歌",k1_sort!K98*7,"ソリ歌",k1_sort!K98*7,"振り",k1_sort!K98*5,"演技",k1_sort!K98*3,"全体歌",k1_sort!K98,1))</f>
        <v>1</v>
      </c>
      <c r="H98" s="189">
        <f>if(k1_sort!L98="",1,SWITCH(k1_sort!$D98,"ソロ歌",k1_sort!L98*7,"ソリ歌",k1_sort!L98*7,"振り",k1_sort!L98*5,"演技",k1_sort!L98*3,"全体歌",k1_sort!L98,1))</f>
        <v>1</v>
      </c>
      <c r="I98" s="189">
        <f>if(k1_sort!M98="",1,SWITCH(k1_sort!$D98,"ソロ歌",k1_sort!M98*7,"ソリ歌",k1_sort!M98*7,"振り",k1_sort!M98*5,"演技",k1_sort!M98*3,"全体歌",k1_sort!M98,1))</f>
        <v>1</v>
      </c>
      <c r="J98" s="189">
        <f>if(k1_sort!N98="",1,SWITCH(k1_sort!$D98,"ソロ歌",k1_sort!N98*7,"ソリ歌",k1_sort!N98*7,"振り",k1_sort!N98*5,"演技",k1_sort!N98*3,"全体歌",k1_sort!N98,1))</f>
        <v>1</v>
      </c>
      <c r="K98" s="189">
        <f>if(k1_sort!O98="",1,SWITCH(k1_sort!$D98,"ソロ歌",k1_sort!O98*7,"ソリ歌",k1_sort!O98*7,"振り",k1_sort!O98*5,"演技",k1_sort!O98*3,"全体歌",k1_sort!O98,1))</f>
        <v>1</v>
      </c>
      <c r="L98" s="189">
        <f>if(k1_sort!P98="",1,SWITCH(k1_sort!$D98,"ソロ歌",k1_sort!P98*7,"ソリ歌",k1_sort!P98*7,"振り",k1_sort!P98*5,"演技",k1_sort!P98*3,"全体歌",k1_sort!P98,1))</f>
        <v>1</v>
      </c>
      <c r="M98" s="189">
        <f>if(k1_sort!Q98="",1,SWITCH(k1_sort!$D98,"ソロ歌",k1_sort!Q98*7,"ソリ歌",k1_sort!Q98*7,"振り",k1_sort!Q98*5,"演技",k1_sort!Q98*3,"全体歌",k1_sort!Q98,1))</f>
        <v>1</v>
      </c>
      <c r="N98" s="189">
        <f>if(k1_sort!R98="",1,SWITCH(k1_sort!$D98,"ソロ歌",k1_sort!R98*7,"ソリ歌",k1_sort!R98*7,"振り",k1_sort!R98*5,"演技",k1_sort!R98*3,"全体歌",k1_sort!R98,1))</f>
        <v>1</v>
      </c>
      <c r="O98" s="189">
        <f>if(k1_sort!S98="",1,SWITCH(k1_sort!$D98,"ソロ歌",k1_sort!S98*7,"ソリ歌",k1_sort!S98*7,"振り",k1_sort!S98*5,"演技",k1_sort!S98*3,"全体歌",k1_sort!S98,1))</f>
        <v>1</v>
      </c>
      <c r="P98" s="189">
        <f>if(k1_sort!T98="",1,SWITCH(k1_sort!$D98,"ソロ歌",k1_sort!T98*7,"ソリ歌",k1_sort!T98*7,"振り",k1_sort!T98*5,"演技",k1_sort!T98*3,"全体歌",k1_sort!T98,1))</f>
        <v>1</v>
      </c>
      <c r="Q98" s="189">
        <f>if(k1_sort!U98="",1,SWITCH(k1_sort!$D98,"ソロ歌",k1_sort!U98*7,"ソリ歌",k1_sort!U98*7,"振り",k1_sort!U98*5,"演技",k1_sort!U98*3,"全体歌",k1_sort!U98,1))</f>
        <v>1</v>
      </c>
      <c r="R98" s="189">
        <f>if(k1_sort!V98="",1,SWITCH(k1_sort!$D98,"ソロ歌",k1_sort!V98*7,"ソリ歌",k1_sort!V98*7,"振り",k1_sort!V98*5,"演技",k1_sort!V98*3,"全体歌",k1_sort!V98,1))</f>
        <v>1</v>
      </c>
      <c r="S98" s="189">
        <f>if(k1_sort!W98="",1,SWITCH(k1_sort!$D98,"ソロ歌",k1_sort!W98*7,"ソリ歌",k1_sort!W98*7,"振り",k1_sort!W98*5,"演技",k1_sort!W98*3,"全体歌",k1_sort!W98,1))</f>
        <v>1</v>
      </c>
      <c r="T98" s="189">
        <f>if(k1_sort!X98="",1,SWITCH(k1_sort!$D98,"ソロ歌",k1_sort!X98*7,"ソリ歌",k1_sort!X98*7,"振り",k1_sort!X98*5,"演技",k1_sort!X98*3,"全体歌",k1_sort!X98,1))</f>
        <v>1</v>
      </c>
      <c r="U98" s="189">
        <f>if(k1_sort!Y98="",1,SWITCH(k1_sort!$D98,"ソロ歌",k1_sort!Y98*7,"ソリ歌",k1_sort!Y98*7,"振り",k1_sort!Y98*5,"演技",k1_sort!Y98*3,"全体歌",k1_sort!Y98,1))</f>
        <v>1</v>
      </c>
      <c r="V98" s="189">
        <f>if(k1_sort!Z98="",1,SWITCH(k1_sort!$D98,"ソロ歌",k1_sort!Z98*7,"ソリ歌",k1_sort!Z98*7,"振り",k1_sort!Z98*5,"演技",k1_sort!Z98*3,"全体歌",k1_sort!Z98,1))</f>
        <v>1</v>
      </c>
      <c r="W98" s="189">
        <f>if(k1_sort!AA98="",1,SWITCH(k1_sort!$D98,"ソロ歌",k1_sort!AA98*7,"ソリ歌",k1_sort!AA98*7,"振り",k1_sort!AA98*5,"演技",k1_sort!AA98*3,"全体歌",k1_sort!AA98,1))</f>
        <v>1</v>
      </c>
      <c r="X98" s="189">
        <f>if(k1_sort!AB98="",1,SWITCH(k1_sort!$D98,"ソロ歌",k1_sort!AB98*7,"ソリ歌",k1_sort!AB98*7,"振り",k1_sort!AB98*5,"演技",k1_sort!AB98*3,"全体歌",k1_sort!AB98,1))</f>
        <v>1</v>
      </c>
      <c r="Y98" s="189">
        <f>if(k1_sort!AC98="",1,SWITCH(k1_sort!$D98,"ソロ歌",k1_sort!AC98*7,"ソリ歌",k1_sort!AC98*7,"振り",k1_sort!AC98*5,"演技",k1_sort!AC98*3,"全体歌",k1_sort!AC98,1))</f>
        <v>1</v>
      </c>
      <c r="Z98" s="189">
        <f>if(k1_sort!AD98="",1,SWITCH(k1_sort!$D98,"ソロ歌",k1_sort!AD98*7,"ソリ歌",k1_sort!AD98*7,"振り",k1_sort!AD98*5,"演技",k1_sort!AD98*3,"全体歌",k1_sort!AD98,1))</f>
        <v>1</v>
      </c>
      <c r="AA98" s="189">
        <f>if(k1_sort!AE98="",1,SWITCH(k1_sort!$D98,"ソロ歌",k1_sort!AE98*7,"ソリ歌",k1_sort!AE98*7,"振り",k1_sort!AE98*5,"演技",k1_sort!AE98*3,"全体歌",k1_sort!AE98,1))</f>
        <v>1</v>
      </c>
      <c r="AB98" s="189">
        <f>if(k1_sort!AF98="",1,SWITCH(k1_sort!$D98,"ソロ歌",k1_sort!AF98*7,"ソリ歌",k1_sort!AF98*7,"振り",k1_sort!AF98*5,"演技",k1_sort!AF98*3,"全体歌",k1_sort!AF98,1))</f>
        <v>1</v>
      </c>
      <c r="AC98" s="189">
        <f>if(k1_sort!AG98="",1,SWITCH(k1_sort!$D98,"ソロ歌",k1_sort!AG98*7,"ソリ歌",k1_sort!AG98*7,"振り",k1_sort!AG98*5,"演技",k1_sort!AG98*3,"全体歌",k1_sort!AG98,1))</f>
        <v>1</v>
      </c>
      <c r="AD98" s="189">
        <f>if(k1_sort!AH98="",1,SWITCH(k1_sort!$D98,"ソロ歌",k1_sort!AH98*7,"ソリ歌",k1_sort!AH98*7,"振り",k1_sort!AH98*5,"演技",k1_sort!AH98*3,"全体歌",k1_sort!AH98,1))</f>
        <v>1</v>
      </c>
      <c r="AE98" s="189">
        <f>if(k1_sort!AI98="",1,SWITCH(k1_sort!$D98,"ソロ歌",k1_sort!AI98*7,"ソリ歌",k1_sort!AI98*7,"振り",k1_sort!AI98*5,"演技",k1_sort!AI98*3,"全体歌",k1_sort!AI98,1))</f>
        <v>1</v>
      </c>
      <c r="AF98" s="189">
        <f>if(k1_sort!AJ98="",1,SWITCH(k1_sort!$D98,"ソロ歌",k1_sort!AJ98*7,"ソリ歌",k1_sort!AJ98*7,"振り",k1_sort!AJ98*5,"演技",k1_sort!AJ98*3,"全体歌",k1_sort!AJ98,1))</f>
        <v>1</v>
      </c>
      <c r="AG98" s="189">
        <f>if(k1_sort!AK98="",1,SWITCH(k1_sort!$D98,"ソロ歌",k1_sort!AK98*7,"ソリ歌",k1_sort!AK98*7,"振り",k1_sort!AK98*5,"演技",k1_sort!AK98*3,"全体歌",k1_sort!AK98,1))</f>
        <v>1</v>
      </c>
      <c r="AH98" s="189">
        <f>if(k1_sort!AL98="",1,SWITCH(k1_sort!$D98,"ソロ歌",k1_sort!AL98*7,"ソリ歌",k1_sort!AL98*7,"振り",k1_sort!AL98*5,"演技",k1_sort!AL98*3,"全体歌",k1_sort!AL98,1))</f>
        <v>1</v>
      </c>
      <c r="AI98" s="189">
        <f>if(k1_sort!AM98="",1,SWITCH(k1_sort!$D98,"ソロ歌",k1_sort!AM98*7,"ソリ歌",k1_sort!AM98*7,"振り",k1_sort!AM98*5,"演技",k1_sort!AM98*3,"全体歌",k1_sort!AM98,1))</f>
        <v>1</v>
      </c>
      <c r="AJ98" s="189">
        <f>if(k1_sort!AN98="",1,SWITCH(k1_sort!$D98,"ソロ歌",k1_sort!AN98*7,"ソリ歌",k1_sort!AN98*7,"振り",k1_sort!AN98*5,"演技",k1_sort!AN98*3,"全体歌",k1_sort!AN98,1))</f>
        <v>1</v>
      </c>
      <c r="AK98" s="189">
        <f>if(k1_sort!AO98="",1,SWITCH(k1_sort!$D98,"ソロ歌",k1_sort!AO98*7,"ソリ歌",k1_sort!AO98*7,"振り",k1_sort!AO98*5,"演技",k1_sort!AO98*3,"全体歌",k1_sort!AO98,1))</f>
        <v>1</v>
      </c>
      <c r="AL98" s="189">
        <f>if(k1_sort!AP98="",1,SWITCH(k1_sort!$D98,"ソロ歌",k1_sort!AP98*7,"ソリ歌",k1_sort!AP98*7,"振り",k1_sort!AP98*5,"演技",k1_sort!AP98*3,"全体歌",k1_sort!AP98,1))</f>
        <v>1</v>
      </c>
      <c r="AM98" s="189">
        <f>if(k1_sort!AQ98="",1,SWITCH(k1_sort!$D98,"ソロ歌",k1_sort!AQ98*7,"ソリ歌",k1_sort!AQ98*7,"振り",k1_sort!AQ98*5,"演技",k1_sort!AQ98*3,"全体歌",k1_sort!AQ98,1))</f>
        <v>1</v>
      </c>
      <c r="AN98" s="189">
        <f>if(k1_sort!AR98="",1,SWITCH(k1_sort!$D98,"ソロ歌",k1_sort!AR98*7,"ソリ歌",k1_sort!AR98*7,"振り",k1_sort!AR98*5,"演技",k1_sort!AR98*3,"全体歌",k1_sort!AR98,1))</f>
        <v>1</v>
      </c>
      <c r="AO98" s="189">
        <f>if(k1_sort!AS98="",1,SWITCH(k1_sort!$D98,"ソロ歌",k1_sort!AS98*7,"ソリ歌",k1_sort!AS98*7,"振り",k1_sort!AS98*5,"演技",k1_sort!AS98*3,"全体歌",k1_sort!AS98,1))</f>
        <v>1</v>
      </c>
      <c r="AP98" s="189">
        <f>if(k1_sort!AT98="",1,SWITCH(k1_sort!$D98,"ソロ歌",k1_sort!AT98*7,"ソリ歌",k1_sort!AT98*7,"振り",k1_sort!AT98*5,"演技",k1_sort!AT98*3,"全体歌",k1_sort!AT98,1))</f>
        <v>1</v>
      </c>
      <c r="AQ98" s="189">
        <f>if(k1_sort!AU98="",1,SWITCH(k1_sort!$D98,"ソロ歌",k1_sort!AU98*7,"ソリ歌",k1_sort!AU98*7,"振り",k1_sort!AU98*5,"演技",k1_sort!AU98*3,"全体歌",k1_sort!AU98,1))</f>
        <v>1</v>
      </c>
      <c r="AR98" s="189">
        <f>if(k1_sort!AV98="",1,SWITCH(k1_sort!$D98,"ソロ歌",k1_sort!AV98*7,"ソリ歌",k1_sort!AV98*7,"振り",k1_sort!AV98*5,"演技",k1_sort!AV98*3,"全体歌",k1_sort!AV98,1))</f>
        <v>1</v>
      </c>
      <c r="AS98" s="189">
        <f>if(k1_sort!AW98="",1,SWITCH(k1_sort!$D98,"ソロ歌",k1_sort!AW98*7,"ソリ歌",k1_sort!AW98*7,"振り",k1_sort!AW98*5,"演技",k1_sort!AW98*3,"全体歌",k1_sort!AW98,1))</f>
        <v>1</v>
      </c>
      <c r="AT98" s="189">
        <f>if(k1_sort!AX98="",1,SWITCH(k1_sort!$D98,"ソロ歌",k1_sort!AX98*7,"ソリ歌",k1_sort!AX98*7,"振り",k1_sort!AX98*5,"演技",k1_sort!AX98*3,"全体歌",k1_sort!AX98,1))</f>
        <v>1</v>
      </c>
      <c r="AU98" s="189">
        <f>if(k1_sort!AY98="",1,SWITCH(k1_sort!$D98,"ソロ歌",k1_sort!AY98*7,"ソリ歌",k1_sort!AY98*7,"振り",k1_sort!AY98*5,"演技",k1_sort!AY98*3,"全体歌",k1_sort!AY98,1))</f>
        <v>1</v>
      </c>
      <c r="AV98" s="189">
        <f>if(k1_sort!AZ98="",1,SWITCH(k1_sort!$D98,"ソロ歌",k1_sort!AZ98*7,"ソリ歌",k1_sort!AZ98*7,"振り",k1_sort!AZ98*5,"演技",k1_sort!AZ98*3,"全体歌",k1_sort!AZ98,1))</f>
        <v>1</v>
      </c>
      <c r="AW98" s="189">
        <f>if(k1_sort!BA98="",1,SWITCH(k1_sort!$D98,"ソロ歌",k1_sort!BA98*7,"ソリ歌",k1_sort!BA98*7,"振り",k1_sort!BA98*5,"演技",k1_sort!BA98*3,"全体歌",k1_sort!BA98,1))</f>
        <v>1</v>
      </c>
      <c r="AX98" s="189">
        <f>if(k1_sort!BB98="",1,SWITCH(k1_sort!$D98,"ソロ歌",k1_sort!BB98*7,"ソリ歌",k1_sort!BB98*7,"振り",k1_sort!BB98*5,"演技",k1_sort!BB98*3,"全体歌",k1_sort!BB98,1))</f>
        <v>1</v>
      </c>
      <c r="AY98" s="189">
        <f>if(k1_sort!BC98="",1,SWITCH(k1_sort!$D98,"ソロ歌",k1_sort!BC98*7,"ソリ歌",k1_sort!BC98*7,"振り",k1_sort!BC98*5,"演技",k1_sort!BC98*3,"全体歌",k1_sort!BC98,1))</f>
        <v>1</v>
      </c>
    </row>
    <row r="99">
      <c r="A99" s="36" t="str">
        <f>k1_sort!B99</f>
        <v/>
      </c>
      <c r="B99" s="189">
        <f>if(k1_sort!F99="",1,SWITCH(k1_sort!$D99,"ソロ歌",k1_sort!F99*7,"ソリ歌",k1_sort!F99*7,"振り",k1_sort!F99*5,"演技",k1_sort!F99*3,"全体歌",k1_sort!F99,1))</f>
        <v>1</v>
      </c>
      <c r="C99" s="189">
        <f>if(k1_sort!G99="",1,SWITCH(k1_sort!$D99,"ソロ歌",k1_sort!G99*7,"ソリ歌",k1_sort!G99*7,"振り",k1_sort!G99*5,"演技",k1_sort!G99*3,"全体歌",k1_sort!G99,1))</f>
        <v>1</v>
      </c>
      <c r="D99" s="189">
        <f>if(k1_sort!H99="",1,SWITCH(k1_sort!$D99,"ソロ歌",k1_sort!H99*7,"ソリ歌",k1_sort!H99*7,"振り",k1_sort!H99*5,"演技",k1_sort!H99*3,"全体歌",k1_sort!H99,1))</f>
        <v>1</v>
      </c>
      <c r="E99" s="189">
        <f>if(k1_sort!I99="",1,SWITCH(k1_sort!$D99,"ソロ歌",k1_sort!I99*7,"ソリ歌",k1_sort!I99*7,"振り",k1_sort!I99*5,"演技",k1_sort!I99*3,"全体歌",k1_sort!I99,1))</f>
        <v>1</v>
      </c>
      <c r="F99" s="189">
        <f>if(k1_sort!J99="",1,SWITCH(k1_sort!$D99,"ソロ歌",k1_sort!J99*7,"ソリ歌",k1_sort!J99*7,"振り",k1_sort!J99*5,"演技",k1_sort!J99*3,"全体歌",k1_sort!J99,1))</f>
        <v>1</v>
      </c>
      <c r="G99" s="189">
        <f>if(k1_sort!K99="",1,SWITCH(k1_sort!$D99,"ソロ歌",k1_sort!K99*7,"ソリ歌",k1_sort!K99*7,"振り",k1_sort!K99*5,"演技",k1_sort!K99*3,"全体歌",k1_sort!K99,1))</f>
        <v>1</v>
      </c>
      <c r="H99" s="189">
        <f>if(k1_sort!L99="",1,SWITCH(k1_sort!$D99,"ソロ歌",k1_sort!L99*7,"ソリ歌",k1_sort!L99*7,"振り",k1_sort!L99*5,"演技",k1_sort!L99*3,"全体歌",k1_sort!L99,1))</f>
        <v>1</v>
      </c>
      <c r="I99" s="189">
        <f>if(k1_sort!M99="",1,SWITCH(k1_sort!$D99,"ソロ歌",k1_sort!M99*7,"ソリ歌",k1_sort!M99*7,"振り",k1_sort!M99*5,"演技",k1_sort!M99*3,"全体歌",k1_sort!M99,1))</f>
        <v>1</v>
      </c>
      <c r="J99" s="189">
        <f>if(k1_sort!N99="",1,SWITCH(k1_sort!$D99,"ソロ歌",k1_sort!N99*7,"ソリ歌",k1_sort!N99*7,"振り",k1_sort!N99*5,"演技",k1_sort!N99*3,"全体歌",k1_sort!N99,1))</f>
        <v>1</v>
      </c>
      <c r="K99" s="189">
        <f>if(k1_sort!O99="",1,SWITCH(k1_sort!$D99,"ソロ歌",k1_sort!O99*7,"ソリ歌",k1_sort!O99*7,"振り",k1_sort!O99*5,"演技",k1_sort!O99*3,"全体歌",k1_sort!O99,1))</f>
        <v>1</v>
      </c>
      <c r="L99" s="189">
        <f>if(k1_sort!P99="",1,SWITCH(k1_sort!$D99,"ソロ歌",k1_sort!P99*7,"ソリ歌",k1_sort!P99*7,"振り",k1_sort!P99*5,"演技",k1_sort!P99*3,"全体歌",k1_sort!P99,1))</f>
        <v>1</v>
      </c>
      <c r="M99" s="189">
        <f>if(k1_sort!Q99="",1,SWITCH(k1_sort!$D99,"ソロ歌",k1_sort!Q99*7,"ソリ歌",k1_sort!Q99*7,"振り",k1_sort!Q99*5,"演技",k1_sort!Q99*3,"全体歌",k1_sort!Q99,1))</f>
        <v>1</v>
      </c>
      <c r="N99" s="189">
        <f>if(k1_sort!R99="",1,SWITCH(k1_sort!$D99,"ソロ歌",k1_sort!R99*7,"ソリ歌",k1_sort!R99*7,"振り",k1_sort!R99*5,"演技",k1_sort!R99*3,"全体歌",k1_sort!R99,1))</f>
        <v>1</v>
      </c>
      <c r="O99" s="189">
        <f>if(k1_sort!S99="",1,SWITCH(k1_sort!$D99,"ソロ歌",k1_sort!S99*7,"ソリ歌",k1_sort!S99*7,"振り",k1_sort!S99*5,"演技",k1_sort!S99*3,"全体歌",k1_sort!S99,1))</f>
        <v>1</v>
      </c>
      <c r="P99" s="189">
        <f>if(k1_sort!T99="",1,SWITCH(k1_sort!$D99,"ソロ歌",k1_sort!T99*7,"ソリ歌",k1_sort!T99*7,"振り",k1_sort!T99*5,"演技",k1_sort!T99*3,"全体歌",k1_sort!T99,1))</f>
        <v>1</v>
      </c>
      <c r="Q99" s="189">
        <f>if(k1_sort!U99="",1,SWITCH(k1_sort!$D99,"ソロ歌",k1_sort!U99*7,"ソリ歌",k1_sort!U99*7,"振り",k1_sort!U99*5,"演技",k1_sort!U99*3,"全体歌",k1_sort!U99,1))</f>
        <v>1</v>
      </c>
      <c r="R99" s="189">
        <f>if(k1_sort!V99="",1,SWITCH(k1_sort!$D99,"ソロ歌",k1_sort!V99*7,"ソリ歌",k1_sort!V99*7,"振り",k1_sort!V99*5,"演技",k1_sort!V99*3,"全体歌",k1_sort!V99,1))</f>
        <v>1</v>
      </c>
      <c r="S99" s="189">
        <f>if(k1_sort!W99="",1,SWITCH(k1_sort!$D99,"ソロ歌",k1_sort!W99*7,"ソリ歌",k1_sort!W99*7,"振り",k1_sort!W99*5,"演技",k1_sort!W99*3,"全体歌",k1_sort!W99,1))</f>
        <v>1</v>
      </c>
      <c r="T99" s="189">
        <f>if(k1_sort!X99="",1,SWITCH(k1_sort!$D99,"ソロ歌",k1_sort!X99*7,"ソリ歌",k1_sort!X99*7,"振り",k1_sort!X99*5,"演技",k1_sort!X99*3,"全体歌",k1_sort!X99,1))</f>
        <v>1</v>
      </c>
      <c r="U99" s="189">
        <f>if(k1_sort!Y99="",1,SWITCH(k1_sort!$D99,"ソロ歌",k1_sort!Y99*7,"ソリ歌",k1_sort!Y99*7,"振り",k1_sort!Y99*5,"演技",k1_sort!Y99*3,"全体歌",k1_sort!Y99,1))</f>
        <v>1</v>
      </c>
      <c r="V99" s="189">
        <f>if(k1_sort!Z99="",1,SWITCH(k1_sort!$D99,"ソロ歌",k1_sort!Z99*7,"ソリ歌",k1_sort!Z99*7,"振り",k1_sort!Z99*5,"演技",k1_sort!Z99*3,"全体歌",k1_sort!Z99,1))</f>
        <v>1</v>
      </c>
      <c r="W99" s="189">
        <f>if(k1_sort!AA99="",1,SWITCH(k1_sort!$D99,"ソロ歌",k1_sort!AA99*7,"ソリ歌",k1_sort!AA99*7,"振り",k1_sort!AA99*5,"演技",k1_sort!AA99*3,"全体歌",k1_sort!AA99,1))</f>
        <v>1</v>
      </c>
      <c r="X99" s="189">
        <f>if(k1_sort!AB99="",1,SWITCH(k1_sort!$D99,"ソロ歌",k1_sort!AB99*7,"ソリ歌",k1_sort!AB99*7,"振り",k1_sort!AB99*5,"演技",k1_sort!AB99*3,"全体歌",k1_sort!AB99,1))</f>
        <v>1</v>
      </c>
      <c r="Y99" s="189">
        <f>if(k1_sort!AC99="",1,SWITCH(k1_sort!$D99,"ソロ歌",k1_sort!AC99*7,"ソリ歌",k1_sort!AC99*7,"振り",k1_sort!AC99*5,"演技",k1_sort!AC99*3,"全体歌",k1_sort!AC99,1))</f>
        <v>1</v>
      </c>
      <c r="Z99" s="189">
        <f>if(k1_sort!AD99="",1,SWITCH(k1_sort!$D99,"ソロ歌",k1_sort!AD99*7,"ソリ歌",k1_sort!AD99*7,"振り",k1_sort!AD99*5,"演技",k1_sort!AD99*3,"全体歌",k1_sort!AD99,1))</f>
        <v>1</v>
      </c>
      <c r="AA99" s="189">
        <f>if(k1_sort!AE99="",1,SWITCH(k1_sort!$D99,"ソロ歌",k1_sort!AE99*7,"ソリ歌",k1_sort!AE99*7,"振り",k1_sort!AE99*5,"演技",k1_sort!AE99*3,"全体歌",k1_sort!AE99,1))</f>
        <v>1</v>
      </c>
      <c r="AB99" s="189">
        <f>if(k1_sort!AF99="",1,SWITCH(k1_sort!$D99,"ソロ歌",k1_sort!AF99*7,"ソリ歌",k1_sort!AF99*7,"振り",k1_sort!AF99*5,"演技",k1_sort!AF99*3,"全体歌",k1_sort!AF99,1))</f>
        <v>1</v>
      </c>
      <c r="AC99" s="189">
        <f>if(k1_sort!AG99="",1,SWITCH(k1_sort!$D99,"ソロ歌",k1_sort!AG99*7,"ソリ歌",k1_sort!AG99*7,"振り",k1_sort!AG99*5,"演技",k1_sort!AG99*3,"全体歌",k1_sort!AG99,1))</f>
        <v>1</v>
      </c>
      <c r="AD99" s="189">
        <f>if(k1_sort!AH99="",1,SWITCH(k1_sort!$D99,"ソロ歌",k1_sort!AH99*7,"ソリ歌",k1_sort!AH99*7,"振り",k1_sort!AH99*5,"演技",k1_sort!AH99*3,"全体歌",k1_sort!AH99,1))</f>
        <v>1</v>
      </c>
      <c r="AE99" s="189">
        <f>if(k1_sort!AI99="",1,SWITCH(k1_sort!$D99,"ソロ歌",k1_sort!AI99*7,"ソリ歌",k1_sort!AI99*7,"振り",k1_sort!AI99*5,"演技",k1_sort!AI99*3,"全体歌",k1_sort!AI99,1))</f>
        <v>1</v>
      </c>
      <c r="AF99" s="189">
        <f>if(k1_sort!AJ99="",1,SWITCH(k1_sort!$D99,"ソロ歌",k1_sort!AJ99*7,"ソリ歌",k1_sort!AJ99*7,"振り",k1_sort!AJ99*5,"演技",k1_sort!AJ99*3,"全体歌",k1_sort!AJ99,1))</f>
        <v>1</v>
      </c>
      <c r="AG99" s="189">
        <f>if(k1_sort!AK99="",1,SWITCH(k1_sort!$D99,"ソロ歌",k1_sort!AK99*7,"ソリ歌",k1_sort!AK99*7,"振り",k1_sort!AK99*5,"演技",k1_sort!AK99*3,"全体歌",k1_sort!AK99,1))</f>
        <v>1</v>
      </c>
      <c r="AH99" s="189">
        <f>if(k1_sort!AL99="",1,SWITCH(k1_sort!$D99,"ソロ歌",k1_sort!AL99*7,"ソリ歌",k1_sort!AL99*7,"振り",k1_sort!AL99*5,"演技",k1_sort!AL99*3,"全体歌",k1_sort!AL99,1))</f>
        <v>1</v>
      </c>
      <c r="AI99" s="189">
        <f>if(k1_sort!AM99="",1,SWITCH(k1_sort!$D99,"ソロ歌",k1_sort!AM99*7,"ソリ歌",k1_sort!AM99*7,"振り",k1_sort!AM99*5,"演技",k1_sort!AM99*3,"全体歌",k1_sort!AM99,1))</f>
        <v>1</v>
      </c>
      <c r="AJ99" s="189">
        <f>if(k1_sort!AN99="",1,SWITCH(k1_sort!$D99,"ソロ歌",k1_sort!AN99*7,"ソリ歌",k1_sort!AN99*7,"振り",k1_sort!AN99*5,"演技",k1_sort!AN99*3,"全体歌",k1_sort!AN99,1))</f>
        <v>1</v>
      </c>
      <c r="AK99" s="189">
        <f>if(k1_sort!AO99="",1,SWITCH(k1_sort!$D99,"ソロ歌",k1_sort!AO99*7,"ソリ歌",k1_sort!AO99*7,"振り",k1_sort!AO99*5,"演技",k1_sort!AO99*3,"全体歌",k1_sort!AO99,1))</f>
        <v>1</v>
      </c>
      <c r="AL99" s="189">
        <f>if(k1_sort!AP99="",1,SWITCH(k1_sort!$D99,"ソロ歌",k1_sort!AP99*7,"ソリ歌",k1_sort!AP99*7,"振り",k1_sort!AP99*5,"演技",k1_sort!AP99*3,"全体歌",k1_sort!AP99,1))</f>
        <v>1</v>
      </c>
      <c r="AM99" s="189">
        <f>if(k1_sort!AQ99="",1,SWITCH(k1_sort!$D99,"ソロ歌",k1_sort!AQ99*7,"ソリ歌",k1_sort!AQ99*7,"振り",k1_sort!AQ99*5,"演技",k1_sort!AQ99*3,"全体歌",k1_sort!AQ99,1))</f>
        <v>1</v>
      </c>
      <c r="AN99" s="189">
        <f>if(k1_sort!AR99="",1,SWITCH(k1_sort!$D99,"ソロ歌",k1_sort!AR99*7,"ソリ歌",k1_sort!AR99*7,"振り",k1_sort!AR99*5,"演技",k1_sort!AR99*3,"全体歌",k1_sort!AR99,1))</f>
        <v>1</v>
      </c>
      <c r="AO99" s="189">
        <f>if(k1_sort!AS99="",1,SWITCH(k1_sort!$D99,"ソロ歌",k1_sort!AS99*7,"ソリ歌",k1_sort!AS99*7,"振り",k1_sort!AS99*5,"演技",k1_sort!AS99*3,"全体歌",k1_sort!AS99,1))</f>
        <v>1</v>
      </c>
      <c r="AP99" s="189">
        <f>if(k1_sort!AT99="",1,SWITCH(k1_sort!$D99,"ソロ歌",k1_sort!AT99*7,"ソリ歌",k1_sort!AT99*7,"振り",k1_sort!AT99*5,"演技",k1_sort!AT99*3,"全体歌",k1_sort!AT99,1))</f>
        <v>1</v>
      </c>
      <c r="AQ99" s="189">
        <f>if(k1_sort!AU99="",1,SWITCH(k1_sort!$D99,"ソロ歌",k1_sort!AU99*7,"ソリ歌",k1_sort!AU99*7,"振り",k1_sort!AU99*5,"演技",k1_sort!AU99*3,"全体歌",k1_sort!AU99,1))</f>
        <v>1</v>
      </c>
      <c r="AR99" s="189">
        <f>if(k1_sort!AV99="",1,SWITCH(k1_sort!$D99,"ソロ歌",k1_sort!AV99*7,"ソリ歌",k1_sort!AV99*7,"振り",k1_sort!AV99*5,"演技",k1_sort!AV99*3,"全体歌",k1_sort!AV99,1))</f>
        <v>1</v>
      </c>
      <c r="AS99" s="189">
        <f>if(k1_sort!AW99="",1,SWITCH(k1_sort!$D99,"ソロ歌",k1_sort!AW99*7,"ソリ歌",k1_sort!AW99*7,"振り",k1_sort!AW99*5,"演技",k1_sort!AW99*3,"全体歌",k1_sort!AW99,1))</f>
        <v>1</v>
      </c>
      <c r="AT99" s="189">
        <f>if(k1_sort!AX99="",1,SWITCH(k1_sort!$D99,"ソロ歌",k1_sort!AX99*7,"ソリ歌",k1_sort!AX99*7,"振り",k1_sort!AX99*5,"演技",k1_sort!AX99*3,"全体歌",k1_sort!AX99,1))</f>
        <v>1</v>
      </c>
      <c r="AU99" s="189">
        <f>if(k1_sort!AY99="",1,SWITCH(k1_sort!$D99,"ソロ歌",k1_sort!AY99*7,"ソリ歌",k1_sort!AY99*7,"振り",k1_sort!AY99*5,"演技",k1_sort!AY99*3,"全体歌",k1_sort!AY99,1))</f>
        <v>1</v>
      </c>
      <c r="AV99" s="189">
        <f>if(k1_sort!AZ99="",1,SWITCH(k1_sort!$D99,"ソロ歌",k1_sort!AZ99*7,"ソリ歌",k1_sort!AZ99*7,"振り",k1_sort!AZ99*5,"演技",k1_sort!AZ99*3,"全体歌",k1_sort!AZ99,1))</f>
        <v>1</v>
      </c>
      <c r="AW99" s="189">
        <f>if(k1_sort!BA99="",1,SWITCH(k1_sort!$D99,"ソロ歌",k1_sort!BA99*7,"ソリ歌",k1_sort!BA99*7,"振り",k1_sort!BA99*5,"演技",k1_sort!BA99*3,"全体歌",k1_sort!BA99,1))</f>
        <v>1</v>
      </c>
      <c r="AX99" s="189">
        <f>if(k1_sort!BB99="",1,SWITCH(k1_sort!$D99,"ソロ歌",k1_sort!BB99*7,"ソリ歌",k1_sort!BB99*7,"振り",k1_sort!BB99*5,"演技",k1_sort!BB99*3,"全体歌",k1_sort!BB99,1))</f>
        <v>1</v>
      </c>
      <c r="AY99" s="189">
        <f>if(k1_sort!BC99="",1,SWITCH(k1_sort!$D99,"ソロ歌",k1_sort!BC99*7,"ソリ歌",k1_sort!BC99*7,"振り",k1_sort!BC99*5,"演技",k1_sort!BC99*3,"全体歌",k1_sort!BC99,1))</f>
        <v>1</v>
      </c>
    </row>
    <row r="100">
      <c r="A100" s="36" t="str">
        <f>k1_sort!B100</f>
        <v/>
      </c>
      <c r="B100" s="189">
        <f>if(k1_sort!F100="",1,SWITCH(k1_sort!$D100,"ソロ歌",k1_sort!F100*7,"ソリ歌",k1_sort!F100*7,"振り",k1_sort!F100*5,"演技",k1_sort!F100*3,"全体歌",k1_sort!F100,1))</f>
        <v>1</v>
      </c>
      <c r="C100" s="189">
        <f>if(k1_sort!G100="",1,SWITCH(k1_sort!$D100,"ソロ歌",k1_sort!G100*7,"ソリ歌",k1_sort!G100*7,"振り",k1_sort!G100*5,"演技",k1_sort!G100*3,"全体歌",k1_sort!G100,1))</f>
        <v>1</v>
      </c>
      <c r="D100" s="189">
        <f>if(k1_sort!H100="",1,SWITCH(k1_sort!$D100,"ソロ歌",k1_sort!H100*7,"ソリ歌",k1_sort!H100*7,"振り",k1_sort!H100*5,"演技",k1_sort!H100*3,"全体歌",k1_sort!H100,1))</f>
        <v>1</v>
      </c>
      <c r="E100" s="189">
        <f>if(k1_sort!I100="",1,SWITCH(k1_sort!$D100,"ソロ歌",k1_sort!I100*7,"ソリ歌",k1_sort!I100*7,"振り",k1_sort!I100*5,"演技",k1_sort!I100*3,"全体歌",k1_sort!I100,1))</f>
        <v>1</v>
      </c>
      <c r="F100" s="189">
        <f>if(k1_sort!J100="",1,SWITCH(k1_sort!$D100,"ソロ歌",k1_sort!J100*7,"ソリ歌",k1_sort!J100*7,"振り",k1_sort!J100*5,"演技",k1_sort!J100*3,"全体歌",k1_sort!J100,1))</f>
        <v>1</v>
      </c>
      <c r="G100" s="189">
        <f>if(k1_sort!K100="",1,SWITCH(k1_sort!$D100,"ソロ歌",k1_sort!K100*7,"ソリ歌",k1_sort!K100*7,"振り",k1_sort!K100*5,"演技",k1_sort!K100*3,"全体歌",k1_sort!K100,1))</f>
        <v>1</v>
      </c>
      <c r="H100" s="189">
        <f>if(k1_sort!L100="",1,SWITCH(k1_sort!$D100,"ソロ歌",k1_sort!L100*7,"ソリ歌",k1_sort!L100*7,"振り",k1_sort!L100*5,"演技",k1_sort!L100*3,"全体歌",k1_sort!L100,1))</f>
        <v>1</v>
      </c>
      <c r="I100" s="189">
        <f>if(k1_sort!M100="",1,SWITCH(k1_sort!$D100,"ソロ歌",k1_sort!M100*7,"ソリ歌",k1_sort!M100*7,"振り",k1_sort!M100*5,"演技",k1_sort!M100*3,"全体歌",k1_sort!M100,1))</f>
        <v>1</v>
      </c>
      <c r="J100" s="189">
        <f>if(k1_sort!N100="",1,SWITCH(k1_sort!$D100,"ソロ歌",k1_sort!N100*7,"ソリ歌",k1_sort!N100*7,"振り",k1_sort!N100*5,"演技",k1_sort!N100*3,"全体歌",k1_sort!N100,1))</f>
        <v>1</v>
      </c>
      <c r="K100" s="189">
        <f>if(k1_sort!O100="",1,SWITCH(k1_sort!$D100,"ソロ歌",k1_sort!O100*7,"ソリ歌",k1_sort!O100*7,"振り",k1_sort!O100*5,"演技",k1_sort!O100*3,"全体歌",k1_sort!O100,1))</f>
        <v>1</v>
      </c>
      <c r="L100" s="189">
        <f>if(k1_sort!P100="",1,SWITCH(k1_sort!$D100,"ソロ歌",k1_sort!P100*7,"ソリ歌",k1_sort!P100*7,"振り",k1_sort!P100*5,"演技",k1_sort!P100*3,"全体歌",k1_sort!P100,1))</f>
        <v>1</v>
      </c>
      <c r="M100" s="189">
        <f>if(k1_sort!Q100="",1,SWITCH(k1_sort!$D100,"ソロ歌",k1_sort!Q100*7,"ソリ歌",k1_sort!Q100*7,"振り",k1_sort!Q100*5,"演技",k1_sort!Q100*3,"全体歌",k1_sort!Q100,1))</f>
        <v>1</v>
      </c>
      <c r="N100" s="189">
        <f>if(k1_sort!R100="",1,SWITCH(k1_sort!$D100,"ソロ歌",k1_sort!R100*7,"ソリ歌",k1_sort!R100*7,"振り",k1_sort!R100*5,"演技",k1_sort!R100*3,"全体歌",k1_sort!R100,1))</f>
        <v>1</v>
      </c>
      <c r="O100" s="189">
        <f>if(k1_sort!S100="",1,SWITCH(k1_sort!$D100,"ソロ歌",k1_sort!S100*7,"ソリ歌",k1_sort!S100*7,"振り",k1_sort!S100*5,"演技",k1_sort!S100*3,"全体歌",k1_sort!S100,1))</f>
        <v>1</v>
      </c>
      <c r="P100" s="189">
        <f>if(k1_sort!T100="",1,SWITCH(k1_sort!$D100,"ソロ歌",k1_sort!T100*7,"ソリ歌",k1_sort!T100*7,"振り",k1_sort!T100*5,"演技",k1_sort!T100*3,"全体歌",k1_sort!T100,1))</f>
        <v>1</v>
      </c>
      <c r="Q100" s="189">
        <f>if(k1_sort!U100="",1,SWITCH(k1_sort!$D100,"ソロ歌",k1_sort!U100*7,"ソリ歌",k1_sort!U100*7,"振り",k1_sort!U100*5,"演技",k1_sort!U100*3,"全体歌",k1_sort!U100,1))</f>
        <v>1</v>
      </c>
      <c r="R100" s="189">
        <f>if(k1_sort!V100="",1,SWITCH(k1_sort!$D100,"ソロ歌",k1_sort!V100*7,"ソリ歌",k1_sort!V100*7,"振り",k1_sort!V100*5,"演技",k1_sort!V100*3,"全体歌",k1_sort!V100,1))</f>
        <v>1</v>
      </c>
      <c r="S100" s="189">
        <f>if(k1_sort!W100="",1,SWITCH(k1_sort!$D100,"ソロ歌",k1_sort!W100*7,"ソリ歌",k1_sort!W100*7,"振り",k1_sort!W100*5,"演技",k1_sort!W100*3,"全体歌",k1_sort!W100,1))</f>
        <v>1</v>
      </c>
      <c r="T100" s="189">
        <f>if(k1_sort!X100="",1,SWITCH(k1_sort!$D100,"ソロ歌",k1_sort!X100*7,"ソリ歌",k1_sort!X100*7,"振り",k1_sort!X100*5,"演技",k1_sort!X100*3,"全体歌",k1_sort!X100,1))</f>
        <v>1</v>
      </c>
      <c r="U100" s="189">
        <f>if(k1_sort!Y100="",1,SWITCH(k1_sort!$D100,"ソロ歌",k1_sort!Y100*7,"ソリ歌",k1_sort!Y100*7,"振り",k1_sort!Y100*5,"演技",k1_sort!Y100*3,"全体歌",k1_sort!Y100,1))</f>
        <v>1</v>
      </c>
      <c r="V100" s="189">
        <f>if(k1_sort!Z100="",1,SWITCH(k1_sort!$D100,"ソロ歌",k1_sort!Z100*7,"ソリ歌",k1_sort!Z100*7,"振り",k1_sort!Z100*5,"演技",k1_sort!Z100*3,"全体歌",k1_sort!Z100,1))</f>
        <v>1</v>
      </c>
      <c r="W100" s="189">
        <f>if(k1_sort!AA100="",1,SWITCH(k1_sort!$D100,"ソロ歌",k1_sort!AA100*7,"ソリ歌",k1_sort!AA100*7,"振り",k1_sort!AA100*5,"演技",k1_sort!AA100*3,"全体歌",k1_sort!AA100,1))</f>
        <v>1</v>
      </c>
      <c r="X100" s="189">
        <f>if(k1_sort!AB100="",1,SWITCH(k1_sort!$D100,"ソロ歌",k1_sort!AB100*7,"ソリ歌",k1_sort!AB100*7,"振り",k1_sort!AB100*5,"演技",k1_sort!AB100*3,"全体歌",k1_sort!AB100,1))</f>
        <v>1</v>
      </c>
      <c r="Y100" s="189">
        <f>if(k1_sort!AC100="",1,SWITCH(k1_sort!$D100,"ソロ歌",k1_sort!AC100*7,"ソリ歌",k1_sort!AC100*7,"振り",k1_sort!AC100*5,"演技",k1_sort!AC100*3,"全体歌",k1_sort!AC100,1))</f>
        <v>1</v>
      </c>
      <c r="Z100" s="189">
        <f>if(k1_sort!AD100="",1,SWITCH(k1_sort!$D100,"ソロ歌",k1_sort!AD100*7,"ソリ歌",k1_sort!AD100*7,"振り",k1_sort!AD100*5,"演技",k1_sort!AD100*3,"全体歌",k1_sort!AD100,1))</f>
        <v>1</v>
      </c>
      <c r="AA100" s="189">
        <f>if(k1_sort!AE100="",1,SWITCH(k1_sort!$D100,"ソロ歌",k1_sort!AE100*7,"ソリ歌",k1_sort!AE100*7,"振り",k1_sort!AE100*5,"演技",k1_sort!AE100*3,"全体歌",k1_sort!AE100,1))</f>
        <v>1</v>
      </c>
      <c r="AB100" s="189">
        <f>if(k1_sort!AF100="",1,SWITCH(k1_sort!$D100,"ソロ歌",k1_sort!AF100*7,"ソリ歌",k1_sort!AF100*7,"振り",k1_sort!AF100*5,"演技",k1_sort!AF100*3,"全体歌",k1_sort!AF100,1))</f>
        <v>1</v>
      </c>
      <c r="AC100" s="189">
        <f>if(k1_sort!AG100="",1,SWITCH(k1_sort!$D100,"ソロ歌",k1_sort!AG100*7,"ソリ歌",k1_sort!AG100*7,"振り",k1_sort!AG100*5,"演技",k1_sort!AG100*3,"全体歌",k1_sort!AG100,1))</f>
        <v>1</v>
      </c>
      <c r="AD100" s="189">
        <f>if(k1_sort!AH100="",1,SWITCH(k1_sort!$D100,"ソロ歌",k1_sort!AH100*7,"ソリ歌",k1_sort!AH100*7,"振り",k1_sort!AH100*5,"演技",k1_sort!AH100*3,"全体歌",k1_sort!AH100,1))</f>
        <v>1</v>
      </c>
      <c r="AE100" s="189">
        <f>if(k1_sort!AI100="",1,SWITCH(k1_sort!$D100,"ソロ歌",k1_sort!AI100*7,"ソリ歌",k1_sort!AI100*7,"振り",k1_sort!AI100*5,"演技",k1_sort!AI100*3,"全体歌",k1_sort!AI100,1))</f>
        <v>1</v>
      </c>
      <c r="AF100" s="189">
        <f>if(k1_sort!AJ100="",1,SWITCH(k1_sort!$D100,"ソロ歌",k1_sort!AJ100*7,"ソリ歌",k1_sort!AJ100*7,"振り",k1_sort!AJ100*5,"演技",k1_sort!AJ100*3,"全体歌",k1_sort!AJ100,1))</f>
        <v>1</v>
      </c>
      <c r="AG100" s="189">
        <f>if(k1_sort!AK100="",1,SWITCH(k1_sort!$D100,"ソロ歌",k1_sort!AK100*7,"ソリ歌",k1_sort!AK100*7,"振り",k1_sort!AK100*5,"演技",k1_sort!AK100*3,"全体歌",k1_sort!AK100,1))</f>
        <v>1</v>
      </c>
      <c r="AH100" s="189">
        <f>if(k1_sort!AL100="",1,SWITCH(k1_sort!$D100,"ソロ歌",k1_sort!AL100*7,"ソリ歌",k1_sort!AL100*7,"振り",k1_sort!AL100*5,"演技",k1_sort!AL100*3,"全体歌",k1_sort!AL100,1))</f>
        <v>1</v>
      </c>
      <c r="AI100" s="189">
        <f>if(k1_sort!AM100="",1,SWITCH(k1_sort!$D100,"ソロ歌",k1_sort!AM100*7,"ソリ歌",k1_sort!AM100*7,"振り",k1_sort!AM100*5,"演技",k1_sort!AM100*3,"全体歌",k1_sort!AM100,1))</f>
        <v>1</v>
      </c>
      <c r="AJ100" s="189">
        <f>if(k1_sort!AN100="",1,SWITCH(k1_sort!$D100,"ソロ歌",k1_sort!AN100*7,"ソリ歌",k1_sort!AN100*7,"振り",k1_sort!AN100*5,"演技",k1_sort!AN100*3,"全体歌",k1_sort!AN100,1))</f>
        <v>1</v>
      </c>
      <c r="AK100" s="189">
        <f>if(k1_sort!AO100="",1,SWITCH(k1_sort!$D100,"ソロ歌",k1_sort!AO100*7,"ソリ歌",k1_sort!AO100*7,"振り",k1_sort!AO100*5,"演技",k1_sort!AO100*3,"全体歌",k1_sort!AO100,1))</f>
        <v>1</v>
      </c>
      <c r="AL100" s="189">
        <f>if(k1_sort!AP100="",1,SWITCH(k1_sort!$D100,"ソロ歌",k1_sort!AP100*7,"ソリ歌",k1_sort!AP100*7,"振り",k1_sort!AP100*5,"演技",k1_sort!AP100*3,"全体歌",k1_sort!AP100,1))</f>
        <v>1</v>
      </c>
      <c r="AM100" s="189">
        <f>if(k1_sort!AQ100="",1,SWITCH(k1_sort!$D100,"ソロ歌",k1_sort!AQ100*7,"ソリ歌",k1_sort!AQ100*7,"振り",k1_sort!AQ100*5,"演技",k1_sort!AQ100*3,"全体歌",k1_sort!AQ100,1))</f>
        <v>1</v>
      </c>
      <c r="AN100" s="189">
        <f>if(k1_sort!AR100="",1,SWITCH(k1_sort!$D100,"ソロ歌",k1_sort!AR100*7,"ソリ歌",k1_sort!AR100*7,"振り",k1_sort!AR100*5,"演技",k1_sort!AR100*3,"全体歌",k1_sort!AR100,1))</f>
        <v>1</v>
      </c>
      <c r="AO100" s="189">
        <f>if(k1_sort!AS100="",1,SWITCH(k1_sort!$D100,"ソロ歌",k1_sort!AS100*7,"ソリ歌",k1_sort!AS100*7,"振り",k1_sort!AS100*5,"演技",k1_sort!AS100*3,"全体歌",k1_sort!AS100,1))</f>
        <v>1</v>
      </c>
      <c r="AP100" s="189">
        <f>if(k1_sort!AT100="",1,SWITCH(k1_sort!$D100,"ソロ歌",k1_sort!AT100*7,"ソリ歌",k1_sort!AT100*7,"振り",k1_sort!AT100*5,"演技",k1_sort!AT100*3,"全体歌",k1_sort!AT100,1))</f>
        <v>1</v>
      </c>
      <c r="AQ100" s="189">
        <f>if(k1_sort!AU100="",1,SWITCH(k1_sort!$D100,"ソロ歌",k1_sort!AU100*7,"ソリ歌",k1_sort!AU100*7,"振り",k1_sort!AU100*5,"演技",k1_sort!AU100*3,"全体歌",k1_sort!AU100,1))</f>
        <v>1</v>
      </c>
      <c r="AR100" s="189">
        <f>if(k1_sort!AV100="",1,SWITCH(k1_sort!$D100,"ソロ歌",k1_sort!AV100*7,"ソリ歌",k1_sort!AV100*7,"振り",k1_sort!AV100*5,"演技",k1_sort!AV100*3,"全体歌",k1_sort!AV100,1))</f>
        <v>1</v>
      </c>
      <c r="AS100" s="189">
        <f>if(k1_sort!AW100="",1,SWITCH(k1_sort!$D100,"ソロ歌",k1_sort!AW100*7,"ソリ歌",k1_sort!AW100*7,"振り",k1_sort!AW100*5,"演技",k1_sort!AW100*3,"全体歌",k1_sort!AW100,1))</f>
        <v>1</v>
      </c>
      <c r="AT100" s="189">
        <f>if(k1_sort!AX100="",1,SWITCH(k1_sort!$D100,"ソロ歌",k1_sort!AX100*7,"ソリ歌",k1_sort!AX100*7,"振り",k1_sort!AX100*5,"演技",k1_sort!AX100*3,"全体歌",k1_sort!AX100,1))</f>
        <v>1</v>
      </c>
      <c r="AU100" s="189">
        <f>if(k1_sort!AY100="",1,SWITCH(k1_sort!$D100,"ソロ歌",k1_sort!AY100*7,"ソリ歌",k1_sort!AY100*7,"振り",k1_sort!AY100*5,"演技",k1_sort!AY100*3,"全体歌",k1_sort!AY100,1))</f>
        <v>1</v>
      </c>
      <c r="AV100" s="189">
        <f>if(k1_sort!AZ100="",1,SWITCH(k1_sort!$D100,"ソロ歌",k1_sort!AZ100*7,"ソリ歌",k1_sort!AZ100*7,"振り",k1_sort!AZ100*5,"演技",k1_sort!AZ100*3,"全体歌",k1_sort!AZ100,1))</f>
        <v>1</v>
      </c>
      <c r="AW100" s="189">
        <f>if(k1_sort!BA100="",1,SWITCH(k1_sort!$D100,"ソロ歌",k1_sort!BA100*7,"ソリ歌",k1_sort!BA100*7,"振り",k1_sort!BA100*5,"演技",k1_sort!BA100*3,"全体歌",k1_sort!BA100,1))</f>
        <v>1</v>
      </c>
      <c r="AX100" s="189">
        <f>if(k1_sort!BB100="",1,SWITCH(k1_sort!$D100,"ソロ歌",k1_sort!BB100*7,"ソリ歌",k1_sort!BB100*7,"振り",k1_sort!BB100*5,"演技",k1_sort!BB100*3,"全体歌",k1_sort!BB100,1))</f>
        <v>1</v>
      </c>
      <c r="AY100" s="189">
        <f>if(k1_sort!BC100="",1,SWITCH(k1_sort!$D100,"ソロ歌",k1_sort!BC100*7,"ソリ歌",k1_sort!BC100*7,"振り",k1_sort!BC100*5,"演技",k1_sort!BC100*3,"全体歌",k1_sort!BC100,1))</f>
        <v>1</v>
      </c>
    </row>
    <row r="101">
      <c r="A101" s="36" t="str">
        <f>k1_sort!B101</f>
        <v/>
      </c>
      <c r="B101" s="189">
        <f>if(k1_sort!F101="",1,SWITCH(k1_sort!$D101,"ソロ歌",k1_sort!F101*7,"ソリ歌",k1_sort!F101*7,"振り",k1_sort!F101*5,"演技",k1_sort!F101*3,"全体歌",k1_sort!F101,1))</f>
        <v>1</v>
      </c>
      <c r="C101" s="189">
        <f>if(k1_sort!G101="",1,SWITCH(k1_sort!$D101,"ソロ歌",k1_sort!G101*7,"ソリ歌",k1_sort!G101*7,"振り",k1_sort!G101*5,"演技",k1_sort!G101*3,"全体歌",k1_sort!G101,1))</f>
        <v>1</v>
      </c>
      <c r="D101" s="189">
        <f>if(k1_sort!H101="",1,SWITCH(k1_sort!$D101,"ソロ歌",k1_sort!H101*7,"ソリ歌",k1_sort!H101*7,"振り",k1_sort!H101*5,"演技",k1_sort!H101*3,"全体歌",k1_sort!H101,1))</f>
        <v>1</v>
      </c>
      <c r="E101" s="189">
        <f>if(k1_sort!I101="",1,SWITCH(k1_sort!$D101,"ソロ歌",k1_sort!I101*7,"ソリ歌",k1_sort!I101*7,"振り",k1_sort!I101*5,"演技",k1_sort!I101*3,"全体歌",k1_sort!I101,1))</f>
        <v>1</v>
      </c>
      <c r="F101" s="189">
        <f>if(k1_sort!J101="",1,SWITCH(k1_sort!$D101,"ソロ歌",k1_sort!J101*7,"ソリ歌",k1_sort!J101*7,"振り",k1_sort!J101*5,"演技",k1_sort!J101*3,"全体歌",k1_sort!J101,1))</f>
        <v>1</v>
      </c>
      <c r="G101" s="189">
        <f>if(k1_sort!K101="",1,SWITCH(k1_sort!$D101,"ソロ歌",k1_sort!K101*7,"ソリ歌",k1_sort!K101*7,"振り",k1_sort!K101*5,"演技",k1_sort!K101*3,"全体歌",k1_sort!K101,1))</f>
        <v>1</v>
      </c>
      <c r="H101" s="189">
        <f>if(k1_sort!L101="",1,SWITCH(k1_sort!$D101,"ソロ歌",k1_sort!L101*7,"ソリ歌",k1_sort!L101*7,"振り",k1_sort!L101*5,"演技",k1_sort!L101*3,"全体歌",k1_sort!L101,1))</f>
        <v>1</v>
      </c>
      <c r="I101" s="189">
        <f>if(k1_sort!M101="",1,SWITCH(k1_sort!$D101,"ソロ歌",k1_sort!M101*7,"ソリ歌",k1_sort!M101*7,"振り",k1_sort!M101*5,"演技",k1_sort!M101*3,"全体歌",k1_sort!M101,1))</f>
        <v>1</v>
      </c>
      <c r="J101" s="189">
        <f>if(k1_sort!N101="",1,SWITCH(k1_sort!$D101,"ソロ歌",k1_sort!N101*7,"ソリ歌",k1_sort!N101*7,"振り",k1_sort!N101*5,"演技",k1_sort!N101*3,"全体歌",k1_sort!N101,1))</f>
        <v>1</v>
      </c>
      <c r="K101" s="189">
        <f>if(k1_sort!O101="",1,SWITCH(k1_sort!$D101,"ソロ歌",k1_sort!O101*7,"ソリ歌",k1_sort!O101*7,"振り",k1_sort!O101*5,"演技",k1_sort!O101*3,"全体歌",k1_sort!O101,1))</f>
        <v>1</v>
      </c>
      <c r="L101" s="189">
        <f>if(k1_sort!P101="",1,SWITCH(k1_sort!$D101,"ソロ歌",k1_sort!P101*7,"ソリ歌",k1_sort!P101*7,"振り",k1_sort!P101*5,"演技",k1_sort!P101*3,"全体歌",k1_sort!P101,1))</f>
        <v>1</v>
      </c>
      <c r="M101" s="189">
        <f>if(k1_sort!Q101="",1,SWITCH(k1_sort!$D101,"ソロ歌",k1_sort!Q101*7,"ソリ歌",k1_sort!Q101*7,"振り",k1_sort!Q101*5,"演技",k1_sort!Q101*3,"全体歌",k1_sort!Q101,1))</f>
        <v>1</v>
      </c>
      <c r="N101" s="189">
        <f>if(k1_sort!R101="",1,SWITCH(k1_sort!$D101,"ソロ歌",k1_sort!R101*7,"ソリ歌",k1_sort!R101*7,"振り",k1_sort!R101*5,"演技",k1_sort!R101*3,"全体歌",k1_sort!R101,1))</f>
        <v>1</v>
      </c>
      <c r="O101" s="189">
        <f>if(k1_sort!S101="",1,SWITCH(k1_sort!$D101,"ソロ歌",k1_sort!S101*7,"ソリ歌",k1_sort!S101*7,"振り",k1_sort!S101*5,"演技",k1_sort!S101*3,"全体歌",k1_sort!S101,1))</f>
        <v>1</v>
      </c>
      <c r="P101" s="189">
        <f>if(k1_sort!T101="",1,SWITCH(k1_sort!$D101,"ソロ歌",k1_sort!T101*7,"ソリ歌",k1_sort!T101*7,"振り",k1_sort!T101*5,"演技",k1_sort!T101*3,"全体歌",k1_sort!T101,1))</f>
        <v>1</v>
      </c>
      <c r="Q101" s="189">
        <f>if(k1_sort!U101="",1,SWITCH(k1_sort!$D101,"ソロ歌",k1_sort!U101*7,"ソリ歌",k1_sort!U101*7,"振り",k1_sort!U101*5,"演技",k1_sort!U101*3,"全体歌",k1_sort!U101,1))</f>
        <v>1</v>
      </c>
      <c r="R101" s="189">
        <f>if(k1_sort!V101="",1,SWITCH(k1_sort!$D101,"ソロ歌",k1_sort!V101*7,"ソリ歌",k1_sort!V101*7,"振り",k1_sort!V101*5,"演技",k1_sort!V101*3,"全体歌",k1_sort!V101,1))</f>
        <v>1</v>
      </c>
      <c r="S101" s="189">
        <f>if(k1_sort!W101="",1,SWITCH(k1_sort!$D101,"ソロ歌",k1_sort!W101*7,"ソリ歌",k1_sort!W101*7,"振り",k1_sort!W101*5,"演技",k1_sort!W101*3,"全体歌",k1_sort!W101,1))</f>
        <v>1</v>
      </c>
      <c r="T101" s="189">
        <f>if(k1_sort!X101="",1,SWITCH(k1_sort!$D101,"ソロ歌",k1_sort!X101*7,"ソリ歌",k1_sort!X101*7,"振り",k1_sort!X101*5,"演技",k1_sort!X101*3,"全体歌",k1_sort!X101,1))</f>
        <v>1</v>
      </c>
      <c r="U101" s="189">
        <f>if(k1_sort!Y101="",1,SWITCH(k1_sort!$D101,"ソロ歌",k1_sort!Y101*7,"ソリ歌",k1_sort!Y101*7,"振り",k1_sort!Y101*5,"演技",k1_sort!Y101*3,"全体歌",k1_sort!Y101,1))</f>
        <v>1</v>
      </c>
      <c r="V101" s="189">
        <f>if(k1_sort!Z101="",1,SWITCH(k1_sort!$D101,"ソロ歌",k1_sort!Z101*7,"ソリ歌",k1_sort!Z101*7,"振り",k1_sort!Z101*5,"演技",k1_sort!Z101*3,"全体歌",k1_sort!Z101,1))</f>
        <v>1</v>
      </c>
      <c r="W101" s="189">
        <f>if(k1_sort!AA101="",1,SWITCH(k1_sort!$D101,"ソロ歌",k1_sort!AA101*7,"ソリ歌",k1_sort!AA101*7,"振り",k1_sort!AA101*5,"演技",k1_sort!AA101*3,"全体歌",k1_sort!AA101,1))</f>
        <v>1</v>
      </c>
      <c r="X101" s="189">
        <f>if(k1_sort!AB101="",1,SWITCH(k1_sort!$D101,"ソロ歌",k1_sort!AB101*7,"ソリ歌",k1_sort!AB101*7,"振り",k1_sort!AB101*5,"演技",k1_sort!AB101*3,"全体歌",k1_sort!AB101,1))</f>
        <v>1</v>
      </c>
      <c r="Y101" s="189">
        <f>if(k1_sort!AC101="",1,SWITCH(k1_sort!$D101,"ソロ歌",k1_sort!AC101*7,"ソリ歌",k1_sort!AC101*7,"振り",k1_sort!AC101*5,"演技",k1_sort!AC101*3,"全体歌",k1_sort!AC101,1))</f>
        <v>1</v>
      </c>
      <c r="Z101" s="189">
        <f>if(k1_sort!AD101="",1,SWITCH(k1_sort!$D101,"ソロ歌",k1_sort!AD101*7,"ソリ歌",k1_sort!AD101*7,"振り",k1_sort!AD101*5,"演技",k1_sort!AD101*3,"全体歌",k1_sort!AD101,1))</f>
        <v>1</v>
      </c>
      <c r="AA101" s="189">
        <f>if(k1_sort!AE101="",1,SWITCH(k1_sort!$D101,"ソロ歌",k1_sort!AE101*7,"ソリ歌",k1_sort!AE101*7,"振り",k1_sort!AE101*5,"演技",k1_sort!AE101*3,"全体歌",k1_sort!AE101,1))</f>
        <v>1</v>
      </c>
      <c r="AB101" s="189">
        <f>if(k1_sort!AF101="",1,SWITCH(k1_sort!$D101,"ソロ歌",k1_sort!AF101*7,"ソリ歌",k1_sort!AF101*7,"振り",k1_sort!AF101*5,"演技",k1_sort!AF101*3,"全体歌",k1_sort!AF101,1))</f>
        <v>1</v>
      </c>
      <c r="AC101" s="189">
        <f>if(k1_sort!AG101="",1,SWITCH(k1_sort!$D101,"ソロ歌",k1_sort!AG101*7,"ソリ歌",k1_sort!AG101*7,"振り",k1_sort!AG101*5,"演技",k1_sort!AG101*3,"全体歌",k1_sort!AG101,1))</f>
        <v>1</v>
      </c>
      <c r="AD101" s="189">
        <f>if(k1_sort!AH101="",1,SWITCH(k1_sort!$D101,"ソロ歌",k1_sort!AH101*7,"ソリ歌",k1_sort!AH101*7,"振り",k1_sort!AH101*5,"演技",k1_sort!AH101*3,"全体歌",k1_sort!AH101,1))</f>
        <v>1</v>
      </c>
      <c r="AE101" s="189">
        <f>if(k1_sort!AI101="",1,SWITCH(k1_sort!$D101,"ソロ歌",k1_sort!AI101*7,"ソリ歌",k1_sort!AI101*7,"振り",k1_sort!AI101*5,"演技",k1_sort!AI101*3,"全体歌",k1_sort!AI101,1))</f>
        <v>1</v>
      </c>
      <c r="AF101" s="189">
        <f>if(k1_sort!AJ101="",1,SWITCH(k1_sort!$D101,"ソロ歌",k1_sort!AJ101*7,"ソリ歌",k1_sort!AJ101*7,"振り",k1_sort!AJ101*5,"演技",k1_sort!AJ101*3,"全体歌",k1_sort!AJ101,1))</f>
        <v>1</v>
      </c>
      <c r="AG101" s="189">
        <f>if(k1_sort!AK101="",1,SWITCH(k1_sort!$D101,"ソロ歌",k1_sort!AK101*7,"ソリ歌",k1_sort!AK101*7,"振り",k1_sort!AK101*5,"演技",k1_sort!AK101*3,"全体歌",k1_sort!AK101,1))</f>
        <v>1</v>
      </c>
      <c r="AH101" s="189">
        <f>if(k1_sort!AL101="",1,SWITCH(k1_sort!$D101,"ソロ歌",k1_sort!AL101*7,"ソリ歌",k1_sort!AL101*7,"振り",k1_sort!AL101*5,"演技",k1_sort!AL101*3,"全体歌",k1_sort!AL101,1))</f>
        <v>1</v>
      </c>
      <c r="AI101" s="189">
        <f>if(k1_sort!AM101="",1,SWITCH(k1_sort!$D101,"ソロ歌",k1_sort!AM101*7,"ソリ歌",k1_sort!AM101*7,"振り",k1_sort!AM101*5,"演技",k1_sort!AM101*3,"全体歌",k1_sort!AM101,1))</f>
        <v>1</v>
      </c>
      <c r="AJ101" s="189">
        <f>if(k1_sort!AN101="",1,SWITCH(k1_sort!$D101,"ソロ歌",k1_sort!AN101*7,"ソリ歌",k1_sort!AN101*7,"振り",k1_sort!AN101*5,"演技",k1_sort!AN101*3,"全体歌",k1_sort!AN101,1))</f>
        <v>1</v>
      </c>
      <c r="AK101" s="189">
        <f>if(k1_sort!AO101="",1,SWITCH(k1_sort!$D101,"ソロ歌",k1_sort!AO101*7,"ソリ歌",k1_sort!AO101*7,"振り",k1_sort!AO101*5,"演技",k1_sort!AO101*3,"全体歌",k1_sort!AO101,1))</f>
        <v>1</v>
      </c>
      <c r="AL101" s="189">
        <f>if(k1_sort!AP101="",1,SWITCH(k1_sort!$D101,"ソロ歌",k1_sort!AP101*7,"ソリ歌",k1_sort!AP101*7,"振り",k1_sort!AP101*5,"演技",k1_sort!AP101*3,"全体歌",k1_sort!AP101,1))</f>
        <v>1</v>
      </c>
      <c r="AM101" s="189">
        <f>if(k1_sort!AQ101="",1,SWITCH(k1_sort!$D101,"ソロ歌",k1_sort!AQ101*7,"ソリ歌",k1_sort!AQ101*7,"振り",k1_sort!AQ101*5,"演技",k1_sort!AQ101*3,"全体歌",k1_sort!AQ101,1))</f>
        <v>1</v>
      </c>
      <c r="AN101" s="189">
        <f>if(k1_sort!AR101="",1,SWITCH(k1_sort!$D101,"ソロ歌",k1_sort!AR101*7,"ソリ歌",k1_sort!AR101*7,"振り",k1_sort!AR101*5,"演技",k1_sort!AR101*3,"全体歌",k1_sort!AR101,1))</f>
        <v>1</v>
      </c>
      <c r="AO101" s="189">
        <f>if(k1_sort!AS101="",1,SWITCH(k1_sort!$D101,"ソロ歌",k1_sort!AS101*7,"ソリ歌",k1_sort!AS101*7,"振り",k1_sort!AS101*5,"演技",k1_sort!AS101*3,"全体歌",k1_sort!AS101,1))</f>
        <v>1</v>
      </c>
      <c r="AP101" s="189">
        <f>if(k1_sort!AT101="",1,SWITCH(k1_sort!$D101,"ソロ歌",k1_sort!AT101*7,"ソリ歌",k1_sort!AT101*7,"振り",k1_sort!AT101*5,"演技",k1_sort!AT101*3,"全体歌",k1_sort!AT101,1))</f>
        <v>1</v>
      </c>
      <c r="AQ101" s="189">
        <f>if(k1_sort!AU101="",1,SWITCH(k1_sort!$D101,"ソロ歌",k1_sort!AU101*7,"ソリ歌",k1_sort!AU101*7,"振り",k1_sort!AU101*5,"演技",k1_sort!AU101*3,"全体歌",k1_sort!AU101,1))</f>
        <v>1</v>
      </c>
      <c r="AR101" s="189">
        <f>if(k1_sort!AV101="",1,SWITCH(k1_sort!$D101,"ソロ歌",k1_sort!AV101*7,"ソリ歌",k1_sort!AV101*7,"振り",k1_sort!AV101*5,"演技",k1_sort!AV101*3,"全体歌",k1_sort!AV101,1))</f>
        <v>1</v>
      </c>
      <c r="AS101" s="189">
        <f>if(k1_sort!AW101="",1,SWITCH(k1_sort!$D101,"ソロ歌",k1_sort!AW101*7,"ソリ歌",k1_sort!AW101*7,"振り",k1_sort!AW101*5,"演技",k1_sort!AW101*3,"全体歌",k1_sort!AW101,1))</f>
        <v>1</v>
      </c>
      <c r="AT101" s="189">
        <f>if(k1_sort!AX101="",1,SWITCH(k1_sort!$D101,"ソロ歌",k1_sort!AX101*7,"ソリ歌",k1_sort!AX101*7,"振り",k1_sort!AX101*5,"演技",k1_sort!AX101*3,"全体歌",k1_sort!AX101,1))</f>
        <v>1</v>
      </c>
      <c r="AU101" s="189">
        <f>if(k1_sort!AY101="",1,SWITCH(k1_sort!$D101,"ソロ歌",k1_sort!AY101*7,"ソリ歌",k1_sort!AY101*7,"振り",k1_sort!AY101*5,"演技",k1_sort!AY101*3,"全体歌",k1_sort!AY101,1))</f>
        <v>1</v>
      </c>
      <c r="AV101" s="189">
        <f>if(k1_sort!AZ101="",1,SWITCH(k1_sort!$D101,"ソロ歌",k1_sort!AZ101*7,"ソリ歌",k1_sort!AZ101*7,"振り",k1_sort!AZ101*5,"演技",k1_sort!AZ101*3,"全体歌",k1_sort!AZ101,1))</f>
        <v>1</v>
      </c>
      <c r="AW101" s="189">
        <f>if(k1_sort!BA101="",1,SWITCH(k1_sort!$D101,"ソロ歌",k1_sort!BA101*7,"ソリ歌",k1_sort!BA101*7,"振り",k1_sort!BA101*5,"演技",k1_sort!BA101*3,"全体歌",k1_sort!BA101,1))</f>
        <v>1</v>
      </c>
      <c r="AX101" s="189">
        <f>if(k1_sort!BB101="",1,SWITCH(k1_sort!$D101,"ソロ歌",k1_sort!BB101*7,"ソリ歌",k1_sort!BB101*7,"振り",k1_sort!BB101*5,"演技",k1_sort!BB101*3,"全体歌",k1_sort!BB101,1))</f>
        <v>1</v>
      </c>
      <c r="AY101" s="189">
        <f>if(k1_sort!BC101="",1,SWITCH(k1_sort!$D101,"ソロ歌",k1_sort!BC101*7,"ソリ歌",k1_sort!BC101*7,"振り",k1_sort!BC101*5,"演技",k1_sort!BC101*3,"全体歌",k1_sort!BC101,1))</f>
        <v>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4" t="s">
        <v>809</v>
      </c>
    </row>
    <row r="3">
      <c r="A3" s="36" t="str">
        <f>k3_unique!A2</f>
        <v>M1</v>
      </c>
      <c r="B3" s="24" t="s">
        <v>809</v>
      </c>
    </row>
    <row r="4">
      <c r="A4" s="24" t="s">
        <v>809</v>
      </c>
      <c r="B4" s="36" t="str">
        <f>k3_unique!A3</f>
        <v>M2</v>
      </c>
    </row>
    <row r="5">
      <c r="A5" s="36" t="str">
        <f>k3_unique!A4</f>
        <v>M3</v>
      </c>
      <c r="B5" s="24" t="s">
        <v>809</v>
      </c>
    </row>
    <row r="6">
      <c r="A6" s="24" t="s">
        <v>809</v>
      </c>
      <c r="B6" s="36" t="str">
        <f>k3_unique!A5</f>
        <v>M4①</v>
      </c>
    </row>
    <row r="7">
      <c r="A7" s="36" t="str">
        <f>k3_unique!A6</f>
        <v>M4②</v>
      </c>
      <c r="B7" s="24" t="s">
        <v>809</v>
      </c>
    </row>
    <row r="8">
      <c r="A8" s="24" t="s">
        <v>809</v>
      </c>
      <c r="B8" s="36" t="str">
        <f>k3_unique!A7</f>
        <v>M4③</v>
      </c>
    </row>
    <row r="9">
      <c r="A9" s="36" t="str">
        <f>k3_unique!A8</f>
        <v>M5</v>
      </c>
      <c r="B9" s="24" t="s">
        <v>809</v>
      </c>
    </row>
    <row r="10">
      <c r="A10" s="24" t="s">
        <v>809</v>
      </c>
      <c r="B10" s="36" t="str">
        <f>k3_unique!A9</f>
        <v>M6</v>
      </c>
    </row>
    <row r="11">
      <c r="A11" s="36" t="str">
        <f>k3_unique!A10</f>
        <v>M7</v>
      </c>
      <c r="B11" s="24" t="s">
        <v>809</v>
      </c>
    </row>
    <row r="12">
      <c r="A12" s="24" t="s">
        <v>809</v>
      </c>
      <c r="B12" s="36" t="str">
        <f>k3_unique!A11</f>
        <v>M8</v>
      </c>
    </row>
    <row r="13">
      <c r="A13" s="36" t="str">
        <f>k3_unique!A12</f>
        <v>M9</v>
      </c>
      <c r="B13" s="24" t="s">
        <v>809</v>
      </c>
    </row>
    <row r="14">
      <c r="A14" s="24" t="s">
        <v>809</v>
      </c>
      <c r="B14" s="36" t="str">
        <f>k3_unique!A13</f>
        <v>M10①</v>
      </c>
    </row>
    <row r="15">
      <c r="A15" s="36" t="str">
        <f>k3_unique!A14</f>
        <v>M10②</v>
      </c>
      <c r="B15" s="24" t="s">
        <v>809</v>
      </c>
    </row>
    <row r="16">
      <c r="A16" s="24" t="s">
        <v>809</v>
      </c>
      <c r="B16" s="36" t="str">
        <f>k3_unique!A15</f>
        <v>M10③</v>
      </c>
    </row>
    <row r="17">
      <c r="A17" s="36" t="str">
        <f>k3_unique!A16</f>
        <v>M10④</v>
      </c>
      <c r="B17" s="24" t="s">
        <v>809</v>
      </c>
    </row>
    <row r="18">
      <c r="A18" s="24" t="s">
        <v>809</v>
      </c>
      <c r="B18" s="36" t="str">
        <f>k3_unique!A17</f>
        <v>M11</v>
      </c>
    </row>
    <row r="19">
      <c r="A19" s="36" t="str">
        <f>k3_unique!A18</f>
        <v>M12</v>
      </c>
      <c r="B19" s="24" t="s">
        <v>809</v>
      </c>
    </row>
    <row r="20">
      <c r="A20" s="24" t="s">
        <v>809</v>
      </c>
      <c r="B20" s="36" t="str">
        <f>k3_unique!A19</f>
        <v>M13</v>
      </c>
    </row>
    <row r="21">
      <c r="A21" s="36" t="str">
        <f>k3_unique!A20</f>
        <v/>
      </c>
      <c r="B21" s="24" t="s">
        <v>809</v>
      </c>
    </row>
    <row r="22">
      <c r="A22" s="24" t="s">
        <v>809</v>
      </c>
      <c r="B22" s="36" t="str">
        <f>k3_unique!A21</f>
        <v/>
      </c>
    </row>
    <row r="23">
      <c r="A23" s="36" t="str">
        <f>k3_unique!A22</f>
        <v/>
      </c>
      <c r="B23" s="24" t="s">
        <v>809</v>
      </c>
    </row>
    <row r="24">
      <c r="A24" s="24" t="s">
        <v>809</v>
      </c>
      <c r="B24" s="36" t="str">
        <f>k3_unique!A23</f>
        <v/>
      </c>
    </row>
    <row r="25">
      <c r="A25" s="36" t="str">
        <f>k3_unique!A24</f>
        <v/>
      </c>
      <c r="B25" s="24" t="s">
        <v>809</v>
      </c>
    </row>
    <row r="26">
      <c r="A26" s="24" t="s">
        <v>809</v>
      </c>
      <c r="B26" s="36" t="str">
        <f>k3_unique!A25</f>
        <v/>
      </c>
    </row>
    <row r="27">
      <c r="A27" s="36" t="str">
        <f>k3_unique!A26</f>
        <v/>
      </c>
      <c r="B27" s="24" t="s">
        <v>809</v>
      </c>
    </row>
    <row r="28">
      <c r="A28" s="24" t="s">
        <v>809</v>
      </c>
      <c r="B28" s="36" t="str">
        <f>k3_unique!A27</f>
        <v/>
      </c>
    </row>
    <row r="29">
      <c r="A29" s="36" t="str">
        <f>k3_unique!A28</f>
        <v/>
      </c>
      <c r="B29" s="24" t="s">
        <v>809</v>
      </c>
    </row>
    <row r="30">
      <c r="A30" s="24" t="s">
        <v>809</v>
      </c>
      <c r="B30" s="36" t="str">
        <f>k3_unique!A29</f>
        <v/>
      </c>
    </row>
    <row r="31">
      <c r="A31" s="36" t="str">
        <f>k3_unique!A30</f>
        <v/>
      </c>
      <c r="B31" s="24" t="s">
        <v>809</v>
      </c>
    </row>
    <row r="32">
      <c r="A32" s="24" t="s">
        <v>809</v>
      </c>
      <c r="B32" s="36" t="str">
        <f>k3_unique!A31</f>
        <v/>
      </c>
    </row>
    <row r="33">
      <c r="A33" s="36" t="str">
        <f>k3_unique!A32</f>
        <v/>
      </c>
      <c r="B33" s="24" t="s">
        <v>809</v>
      </c>
    </row>
    <row r="34">
      <c r="A34" s="24" t="s">
        <v>809</v>
      </c>
      <c r="B34" s="36" t="str">
        <f>k3_unique!A33</f>
        <v/>
      </c>
    </row>
    <row r="35">
      <c r="A35" s="36" t="str">
        <f>k3_unique!A34</f>
        <v/>
      </c>
      <c r="B35" s="24" t="s">
        <v>809</v>
      </c>
    </row>
    <row r="36">
      <c r="A36" s="24" t="s">
        <v>809</v>
      </c>
      <c r="B36" s="36" t="str">
        <f>k3_unique!A35</f>
        <v/>
      </c>
    </row>
    <row r="37">
      <c r="A37" s="36" t="str">
        <f>k3_unique!A36</f>
        <v/>
      </c>
      <c r="B37" s="24" t="s">
        <v>809</v>
      </c>
    </row>
    <row r="38">
      <c r="A38" s="24" t="s">
        <v>809</v>
      </c>
      <c r="B38" s="36" t="str">
        <f>k3_unique!A37</f>
        <v/>
      </c>
    </row>
    <row r="39">
      <c r="A39" s="36" t="str">
        <f>k3_unique!A38</f>
        <v/>
      </c>
      <c r="B39" s="24" t="s">
        <v>809</v>
      </c>
    </row>
    <row r="40">
      <c r="A40" s="24" t="s">
        <v>809</v>
      </c>
      <c r="B40" s="36" t="str">
        <f>k3_unique!A39</f>
        <v/>
      </c>
    </row>
    <row r="41">
      <c r="A41" s="36" t="str">
        <f>k3_unique!A40</f>
        <v/>
      </c>
      <c r="B41" s="24" t="s">
        <v>809</v>
      </c>
    </row>
    <row r="42">
      <c r="A42" s="24" t="s">
        <v>809</v>
      </c>
      <c r="B42" s="36" t="str">
        <f>k3_unique!A41</f>
        <v/>
      </c>
    </row>
    <row r="43">
      <c r="A43" s="36" t="str">
        <f>k3_unique!A42</f>
        <v/>
      </c>
      <c r="B43" s="24" t="s">
        <v>809</v>
      </c>
    </row>
    <row r="44">
      <c r="A44" s="24" t="s">
        <v>809</v>
      </c>
      <c r="B44" s="36" t="str">
        <f>k3_unique!A43</f>
        <v/>
      </c>
    </row>
    <row r="45">
      <c r="A45" s="36" t="str">
        <f>k3_unique!A44</f>
        <v/>
      </c>
      <c r="B45" s="24" t="s">
        <v>809</v>
      </c>
    </row>
    <row r="46">
      <c r="A46" s="24" t="s">
        <v>809</v>
      </c>
      <c r="B46" s="36" t="str">
        <f>k3_unique!A45</f>
        <v/>
      </c>
    </row>
    <row r="47">
      <c r="A47" s="36" t="str">
        <f>k3_unique!A46</f>
        <v/>
      </c>
      <c r="B47" s="24" t="s">
        <v>809</v>
      </c>
    </row>
    <row r="48">
      <c r="A48" s="24" t="s">
        <v>809</v>
      </c>
      <c r="B48" s="36" t="str">
        <f>k3_unique!A47</f>
        <v/>
      </c>
    </row>
    <row r="49">
      <c r="A49" s="36" t="str">
        <f>k3_unique!A48</f>
        <v/>
      </c>
      <c r="B49" s="24" t="s">
        <v>809</v>
      </c>
    </row>
    <row r="50">
      <c r="A50" s="24" t="s">
        <v>809</v>
      </c>
      <c r="B50" s="36" t="str">
        <f>k3_unique!A49</f>
        <v/>
      </c>
    </row>
    <row r="51">
      <c r="A51" s="36" t="str">
        <f>k3_unique!A50</f>
        <v/>
      </c>
      <c r="B51" s="24" t="s">
        <v>809</v>
      </c>
    </row>
    <row r="52">
      <c r="A52" s="24" t="s">
        <v>809</v>
      </c>
      <c r="B52" s="36" t="str">
        <f>k3_unique!A51</f>
        <v/>
      </c>
    </row>
    <row r="53">
      <c r="A53" s="36" t="str">
        <f>k3_unique!A52</f>
        <v/>
      </c>
      <c r="B53" s="24" t="s">
        <v>809</v>
      </c>
    </row>
    <row r="54">
      <c r="A54" s="24" t="s">
        <v>809</v>
      </c>
      <c r="B54" s="36" t="str">
        <f>k3_unique!A53</f>
        <v/>
      </c>
    </row>
    <row r="55">
      <c r="A55" s="36" t="str">
        <f>k3_unique!A54</f>
        <v/>
      </c>
      <c r="B55" s="24" t="s">
        <v>809</v>
      </c>
    </row>
    <row r="56">
      <c r="A56" s="24" t="s">
        <v>809</v>
      </c>
      <c r="B56" s="36" t="str">
        <f>k3_unique!A55</f>
        <v/>
      </c>
    </row>
    <row r="57">
      <c r="A57" s="36" t="str">
        <f>k3_unique!A56</f>
        <v/>
      </c>
      <c r="B57" s="24" t="s">
        <v>809</v>
      </c>
    </row>
    <row r="58">
      <c r="A58" s="24" t="s">
        <v>809</v>
      </c>
      <c r="B58" s="36" t="str">
        <f>k3_unique!A57</f>
        <v/>
      </c>
    </row>
    <row r="59">
      <c r="A59" s="36" t="str">
        <f>k3_unique!A58</f>
        <v/>
      </c>
      <c r="B59" s="24" t="s">
        <v>809</v>
      </c>
    </row>
    <row r="60">
      <c r="A60" s="24" t="s">
        <v>809</v>
      </c>
      <c r="B60" s="36" t="str">
        <f>k3_unique!A59</f>
        <v/>
      </c>
    </row>
    <row r="61">
      <c r="A61" s="36" t="str">
        <f>k3_unique!A60</f>
        <v/>
      </c>
      <c r="B61" s="24" t="s">
        <v>809</v>
      </c>
    </row>
    <row r="62">
      <c r="A62" s="24" t="s">
        <v>809</v>
      </c>
      <c r="B62" s="36" t="str">
        <f>k3_unique!A61</f>
        <v/>
      </c>
    </row>
    <row r="63">
      <c r="A63" s="36" t="str">
        <f>k3_unique!A62</f>
        <v/>
      </c>
      <c r="B63" s="24" t="s">
        <v>809</v>
      </c>
    </row>
    <row r="64">
      <c r="A64" s="24" t="s">
        <v>809</v>
      </c>
      <c r="B64" s="36" t="str">
        <f>k3_unique!A63</f>
        <v/>
      </c>
    </row>
    <row r="65">
      <c r="A65" s="36" t="str">
        <f>k3_unique!A64</f>
        <v/>
      </c>
      <c r="B65" s="24" t="s">
        <v>809</v>
      </c>
    </row>
    <row r="66">
      <c r="A66" s="24" t="s">
        <v>809</v>
      </c>
      <c r="B66" s="36" t="str">
        <f>k3_unique!A65</f>
        <v/>
      </c>
    </row>
    <row r="67">
      <c r="A67" s="36" t="str">
        <f>k3_unique!A66</f>
        <v/>
      </c>
      <c r="B67" s="24" t="s">
        <v>809</v>
      </c>
    </row>
    <row r="68">
      <c r="A68" s="24" t="s">
        <v>809</v>
      </c>
      <c r="B68" s="36" t="str">
        <f>k3_unique!A67</f>
        <v/>
      </c>
    </row>
    <row r="69">
      <c r="A69" s="36" t="str">
        <f>k3_unique!A68</f>
        <v/>
      </c>
      <c r="B69" s="24" t="s">
        <v>809</v>
      </c>
    </row>
    <row r="70">
      <c r="A70" s="24" t="s">
        <v>809</v>
      </c>
      <c r="B70" s="36" t="str">
        <f>k3_unique!A69</f>
        <v/>
      </c>
    </row>
    <row r="71">
      <c r="A71" s="36" t="str">
        <f>k3_unique!A70</f>
        <v/>
      </c>
      <c r="B71" s="24" t="s">
        <v>809</v>
      </c>
    </row>
    <row r="72">
      <c r="A72" s="24" t="s">
        <v>809</v>
      </c>
      <c r="B72" s="36" t="str">
        <f>k3_unique!A71</f>
        <v/>
      </c>
    </row>
    <row r="73">
      <c r="A73" s="36" t="str">
        <f>k3_unique!A72</f>
        <v/>
      </c>
      <c r="B73" s="24" t="s">
        <v>809</v>
      </c>
    </row>
    <row r="74">
      <c r="A74" s="24" t="s">
        <v>809</v>
      </c>
      <c r="B74" s="36" t="str">
        <f>k3_unique!A73</f>
        <v/>
      </c>
    </row>
    <row r="75">
      <c r="A75" s="36" t="str">
        <f>k3_unique!A74</f>
        <v/>
      </c>
      <c r="B75" s="24" t="s">
        <v>809</v>
      </c>
    </row>
    <row r="76">
      <c r="A76" s="24" t="s">
        <v>809</v>
      </c>
      <c r="B76" s="36" t="str">
        <f>k3_unique!A75</f>
        <v/>
      </c>
    </row>
    <row r="77">
      <c r="A77" s="36" t="str">
        <f>k3_unique!A76</f>
        <v/>
      </c>
      <c r="B77" s="24" t="s">
        <v>809</v>
      </c>
    </row>
    <row r="78">
      <c r="A78" s="24" t="s">
        <v>809</v>
      </c>
      <c r="B78" s="36" t="str">
        <f>k3_unique!A77</f>
        <v/>
      </c>
    </row>
    <row r="79">
      <c r="A79" s="36" t="str">
        <f>k3_unique!A78</f>
        <v/>
      </c>
      <c r="B79" s="24" t="s">
        <v>809</v>
      </c>
    </row>
    <row r="80">
      <c r="A80" s="24" t="s">
        <v>809</v>
      </c>
      <c r="B80" s="36" t="str">
        <f>k3_unique!A79</f>
        <v/>
      </c>
    </row>
    <row r="81">
      <c r="A81" s="36" t="str">
        <f>k3_unique!A80</f>
        <v/>
      </c>
      <c r="B81" s="24" t="s">
        <v>809</v>
      </c>
    </row>
    <row r="82">
      <c r="A82" s="24" t="s">
        <v>809</v>
      </c>
      <c r="B82" s="36" t="str">
        <f>k3_unique!A81</f>
        <v/>
      </c>
    </row>
    <row r="83">
      <c r="A83" s="36" t="str">
        <f>k3_unique!A82</f>
        <v/>
      </c>
      <c r="B83" s="24" t="s">
        <v>809</v>
      </c>
    </row>
    <row r="84">
      <c r="A84" s="24" t="s">
        <v>809</v>
      </c>
      <c r="B84" s="36" t="str">
        <f>k3_unique!A83</f>
        <v/>
      </c>
    </row>
    <row r="85">
      <c r="A85" s="36" t="str">
        <f>k3_unique!A84</f>
        <v/>
      </c>
      <c r="B85" s="24" t="s">
        <v>809</v>
      </c>
    </row>
    <row r="86">
      <c r="A86" s="24" t="s">
        <v>809</v>
      </c>
      <c r="B86" s="36" t="str">
        <f>k3_unique!A85</f>
        <v/>
      </c>
    </row>
    <row r="87">
      <c r="A87" s="36" t="str">
        <f>k3_unique!A86</f>
        <v/>
      </c>
      <c r="B87" s="24" t="s">
        <v>809</v>
      </c>
    </row>
    <row r="88">
      <c r="A88" s="24" t="s">
        <v>809</v>
      </c>
      <c r="B88" s="36" t="str">
        <f>k3_unique!A87</f>
        <v/>
      </c>
    </row>
    <row r="89">
      <c r="A89" s="36" t="str">
        <f>k3_unique!A88</f>
        <v/>
      </c>
      <c r="B89" s="24" t="s">
        <v>809</v>
      </c>
    </row>
    <row r="90">
      <c r="A90" s="24" t="s">
        <v>809</v>
      </c>
      <c r="B90" s="36" t="str">
        <f>k3_unique!A89</f>
        <v/>
      </c>
    </row>
    <row r="91">
      <c r="A91" s="36" t="str">
        <f>k3_unique!A90</f>
        <v/>
      </c>
      <c r="B91" s="24" t="s">
        <v>809</v>
      </c>
    </row>
    <row r="92">
      <c r="A92" s="24" t="s">
        <v>809</v>
      </c>
      <c r="B92" s="36" t="str">
        <f>k3_unique!A91</f>
        <v/>
      </c>
    </row>
    <row r="93">
      <c r="A93" s="36" t="str">
        <f>k3_unique!A92</f>
        <v/>
      </c>
      <c r="B93" s="24" t="s">
        <v>809</v>
      </c>
    </row>
    <row r="94">
      <c r="A94" s="24" t="s">
        <v>809</v>
      </c>
      <c r="B94" s="36" t="str">
        <f>k3_unique!A93</f>
        <v/>
      </c>
    </row>
    <row r="95">
      <c r="A95" s="36" t="str">
        <f>k3_unique!A94</f>
        <v/>
      </c>
      <c r="B95" s="24" t="s">
        <v>809</v>
      </c>
    </row>
    <row r="96">
      <c r="A96" s="24" t="s">
        <v>809</v>
      </c>
      <c r="B96" s="36" t="str">
        <f>k3_unique!A95</f>
        <v/>
      </c>
    </row>
    <row r="97">
      <c r="A97" s="36" t="str">
        <f>k3_unique!A96</f>
        <v/>
      </c>
      <c r="B97" s="24" t="s">
        <v>809</v>
      </c>
    </row>
    <row r="98">
      <c r="A98" s="24" t="s">
        <v>809</v>
      </c>
      <c r="B98" s="36" t="str">
        <f>k3_unique!A97</f>
        <v/>
      </c>
    </row>
    <row r="99">
      <c r="A99" s="36" t="str">
        <f>k3_unique!A98</f>
        <v/>
      </c>
      <c r="B99" s="24" t="s">
        <v>809</v>
      </c>
    </row>
    <row r="100">
      <c r="A100" s="24" t="s">
        <v>809</v>
      </c>
      <c r="B100" s="36" t="str">
        <f>k3_unique!A99</f>
        <v/>
      </c>
    </row>
    <row r="101">
      <c r="A101" s="36" t="str">
        <f>k3_unique!A100</f>
        <v/>
      </c>
      <c r="B101" s="24" t="s">
        <v>809</v>
      </c>
    </row>
    <row r="102">
      <c r="A102" s="24" t="s">
        <v>809</v>
      </c>
      <c r="B102" s="36" t="str">
        <f>k3_unique!A101</f>
        <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tr">
        <f>IFERROR(__xludf.DUMMYFUNCTION("UNIQUE(k2_multipl!A:A)"),"\")</f>
        <v>\</v>
      </c>
      <c r="B1" s="11" t="str">
        <f>if('01_indirect'!$B1=1,'01_indirect'!$A1,"")</f>
        <v>た</v>
      </c>
      <c r="C1" s="11" t="str">
        <f>if('01_indirect'!$B2=1,'01_indirect'!$A2,"")</f>
        <v>●○ゆかこ</v>
      </c>
      <c r="D1" s="11" t="str">
        <f>if('01_indirect'!$B3=1,'01_indirect'!$A3,"")</f>
        <v>りー</v>
      </c>
      <c r="E1" s="11" t="str">
        <f>if('01_indirect'!$B4=1,'01_indirect'!$A4,"")</f>
        <v>○わっこ</v>
      </c>
      <c r="F1" s="11" t="str">
        <f>if('01_indirect'!$B5=1,'01_indirect'!$A5,"")</f>
        <v>ふーか</v>
      </c>
      <c r="G1" s="11" t="str">
        <f>if('01_indirect'!$B6=1,'01_indirect'!$A6,"")</f>
        <v>☆はーすけ</v>
      </c>
      <c r="H1" s="11" t="str">
        <f>if('01_indirect'!$B7=1,'01_indirect'!$A7,"")</f>
        <v/>
      </c>
      <c r="I1" s="11" t="str">
        <f>if('01_indirect'!$B8=1,'01_indirect'!$A8,"")</f>
        <v/>
      </c>
      <c r="J1" s="11" t="str">
        <f>if('01_indirect'!$B9=1,'01_indirect'!$A9,"")</f>
        <v/>
      </c>
      <c r="K1" s="11" t="str">
        <f>if('01_indirect'!$B10=1,'01_indirect'!$A10,"")</f>
        <v/>
      </c>
      <c r="L1" s="11" t="str">
        <f>if('01_indirect'!$B11=1,'01_indirect'!$A11,"")</f>
        <v/>
      </c>
      <c r="M1" s="11" t="str">
        <f>if('01_indirect'!$B12=1,'01_indirect'!$A12,"")</f>
        <v/>
      </c>
      <c r="N1" s="11" t="str">
        <f>if('01_indirect'!$B13=1,'01_indirect'!$A13,"")</f>
        <v/>
      </c>
      <c r="O1" s="11" t="str">
        <f>if('01_indirect'!$B14=1,'01_indirect'!$A14,"")</f>
        <v/>
      </c>
      <c r="P1" s="11" t="str">
        <f>if('01_indirect'!$B15=1,'01_indirect'!$A15,"")</f>
        <v/>
      </c>
      <c r="Q1" s="11" t="str">
        <f>if('01_indirect'!$B16=1,'01_indirect'!$A16,"")</f>
        <v/>
      </c>
      <c r="R1" s="11" t="str">
        <f>if('01_indirect'!$B17=1,'01_indirect'!$A17,"")</f>
        <v/>
      </c>
      <c r="S1" s="11" t="str">
        <f>if('01_indirect'!$B18=1,'01_indirect'!$A18,"")</f>
        <v/>
      </c>
      <c r="T1" s="11" t="str">
        <f>if('01_indirect'!$B19=1,'01_indirect'!$A19,"")</f>
        <v/>
      </c>
      <c r="U1" s="11" t="str">
        <f>if('01_indirect'!$B20=1,'01_indirect'!$A20,"")</f>
        <v/>
      </c>
      <c r="V1" s="11" t="str">
        <f>if('01_indirect'!$B21=1,'01_indirect'!$A21,"")</f>
        <v/>
      </c>
      <c r="W1" s="11" t="str">
        <f>if('01_indirect'!$B22=1,'01_indirect'!$A22,"")</f>
        <v/>
      </c>
      <c r="X1" s="11" t="str">
        <f>if('01_indirect'!$B23=1,'01_indirect'!$A23,"")</f>
        <v/>
      </c>
      <c r="Y1" s="11" t="str">
        <f>if('01_indirect'!$B24=1,'01_indirect'!$A24,"")</f>
        <v/>
      </c>
      <c r="Z1" s="11" t="str">
        <f>if('01_indirect'!$B25=1,'01_indirect'!$A25,"")</f>
        <v/>
      </c>
      <c r="AA1" s="11" t="str">
        <f>if('01_indirect'!$B26=1,'01_indirect'!$A26,"")</f>
        <v/>
      </c>
      <c r="AB1" s="11" t="str">
        <f>if('01_indirect'!$B27=1,'01_indirect'!$A27,"")</f>
        <v/>
      </c>
      <c r="AC1" s="11" t="str">
        <f>if('01_indirect'!$B28=1,'01_indirect'!$A28,"")</f>
        <v/>
      </c>
      <c r="AD1" s="11" t="str">
        <f>if('01_indirect'!$B29=1,'01_indirect'!$A29,"")</f>
        <v/>
      </c>
      <c r="AE1" s="11" t="str">
        <f>if('01_indirect'!$B30=1,'01_indirect'!$A30,"")</f>
        <v/>
      </c>
      <c r="AF1" s="11" t="str">
        <f>if('01_indirect'!$B31=1,'01_indirect'!$A31,"")</f>
        <v/>
      </c>
      <c r="AG1" s="11" t="str">
        <f>if('01_indirect'!$B32=1,'01_indirect'!$A32,"")</f>
        <v/>
      </c>
      <c r="AH1" s="11" t="str">
        <f>if('01_indirect'!$B33=1,'01_indirect'!$A33,"")</f>
        <v/>
      </c>
      <c r="AI1" s="11" t="str">
        <f>if('01_indirect'!$B34=1,'01_indirect'!$A34,"")</f>
        <v/>
      </c>
      <c r="AJ1" s="11" t="str">
        <f>if('01_indirect'!$B35=1,'01_indirect'!$A35,"")</f>
        <v/>
      </c>
      <c r="AK1" s="11" t="str">
        <f>if('01_indirect'!$B36=1,'01_indirect'!$A36,"")</f>
        <v/>
      </c>
      <c r="AL1" s="11" t="str">
        <f>if('01_indirect'!$B37=1,'01_indirect'!$A37,"")</f>
        <v/>
      </c>
      <c r="AM1" s="11" t="str">
        <f>if('01_indirect'!$B38=1,'01_indirect'!$A38,"")</f>
        <v/>
      </c>
      <c r="AN1" s="11" t="str">
        <f>if('01_indirect'!$B39=1,'01_indirect'!$A39,"")</f>
        <v/>
      </c>
      <c r="AO1" s="11" t="str">
        <f>if('01_indirect'!$B40=1,'01_indirect'!$A40,"")</f>
        <v/>
      </c>
      <c r="AP1" s="11" t="str">
        <f>if('01_indirect'!$B41=1,'01_indirect'!$A41,"")</f>
        <v/>
      </c>
      <c r="AQ1" s="11" t="str">
        <f>if('01_indirect'!$B42=1,'01_indirect'!$A42,"")</f>
        <v/>
      </c>
      <c r="AR1" s="11" t="str">
        <f>if('01_indirect'!$B43=1,'01_indirect'!$A43,"")</f>
        <v/>
      </c>
      <c r="AS1" s="11" t="str">
        <f>if('01_indirect'!$B44=1,'01_indirect'!$A44,"")</f>
        <v/>
      </c>
      <c r="AT1" s="11" t="str">
        <f>if('01_indirect'!$B45=1,'01_indirect'!$A45,"")</f>
        <v/>
      </c>
      <c r="AU1" s="11" t="str">
        <f>if('01_indirect'!$B46=1,'01_indirect'!$A46,"")</f>
        <v/>
      </c>
      <c r="AV1" s="11" t="str">
        <f>if('01_indirect'!$B47=1,'01_indirect'!$A47,"")</f>
        <v/>
      </c>
      <c r="AW1" s="11" t="str">
        <f>if('01_indirect'!$B48=1,'01_indirect'!$A48,"")</f>
        <v/>
      </c>
      <c r="AX1" s="11" t="str">
        <f>if('01_indirect'!$B49=1,'01_indirect'!$A49,"")</f>
        <v/>
      </c>
      <c r="AY1" s="11" t="str">
        <f>if('01_indirect'!$B50=1,'01_indirect'!$A50,"")</f>
        <v/>
      </c>
    </row>
    <row r="2">
      <c r="A2" s="36" t="str">
        <f>IFERROR(__xludf.DUMMYFUNCTION("""COMPUTED_VALUE"""),"M1")</f>
        <v>M1</v>
      </c>
      <c r="B2" s="36">
        <f>if($A2="",0,if(B$1="",0,dproduct(k2_multipl!$A$1:$AU$100,B$1,k3.5_condition!$A2:$A3)))</f>
        <v>537824</v>
      </c>
      <c r="C2" s="36">
        <f>if($A2="",0,if(C$1="",0,dproduct(k2_multipl!$A$1:$AU$100,C$1,k3.5_condition!$A2:$A3)))</f>
        <v>2744</v>
      </c>
      <c r="D2" s="36">
        <f>if($A2="",0,if(D$1="",0,dproduct(k2_multipl!$A$1:$AU$100,D$1,k3.5_condition!$A2:$A3)))</f>
        <v>1</v>
      </c>
      <c r="E2" s="36">
        <f>if($A2="",0,if(E$1="",0,dproduct(k2_multipl!$A$1:$AU$100,E$1,k3.5_condition!$A2:$A3)))</f>
        <v>38416</v>
      </c>
      <c r="F2" s="36">
        <f>if($A2="",0,if(F$1="",0,dproduct(k2_multipl!$A$1:$AU$100,F$1,k3.5_condition!$A2:$A3)))</f>
        <v>196</v>
      </c>
      <c r="G2" s="36">
        <f>if($A2="",0,if(G$1="",0,dproduct(k2_multipl!$A$1:$AU$100,G$1,k3.5_condition!$A2:$A3)))</f>
        <v>2744</v>
      </c>
      <c r="H2" s="36">
        <f>if($A2="",0,if(H$1="",0,dproduct(k2_multipl!$A$1:$AU$100,H$1,k3.5_condition!$A2:$A3)))</f>
        <v>0</v>
      </c>
      <c r="I2" s="36">
        <f>if($A2="",0,if(I$1="",0,dproduct(k2_multipl!$A$1:$AU$100,I$1,k3.5_condition!$A2:$A3)))</f>
        <v>0</v>
      </c>
      <c r="J2" s="36">
        <f>if($A2="",0,if(J$1="",0,dproduct(k2_multipl!$A$1:$AU$100,J$1,k3.5_condition!$A2:$A3)))</f>
        <v>0</v>
      </c>
      <c r="K2" s="36">
        <f>if($A2="",0,if(K$1="",0,dproduct(k2_multipl!$A$1:$AU$100,K$1,k3.5_condition!$A2:$A3)))</f>
        <v>0</v>
      </c>
      <c r="L2" s="36">
        <f>if($A2="",0,if(L$1="",0,dproduct(k2_multipl!$A$1:$AU$100,L$1,k3.5_condition!$A2:$A3)))</f>
        <v>0</v>
      </c>
      <c r="M2" s="36">
        <f>if($A2="",0,if(M$1="",0,dproduct(k2_multipl!$A$1:$AU$100,M$1,k3.5_condition!$A2:$A3)))</f>
        <v>0</v>
      </c>
      <c r="N2" s="36">
        <f>if($A2="",0,if(N$1="",0,dproduct(k2_multipl!$A$1:$AU$100,N$1,k3.5_condition!$A2:$A3)))</f>
        <v>0</v>
      </c>
      <c r="O2" s="36">
        <f>if($A2="",0,if(O$1="",0,dproduct(k2_multipl!$A$1:$AU$100,O$1,k3.5_condition!$A2:$A3)))</f>
        <v>0</v>
      </c>
      <c r="P2" s="36">
        <f>if($A2="",0,if(P$1="",0,dproduct(k2_multipl!$A$1:$AU$100,P$1,k3.5_condition!$A2:$A3)))</f>
        <v>0</v>
      </c>
      <c r="Q2" s="36">
        <f>if($A2="",0,if(Q$1="",0,dproduct(k2_multipl!$A$1:$AU$100,Q$1,k3.5_condition!$A2:$A3)))</f>
        <v>0</v>
      </c>
      <c r="R2" s="36">
        <f>if($A2="",0,if(R$1="",0,dproduct(k2_multipl!$A$1:$AU$100,R$1,k3.5_condition!$A2:$A3)))</f>
        <v>0</v>
      </c>
      <c r="S2" s="36">
        <f>if($A2="",0,if(S$1="",0,dproduct(k2_multipl!$A$1:$AU$100,S$1,k3.5_condition!$A2:$A3)))</f>
        <v>0</v>
      </c>
      <c r="T2" s="36">
        <f>if($A2="",0,if(T$1="",0,dproduct(k2_multipl!$A$1:$AU$100,T$1,k3.5_condition!$A2:$A3)))</f>
        <v>0</v>
      </c>
      <c r="U2" s="36">
        <f>if($A2="",0,if(U$1="",0,dproduct(k2_multipl!$A$1:$AU$100,U$1,k3.5_condition!$A2:$A3)))</f>
        <v>0</v>
      </c>
      <c r="V2" s="36">
        <f>if($A2="",0,if(V$1="",0,dproduct(k2_multipl!$A$1:$AU$100,V$1,k3.5_condition!$A2:$A3)))</f>
        <v>0</v>
      </c>
      <c r="W2" s="36">
        <f>if($A2="",0,if(W$1="",0,dproduct(k2_multipl!$A$1:$AU$100,W$1,k3.5_condition!$A2:$A3)))</f>
        <v>0</v>
      </c>
      <c r="X2" s="36">
        <f>if($A2="",0,if(X$1="",0,dproduct(k2_multipl!$A$1:$AU$100,X$1,k3.5_condition!$A2:$A3)))</f>
        <v>0</v>
      </c>
      <c r="Y2" s="36">
        <f>if($A2="",0,if(Y$1="",0,dproduct(k2_multipl!$A$1:$AU$100,Y$1,k3.5_condition!$A2:$A3)))</f>
        <v>0</v>
      </c>
      <c r="Z2" s="36">
        <f>if($A2="",0,if(Z$1="",0,dproduct(k2_multipl!$A$1:$AU$100,Z$1,k3.5_condition!$A2:$A3)))</f>
        <v>0</v>
      </c>
      <c r="AA2" s="36">
        <f>if($A2="",0,if(AA$1="",0,dproduct(k2_multipl!$A$1:$AU$100,AA$1,k3.5_condition!$A2:$A3)))</f>
        <v>0</v>
      </c>
      <c r="AB2" s="36">
        <f>if($A2="",0,if(AB$1="",0,dproduct(k2_multipl!$A$1:$AU$100,AB$1,k3.5_condition!$A2:$A3)))</f>
        <v>0</v>
      </c>
      <c r="AC2" s="36">
        <f>if($A2="",0,if(AC$1="",0,dproduct(k2_multipl!$A$1:$AU$100,AC$1,k3.5_condition!$A2:$A3)))</f>
        <v>0</v>
      </c>
      <c r="AD2" s="36">
        <f>if($A2="",0,if(AD$1="",0,dproduct(k2_multipl!$A$1:$AU$100,AD$1,k3.5_condition!$A2:$A3)))</f>
        <v>0</v>
      </c>
      <c r="AE2" s="36">
        <f>if($A2="",0,if(AE$1="",0,dproduct(k2_multipl!$A$1:$AU$100,AE$1,k3.5_condition!$A2:$A3)))</f>
        <v>0</v>
      </c>
      <c r="AF2" s="36">
        <f>if($A2="",0,if(AF$1="",0,dproduct(k2_multipl!$A$1:$AU$100,AF$1,k3.5_condition!$A2:$A3)))</f>
        <v>0</v>
      </c>
      <c r="AG2" s="36">
        <f>if($A2="",0,if(AG$1="",0,dproduct(k2_multipl!$A$1:$AU$100,AG$1,k3.5_condition!$A2:$A3)))</f>
        <v>0</v>
      </c>
      <c r="AH2" s="36">
        <f>if($A2="",0,if(AH$1="",0,dproduct(k2_multipl!$A$1:$AU$100,AH$1,k3.5_condition!$A2:$A3)))</f>
        <v>0</v>
      </c>
      <c r="AI2" s="36">
        <f>if($A2="",0,if(AI$1="",0,dproduct(k2_multipl!$A$1:$AU$100,AI$1,k3.5_condition!$A2:$A3)))</f>
        <v>0</v>
      </c>
      <c r="AJ2" s="36">
        <f>if($A2="",0,if(AJ$1="",0,dproduct(k2_multipl!$A$1:$AU$100,AJ$1,k3.5_condition!$A2:$A3)))</f>
        <v>0</v>
      </c>
      <c r="AK2" s="36">
        <f>if($A2="",0,if(AK$1="",0,dproduct(k2_multipl!$A$1:$AU$100,AK$1,k3.5_condition!$A2:$A3)))</f>
        <v>0</v>
      </c>
      <c r="AL2" s="36">
        <f>if($A2="",0,if(AL$1="",0,dproduct(k2_multipl!$A$1:$AU$100,AL$1,k3.5_condition!$A2:$A3)))</f>
        <v>0</v>
      </c>
      <c r="AM2" s="36">
        <f>if($A2="",0,if(AM$1="",0,dproduct(k2_multipl!$A$1:$AU$100,AM$1,k3.5_condition!$A2:$A3)))</f>
        <v>0</v>
      </c>
      <c r="AN2" s="36">
        <f>if($A2="",0,if(AN$1="",0,dproduct(k2_multipl!$A$1:$AU$100,AN$1,k3.5_condition!$A2:$A3)))</f>
        <v>0</v>
      </c>
      <c r="AO2" s="36">
        <f>if($A2="",0,if(AO$1="",0,dproduct(k2_multipl!$A$1:$AU$100,AO$1,k3.5_condition!$A2:$A3)))</f>
        <v>0</v>
      </c>
      <c r="AP2" s="36">
        <f>if($A2="",0,if(AP$1="",0,dproduct(k2_multipl!$A$1:$AU$100,AP$1,k3.5_condition!$A2:$A3)))</f>
        <v>0</v>
      </c>
      <c r="AQ2" s="36">
        <f>if($A2="",0,if(AQ$1="",0,dproduct(k2_multipl!$A$1:$AU$100,AQ$1,k3.5_condition!$A2:$A3)))</f>
        <v>0</v>
      </c>
      <c r="AR2" s="36">
        <f>if($A2="",0,if(AR$1="",0,dproduct(k2_multipl!$A$1:$AU$100,AR$1,k3.5_condition!$A2:$A3)))</f>
        <v>0</v>
      </c>
      <c r="AS2" s="36">
        <f>if($A2="",0,if(AS$1="",0,dproduct(k2_multipl!$A$1:$AU$100,AS$1,k3.5_condition!$A2:$A3)))</f>
        <v>0</v>
      </c>
      <c r="AT2" s="36">
        <f>if($A2="",0,if(AT$1="",0,dproduct(k2_multipl!$A$1:$AU$100,AT$1,k3.5_condition!$A2:$A3)))</f>
        <v>0</v>
      </c>
      <c r="AU2" s="36">
        <f>if($A2="",0,if(AU$1="",0,dproduct(k2_multipl!$A$1:$AU$100,AU$1,k3.5_condition!$A2:$A3)))</f>
        <v>0</v>
      </c>
      <c r="AV2" s="36">
        <f>if($A2="",0,if(AV$1="",0,dproduct(k2_multipl!$A$1:$AU$100,AV$1,k3.5_condition!$A2:$A3)))</f>
        <v>0</v>
      </c>
      <c r="AW2" s="36">
        <f>if($A2="",0,if(AW$1="",0,dproduct(k2_multipl!$A$1:$AU$100,AW$1,k3.5_condition!$A2:$A3)))</f>
        <v>0</v>
      </c>
      <c r="AX2" s="36">
        <f>if($A2="",0,if(AX$1="",0,dproduct(k2_multipl!$A$1:$AU$100,AX$1,k3.5_condition!$A2:$A3)))</f>
        <v>0</v>
      </c>
      <c r="AY2" s="36">
        <f>if($A2="",0,if(AY$1="",0,dproduct(k2_multipl!$A$1:$AU$100,AY$1,k3.5_condition!$A2:$A3)))</f>
        <v>0</v>
      </c>
    </row>
    <row r="3">
      <c r="A3" s="36" t="str">
        <f>IFERROR(__xludf.DUMMYFUNCTION("""COMPUTED_VALUE"""),"M2")</f>
        <v>M2</v>
      </c>
      <c r="B3" s="36">
        <f>if($A3="",0,if(B$1="",0,dproduct(k2_multipl!$A$1:$AU$100,B$1,k3.5_condition!$B3:$B4)))</f>
        <v>1</v>
      </c>
      <c r="C3" s="36">
        <f>if($A3="",0,if(C$1="",0,dproduct(k2_multipl!$A$1:$AU$100,C$1,k3.5_condition!$B3:$B4)))</f>
        <v>14</v>
      </c>
      <c r="D3" s="36">
        <f>if($A3="",0,if(D$1="",0,dproduct(k2_multipl!$A$1:$AU$100,D$1,k3.5_condition!$B3:$B4)))</f>
        <v>1</v>
      </c>
      <c r="E3" s="36">
        <f>if($A3="",0,if(E$1="",0,dproduct(k2_multipl!$A$1:$AU$100,E$1,k3.5_condition!$B3:$B4)))</f>
        <v>1</v>
      </c>
      <c r="F3" s="36">
        <f>if($A3="",0,if(F$1="",0,dproduct(k2_multipl!$A$1:$AU$100,F$1,k3.5_condition!$B3:$B4)))</f>
        <v>1</v>
      </c>
      <c r="G3" s="36">
        <f>if($A3="",0,if(G$1="",0,dproduct(k2_multipl!$A$1:$AU$100,G$1,k3.5_condition!$B3:$B4)))</f>
        <v>1</v>
      </c>
      <c r="H3" s="36">
        <f>if($A3="",0,if(H$1="",0,dproduct(k2_multipl!$A$1:$AU$100,H$1,k3.5_condition!$B3:$B4)))</f>
        <v>0</v>
      </c>
      <c r="I3" s="36">
        <f>if($A3="",0,if(I$1="",0,dproduct(k2_multipl!$A$1:$AU$100,I$1,k3.5_condition!$B3:$B4)))</f>
        <v>0</v>
      </c>
      <c r="J3" s="36">
        <f>if($A3="",0,if(J$1="",0,dproduct(k2_multipl!$A$1:$AU$100,J$1,k3.5_condition!$B3:$B4)))</f>
        <v>0</v>
      </c>
      <c r="K3" s="36">
        <f>if($A3="",0,if(K$1="",0,dproduct(k2_multipl!$A$1:$AU$100,K$1,k3.5_condition!$B3:$B4)))</f>
        <v>0</v>
      </c>
      <c r="L3" s="36">
        <f>if($A3="",0,if(L$1="",0,dproduct(k2_multipl!$A$1:$AU$100,L$1,k3.5_condition!$B3:$B4)))</f>
        <v>0</v>
      </c>
      <c r="M3" s="36">
        <f>if($A3="",0,if(M$1="",0,dproduct(k2_multipl!$A$1:$AU$100,M$1,k3.5_condition!$B3:$B4)))</f>
        <v>0</v>
      </c>
      <c r="N3" s="36">
        <f>if($A3="",0,if(N$1="",0,dproduct(k2_multipl!$A$1:$AU$100,N$1,k3.5_condition!$B3:$B4)))</f>
        <v>0</v>
      </c>
      <c r="O3" s="36">
        <f>if($A3="",0,if(O$1="",0,dproduct(k2_multipl!$A$1:$AU$100,O$1,k3.5_condition!$B3:$B4)))</f>
        <v>0</v>
      </c>
      <c r="P3" s="36">
        <f>if($A3="",0,if(P$1="",0,dproduct(k2_multipl!$A$1:$AU$100,P$1,k3.5_condition!$B3:$B4)))</f>
        <v>0</v>
      </c>
      <c r="Q3" s="36">
        <f>if($A3="",0,if(Q$1="",0,dproduct(k2_multipl!$A$1:$AU$100,Q$1,k3.5_condition!$B3:$B4)))</f>
        <v>0</v>
      </c>
      <c r="R3" s="36">
        <f>if($A3="",0,if(R$1="",0,dproduct(k2_multipl!$A$1:$AU$100,R$1,k3.5_condition!$B3:$B4)))</f>
        <v>0</v>
      </c>
      <c r="S3" s="36">
        <f>if($A3="",0,if(S$1="",0,dproduct(k2_multipl!$A$1:$AU$100,S$1,k3.5_condition!$B3:$B4)))</f>
        <v>0</v>
      </c>
      <c r="T3" s="36">
        <f>if($A3="",0,if(T$1="",0,dproduct(k2_multipl!$A$1:$AU$100,T$1,k3.5_condition!$B3:$B4)))</f>
        <v>0</v>
      </c>
      <c r="U3" s="36">
        <f>if($A3="",0,if(U$1="",0,dproduct(k2_multipl!$A$1:$AU$100,U$1,k3.5_condition!$B3:$B4)))</f>
        <v>0</v>
      </c>
      <c r="V3" s="36">
        <f>if($A3="",0,if(V$1="",0,dproduct(k2_multipl!$A$1:$AU$100,V$1,k3.5_condition!$B3:$B4)))</f>
        <v>0</v>
      </c>
      <c r="W3" s="36">
        <f>if($A3="",0,if(W$1="",0,dproduct(k2_multipl!$A$1:$AU$100,W$1,k3.5_condition!$B3:$B4)))</f>
        <v>0</v>
      </c>
      <c r="X3" s="36">
        <f>if($A3="",0,if(X$1="",0,dproduct(k2_multipl!$A$1:$AU$100,X$1,k3.5_condition!$B3:$B4)))</f>
        <v>0</v>
      </c>
      <c r="Y3" s="36">
        <f>if($A3="",0,if(Y$1="",0,dproduct(k2_multipl!$A$1:$AU$100,Y$1,k3.5_condition!$B3:$B4)))</f>
        <v>0</v>
      </c>
      <c r="Z3" s="36">
        <f>if($A3="",0,if(Z$1="",0,dproduct(k2_multipl!$A$1:$AU$100,Z$1,k3.5_condition!$B3:$B4)))</f>
        <v>0</v>
      </c>
      <c r="AA3" s="36">
        <f>if($A3="",0,if(AA$1="",0,dproduct(k2_multipl!$A$1:$AU$100,AA$1,k3.5_condition!$B3:$B4)))</f>
        <v>0</v>
      </c>
      <c r="AB3" s="36">
        <f>if($A3="",0,if(AB$1="",0,dproduct(k2_multipl!$A$1:$AU$100,AB$1,k3.5_condition!$B3:$B4)))</f>
        <v>0</v>
      </c>
      <c r="AC3" s="36">
        <f>if($A3="",0,if(AC$1="",0,dproduct(k2_multipl!$A$1:$AU$100,AC$1,k3.5_condition!$B3:$B4)))</f>
        <v>0</v>
      </c>
      <c r="AD3" s="36">
        <f>if($A3="",0,if(AD$1="",0,dproduct(k2_multipl!$A$1:$AU$100,AD$1,k3.5_condition!$B3:$B4)))</f>
        <v>0</v>
      </c>
      <c r="AE3" s="36">
        <f>if($A3="",0,if(AE$1="",0,dproduct(k2_multipl!$A$1:$AU$100,AE$1,k3.5_condition!$B3:$B4)))</f>
        <v>0</v>
      </c>
      <c r="AF3" s="36">
        <f>if($A3="",0,if(AF$1="",0,dproduct(k2_multipl!$A$1:$AU$100,AF$1,k3.5_condition!$B3:$B4)))</f>
        <v>0</v>
      </c>
      <c r="AG3" s="36">
        <f>if($A3="",0,if(AG$1="",0,dproduct(k2_multipl!$A$1:$AU$100,AG$1,k3.5_condition!$B3:$B4)))</f>
        <v>0</v>
      </c>
      <c r="AH3" s="36">
        <f>if($A3="",0,if(AH$1="",0,dproduct(k2_multipl!$A$1:$AU$100,AH$1,k3.5_condition!$B3:$B4)))</f>
        <v>0</v>
      </c>
      <c r="AI3" s="36">
        <f>if($A3="",0,if(AI$1="",0,dproduct(k2_multipl!$A$1:$AU$100,AI$1,k3.5_condition!$B3:$B4)))</f>
        <v>0</v>
      </c>
      <c r="AJ3" s="36">
        <f>if($A3="",0,if(AJ$1="",0,dproduct(k2_multipl!$A$1:$AU$100,AJ$1,k3.5_condition!$B3:$B4)))</f>
        <v>0</v>
      </c>
      <c r="AK3" s="36">
        <f>if($A3="",0,if(AK$1="",0,dproduct(k2_multipl!$A$1:$AU$100,AK$1,k3.5_condition!$B3:$B4)))</f>
        <v>0</v>
      </c>
      <c r="AL3" s="36">
        <f>if($A3="",0,if(AL$1="",0,dproduct(k2_multipl!$A$1:$AU$100,AL$1,k3.5_condition!$B3:$B4)))</f>
        <v>0</v>
      </c>
      <c r="AM3" s="36">
        <f>if($A3="",0,if(AM$1="",0,dproduct(k2_multipl!$A$1:$AU$100,AM$1,k3.5_condition!$B3:$B4)))</f>
        <v>0</v>
      </c>
      <c r="AN3" s="36">
        <f>if($A3="",0,if(AN$1="",0,dproduct(k2_multipl!$A$1:$AU$100,AN$1,k3.5_condition!$B3:$B4)))</f>
        <v>0</v>
      </c>
      <c r="AO3" s="36">
        <f>if($A3="",0,if(AO$1="",0,dproduct(k2_multipl!$A$1:$AU$100,AO$1,k3.5_condition!$B3:$B4)))</f>
        <v>0</v>
      </c>
      <c r="AP3" s="36">
        <f>if($A3="",0,if(AP$1="",0,dproduct(k2_multipl!$A$1:$AU$100,AP$1,k3.5_condition!$B3:$B4)))</f>
        <v>0</v>
      </c>
      <c r="AQ3" s="36">
        <f>if($A3="",0,if(AQ$1="",0,dproduct(k2_multipl!$A$1:$AU$100,AQ$1,k3.5_condition!$B3:$B4)))</f>
        <v>0</v>
      </c>
      <c r="AR3" s="36">
        <f>if($A3="",0,if(AR$1="",0,dproduct(k2_multipl!$A$1:$AU$100,AR$1,k3.5_condition!$B3:$B4)))</f>
        <v>0</v>
      </c>
      <c r="AS3" s="36">
        <f>if($A3="",0,if(AS$1="",0,dproduct(k2_multipl!$A$1:$AU$100,AS$1,k3.5_condition!$B3:$B4)))</f>
        <v>0</v>
      </c>
      <c r="AT3" s="36">
        <f>if($A3="",0,if(AT$1="",0,dproduct(k2_multipl!$A$1:$AU$100,AT$1,k3.5_condition!$B3:$B4)))</f>
        <v>0</v>
      </c>
      <c r="AU3" s="36">
        <f>if($A3="",0,if(AU$1="",0,dproduct(k2_multipl!$A$1:$AU$100,AU$1,k3.5_condition!$B3:$B4)))</f>
        <v>0</v>
      </c>
      <c r="AV3" s="36">
        <f>if($A3="",0,if(AV$1="",0,dproduct(k2_multipl!$A$1:$AU$100,AV$1,k3.5_condition!$B3:$B4)))</f>
        <v>0</v>
      </c>
      <c r="AW3" s="36">
        <f>if($A3="",0,if(AW$1="",0,dproduct(k2_multipl!$A$1:$AU$100,AW$1,k3.5_condition!$B3:$B4)))</f>
        <v>0</v>
      </c>
      <c r="AX3" s="36">
        <f>if($A3="",0,if(AX$1="",0,dproduct(k2_multipl!$A$1:$AU$100,AX$1,k3.5_condition!$B3:$B4)))</f>
        <v>0</v>
      </c>
      <c r="AY3" s="36">
        <f>if($A3="",0,if(AY$1="",0,dproduct(k2_multipl!$A$1:$AU$100,AY$1,k3.5_condition!$B3:$B4)))</f>
        <v>0</v>
      </c>
    </row>
    <row r="4">
      <c r="A4" s="36" t="str">
        <f>IFERROR(__xludf.DUMMYFUNCTION("""COMPUTED_VALUE"""),"M3")</f>
        <v>M3</v>
      </c>
      <c r="B4" s="36">
        <f>if($A4="",0,if(B$1="",0,dproduct(k2_multipl!$A$1:$AU$100,B$1,k3.5_condition!$A4:$A5)))</f>
        <v>7</v>
      </c>
      <c r="C4" s="36">
        <f>if($A4="",0,if(C$1="",0,dproduct(k2_multipl!$A$1:$AU$100,C$1,k3.5_condition!$A4:$A5)))</f>
        <v>1</v>
      </c>
      <c r="D4" s="36">
        <f>if($A4="",0,if(D$1="",0,dproduct(k2_multipl!$A$1:$AU$100,D$1,k3.5_condition!$A4:$A5)))</f>
        <v>1</v>
      </c>
      <c r="E4" s="36">
        <f>if($A4="",0,if(E$1="",0,dproduct(k2_multipl!$A$1:$AU$100,E$1,k3.5_condition!$A4:$A5)))</f>
        <v>14</v>
      </c>
      <c r="F4" s="36">
        <f>if($A4="",0,if(F$1="",0,dproduct(k2_multipl!$A$1:$AU$100,F$1,k3.5_condition!$A4:$A5)))</f>
        <v>1</v>
      </c>
      <c r="G4" s="36">
        <f>if($A4="",0,if(G$1="",0,dproduct(k2_multipl!$A$1:$AU$100,G$1,k3.5_condition!$A4:$A5)))</f>
        <v>1</v>
      </c>
      <c r="H4" s="36">
        <f>if($A4="",0,if(H$1="",0,dproduct(k2_multipl!$A$1:$AU$100,H$1,k3.5_condition!$A4:$A5)))</f>
        <v>0</v>
      </c>
      <c r="I4" s="36">
        <f>if($A4="",0,if(I$1="",0,dproduct(k2_multipl!$A$1:$AU$100,I$1,k3.5_condition!$A4:$A5)))</f>
        <v>0</v>
      </c>
      <c r="J4" s="36">
        <f>if($A4="",0,if(J$1="",0,dproduct(k2_multipl!$A$1:$AU$100,J$1,k3.5_condition!$A4:$A5)))</f>
        <v>0</v>
      </c>
      <c r="K4" s="36">
        <f>if($A4="",0,if(K$1="",0,dproduct(k2_multipl!$A$1:$AU$100,K$1,k3.5_condition!$A4:$A5)))</f>
        <v>0</v>
      </c>
      <c r="L4" s="36">
        <f>if($A4="",0,if(L$1="",0,dproduct(k2_multipl!$A$1:$AU$100,L$1,k3.5_condition!$A4:$A5)))</f>
        <v>0</v>
      </c>
      <c r="M4" s="36">
        <f>if($A4="",0,if(M$1="",0,dproduct(k2_multipl!$A$1:$AU$100,M$1,k3.5_condition!$A4:$A5)))</f>
        <v>0</v>
      </c>
      <c r="N4" s="36">
        <f>if($A4="",0,if(N$1="",0,dproduct(k2_multipl!$A$1:$AU$100,N$1,k3.5_condition!$A4:$A5)))</f>
        <v>0</v>
      </c>
      <c r="O4" s="36">
        <f>if($A4="",0,if(O$1="",0,dproduct(k2_multipl!$A$1:$AU$100,O$1,k3.5_condition!$A4:$A5)))</f>
        <v>0</v>
      </c>
      <c r="P4" s="36">
        <f>if($A4="",0,if(P$1="",0,dproduct(k2_multipl!$A$1:$AU$100,P$1,k3.5_condition!$A4:$A5)))</f>
        <v>0</v>
      </c>
      <c r="Q4" s="36">
        <f>if($A4="",0,if(Q$1="",0,dproduct(k2_multipl!$A$1:$AU$100,Q$1,k3.5_condition!$A4:$A5)))</f>
        <v>0</v>
      </c>
      <c r="R4" s="36">
        <f>if($A4="",0,if(R$1="",0,dproduct(k2_multipl!$A$1:$AU$100,R$1,k3.5_condition!$A4:$A5)))</f>
        <v>0</v>
      </c>
      <c r="S4" s="36">
        <f>if($A4="",0,if(S$1="",0,dproduct(k2_multipl!$A$1:$AU$100,S$1,k3.5_condition!$A4:$A5)))</f>
        <v>0</v>
      </c>
      <c r="T4" s="36">
        <f>if($A4="",0,if(T$1="",0,dproduct(k2_multipl!$A$1:$AU$100,T$1,k3.5_condition!$A4:$A5)))</f>
        <v>0</v>
      </c>
      <c r="U4" s="36">
        <f>if($A4="",0,if(U$1="",0,dproduct(k2_multipl!$A$1:$AU$100,U$1,k3.5_condition!$A4:$A5)))</f>
        <v>0</v>
      </c>
      <c r="V4" s="36">
        <f>if($A4="",0,if(V$1="",0,dproduct(k2_multipl!$A$1:$AU$100,V$1,k3.5_condition!$A4:$A5)))</f>
        <v>0</v>
      </c>
      <c r="W4" s="36">
        <f>if($A4="",0,if(W$1="",0,dproduct(k2_multipl!$A$1:$AU$100,W$1,k3.5_condition!$A4:$A5)))</f>
        <v>0</v>
      </c>
      <c r="X4" s="36">
        <f>if($A4="",0,if(X$1="",0,dproduct(k2_multipl!$A$1:$AU$100,X$1,k3.5_condition!$A4:$A5)))</f>
        <v>0</v>
      </c>
      <c r="Y4" s="36">
        <f>if($A4="",0,if(Y$1="",0,dproduct(k2_multipl!$A$1:$AU$100,Y$1,k3.5_condition!$A4:$A5)))</f>
        <v>0</v>
      </c>
      <c r="Z4" s="36">
        <f>if($A4="",0,if(Z$1="",0,dproduct(k2_multipl!$A$1:$AU$100,Z$1,k3.5_condition!$A4:$A5)))</f>
        <v>0</v>
      </c>
      <c r="AA4" s="36">
        <f>if($A4="",0,if(AA$1="",0,dproduct(k2_multipl!$A$1:$AU$100,AA$1,k3.5_condition!$A4:$A5)))</f>
        <v>0</v>
      </c>
      <c r="AB4" s="36">
        <f>if($A4="",0,if(AB$1="",0,dproduct(k2_multipl!$A$1:$AU$100,AB$1,k3.5_condition!$A4:$A5)))</f>
        <v>0</v>
      </c>
      <c r="AC4" s="36">
        <f>if($A4="",0,if(AC$1="",0,dproduct(k2_multipl!$A$1:$AU$100,AC$1,k3.5_condition!$A4:$A5)))</f>
        <v>0</v>
      </c>
      <c r="AD4" s="36">
        <f>if($A4="",0,if(AD$1="",0,dproduct(k2_multipl!$A$1:$AU$100,AD$1,k3.5_condition!$A4:$A5)))</f>
        <v>0</v>
      </c>
      <c r="AE4" s="36">
        <f>if($A4="",0,if(AE$1="",0,dproduct(k2_multipl!$A$1:$AU$100,AE$1,k3.5_condition!$A4:$A5)))</f>
        <v>0</v>
      </c>
      <c r="AF4" s="36">
        <f>if($A4="",0,if(AF$1="",0,dproduct(k2_multipl!$A$1:$AU$100,AF$1,k3.5_condition!$A4:$A5)))</f>
        <v>0</v>
      </c>
      <c r="AG4" s="36">
        <f>if($A4="",0,if(AG$1="",0,dproduct(k2_multipl!$A$1:$AU$100,AG$1,k3.5_condition!$A4:$A5)))</f>
        <v>0</v>
      </c>
      <c r="AH4" s="36">
        <f>if($A4="",0,if(AH$1="",0,dproduct(k2_multipl!$A$1:$AU$100,AH$1,k3.5_condition!$A4:$A5)))</f>
        <v>0</v>
      </c>
      <c r="AI4" s="36">
        <f>if($A4="",0,if(AI$1="",0,dproduct(k2_multipl!$A$1:$AU$100,AI$1,k3.5_condition!$A4:$A5)))</f>
        <v>0</v>
      </c>
      <c r="AJ4" s="36">
        <f>if($A4="",0,if(AJ$1="",0,dproduct(k2_multipl!$A$1:$AU$100,AJ$1,k3.5_condition!$A4:$A5)))</f>
        <v>0</v>
      </c>
      <c r="AK4" s="36">
        <f>if($A4="",0,if(AK$1="",0,dproduct(k2_multipl!$A$1:$AU$100,AK$1,k3.5_condition!$A4:$A5)))</f>
        <v>0</v>
      </c>
      <c r="AL4" s="36">
        <f>if($A4="",0,if(AL$1="",0,dproduct(k2_multipl!$A$1:$AU$100,AL$1,k3.5_condition!$A4:$A5)))</f>
        <v>0</v>
      </c>
      <c r="AM4" s="36">
        <f>if($A4="",0,if(AM$1="",0,dproduct(k2_multipl!$A$1:$AU$100,AM$1,k3.5_condition!$A4:$A5)))</f>
        <v>0</v>
      </c>
      <c r="AN4" s="36">
        <f>if($A4="",0,if(AN$1="",0,dproduct(k2_multipl!$A$1:$AU$100,AN$1,k3.5_condition!$A4:$A5)))</f>
        <v>0</v>
      </c>
      <c r="AO4" s="36">
        <f>if($A4="",0,if(AO$1="",0,dproduct(k2_multipl!$A$1:$AU$100,AO$1,k3.5_condition!$A4:$A5)))</f>
        <v>0</v>
      </c>
      <c r="AP4" s="36">
        <f>if($A4="",0,if(AP$1="",0,dproduct(k2_multipl!$A$1:$AU$100,AP$1,k3.5_condition!$A4:$A5)))</f>
        <v>0</v>
      </c>
      <c r="AQ4" s="36">
        <f>if($A4="",0,if(AQ$1="",0,dproduct(k2_multipl!$A$1:$AU$100,AQ$1,k3.5_condition!$A4:$A5)))</f>
        <v>0</v>
      </c>
      <c r="AR4" s="36">
        <f>if($A4="",0,if(AR$1="",0,dproduct(k2_multipl!$A$1:$AU$100,AR$1,k3.5_condition!$A4:$A5)))</f>
        <v>0</v>
      </c>
      <c r="AS4" s="36">
        <f>if($A4="",0,if(AS$1="",0,dproduct(k2_multipl!$A$1:$AU$100,AS$1,k3.5_condition!$A4:$A5)))</f>
        <v>0</v>
      </c>
      <c r="AT4" s="36">
        <f>if($A4="",0,if(AT$1="",0,dproduct(k2_multipl!$A$1:$AU$100,AT$1,k3.5_condition!$A4:$A5)))</f>
        <v>0</v>
      </c>
      <c r="AU4" s="36">
        <f>if($A4="",0,if(AU$1="",0,dproduct(k2_multipl!$A$1:$AU$100,AU$1,k3.5_condition!$A4:$A5)))</f>
        <v>0</v>
      </c>
      <c r="AV4" s="36">
        <f>if($A4="",0,if(AV$1="",0,dproduct(k2_multipl!$A$1:$AU$100,AV$1,k3.5_condition!$A4:$A5)))</f>
        <v>0</v>
      </c>
      <c r="AW4" s="36">
        <f>if($A4="",0,if(AW$1="",0,dproduct(k2_multipl!$A$1:$AU$100,AW$1,k3.5_condition!$A4:$A5)))</f>
        <v>0</v>
      </c>
      <c r="AX4" s="36">
        <f>if($A4="",0,if(AX$1="",0,dproduct(k2_multipl!$A$1:$AU$100,AX$1,k3.5_condition!$A4:$A5)))</f>
        <v>0</v>
      </c>
      <c r="AY4" s="36">
        <f>if($A4="",0,if(AY$1="",0,dproduct(k2_multipl!$A$1:$AU$100,AY$1,k3.5_condition!$A4:$A5)))</f>
        <v>0</v>
      </c>
    </row>
    <row r="5">
      <c r="A5" s="36" t="str">
        <f>IFERROR(__xludf.DUMMYFUNCTION("""COMPUTED_VALUE"""),"M4①")</f>
        <v>M4①</v>
      </c>
      <c r="B5" s="36">
        <f>if($A5="",0,if(B$1="",0,dproduct(k2_multipl!$A$1:$AU$100,B$1,k3.5_condition!$B5:$B6)))</f>
        <v>1</v>
      </c>
      <c r="C5" s="36">
        <f>if($A5="",0,if(C$1="",0,dproduct(k2_multipl!$A$1:$AU$100,C$1,k3.5_condition!$B5:$B6)))</f>
        <v>1</v>
      </c>
      <c r="D5" s="36">
        <f>if($A5="",0,if(D$1="",0,dproduct(k2_multipl!$A$1:$AU$100,D$1,k3.5_condition!$B5:$B6)))</f>
        <v>14</v>
      </c>
      <c r="E5" s="36">
        <f>if($A5="",0,if(E$1="",0,dproduct(k2_multipl!$A$1:$AU$100,E$1,k3.5_condition!$B5:$B6)))</f>
        <v>1</v>
      </c>
      <c r="F5" s="36">
        <f>if($A5="",0,if(F$1="",0,dproduct(k2_multipl!$A$1:$AU$100,F$1,k3.5_condition!$B5:$B6)))</f>
        <v>1</v>
      </c>
      <c r="G5" s="36">
        <f>if($A5="",0,if(G$1="",0,dproduct(k2_multipl!$A$1:$AU$100,G$1,k3.5_condition!$B5:$B6)))</f>
        <v>1</v>
      </c>
      <c r="H5" s="36">
        <f>if($A5="",0,if(H$1="",0,dproduct(k2_multipl!$A$1:$AU$100,H$1,k3.5_condition!$B5:$B6)))</f>
        <v>0</v>
      </c>
      <c r="I5" s="36">
        <f>if($A5="",0,if(I$1="",0,dproduct(k2_multipl!$A$1:$AU$100,I$1,k3.5_condition!$B5:$B6)))</f>
        <v>0</v>
      </c>
      <c r="J5" s="36">
        <f>if($A5="",0,if(J$1="",0,dproduct(k2_multipl!$A$1:$AU$100,J$1,k3.5_condition!$B5:$B6)))</f>
        <v>0</v>
      </c>
      <c r="K5" s="36">
        <f>if($A5="",0,if(K$1="",0,dproduct(k2_multipl!$A$1:$AU$100,K$1,k3.5_condition!$B5:$B6)))</f>
        <v>0</v>
      </c>
      <c r="L5" s="36">
        <f>if($A5="",0,if(L$1="",0,dproduct(k2_multipl!$A$1:$AU$100,L$1,k3.5_condition!$B5:$B6)))</f>
        <v>0</v>
      </c>
      <c r="M5" s="36">
        <f>if($A5="",0,if(M$1="",0,dproduct(k2_multipl!$A$1:$AU$100,M$1,k3.5_condition!$B5:$B6)))</f>
        <v>0</v>
      </c>
      <c r="N5" s="36">
        <f>if($A5="",0,if(N$1="",0,dproduct(k2_multipl!$A$1:$AU$100,N$1,k3.5_condition!$B5:$B6)))</f>
        <v>0</v>
      </c>
      <c r="O5" s="36">
        <f>if($A5="",0,if(O$1="",0,dproduct(k2_multipl!$A$1:$AU$100,O$1,k3.5_condition!$B5:$B6)))</f>
        <v>0</v>
      </c>
      <c r="P5" s="36">
        <f>if($A5="",0,if(P$1="",0,dproduct(k2_multipl!$A$1:$AU$100,P$1,k3.5_condition!$B5:$B6)))</f>
        <v>0</v>
      </c>
      <c r="Q5" s="36">
        <f>if($A5="",0,if(Q$1="",0,dproduct(k2_multipl!$A$1:$AU$100,Q$1,k3.5_condition!$B5:$B6)))</f>
        <v>0</v>
      </c>
      <c r="R5" s="36">
        <f>if($A5="",0,if(R$1="",0,dproduct(k2_multipl!$A$1:$AU$100,R$1,k3.5_condition!$B5:$B6)))</f>
        <v>0</v>
      </c>
      <c r="S5" s="36">
        <f>if($A5="",0,if(S$1="",0,dproduct(k2_multipl!$A$1:$AU$100,S$1,k3.5_condition!$B5:$B6)))</f>
        <v>0</v>
      </c>
      <c r="T5" s="36">
        <f>if($A5="",0,if(T$1="",0,dproduct(k2_multipl!$A$1:$AU$100,T$1,k3.5_condition!$B5:$B6)))</f>
        <v>0</v>
      </c>
      <c r="U5" s="36">
        <f>if($A5="",0,if(U$1="",0,dproduct(k2_multipl!$A$1:$AU$100,U$1,k3.5_condition!$B5:$B6)))</f>
        <v>0</v>
      </c>
      <c r="V5" s="36">
        <f>if($A5="",0,if(V$1="",0,dproduct(k2_multipl!$A$1:$AU$100,V$1,k3.5_condition!$B5:$B6)))</f>
        <v>0</v>
      </c>
      <c r="W5" s="36">
        <f>if($A5="",0,if(W$1="",0,dproduct(k2_multipl!$A$1:$AU$100,W$1,k3.5_condition!$B5:$B6)))</f>
        <v>0</v>
      </c>
      <c r="X5" s="36">
        <f>if($A5="",0,if(X$1="",0,dproduct(k2_multipl!$A$1:$AU$100,X$1,k3.5_condition!$B5:$B6)))</f>
        <v>0</v>
      </c>
      <c r="Y5" s="36">
        <f>if($A5="",0,if(Y$1="",0,dproduct(k2_multipl!$A$1:$AU$100,Y$1,k3.5_condition!$B5:$B6)))</f>
        <v>0</v>
      </c>
      <c r="Z5" s="36">
        <f>if($A5="",0,if(Z$1="",0,dproduct(k2_multipl!$A$1:$AU$100,Z$1,k3.5_condition!$B5:$B6)))</f>
        <v>0</v>
      </c>
      <c r="AA5" s="36">
        <f>if($A5="",0,if(AA$1="",0,dproduct(k2_multipl!$A$1:$AU$100,AA$1,k3.5_condition!$B5:$B6)))</f>
        <v>0</v>
      </c>
      <c r="AB5" s="36">
        <f>if($A5="",0,if(AB$1="",0,dproduct(k2_multipl!$A$1:$AU$100,AB$1,k3.5_condition!$B5:$B6)))</f>
        <v>0</v>
      </c>
      <c r="AC5" s="36">
        <f>if($A5="",0,if(AC$1="",0,dproduct(k2_multipl!$A$1:$AU$100,AC$1,k3.5_condition!$B5:$B6)))</f>
        <v>0</v>
      </c>
      <c r="AD5" s="36">
        <f>if($A5="",0,if(AD$1="",0,dproduct(k2_multipl!$A$1:$AU$100,AD$1,k3.5_condition!$B5:$B6)))</f>
        <v>0</v>
      </c>
      <c r="AE5" s="36">
        <f>if($A5="",0,if(AE$1="",0,dproduct(k2_multipl!$A$1:$AU$100,AE$1,k3.5_condition!$B5:$B6)))</f>
        <v>0</v>
      </c>
      <c r="AF5" s="36">
        <f>if($A5="",0,if(AF$1="",0,dproduct(k2_multipl!$A$1:$AU$100,AF$1,k3.5_condition!$B5:$B6)))</f>
        <v>0</v>
      </c>
      <c r="AG5" s="36">
        <f>if($A5="",0,if(AG$1="",0,dproduct(k2_multipl!$A$1:$AU$100,AG$1,k3.5_condition!$B5:$B6)))</f>
        <v>0</v>
      </c>
      <c r="AH5" s="36">
        <f>if($A5="",0,if(AH$1="",0,dproduct(k2_multipl!$A$1:$AU$100,AH$1,k3.5_condition!$B5:$B6)))</f>
        <v>0</v>
      </c>
      <c r="AI5" s="36">
        <f>if($A5="",0,if(AI$1="",0,dproduct(k2_multipl!$A$1:$AU$100,AI$1,k3.5_condition!$B5:$B6)))</f>
        <v>0</v>
      </c>
      <c r="AJ5" s="36">
        <f>if($A5="",0,if(AJ$1="",0,dproduct(k2_multipl!$A$1:$AU$100,AJ$1,k3.5_condition!$B5:$B6)))</f>
        <v>0</v>
      </c>
      <c r="AK5" s="36">
        <f>if($A5="",0,if(AK$1="",0,dproduct(k2_multipl!$A$1:$AU$100,AK$1,k3.5_condition!$B5:$B6)))</f>
        <v>0</v>
      </c>
      <c r="AL5" s="36">
        <f>if($A5="",0,if(AL$1="",0,dproduct(k2_multipl!$A$1:$AU$100,AL$1,k3.5_condition!$B5:$B6)))</f>
        <v>0</v>
      </c>
      <c r="AM5" s="36">
        <f>if($A5="",0,if(AM$1="",0,dproduct(k2_multipl!$A$1:$AU$100,AM$1,k3.5_condition!$B5:$B6)))</f>
        <v>0</v>
      </c>
      <c r="AN5" s="36">
        <f>if($A5="",0,if(AN$1="",0,dproduct(k2_multipl!$A$1:$AU$100,AN$1,k3.5_condition!$B5:$B6)))</f>
        <v>0</v>
      </c>
      <c r="AO5" s="36">
        <f>if($A5="",0,if(AO$1="",0,dproduct(k2_multipl!$A$1:$AU$100,AO$1,k3.5_condition!$B5:$B6)))</f>
        <v>0</v>
      </c>
      <c r="AP5" s="36">
        <f>if($A5="",0,if(AP$1="",0,dproduct(k2_multipl!$A$1:$AU$100,AP$1,k3.5_condition!$B5:$B6)))</f>
        <v>0</v>
      </c>
      <c r="AQ5" s="36">
        <f>if($A5="",0,if(AQ$1="",0,dproduct(k2_multipl!$A$1:$AU$100,AQ$1,k3.5_condition!$B5:$B6)))</f>
        <v>0</v>
      </c>
      <c r="AR5" s="36">
        <f>if($A5="",0,if(AR$1="",0,dproduct(k2_multipl!$A$1:$AU$100,AR$1,k3.5_condition!$B5:$B6)))</f>
        <v>0</v>
      </c>
      <c r="AS5" s="36">
        <f>if($A5="",0,if(AS$1="",0,dproduct(k2_multipl!$A$1:$AU$100,AS$1,k3.5_condition!$B5:$B6)))</f>
        <v>0</v>
      </c>
      <c r="AT5" s="36">
        <f>if($A5="",0,if(AT$1="",0,dproduct(k2_multipl!$A$1:$AU$100,AT$1,k3.5_condition!$B5:$B6)))</f>
        <v>0</v>
      </c>
      <c r="AU5" s="36">
        <f>if($A5="",0,if(AU$1="",0,dproduct(k2_multipl!$A$1:$AU$100,AU$1,k3.5_condition!$B5:$B6)))</f>
        <v>0</v>
      </c>
      <c r="AV5" s="36">
        <f>if($A5="",0,if(AV$1="",0,dproduct(k2_multipl!$A$1:$AU$100,AV$1,k3.5_condition!$B5:$B6)))</f>
        <v>0</v>
      </c>
      <c r="AW5" s="36">
        <f>if($A5="",0,if(AW$1="",0,dproduct(k2_multipl!$A$1:$AU$100,AW$1,k3.5_condition!$B5:$B6)))</f>
        <v>0</v>
      </c>
      <c r="AX5" s="36">
        <f>if($A5="",0,if(AX$1="",0,dproduct(k2_multipl!$A$1:$AU$100,AX$1,k3.5_condition!$B5:$B6)))</f>
        <v>0</v>
      </c>
      <c r="AY5" s="36">
        <f>if($A5="",0,if(AY$1="",0,dproduct(k2_multipl!$A$1:$AU$100,AY$1,k3.5_condition!$B5:$B6)))</f>
        <v>0</v>
      </c>
    </row>
    <row r="6">
      <c r="A6" s="36" t="str">
        <f>IFERROR(__xludf.DUMMYFUNCTION("""COMPUTED_VALUE"""),"M4②")</f>
        <v>M4②</v>
      </c>
      <c r="B6" s="36">
        <f>if($A6="",0,if(B$1="",0,dproduct(k2_multipl!$A$1:$AU$100,B$1,k3.5_condition!$A6:$A7)))</f>
        <v>1</v>
      </c>
      <c r="C6" s="36">
        <f>if($A6="",0,if(C$1="",0,dproduct(k2_multipl!$A$1:$AU$100,C$1,k3.5_condition!$A6:$A7)))</f>
        <v>1</v>
      </c>
      <c r="D6" s="36">
        <f>if($A6="",0,if(D$1="",0,dproduct(k2_multipl!$A$1:$AU$100,D$1,k3.5_condition!$A6:$A7)))</f>
        <v>14</v>
      </c>
      <c r="E6" s="36">
        <f>if($A6="",0,if(E$1="",0,dproduct(k2_multipl!$A$1:$AU$100,E$1,k3.5_condition!$A6:$A7)))</f>
        <v>1</v>
      </c>
      <c r="F6" s="36">
        <f>if($A6="",0,if(F$1="",0,dproduct(k2_multipl!$A$1:$AU$100,F$1,k3.5_condition!$A6:$A7)))</f>
        <v>1</v>
      </c>
      <c r="G6" s="36">
        <f>if($A6="",0,if(G$1="",0,dproduct(k2_multipl!$A$1:$AU$100,G$1,k3.5_condition!$A6:$A7)))</f>
        <v>1</v>
      </c>
      <c r="H6" s="36">
        <f>if($A6="",0,if(H$1="",0,dproduct(k2_multipl!$A$1:$AU$100,H$1,k3.5_condition!$A6:$A7)))</f>
        <v>0</v>
      </c>
      <c r="I6" s="36">
        <f>if($A6="",0,if(I$1="",0,dproduct(k2_multipl!$A$1:$AU$100,I$1,k3.5_condition!$A6:$A7)))</f>
        <v>0</v>
      </c>
      <c r="J6" s="36">
        <f>if($A6="",0,if(J$1="",0,dproduct(k2_multipl!$A$1:$AU$100,J$1,k3.5_condition!$A6:$A7)))</f>
        <v>0</v>
      </c>
      <c r="K6" s="36">
        <f>if($A6="",0,if(K$1="",0,dproduct(k2_multipl!$A$1:$AU$100,K$1,k3.5_condition!$A6:$A7)))</f>
        <v>0</v>
      </c>
      <c r="L6" s="36">
        <f>if($A6="",0,if(L$1="",0,dproduct(k2_multipl!$A$1:$AU$100,L$1,k3.5_condition!$A6:$A7)))</f>
        <v>0</v>
      </c>
      <c r="M6" s="36">
        <f>if($A6="",0,if(M$1="",0,dproduct(k2_multipl!$A$1:$AU$100,M$1,k3.5_condition!$A6:$A7)))</f>
        <v>0</v>
      </c>
      <c r="N6" s="36">
        <f>if($A6="",0,if(N$1="",0,dproduct(k2_multipl!$A$1:$AU$100,N$1,k3.5_condition!$A6:$A7)))</f>
        <v>0</v>
      </c>
      <c r="O6" s="36">
        <f>if($A6="",0,if(O$1="",0,dproduct(k2_multipl!$A$1:$AU$100,O$1,k3.5_condition!$A6:$A7)))</f>
        <v>0</v>
      </c>
      <c r="P6" s="36">
        <f>if($A6="",0,if(P$1="",0,dproduct(k2_multipl!$A$1:$AU$100,P$1,k3.5_condition!$A6:$A7)))</f>
        <v>0</v>
      </c>
      <c r="Q6" s="36">
        <f>if($A6="",0,if(Q$1="",0,dproduct(k2_multipl!$A$1:$AU$100,Q$1,k3.5_condition!$A6:$A7)))</f>
        <v>0</v>
      </c>
      <c r="R6" s="36">
        <f>if($A6="",0,if(R$1="",0,dproduct(k2_multipl!$A$1:$AU$100,R$1,k3.5_condition!$A6:$A7)))</f>
        <v>0</v>
      </c>
      <c r="S6" s="36">
        <f>if($A6="",0,if(S$1="",0,dproduct(k2_multipl!$A$1:$AU$100,S$1,k3.5_condition!$A6:$A7)))</f>
        <v>0</v>
      </c>
      <c r="T6" s="36">
        <f>if($A6="",0,if(T$1="",0,dproduct(k2_multipl!$A$1:$AU$100,T$1,k3.5_condition!$A6:$A7)))</f>
        <v>0</v>
      </c>
      <c r="U6" s="36">
        <f>if($A6="",0,if(U$1="",0,dproduct(k2_multipl!$A$1:$AU$100,U$1,k3.5_condition!$A6:$A7)))</f>
        <v>0</v>
      </c>
      <c r="V6" s="36">
        <f>if($A6="",0,if(V$1="",0,dproduct(k2_multipl!$A$1:$AU$100,V$1,k3.5_condition!$A6:$A7)))</f>
        <v>0</v>
      </c>
      <c r="W6" s="36">
        <f>if($A6="",0,if(W$1="",0,dproduct(k2_multipl!$A$1:$AU$100,W$1,k3.5_condition!$A6:$A7)))</f>
        <v>0</v>
      </c>
      <c r="X6" s="36">
        <f>if($A6="",0,if(X$1="",0,dproduct(k2_multipl!$A$1:$AU$100,X$1,k3.5_condition!$A6:$A7)))</f>
        <v>0</v>
      </c>
      <c r="Y6" s="36">
        <f>if($A6="",0,if(Y$1="",0,dproduct(k2_multipl!$A$1:$AU$100,Y$1,k3.5_condition!$A6:$A7)))</f>
        <v>0</v>
      </c>
      <c r="Z6" s="36">
        <f>if($A6="",0,if(Z$1="",0,dproduct(k2_multipl!$A$1:$AU$100,Z$1,k3.5_condition!$A6:$A7)))</f>
        <v>0</v>
      </c>
      <c r="AA6" s="36">
        <f>if($A6="",0,if(AA$1="",0,dproduct(k2_multipl!$A$1:$AU$100,AA$1,k3.5_condition!$A6:$A7)))</f>
        <v>0</v>
      </c>
      <c r="AB6" s="36">
        <f>if($A6="",0,if(AB$1="",0,dproduct(k2_multipl!$A$1:$AU$100,AB$1,k3.5_condition!$A6:$A7)))</f>
        <v>0</v>
      </c>
      <c r="AC6" s="36">
        <f>if($A6="",0,if(AC$1="",0,dproduct(k2_multipl!$A$1:$AU$100,AC$1,k3.5_condition!$A6:$A7)))</f>
        <v>0</v>
      </c>
      <c r="AD6" s="36">
        <f>if($A6="",0,if(AD$1="",0,dproduct(k2_multipl!$A$1:$AU$100,AD$1,k3.5_condition!$A6:$A7)))</f>
        <v>0</v>
      </c>
      <c r="AE6" s="36">
        <f>if($A6="",0,if(AE$1="",0,dproduct(k2_multipl!$A$1:$AU$100,AE$1,k3.5_condition!$A6:$A7)))</f>
        <v>0</v>
      </c>
      <c r="AF6" s="36">
        <f>if($A6="",0,if(AF$1="",0,dproduct(k2_multipl!$A$1:$AU$100,AF$1,k3.5_condition!$A6:$A7)))</f>
        <v>0</v>
      </c>
      <c r="AG6" s="36">
        <f>if($A6="",0,if(AG$1="",0,dproduct(k2_multipl!$A$1:$AU$100,AG$1,k3.5_condition!$A6:$A7)))</f>
        <v>0</v>
      </c>
      <c r="AH6" s="36">
        <f>if($A6="",0,if(AH$1="",0,dproduct(k2_multipl!$A$1:$AU$100,AH$1,k3.5_condition!$A6:$A7)))</f>
        <v>0</v>
      </c>
      <c r="AI6" s="36">
        <f>if($A6="",0,if(AI$1="",0,dproduct(k2_multipl!$A$1:$AU$100,AI$1,k3.5_condition!$A6:$A7)))</f>
        <v>0</v>
      </c>
      <c r="AJ6" s="36">
        <f>if($A6="",0,if(AJ$1="",0,dproduct(k2_multipl!$A$1:$AU$100,AJ$1,k3.5_condition!$A6:$A7)))</f>
        <v>0</v>
      </c>
      <c r="AK6" s="36">
        <f>if($A6="",0,if(AK$1="",0,dproduct(k2_multipl!$A$1:$AU$100,AK$1,k3.5_condition!$A6:$A7)))</f>
        <v>0</v>
      </c>
      <c r="AL6" s="36">
        <f>if($A6="",0,if(AL$1="",0,dproduct(k2_multipl!$A$1:$AU$100,AL$1,k3.5_condition!$A6:$A7)))</f>
        <v>0</v>
      </c>
      <c r="AM6" s="36">
        <f>if($A6="",0,if(AM$1="",0,dproduct(k2_multipl!$A$1:$AU$100,AM$1,k3.5_condition!$A6:$A7)))</f>
        <v>0</v>
      </c>
      <c r="AN6" s="36">
        <f>if($A6="",0,if(AN$1="",0,dproduct(k2_multipl!$A$1:$AU$100,AN$1,k3.5_condition!$A6:$A7)))</f>
        <v>0</v>
      </c>
      <c r="AO6" s="36">
        <f>if($A6="",0,if(AO$1="",0,dproduct(k2_multipl!$A$1:$AU$100,AO$1,k3.5_condition!$A6:$A7)))</f>
        <v>0</v>
      </c>
      <c r="AP6" s="36">
        <f>if($A6="",0,if(AP$1="",0,dproduct(k2_multipl!$A$1:$AU$100,AP$1,k3.5_condition!$A6:$A7)))</f>
        <v>0</v>
      </c>
      <c r="AQ6" s="36">
        <f>if($A6="",0,if(AQ$1="",0,dproduct(k2_multipl!$A$1:$AU$100,AQ$1,k3.5_condition!$A6:$A7)))</f>
        <v>0</v>
      </c>
      <c r="AR6" s="36">
        <f>if($A6="",0,if(AR$1="",0,dproduct(k2_multipl!$A$1:$AU$100,AR$1,k3.5_condition!$A6:$A7)))</f>
        <v>0</v>
      </c>
      <c r="AS6" s="36">
        <f>if($A6="",0,if(AS$1="",0,dproduct(k2_multipl!$A$1:$AU$100,AS$1,k3.5_condition!$A6:$A7)))</f>
        <v>0</v>
      </c>
      <c r="AT6" s="36">
        <f>if($A6="",0,if(AT$1="",0,dproduct(k2_multipl!$A$1:$AU$100,AT$1,k3.5_condition!$A6:$A7)))</f>
        <v>0</v>
      </c>
      <c r="AU6" s="36">
        <f>if($A6="",0,if(AU$1="",0,dproduct(k2_multipl!$A$1:$AU$100,AU$1,k3.5_condition!$A6:$A7)))</f>
        <v>0</v>
      </c>
      <c r="AV6" s="36">
        <f>if($A6="",0,if(AV$1="",0,dproduct(k2_multipl!$A$1:$AU$100,AV$1,k3.5_condition!$A6:$A7)))</f>
        <v>0</v>
      </c>
      <c r="AW6" s="36">
        <f>if($A6="",0,if(AW$1="",0,dproduct(k2_multipl!$A$1:$AU$100,AW$1,k3.5_condition!$A6:$A7)))</f>
        <v>0</v>
      </c>
      <c r="AX6" s="36">
        <f>if($A6="",0,if(AX$1="",0,dproduct(k2_multipl!$A$1:$AU$100,AX$1,k3.5_condition!$A6:$A7)))</f>
        <v>0</v>
      </c>
      <c r="AY6" s="36">
        <f>if($A6="",0,if(AY$1="",0,dproduct(k2_multipl!$A$1:$AU$100,AY$1,k3.5_condition!$A6:$A7)))</f>
        <v>0</v>
      </c>
    </row>
    <row r="7">
      <c r="A7" s="36" t="str">
        <f>IFERROR(__xludf.DUMMYFUNCTION("""COMPUTED_VALUE"""),"M4③")</f>
        <v>M4③</v>
      </c>
      <c r="B7" s="36">
        <f>if($A7="",0,if(B$1="",0,dproduct(k2_multipl!$A$1:$AU$100,B$1,k3.5_condition!$B7:$B8)))</f>
        <v>1</v>
      </c>
      <c r="C7" s="36">
        <f>if($A7="",0,if(C$1="",0,dproduct(k2_multipl!$A$1:$AU$100,C$1,k3.5_condition!$B7:$B8)))</f>
        <v>1</v>
      </c>
      <c r="D7" s="36">
        <f>if($A7="",0,if(D$1="",0,dproduct(k2_multipl!$A$1:$AU$100,D$1,k3.5_condition!$B7:$B8)))</f>
        <v>14</v>
      </c>
      <c r="E7" s="36">
        <f>if($A7="",0,if(E$1="",0,dproduct(k2_multipl!$A$1:$AU$100,E$1,k3.5_condition!$B7:$B8)))</f>
        <v>1</v>
      </c>
      <c r="F7" s="36">
        <f>if($A7="",0,if(F$1="",0,dproduct(k2_multipl!$A$1:$AU$100,F$1,k3.5_condition!$B7:$B8)))</f>
        <v>1</v>
      </c>
      <c r="G7" s="36">
        <f>if($A7="",0,if(G$1="",0,dproduct(k2_multipl!$A$1:$AU$100,G$1,k3.5_condition!$B7:$B8)))</f>
        <v>1</v>
      </c>
      <c r="H7" s="36">
        <f>if($A7="",0,if(H$1="",0,dproduct(k2_multipl!$A$1:$AU$100,H$1,k3.5_condition!$B7:$B8)))</f>
        <v>0</v>
      </c>
      <c r="I7" s="36">
        <f>if($A7="",0,if(I$1="",0,dproduct(k2_multipl!$A$1:$AU$100,I$1,k3.5_condition!$B7:$B8)))</f>
        <v>0</v>
      </c>
      <c r="J7" s="36">
        <f>if($A7="",0,if(J$1="",0,dproduct(k2_multipl!$A$1:$AU$100,J$1,k3.5_condition!$B7:$B8)))</f>
        <v>0</v>
      </c>
      <c r="K7" s="36">
        <f>if($A7="",0,if(K$1="",0,dproduct(k2_multipl!$A$1:$AU$100,K$1,k3.5_condition!$B7:$B8)))</f>
        <v>0</v>
      </c>
      <c r="L7" s="36">
        <f>if($A7="",0,if(L$1="",0,dproduct(k2_multipl!$A$1:$AU$100,L$1,k3.5_condition!$B7:$B8)))</f>
        <v>0</v>
      </c>
      <c r="M7" s="36">
        <f>if($A7="",0,if(M$1="",0,dproduct(k2_multipl!$A$1:$AU$100,M$1,k3.5_condition!$B7:$B8)))</f>
        <v>0</v>
      </c>
      <c r="N7" s="36">
        <f>if($A7="",0,if(N$1="",0,dproduct(k2_multipl!$A$1:$AU$100,N$1,k3.5_condition!$B7:$B8)))</f>
        <v>0</v>
      </c>
      <c r="O7" s="36">
        <f>if($A7="",0,if(O$1="",0,dproduct(k2_multipl!$A$1:$AU$100,O$1,k3.5_condition!$B7:$B8)))</f>
        <v>0</v>
      </c>
      <c r="P7" s="36">
        <f>if($A7="",0,if(P$1="",0,dproduct(k2_multipl!$A$1:$AU$100,P$1,k3.5_condition!$B7:$B8)))</f>
        <v>0</v>
      </c>
      <c r="Q7" s="36">
        <f>if($A7="",0,if(Q$1="",0,dproduct(k2_multipl!$A$1:$AU$100,Q$1,k3.5_condition!$B7:$B8)))</f>
        <v>0</v>
      </c>
      <c r="R7" s="36">
        <f>if($A7="",0,if(R$1="",0,dproduct(k2_multipl!$A$1:$AU$100,R$1,k3.5_condition!$B7:$B8)))</f>
        <v>0</v>
      </c>
      <c r="S7" s="36">
        <f>if($A7="",0,if(S$1="",0,dproduct(k2_multipl!$A$1:$AU$100,S$1,k3.5_condition!$B7:$B8)))</f>
        <v>0</v>
      </c>
      <c r="T7" s="36">
        <f>if($A7="",0,if(T$1="",0,dproduct(k2_multipl!$A$1:$AU$100,T$1,k3.5_condition!$B7:$B8)))</f>
        <v>0</v>
      </c>
      <c r="U7" s="36">
        <f>if($A7="",0,if(U$1="",0,dproduct(k2_multipl!$A$1:$AU$100,U$1,k3.5_condition!$B7:$B8)))</f>
        <v>0</v>
      </c>
      <c r="V7" s="36">
        <f>if($A7="",0,if(V$1="",0,dproduct(k2_multipl!$A$1:$AU$100,V$1,k3.5_condition!$B7:$B8)))</f>
        <v>0</v>
      </c>
      <c r="W7" s="36">
        <f>if($A7="",0,if(W$1="",0,dproduct(k2_multipl!$A$1:$AU$100,W$1,k3.5_condition!$B7:$B8)))</f>
        <v>0</v>
      </c>
      <c r="X7" s="36">
        <f>if($A7="",0,if(X$1="",0,dproduct(k2_multipl!$A$1:$AU$100,X$1,k3.5_condition!$B7:$B8)))</f>
        <v>0</v>
      </c>
      <c r="Y7" s="36">
        <f>if($A7="",0,if(Y$1="",0,dproduct(k2_multipl!$A$1:$AU$100,Y$1,k3.5_condition!$B7:$B8)))</f>
        <v>0</v>
      </c>
      <c r="Z7" s="36">
        <f>if($A7="",0,if(Z$1="",0,dproduct(k2_multipl!$A$1:$AU$100,Z$1,k3.5_condition!$B7:$B8)))</f>
        <v>0</v>
      </c>
      <c r="AA7" s="36">
        <f>if($A7="",0,if(AA$1="",0,dproduct(k2_multipl!$A$1:$AU$100,AA$1,k3.5_condition!$B7:$B8)))</f>
        <v>0</v>
      </c>
      <c r="AB7" s="36">
        <f>if($A7="",0,if(AB$1="",0,dproduct(k2_multipl!$A$1:$AU$100,AB$1,k3.5_condition!$B7:$B8)))</f>
        <v>0</v>
      </c>
      <c r="AC7" s="36">
        <f>if($A7="",0,if(AC$1="",0,dproduct(k2_multipl!$A$1:$AU$100,AC$1,k3.5_condition!$B7:$B8)))</f>
        <v>0</v>
      </c>
      <c r="AD7" s="36">
        <f>if($A7="",0,if(AD$1="",0,dproduct(k2_multipl!$A$1:$AU$100,AD$1,k3.5_condition!$B7:$B8)))</f>
        <v>0</v>
      </c>
      <c r="AE7" s="36">
        <f>if($A7="",0,if(AE$1="",0,dproduct(k2_multipl!$A$1:$AU$100,AE$1,k3.5_condition!$B7:$B8)))</f>
        <v>0</v>
      </c>
      <c r="AF7" s="36">
        <f>if($A7="",0,if(AF$1="",0,dproduct(k2_multipl!$A$1:$AU$100,AF$1,k3.5_condition!$B7:$B8)))</f>
        <v>0</v>
      </c>
      <c r="AG7" s="36">
        <f>if($A7="",0,if(AG$1="",0,dproduct(k2_multipl!$A$1:$AU$100,AG$1,k3.5_condition!$B7:$B8)))</f>
        <v>0</v>
      </c>
      <c r="AH7" s="36">
        <f>if($A7="",0,if(AH$1="",0,dproduct(k2_multipl!$A$1:$AU$100,AH$1,k3.5_condition!$B7:$B8)))</f>
        <v>0</v>
      </c>
      <c r="AI7" s="36">
        <f>if($A7="",0,if(AI$1="",0,dproduct(k2_multipl!$A$1:$AU$100,AI$1,k3.5_condition!$B7:$B8)))</f>
        <v>0</v>
      </c>
      <c r="AJ7" s="36">
        <f>if($A7="",0,if(AJ$1="",0,dproduct(k2_multipl!$A$1:$AU$100,AJ$1,k3.5_condition!$B7:$B8)))</f>
        <v>0</v>
      </c>
      <c r="AK7" s="36">
        <f>if($A7="",0,if(AK$1="",0,dproduct(k2_multipl!$A$1:$AU$100,AK$1,k3.5_condition!$B7:$B8)))</f>
        <v>0</v>
      </c>
      <c r="AL7" s="36">
        <f>if($A7="",0,if(AL$1="",0,dproduct(k2_multipl!$A$1:$AU$100,AL$1,k3.5_condition!$B7:$B8)))</f>
        <v>0</v>
      </c>
      <c r="AM7" s="36">
        <f>if($A7="",0,if(AM$1="",0,dproduct(k2_multipl!$A$1:$AU$100,AM$1,k3.5_condition!$B7:$B8)))</f>
        <v>0</v>
      </c>
      <c r="AN7" s="36">
        <f>if($A7="",0,if(AN$1="",0,dproduct(k2_multipl!$A$1:$AU$100,AN$1,k3.5_condition!$B7:$B8)))</f>
        <v>0</v>
      </c>
      <c r="AO7" s="36">
        <f>if($A7="",0,if(AO$1="",0,dproduct(k2_multipl!$A$1:$AU$100,AO$1,k3.5_condition!$B7:$B8)))</f>
        <v>0</v>
      </c>
      <c r="AP7" s="36">
        <f>if($A7="",0,if(AP$1="",0,dproduct(k2_multipl!$A$1:$AU$100,AP$1,k3.5_condition!$B7:$B8)))</f>
        <v>0</v>
      </c>
      <c r="AQ7" s="36">
        <f>if($A7="",0,if(AQ$1="",0,dproduct(k2_multipl!$A$1:$AU$100,AQ$1,k3.5_condition!$B7:$B8)))</f>
        <v>0</v>
      </c>
      <c r="AR7" s="36">
        <f>if($A7="",0,if(AR$1="",0,dproduct(k2_multipl!$A$1:$AU$100,AR$1,k3.5_condition!$B7:$B8)))</f>
        <v>0</v>
      </c>
      <c r="AS7" s="36">
        <f>if($A7="",0,if(AS$1="",0,dproduct(k2_multipl!$A$1:$AU$100,AS$1,k3.5_condition!$B7:$B8)))</f>
        <v>0</v>
      </c>
      <c r="AT7" s="36">
        <f>if($A7="",0,if(AT$1="",0,dproduct(k2_multipl!$A$1:$AU$100,AT$1,k3.5_condition!$B7:$B8)))</f>
        <v>0</v>
      </c>
      <c r="AU7" s="36">
        <f>if($A7="",0,if(AU$1="",0,dproduct(k2_multipl!$A$1:$AU$100,AU$1,k3.5_condition!$B7:$B8)))</f>
        <v>0</v>
      </c>
      <c r="AV7" s="36">
        <f>if($A7="",0,if(AV$1="",0,dproduct(k2_multipl!$A$1:$AU$100,AV$1,k3.5_condition!$B7:$B8)))</f>
        <v>0</v>
      </c>
      <c r="AW7" s="36">
        <f>if($A7="",0,if(AW$1="",0,dproduct(k2_multipl!$A$1:$AU$100,AW$1,k3.5_condition!$B7:$B8)))</f>
        <v>0</v>
      </c>
      <c r="AX7" s="36">
        <f>if($A7="",0,if(AX$1="",0,dproduct(k2_multipl!$A$1:$AU$100,AX$1,k3.5_condition!$B7:$B8)))</f>
        <v>0</v>
      </c>
      <c r="AY7" s="36">
        <f>if($A7="",0,if(AY$1="",0,dproduct(k2_multipl!$A$1:$AU$100,AY$1,k3.5_condition!$B7:$B8)))</f>
        <v>0</v>
      </c>
    </row>
    <row r="8">
      <c r="A8" s="36" t="str">
        <f>IFERROR(__xludf.DUMMYFUNCTION("""COMPUTED_VALUE"""),"M5")</f>
        <v>M5</v>
      </c>
      <c r="B8" s="36">
        <f>if($A8="",0,if(B$1="",0,dproduct(k2_multipl!$A$1:$AU$100,B$1,k3.5_condition!$A8:$A9)))</f>
        <v>14</v>
      </c>
      <c r="C8" s="36">
        <f>if($A8="",0,if(C$1="",0,dproduct(k2_multipl!$A$1:$AU$100,C$1,k3.5_condition!$A8:$A9)))</f>
        <v>14</v>
      </c>
      <c r="D8" s="36">
        <f>if($A8="",0,if(D$1="",0,dproduct(k2_multipl!$A$1:$AU$100,D$1,k3.5_condition!$A8:$A9)))</f>
        <v>1</v>
      </c>
      <c r="E8" s="36">
        <f>if($A8="",0,if(E$1="",0,dproduct(k2_multipl!$A$1:$AU$100,E$1,k3.5_condition!$A8:$A9)))</f>
        <v>1</v>
      </c>
      <c r="F8" s="36">
        <f>if($A8="",0,if(F$1="",0,dproduct(k2_multipl!$A$1:$AU$100,F$1,k3.5_condition!$A8:$A9)))</f>
        <v>1</v>
      </c>
      <c r="G8" s="36">
        <f>if($A8="",0,if(G$1="",0,dproduct(k2_multipl!$A$1:$AU$100,G$1,k3.5_condition!$A8:$A9)))</f>
        <v>1</v>
      </c>
      <c r="H8" s="36">
        <f>if($A8="",0,if(H$1="",0,dproduct(k2_multipl!$A$1:$AU$100,H$1,k3.5_condition!$A8:$A9)))</f>
        <v>0</v>
      </c>
      <c r="I8" s="36">
        <f>if($A8="",0,if(I$1="",0,dproduct(k2_multipl!$A$1:$AU$100,I$1,k3.5_condition!$A8:$A9)))</f>
        <v>0</v>
      </c>
      <c r="J8" s="36">
        <f>if($A8="",0,if(J$1="",0,dproduct(k2_multipl!$A$1:$AU$100,J$1,k3.5_condition!$A8:$A9)))</f>
        <v>0</v>
      </c>
      <c r="K8" s="36">
        <f>if($A8="",0,if(K$1="",0,dproduct(k2_multipl!$A$1:$AU$100,K$1,k3.5_condition!$A8:$A9)))</f>
        <v>0</v>
      </c>
      <c r="L8" s="36">
        <f>if($A8="",0,if(L$1="",0,dproduct(k2_multipl!$A$1:$AU$100,L$1,k3.5_condition!$A8:$A9)))</f>
        <v>0</v>
      </c>
      <c r="M8" s="36">
        <f>if($A8="",0,if(M$1="",0,dproduct(k2_multipl!$A$1:$AU$100,M$1,k3.5_condition!$A8:$A9)))</f>
        <v>0</v>
      </c>
      <c r="N8" s="36">
        <f>if($A8="",0,if(N$1="",0,dproduct(k2_multipl!$A$1:$AU$100,N$1,k3.5_condition!$A8:$A9)))</f>
        <v>0</v>
      </c>
      <c r="O8" s="36">
        <f>if($A8="",0,if(O$1="",0,dproduct(k2_multipl!$A$1:$AU$100,O$1,k3.5_condition!$A8:$A9)))</f>
        <v>0</v>
      </c>
      <c r="P8" s="36">
        <f>if($A8="",0,if(P$1="",0,dproduct(k2_multipl!$A$1:$AU$100,P$1,k3.5_condition!$A8:$A9)))</f>
        <v>0</v>
      </c>
      <c r="Q8" s="36">
        <f>if($A8="",0,if(Q$1="",0,dproduct(k2_multipl!$A$1:$AU$100,Q$1,k3.5_condition!$A8:$A9)))</f>
        <v>0</v>
      </c>
      <c r="R8" s="36">
        <f>if($A8="",0,if(R$1="",0,dproduct(k2_multipl!$A$1:$AU$100,R$1,k3.5_condition!$A8:$A9)))</f>
        <v>0</v>
      </c>
      <c r="S8" s="36">
        <f>if($A8="",0,if(S$1="",0,dproduct(k2_multipl!$A$1:$AU$100,S$1,k3.5_condition!$A8:$A9)))</f>
        <v>0</v>
      </c>
      <c r="T8" s="36">
        <f>if($A8="",0,if(T$1="",0,dproduct(k2_multipl!$A$1:$AU$100,T$1,k3.5_condition!$A8:$A9)))</f>
        <v>0</v>
      </c>
      <c r="U8" s="36">
        <f>if($A8="",0,if(U$1="",0,dproduct(k2_multipl!$A$1:$AU$100,U$1,k3.5_condition!$A8:$A9)))</f>
        <v>0</v>
      </c>
      <c r="V8" s="36">
        <f>if($A8="",0,if(V$1="",0,dproduct(k2_multipl!$A$1:$AU$100,V$1,k3.5_condition!$A8:$A9)))</f>
        <v>0</v>
      </c>
      <c r="W8" s="36">
        <f>if($A8="",0,if(W$1="",0,dproduct(k2_multipl!$A$1:$AU$100,W$1,k3.5_condition!$A8:$A9)))</f>
        <v>0</v>
      </c>
      <c r="X8" s="36">
        <f>if($A8="",0,if(X$1="",0,dproduct(k2_multipl!$A$1:$AU$100,X$1,k3.5_condition!$A8:$A9)))</f>
        <v>0</v>
      </c>
      <c r="Y8" s="36">
        <f>if($A8="",0,if(Y$1="",0,dproduct(k2_multipl!$A$1:$AU$100,Y$1,k3.5_condition!$A8:$A9)))</f>
        <v>0</v>
      </c>
      <c r="Z8" s="36">
        <f>if($A8="",0,if(Z$1="",0,dproduct(k2_multipl!$A$1:$AU$100,Z$1,k3.5_condition!$A8:$A9)))</f>
        <v>0</v>
      </c>
      <c r="AA8" s="36">
        <f>if($A8="",0,if(AA$1="",0,dproduct(k2_multipl!$A$1:$AU$100,AA$1,k3.5_condition!$A8:$A9)))</f>
        <v>0</v>
      </c>
      <c r="AB8" s="36">
        <f>if($A8="",0,if(AB$1="",0,dproduct(k2_multipl!$A$1:$AU$100,AB$1,k3.5_condition!$A8:$A9)))</f>
        <v>0</v>
      </c>
      <c r="AC8" s="36">
        <f>if($A8="",0,if(AC$1="",0,dproduct(k2_multipl!$A$1:$AU$100,AC$1,k3.5_condition!$A8:$A9)))</f>
        <v>0</v>
      </c>
      <c r="AD8" s="36">
        <f>if($A8="",0,if(AD$1="",0,dproduct(k2_multipl!$A$1:$AU$100,AD$1,k3.5_condition!$A8:$A9)))</f>
        <v>0</v>
      </c>
      <c r="AE8" s="36">
        <f>if($A8="",0,if(AE$1="",0,dproduct(k2_multipl!$A$1:$AU$100,AE$1,k3.5_condition!$A8:$A9)))</f>
        <v>0</v>
      </c>
      <c r="AF8" s="36">
        <f>if($A8="",0,if(AF$1="",0,dproduct(k2_multipl!$A$1:$AU$100,AF$1,k3.5_condition!$A8:$A9)))</f>
        <v>0</v>
      </c>
      <c r="AG8" s="36">
        <f>if($A8="",0,if(AG$1="",0,dproduct(k2_multipl!$A$1:$AU$100,AG$1,k3.5_condition!$A8:$A9)))</f>
        <v>0</v>
      </c>
      <c r="AH8" s="36">
        <f>if($A8="",0,if(AH$1="",0,dproduct(k2_multipl!$A$1:$AU$100,AH$1,k3.5_condition!$A8:$A9)))</f>
        <v>0</v>
      </c>
      <c r="AI8" s="36">
        <f>if($A8="",0,if(AI$1="",0,dproduct(k2_multipl!$A$1:$AU$100,AI$1,k3.5_condition!$A8:$A9)))</f>
        <v>0</v>
      </c>
      <c r="AJ8" s="36">
        <f>if($A8="",0,if(AJ$1="",0,dproduct(k2_multipl!$A$1:$AU$100,AJ$1,k3.5_condition!$A8:$A9)))</f>
        <v>0</v>
      </c>
      <c r="AK8" s="36">
        <f>if($A8="",0,if(AK$1="",0,dproduct(k2_multipl!$A$1:$AU$100,AK$1,k3.5_condition!$A8:$A9)))</f>
        <v>0</v>
      </c>
      <c r="AL8" s="36">
        <f>if($A8="",0,if(AL$1="",0,dproduct(k2_multipl!$A$1:$AU$100,AL$1,k3.5_condition!$A8:$A9)))</f>
        <v>0</v>
      </c>
      <c r="AM8" s="36">
        <f>if($A8="",0,if(AM$1="",0,dproduct(k2_multipl!$A$1:$AU$100,AM$1,k3.5_condition!$A8:$A9)))</f>
        <v>0</v>
      </c>
      <c r="AN8" s="36">
        <f>if($A8="",0,if(AN$1="",0,dproduct(k2_multipl!$A$1:$AU$100,AN$1,k3.5_condition!$A8:$A9)))</f>
        <v>0</v>
      </c>
      <c r="AO8" s="36">
        <f>if($A8="",0,if(AO$1="",0,dproduct(k2_multipl!$A$1:$AU$100,AO$1,k3.5_condition!$A8:$A9)))</f>
        <v>0</v>
      </c>
      <c r="AP8" s="36">
        <f>if($A8="",0,if(AP$1="",0,dproduct(k2_multipl!$A$1:$AU$100,AP$1,k3.5_condition!$A8:$A9)))</f>
        <v>0</v>
      </c>
      <c r="AQ8" s="36">
        <f>if($A8="",0,if(AQ$1="",0,dproduct(k2_multipl!$A$1:$AU$100,AQ$1,k3.5_condition!$A8:$A9)))</f>
        <v>0</v>
      </c>
      <c r="AR8" s="36">
        <f>if($A8="",0,if(AR$1="",0,dproduct(k2_multipl!$A$1:$AU$100,AR$1,k3.5_condition!$A8:$A9)))</f>
        <v>0</v>
      </c>
      <c r="AS8" s="36">
        <f>if($A8="",0,if(AS$1="",0,dproduct(k2_multipl!$A$1:$AU$100,AS$1,k3.5_condition!$A8:$A9)))</f>
        <v>0</v>
      </c>
      <c r="AT8" s="36">
        <f>if($A8="",0,if(AT$1="",0,dproduct(k2_multipl!$A$1:$AU$100,AT$1,k3.5_condition!$A8:$A9)))</f>
        <v>0</v>
      </c>
      <c r="AU8" s="36">
        <f>if($A8="",0,if(AU$1="",0,dproduct(k2_multipl!$A$1:$AU$100,AU$1,k3.5_condition!$A8:$A9)))</f>
        <v>0</v>
      </c>
      <c r="AV8" s="36">
        <f>if($A8="",0,if(AV$1="",0,dproduct(k2_multipl!$A$1:$AU$100,AV$1,k3.5_condition!$A8:$A9)))</f>
        <v>0</v>
      </c>
      <c r="AW8" s="36">
        <f>if($A8="",0,if(AW$1="",0,dproduct(k2_multipl!$A$1:$AU$100,AW$1,k3.5_condition!$A8:$A9)))</f>
        <v>0</v>
      </c>
      <c r="AX8" s="36">
        <f>if($A8="",0,if(AX$1="",0,dproduct(k2_multipl!$A$1:$AU$100,AX$1,k3.5_condition!$A8:$A9)))</f>
        <v>0</v>
      </c>
      <c r="AY8" s="36">
        <f>if($A8="",0,if(AY$1="",0,dproduct(k2_multipl!$A$1:$AU$100,AY$1,k3.5_condition!$A8:$A9)))</f>
        <v>0</v>
      </c>
    </row>
    <row r="9">
      <c r="A9" s="36" t="str">
        <f>IFERROR(__xludf.DUMMYFUNCTION("""COMPUTED_VALUE"""),"M6")</f>
        <v>M6</v>
      </c>
      <c r="B9" s="36">
        <f>if($A9="",0,if(B$1="",0,dproduct(k2_multipl!$A$1:$AU$100,B$1,k3.5_condition!$B9:$B10)))</f>
        <v>1</v>
      </c>
      <c r="C9" s="36">
        <f>if($A9="",0,if(C$1="",0,dproduct(k2_multipl!$A$1:$AU$100,C$1,k3.5_condition!$B9:$B10)))</f>
        <v>14</v>
      </c>
      <c r="D9" s="36">
        <f>if($A9="",0,if(D$1="",0,dproduct(k2_multipl!$A$1:$AU$100,D$1,k3.5_condition!$B9:$B10)))</f>
        <v>1</v>
      </c>
      <c r="E9" s="36">
        <f>if($A9="",0,if(E$1="",0,dproduct(k2_multipl!$A$1:$AU$100,E$1,k3.5_condition!$B9:$B10)))</f>
        <v>1</v>
      </c>
      <c r="F9" s="36">
        <f>if($A9="",0,if(F$1="",0,dproduct(k2_multipl!$A$1:$AU$100,F$1,k3.5_condition!$B9:$B10)))</f>
        <v>1</v>
      </c>
      <c r="G9" s="36">
        <f>if($A9="",0,if(G$1="",0,dproduct(k2_multipl!$A$1:$AU$100,G$1,k3.5_condition!$B9:$B10)))</f>
        <v>14</v>
      </c>
      <c r="H9" s="36">
        <f>if($A9="",0,if(H$1="",0,dproduct(k2_multipl!$A$1:$AU$100,H$1,k3.5_condition!$B9:$B10)))</f>
        <v>0</v>
      </c>
      <c r="I9" s="36">
        <f>if($A9="",0,if(I$1="",0,dproduct(k2_multipl!$A$1:$AU$100,I$1,k3.5_condition!$B9:$B10)))</f>
        <v>0</v>
      </c>
      <c r="J9" s="36">
        <f>if($A9="",0,if(J$1="",0,dproduct(k2_multipl!$A$1:$AU$100,J$1,k3.5_condition!$B9:$B10)))</f>
        <v>0</v>
      </c>
      <c r="K9" s="36">
        <f>if($A9="",0,if(K$1="",0,dproduct(k2_multipl!$A$1:$AU$100,K$1,k3.5_condition!$B9:$B10)))</f>
        <v>0</v>
      </c>
      <c r="L9" s="36">
        <f>if($A9="",0,if(L$1="",0,dproduct(k2_multipl!$A$1:$AU$100,L$1,k3.5_condition!$B9:$B10)))</f>
        <v>0</v>
      </c>
      <c r="M9" s="36">
        <f>if($A9="",0,if(M$1="",0,dproduct(k2_multipl!$A$1:$AU$100,M$1,k3.5_condition!$B9:$B10)))</f>
        <v>0</v>
      </c>
      <c r="N9" s="36">
        <f>if($A9="",0,if(N$1="",0,dproduct(k2_multipl!$A$1:$AU$100,N$1,k3.5_condition!$B9:$B10)))</f>
        <v>0</v>
      </c>
      <c r="O9" s="36">
        <f>if($A9="",0,if(O$1="",0,dproduct(k2_multipl!$A$1:$AU$100,O$1,k3.5_condition!$B9:$B10)))</f>
        <v>0</v>
      </c>
      <c r="P9" s="36">
        <f>if($A9="",0,if(P$1="",0,dproduct(k2_multipl!$A$1:$AU$100,P$1,k3.5_condition!$B9:$B10)))</f>
        <v>0</v>
      </c>
      <c r="Q9" s="36">
        <f>if($A9="",0,if(Q$1="",0,dproduct(k2_multipl!$A$1:$AU$100,Q$1,k3.5_condition!$B9:$B10)))</f>
        <v>0</v>
      </c>
      <c r="R9" s="36">
        <f>if($A9="",0,if(R$1="",0,dproduct(k2_multipl!$A$1:$AU$100,R$1,k3.5_condition!$B9:$B10)))</f>
        <v>0</v>
      </c>
      <c r="S9" s="36">
        <f>if($A9="",0,if(S$1="",0,dproduct(k2_multipl!$A$1:$AU$100,S$1,k3.5_condition!$B9:$B10)))</f>
        <v>0</v>
      </c>
      <c r="T9" s="36">
        <f>if($A9="",0,if(T$1="",0,dproduct(k2_multipl!$A$1:$AU$100,T$1,k3.5_condition!$B9:$B10)))</f>
        <v>0</v>
      </c>
      <c r="U9" s="36">
        <f>if($A9="",0,if(U$1="",0,dproduct(k2_multipl!$A$1:$AU$100,U$1,k3.5_condition!$B9:$B10)))</f>
        <v>0</v>
      </c>
      <c r="V9" s="36">
        <f>if($A9="",0,if(V$1="",0,dproduct(k2_multipl!$A$1:$AU$100,V$1,k3.5_condition!$B9:$B10)))</f>
        <v>0</v>
      </c>
      <c r="W9" s="36">
        <f>if($A9="",0,if(W$1="",0,dproduct(k2_multipl!$A$1:$AU$100,W$1,k3.5_condition!$B9:$B10)))</f>
        <v>0</v>
      </c>
      <c r="X9" s="36">
        <f>if($A9="",0,if(X$1="",0,dproduct(k2_multipl!$A$1:$AU$100,X$1,k3.5_condition!$B9:$B10)))</f>
        <v>0</v>
      </c>
      <c r="Y9" s="36">
        <f>if($A9="",0,if(Y$1="",0,dproduct(k2_multipl!$A$1:$AU$100,Y$1,k3.5_condition!$B9:$B10)))</f>
        <v>0</v>
      </c>
      <c r="Z9" s="36">
        <f>if($A9="",0,if(Z$1="",0,dproduct(k2_multipl!$A$1:$AU$100,Z$1,k3.5_condition!$B9:$B10)))</f>
        <v>0</v>
      </c>
      <c r="AA9" s="36">
        <f>if($A9="",0,if(AA$1="",0,dproduct(k2_multipl!$A$1:$AU$100,AA$1,k3.5_condition!$B9:$B10)))</f>
        <v>0</v>
      </c>
      <c r="AB9" s="36">
        <f>if($A9="",0,if(AB$1="",0,dproduct(k2_multipl!$A$1:$AU$100,AB$1,k3.5_condition!$B9:$B10)))</f>
        <v>0</v>
      </c>
      <c r="AC9" s="36">
        <f>if($A9="",0,if(AC$1="",0,dproduct(k2_multipl!$A$1:$AU$100,AC$1,k3.5_condition!$B9:$B10)))</f>
        <v>0</v>
      </c>
      <c r="AD9" s="36">
        <f>if($A9="",0,if(AD$1="",0,dproduct(k2_multipl!$A$1:$AU$100,AD$1,k3.5_condition!$B9:$B10)))</f>
        <v>0</v>
      </c>
      <c r="AE9" s="36">
        <f>if($A9="",0,if(AE$1="",0,dproduct(k2_multipl!$A$1:$AU$100,AE$1,k3.5_condition!$B9:$B10)))</f>
        <v>0</v>
      </c>
      <c r="AF9" s="36">
        <f>if($A9="",0,if(AF$1="",0,dproduct(k2_multipl!$A$1:$AU$100,AF$1,k3.5_condition!$B9:$B10)))</f>
        <v>0</v>
      </c>
      <c r="AG9" s="36">
        <f>if($A9="",0,if(AG$1="",0,dproduct(k2_multipl!$A$1:$AU$100,AG$1,k3.5_condition!$B9:$B10)))</f>
        <v>0</v>
      </c>
      <c r="AH9" s="36">
        <f>if($A9="",0,if(AH$1="",0,dproduct(k2_multipl!$A$1:$AU$100,AH$1,k3.5_condition!$B9:$B10)))</f>
        <v>0</v>
      </c>
      <c r="AI9" s="36">
        <f>if($A9="",0,if(AI$1="",0,dproduct(k2_multipl!$A$1:$AU$100,AI$1,k3.5_condition!$B9:$B10)))</f>
        <v>0</v>
      </c>
      <c r="AJ9" s="36">
        <f>if($A9="",0,if(AJ$1="",0,dproduct(k2_multipl!$A$1:$AU$100,AJ$1,k3.5_condition!$B9:$B10)))</f>
        <v>0</v>
      </c>
      <c r="AK9" s="36">
        <f>if($A9="",0,if(AK$1="",0,dproduct(k2_multipl!$A$1:$AU$100,AK$1,k3.5_condition!$B9:$B10)))</f>
        <v>0</v>
      </c>
      <c r="AL9" s="36">
        <f>if($A9="",0,if(AL$1="",0,dproduct(k2_multipl!$A$1:$AU$100,AL$1,k3.5_condition!$B9:$B10)))</f>
        <v>0</v>
      </c>
      <c r="AM9" s="36">
        <f>if($A9="",0,if(AM$1="",0,dproduct(k2_multipl!$A$1:$AU$100,AM$1,k3.5_condition!$B9:$B10)))</f>
        <v>0</v>
      </c>
      <c r="AN9" s="36">
        <f>if($A9="",0,if(AN$1="",0,dproduct(k2_multipl!$A$1:$AU$100,AN$1,k3.5_condition!$B9:$B10)))</f>
        <v>0</v>
      </c>
      <c r="AO9" s="36">
        <f>if($A9="",0,if(AO$1="",0,dproduct(k2_multipl!$A$1:$AU$100,AO$1,k3.5_condition!$B9:$B10)))</f>
        <v>0</v>
      </c>
      <c r="AP9" s="36">
        <f>if($A9="",0,if(AP$1="",0,dproduct(k2_multipl!$A$1:$AU$100,AP$1,k3.5_condition!$B9:$B10)))</f>
        <v>0</v>
      </c>
      <c r="AQ9" s="36">
        <f>if($A9="",0,if(AQ$1="",0,dproduct(k2_multipl!$A$1:$AU$100,AQ$1,k3.5_condition!$B9:$B10)))</f>
        <v>0</v>
      </c>
      <c r="AR9" s="36">
        <f>if($A9="",0,if(AR$1="",0,dproduct(k2_multipl!$A$1:$AU$100,AR$1,k3.5_condition!$B9:$B10)))</f>
        <v>0</v>
      </c>
      <c r="AS9" s="36">
        <f>if($A9="",0,if(AS$1="",0,dproduct(k2_multipl!$A$1:$AU$100,AS$1,k3.5_condition!$B9:$B10)))</f>
        <v>0</v>
      </c>
      <c r="AT9" s="36">
        <f>if($A9="",0,if(AT$1="",0,dproduct(k2_multipl!$A$1:$AU$100,AT$1,k3.5_condition!$B9:$B10)))</f>
        <v>0</v>
      </c>
      <c r="AU9" s="36">
        <f>if($A9="",0,if(AU$1="",0,dproduct(k2_multipl!$A$1:$AU$100,AU$1,k3.5_condition!$B9:$B10)))</f>
        <v>0</v>
      </c>
      <c r="AV9" s="36">
        <f>if($A9="",0,if(AV$1="",0,dproduct(k2_multipl!$A$1:$AU$100,AV$1,k3.5_condition!$B9:$B10)))</f>
        <v>0</v>
      </c>
      <c r="AW9" s="36">
        <f>if($A9="",0,if(AW$1="",0,dproduct(k2_multipl!$A$1:$AU$100,AW$1,k3.5_condition!$B9:$B10)))</f>
        <v>0</v>
      </c>
      <c r="AX9" s="36">
        <f>if($A9="",0,if(AX$1="",0,dproduct(k2_multipl!$A$1:$AU$100,AX$1,k3.5_condition!$B9:$B10)))</f>
        <v>0</v>
      </c>
      <c r="AY9" s="36">
        <f>if($A9="",0,if(AY$1="",0,dproduct(k2_multipl!$A$1:$AU$100,AY$1,k3.5_condition!$B9:$B10)))</f>
        <v>0</v>
      </c>
    </row>
    <row r="10">
      <c r="A10" s="36" t="str">
        <f>IFERROR(__xludf.DUMMYFUNCTION("""COMPUTED_VALUE"""),"M7")</f>
        <v>M7</v>
      </c>
      <c r="B10" s="36">
        <f>if($A10="",0,if(B$1="",0,dproduct(k2_multipl!$A$1:$AU$100,B$1,k3.5_condition!$A10:$A11)))</f>
        <v>1</v>
      </c>
      <c r="C10" s="36">
        <f>if($A10="",0,if(C$1="",0,dproduct(k2_multipl!$A$1:$AU$100,C$1,k3.5_condition!$A10:$A11)))</f>
        <v>1</v>
      </c>
      <c r="D10" s="36">
        <f>if($A10="",0,if(D$1="",0,dproduct(k2_multipl!$A$1:$AU$100,D$1,k3.5_condition!$A10:$A11)))</f>
        <v>14</v>
      </c>
      <c r="E10" s="36">
        <f>if($A10="",0,if(E$1="",0,dproduct(k2_multipl!$A$1:$AU$100,E$1,k3.5_condition!$A10:$A11)))</f>
        <v>1</v>
      </c>
      <c r="F10" s="36">
        <f>if($A10="",0,if(F$1="",0,dproduct(k2_multipl!$A$1:$AU$100,F$1,k3.5_condition!$A10:$A11)))</f>
        <v>14</v>
      </c>
      <c r="G10" s="36">
        <f>if($A10="",0,if(G$1="",0,dproduct(k2_multipl!$A$1:$AU$100,G$1,k3.5_condition!$A10:$A11)))</f>
        <v>1</v>
      </c>
      <c r="H10" s="36">
        <f>if($A10="",0,if(H$1="",0,dproduct(k2_multipl!$A$1:$AU$100,H$1,k3.5_condition!$A10:$A11)))</f>
        <v>0</v>
      </c>
      <c r="I10" s="36">
        <f>if($A10="",0,if(I$1="",0,dproduct(k2_multipl!$A$1:$AU$100,I$1,k3.5_condition!$A10:$A11)))</f>
        <v>0</v>
      </c>
      <c r="J10" s="36">
        <f>if($A10="",0,if(J$1="",0,dproduct(k2_multipl!$A$1:$AU$100,J$1,k3.5_condition!$A10:$A11)))</f>
        <v>0</v>
      </c>
      <c r="K10" s="36">
        <f>if($A10="",0,if(K$1="",0,dproduct(k2_multipl!$A$1:$AU$100,K$1,k3.5_condition!$A10:$A11)))</f>
        <v>0</v>
      </c>
      <c r="L10" s="36">
        <f>if($A10="",0,if(L$1="",0,dproduct(k2_multipl!$A$1:$AU$100,L$1,k3.5_condition!$A10:$A11)))</f>
        <v>0</v>
      </c>
      <c r="M10" s="36">
        <f>if($A10="",0,if(M$1="",0,dproduct(k2_multipl!$A$1:$AU$100,M$1,k3.5_condition!$A10:$A11)))</f>
        <v>0</v>
      </c>
      <c r="N10" s="36">
        <f>if($A10="",0,if(N$1="",0,dproduct(k2_multipl!$A$1:$AU$100,N$1,k3.5_condition!$A10:$A11)))</f>
        <v>0</v>
      </c>
      <c r="O10" s="36">
        <f>if($A10="",0,if(O$1="",0,dproduct(k2_multipl!$A$1:$AU$100,O$1,k3.5_condition!$A10:$A11)))</f>
        <v>0</v>
      </c>
      <c r="P10" s="36">
        <f>if($A10="",0,if(P$1="",0,dproduct(k2_multipl!$A$1:$AU$100,P$1,k3.5_condition!$A10:$A11)))</f>
        <v>0</v>
      </c>
      <c r="Q10" s="36">
        <f>if($A10="",0,if(Q$1="",0,dproduct(k2_multipl!$A$1:$AU$100,Q$1,k3.5_condition!$A10:$A11)))</f>
        <v>0</v>
      </c>
      <c r="R10" s="36">
        <f>if($A10="",0,if(R$1="",0,dproduct(k2_multipl!$A$1:$AU$100,R$1,k3.5_condition!$A10:$A11)))</f>
        <v>0</v>
      </c>
      <c r="S10" s="36">
        <f>if($A10="",0,if(S$1="",0,dproduct(k2_multipl!$A$1:$AU$100,S$1,k3.5_condition!$A10:$A11)))</f>
        <v>0</v>
      </c>
      <c r="T10" s="36">
        <f>if($A10="",0,if(T$1="",0,dproduct(k2_multipl!$A$1:$AU$100,T$1,k3.5_condition!$A10:$A11)))</f>
        <v>0</v>
      </c>
      <c r="U10" s="36">
        <f>if($A10="",0,if(U$1="",0,dproduct(k2_multipl!$A$1:$AU$100,U$1,k3.5_condition!$A10:$A11)))</f>
        <v>0</v>
      </c>
      <c r="V10" s="36">
        <f>if($A10="",0,if(V$1="",0,dproduct(k2_multipl!$A$1:$AU$100,V$1,k3.5_condition!$A10:$A11)))</f>
        <v>0</v>
      </c>
      <c r="W10" s="36">
        <f>if($A10="",0,if(W$1="",0,dproduct(k2_multipl!$A$1:$AU$100,W$1,k3.5_condition!$A10:$A11)))</f>
        <v>0</v>
      </c>
      <c r="X10" s="36">
        <f>if($A10="",0,if(X$1="",0,dproduct(k2_multipl!$A$1:$AU$100,X$1,k3.5_condition!$A10:$A11)))</f>
        <v>0</v>
      </c>
      <c r="Y10" s="36">
        <f>if($A10="",0,if(Y$1="",0,dproduct(k2_multipl!$A$1:$AU$100,Y$1,k3.5_condition!$A10:$A11)))</f>
        <v>0</v>
      </c>
      <c r="Z10" s="36">
        <f>if($A10="",0,if(Z$1="",0,dproduct(k2_multipl!$A$1:$AU$100,Z$1,k3.5_condition!$A10:$A11)))</f>
        <v>0</v>
      </c>
      <c r="AA10" s="36">
        <f>if($A10="",0,if(AA$1="",0,dproduct(k2_multipl!$A$1:$AU$100,AA$1,k3.5_condition!$A10:$A11)))</f>
        <v>0</v>
      </c>
      <c r="AB10" s="36">
        <f>if($A10="",0,if(AB$1="",0,dproduct(k2_multipl!$A$1:$AU$100,AB$1,k3.5_condition!$A10:$A11)))</f>
        <v>0</v>
      </c>
      <c r="AC10" s="36">
        <f>if($A10="",0,if(AC$1="",0,dproduct(k2_multipl!$A$1:$AU$100,AC$1,k3.5_condition!$A10:$A11)))</f>
        <v>0</v>
      </c>
      <c r="AD10" s="36">
        <f>if($A10="",0,if(AD$1="",0,dproduct(k2_multipl!$A$1:$AU$100,AD$1,k3.5_condition!$A10:$A11)))</f>
        <v>0</v>
      </c>
      <c r="AE10" s="36">
        <f>if($A10="",0,if(AE$1="",0,dproduct(k2_multipl!$A$1:$AU$100,AE$1,k3.5_condition!$A10:$A11)))</f>
        <v>0</v>
      </c>
      <c r="AF10" s="36">
        <f>if($A10="",0,if(AF$1="",0,dproduct(k2_multipl!$A$1:$AU$100,AF$1,k3.5_condition!$A10:$A11)))</f>
        <v>0</v>
      </c>
      <c r="AG10" s="36">
        <f>if($A10="",0,if(AG$1="",0,dproduct(k2_multipl!$A$1:$AU$100,AG$1,k3.5_condition!$A10:$A11)))</f>
        <v>0</v>
      </c>
      <c r="AH10" s="36">
        <f>if($A10="",0,if(AH$1="",0,dproduct(k2_multipl!$A$1:$AU$100,AH$1,k3.5_condition!$A10:$A11)))</f>
        <v>0</v>
      </c>
      <c r="AI10" s="36">
        <f>if($A10="",0,if(AI$1="",0,dproduct(k2_multipl!$A$1:$AU$100,AI$1,k3.5_condition!$A10:$A11)))</f>
        <v>0</v>
      </c>
      <c r="AJ10" s="36">
        <f>if($A10="",0,if(AJ$1="",0,dproduct(k2_multipl!$A$1:$AU$100,AJ$1,k3.5_condition!$A10:$A11)))</f>
        <v>0</v>
      </c>
      <c r="AK10" s="36">
        <f>if($A10="",0,if(AK$1="",0,dproduct(k2_multipl!$A$1:$AU$100,AK$1,k3.5_condition!$A10:$A11)))</f>
        <v>0</v>
      </c>
      <c r="AL10" s="36">
        <f>if($A10="",0,if(AL$1="",0,dproduct(k2_multipl!$A$1:$AU$100,AL$1,k3.5_condition!$A10:$A11)))</f>
        <v>0</v>
      </c>
      <c r="AM10" s="36">
        <f>if($A10="",0,if(AM$1="",0,dproduct(k2_multipl!$A$1:$AU$100,AM$1,k3.5_condition!$A10:$A11)))</f>
        <v>0</v>
      </c>
      <c r="AN10" s="36">
        <f>if($A10="",0,if(AN$1="",0,dproduct(k2_multipl!$A$1:$AU$100,AN$1,k3.5_condition!$A10:$A11)))</f>
        <v>0</v>
      </c>
      <c r="AO10" s="36">
        <f>if($A10="",0,if(AO$1="",0,dproduct(k2_multipl!$A$1:$AU$100,AO$1,k3.5_condition!$A10:$A11)))</f>
        <v>0</v>
      </c>
      <c r="AP10" s="36">
        <f>if($A10="",0,if(AP$1="",0,dproduct(k2_multipl!$A$1:$AU$100,AP$1,k3.5_condition!$A10:$A11)))</f>
        <v>0</v>
      </c>
      <c r="AQ10" s="36">
        <f>if($A10="",0,if(AQ$1="",0,dproduct(k2_multipl!$A$1:$AU$100,AQ$1,k3.5_condition!$A10:$A11)))</f>
        <v>0</v>
      </c>
      <c r="AR10" s="36">
        <f>if($A10="",0,if(AR$1="",0,dproduct(k2_multipl!$A$1:$AU$100,AR$1,k3.5_condition!$A10:$A11)))</f>
        <v>0</v>
      </c>
      <c r="AS10" s="36">
        <f>if($A10="",0,if(AS$1="",0,dproduct(k2_multipl!$A$1:$AU$100,AS$1,k3.5_condition!$A10:$A11)))</f>
        <v>0</v>
      </c>
      <c r="AT10" s="36">
        <f>if($A10="",0,if(AT$1="",0,dproduct(k2_multipl!$A$1:$AU$100,AT$1,k3.5_condition!$A10:$A11)))</f>
        <v>0</v>
      </c>
      <c r="AU10" s="36">
        <f>if($A10="",0,if(AU$1="",0,dproduct(k2_multipl!$A$1:$AU$100,AU$1,k3.5_condition!$A10:$A11)))</f>
        <v>0</v>
      </c>
      <c r="AV10" s="36">
        <f>if($A10="",0,if(AV$1="",0,dproduct(k2_multipl!$A$1:$AU$100,AV$1,k3.5_condition!$A10:$A11)))</f>
        <v>0</v>
      </c>
      <c r="AW10" s="36">
        <f>if($A10="",0,if(AW$1="",0,dproduct(k2_multipl!$A$1:$AU$100,AW$1,k3.5_condition!$A10:$A11)))</f>
        <v>0</v>
      </c>
      <c r="AX10" s="36">
        <f>if($A10="",0,if(AX$1="",0,dproduct(k2_multipl!$A$1:$AU$100,AX$1,k3.5_condition!$A10:$A11)))</f>
        <v>0</v>
      </c>
      <c r="AY10" s="36">
        <f>if($A10="",0,if(AY$1="",0,dproduct(k2_multipl!$A$1:$AU$100,AY$1,k3.5_condition!$A10:$A11)))</f>
        <v>0</v>
      </c>
    </row>
    <row r="11">
      <c r="A11" s="36" t="str">
        <f>IFERROR(__xludf.DUMMYFUNCTION("""COMPUTED_VALUE"""),"M8")</f>
        <v>M8</v>
      </c>
      <c r="B11" s="36">
        <f>if($A11="",0,if(B$1="",0,dproduct(k2_multipl!$A$1:$AU$100,B$1,k3.5_condition!$B11:$B12)))</f>
        <v>14</v>
      </c>
      <c r="C11" s="36">
        <f>if($A11="",0,if(C$1="",0,dproduct(k2_multipl!$A$1:$AU$100,C$1,k3.5_condition!$B11:$B12)))</f>
        <v>1</v>
      </c>
      <c r="D11" s="36">
        <f>if($A11="",0,if(D$1="",0,dproduct(k2_multipl!$A$1:$AU$100,D$1,k3.5_condition!$B11:$B12)))</f>
        <v>1</v>
      </c>
      <c r="E11" s="36">
        <f>if($A11="",0,if(E$1="",0,dproduct(k2_multipl!$A$1:$AU$100,E$1,k3.5_condition!$B11:$B12)))</f>
        <v>1</v>
      </c>
      <c r="F11" s="36">
        <f>if($A11="",0,if(F$1="",0,dproduct(k2_multipl!$A$1:$AU$100,F$1,k3.5_condition!$B11:$B12)))</f>
        <v>1</v>
      </c>
      <c r="G11" s="36">
        <f>if($A11="",0,if(G$1="",0,dproduct(k2_multipl!$A$1:$AU$100,G$1,k3.5_condition!$B11:$B12)))</f>
        <v>1</v>
      </c>
      <c r="H11" s="36">
        <f>if($A11="",0,if(H$1="",0,dproduct(k2_multipl!$A$1:$AU$100,H$1,k3.5_condition!$B11:$B12)))</f>
        <v>0</v>
      </c>
      <c r="I11" s="36">
        <f>if($A11="",0,if(I$1="",0,dproduct(k2_multipl!$A$1:$AU$100,I$1,k3.5_condition!$B11:$B12)))</f>
        <v>0</v>
      </c>
      <c r="J11" s="36">
        <f>if($A11="",0,if(J$1="",0,dproduct(k2_multipl!$A$1:$AU$100,J$1,k3.5_condition!$B11:$B12)))</f>
        <v>0</v>
      </c>
      <c r="K11" s="36">
        <f>if($A11="",0,if(K$1="",0,dproduct(k2_multipl!$A$1:$AU$100,K$1,k3.5_condition!$B11:$B12)))</f>
        <v>0</v>
      </c>
      <c r="L11" s="36">
        <f>if($A11="",0,if(L$1="",0,dproduct(k2_multipl!$A$1:$AU$100,L$1,k3.5_condition!$B11:$B12)))</f>
        <v>0</v>
      </c>
      <c r="M11" s="36">
        <f>if($A11="",0,if(M$1="",0,dproduct(k2_multipl!$A$1:$AU$100,M$1,k3.5_condition!$B11:$B12)))</f>
        <v>0</v>
      </c>
      <c r="N11" s="36">
        <f>if($A11="",0,if(N$1="",0,dproduct(k2_multipl!$A$1:$AU$100,N$1,k3.5_condition!$B11:$B12)))</f>
        <v>0</v>
      </c>
      <c r="O11" s="36">
        <f>if($A11="",0,if(O$1="",0,dproduct(k2_multipl!$A$1:$AU$100,O$1,k3.5_condition!$B11:$B12)))</f>
        <v>0</v>
      </c>
      <c r="P11" s="36">
        <f>if($A11="",0,if(P$1="",0,dproduct(k2_multipl!$A$1:$AU$100,P$1,k3.5_condition!$B11:$B12)))</f>
        <v>0</v>
      </c>
      <c r="Q11" s="36">
        <f>if($A11="",0,if(Q$1="",0,dproduct(k2_multipl!$A$1:$AU$100,Q$1,k3.5_condition!$B11:$B12)))</f>
        <v>0</v>
      </c>
      <c r="R11" s="36">
        <f>if($A11="",0,if(R$1="",0,dproduct(k2_multipl!$A$1:$AU$100,R$1,k3.5_condition!$B11:$B12)))</f>
        <v>0</v>
      </c>
      <c r="S11" s="36">
        <f>if($A11="",0,if(S$1="",0,dproduct(k2_multipl!$A$1:$AU$100,S$1,k3.5_condition!$B11:$B12)))</f>
        <v>0</v>
      </c>
      <c r="T11" s="36">
        <f>if($A11="",0,if(T$1="",0,dproduct(k2_multipl!$A$1:$AU$100,T$1,k3.5_condition!$B11:$B12)))</f>
        <v>0</v>
      </c>
      <c r="U11" s="36">
        <f>if($A11="",0,if(U$1="",0,dproduct(k2_multipl!$A$1:$AU$100,U$1,k3.5_condition!$B11:$B12)))</f>
        <v>0</v>
      </c>
      <c r="V11" s="36">
        <f>if($A11="",0,if(V$1="",0,dproduct(k2_multipl!$A$1:$AU$100,V$1,k3.5_condition!$B11:$B12)))</f>
        <v>0</v>
      </c>
      <c r="W11" s="36">
        <f>if($A11="",0,if(W$1="",0,dproduct(k2_multipl!$A$1:$AU$100,W$1,k3.5_condition!$B11:$B12)))</f>
        <v>0</v>
      </c>
      <c r="X11" s="36">
        <f>if($A11="",0,if(X$1="",0,dproduct(k2_multipl!$A$1:$AU$100,X$1,k3.5_condition!$B11:$B12)))</f>
        <v>0</v>
      </c>
      <c r="Y11" s="36">
        <f>if($A11="",0,if(Y$1="",0,dproduct(k2_multipl!$A$1:$AU$100,Y$1,k3.5_condition!$B11:$B12)))</f>
        <v>0</v>
      </c>
      <c r="Z11" s="36">
        <f>if($A11="",0,if(Z$1="",0,dproduct(k2_multipl!$A$1:$AU$100,Z$1,k3.5_condition!$B11:$B12)))</f>
        <v>0</v>
      </c>
      <c r="AA11" s="36">
        <f>if($A11="",0,if(AA$1="",0,dproduct(k2_multipl!$A$1:$AU$100,AA$1,k3.5_condition!$B11:$B12)))</f>
        <v>0</v>
      </c>
      <c r="AB11" s="36">
        <f>if($A11="",0,if(AB$1="",0,dproduct(k2_multipl!$A$1:$AU$100,AB$1,k3.5_condition!$B11:$B12)))</f>
        <v>0</v>
      </c>
      <c r="AC11" s="36">
        <f>if($A11="",0,if(AC$1="",0,dproduct(k2_multipl!$A$1:$AU$100,AC$1,k3.5_condition!$B11:$B12)))</f>
        <v>0</v>
      </c>
      <c r="AD11" s="36">
        <f>if($A11="",0,if(AD$1="",0,dproduct(k2_multipl!$A$1:$AU$100,AD$1,k3.5_condition!$B11:$B12)))</f>
        <v>0</v>
      </c>
      <c r="AE11" s="36">
        <f>if($A11="",0,if(AE$1="",0,dproduct(k2_multipl!$A$1:$AU$100,AE$1,k3.5_condition!$B11:$B12)))</f>
        <v>0</v>
      </c>
      <c r="AF11" s="36">
        <f>if($A11="",0,if(AF$1="",0,dproduct(k2_multipl!$A$1:$AU$100,AF$1,k3.5_condition!$B11:$B12)))</f>
        <v>0</v>
      </c>
      <c r="AG11" s="36">
        <f>if($A11="",0,if(AG$1="",0,dproduct(k2_multipl!$A$1:$AU$100,AG$1,k3.5_condition!$B11:$B12)))</f>
        <v>0</v>
      </c>
      <c r="AH11" s="36">
        <f>if($A11="",0,if(AH$1="",0,dproduct(k2_multipl!$A$1:$AU$100,AH$1,k3.5_condition!$B11:$B12)))</f>
        <v>0</v>
      </c>
      <c r="AI11" s="36">
        <f>if($A11="",0,if(AI$1="",0,dproduct(k2_multipl!$A$1:$AU$100,AI$1,k3.5_condition!$B11:$B12)))</f>
        <v>0</v>
      </c>
      <c r="AJ11" s="36">
        <f>if($A11="",0,if(AJ$1="",0,dproduct(k2_multipl!$A$1:$AU$100,AJ$1,k3.5_condition!$B11:$B12)))</f>
        <v>0</v>
      </c>
      <c r="AK11" s="36">
        <f>if($A11="",0,if(AK$1="",0,dproduct(k2_multipl!$A$1:$AU$100,AK$1,k3.5_condition!$B11:$B12)))</f>
        <v>0</v>
      </c>
      <c r="AL11" s="36">
        <f>if($A11="",0,if(AL$1="",0,dproduct(k2_multipl!$A$1:$AU$100,AL$1,k3.5_condition!$B11:$B12)))</f>
        <v>0</v>
      </c>
      <c r="AM11" s="36">
        <f>if($A11="",0,if(AM$1="",0,dproduct(k2_multipl!$A$1:$AU$100,AM$1,k3.5_condition!$B11:$B12)))</f>
        <v>0</v>
      </c>
      <c r="AN11" s="36">
        <f>if($A11="",0,if(AN$1="",0,dproduct(k2_multipl!$A$1:$AU$100,AN$1,k3.5_condition!$B11:$B12)))</f>
        <v>0</v>
      </c>
      <c r="AO11" s="36">
        <f>if($A11="",0,if(AO$1="",0,dproduct(k2_multipl!$A$1:$AU$100,AO$1,k3.5_condition!$B11:$B12)))</f>
        <v>0</v>
      </c>
      <c r="AP11" s="36">
        <f>if($A11="",0,if(AP$1="",0,dproduct(k2_multipl!$A$1:$AU$100,AP$1,k3.5_condition!$B11:$B12)))</f>
        <v>0</v>
      </c>
      <c r="AQ11" s="36">
        <f>if($A11="",0,if(AQ$1="",0,dproduct(k2_multipl!$A$1:$AU$100,AQ$1,k3.5_condition!$B11:$B12)))</f>
        <v>0</v>
      </c>
      <c r="AR11" s="36">
        <f>if($A11="",0,if(AR$1="",0,dproduct(k2_multipl!$A$1:$AU$100,AR$1,k3.5_condition!$B11:$B12)))</f>
        <v>0</v>
      </c>
      <c r="AS11" s="36">
        <f>if($A11="",0,if(AS$1="",0,dproduct(k2_multipl!$A$1:$AU$100,AS$1,k3.5_condition!$B11:$B12)))</f>
        <v>0</v>
      </c>
      <c r="AT11" s="36">
        <f>if($A11="",0,if(AT$1="",0,dproduct(k2_multipl!$A$1:$AU$100,AT$1,k3.5_condition!$B11:$B12)))</f>
        <v>0</v>
      </c>
      <c r="AU11" s="36">
        <f>if($A11="",0,if(AU$1="",0,dproduct(k2_multipl!$A$1:$AU$100,AU$1,k3.5_condition!$B11:$B12)))</f>
        <v>0</v>
      </c>
      <c r="AV11" s="36">
        <f>if($A11="",0,if(AV$1="",0,dproduct(k2_multipl!$A$1:$AU$100,AV$1,k3.5_condition!$B11:$B12)))</f>
        <v>0</v>
      </c>
      <c r="AW11" s="36">
        <f>if($A11="",0,if(AW$1="",0,dproduct(k2_multipl!$A$1:$AU$100,AW$1,k3.5_condition!$B11:$B12)))</f>
        <v>0</v>
      </c>
      <c r="AX11" s="36">
        <f>if($A11="",0,if(AX$1="",0,dproduct(k2_multipl!$A$1:$AU$100,AX$1,k3.5_condition!$B11:$B12)))</f>
        <v>0</v>
      </c>
      <c r="AY11" s="36">
        <f>if($A11="",0,if(AY$1="",0,dproduct(k2_multipl!$A$1:$AU$100,AY$1,k3.5_condition!$B11:$B12)))</f>
        <v>0</v>
      </c>
    </row>
    <row r="12">
      <c r="A12" s="36" t="str">
        <f>IFERROR(__xludf.DUMMYFUNCTION("""COMPUTED_VALUE"""),"M9")</f>
        <v>M9</v>
      </c>
      <c r="B12" s="36">
        <f>if($A12="",0,if(B$1="",0,dproduct(k2_multipl!$A$1:$AU$100,B$1,k3.5_condition!$A12:$A13)))</f>
        <v>1</v>
      </c>
      <c r="C12" s="36">
        <f>if($A12="",0,if(C$1="",0,dproduct(k2_multipl!$A$1:$AU$100,C$1,k3.5_condition!$A12:$A13)))</f>
        <v>1</v>
      </c>
      <c r="D12" s="36">
        <f>if($A12="",0,if(D$1="",0,dproduct(k2_multipl!$A$1:$AU$100,D$1,k3.5_condition!$A12:$A13)))</f>
        <v>1</v>
      </c>
      <c r="E12" s="36">
        <f>if($A12="",0,if(E$1="",0,dproduct(k2_multipl!$A$1:$AU$100,E$1,k3.5_condition!$A12:$A13)))</f>
        <v>14</v>
      </c>
      <c r="F12" s="36">
        <f>if($A12="",0,if(F$1="",0,dproduct(k2_multipl!$A$1:$AU$100,F$1,k3.5_condition!$A12:$A13)))</f>
        <v>1</v>
      </c>
      <c r="G12" s="36">
        <f>if($A12="",0,if(G$1="",0,dproduct(k2_multipl!$A$1:$AU$100,G$1,k3.5_condition!$A12:$A13)))</f>
        <v>1</v>
      </c>
      <c r="H12" s="36">
        <f>if($A12="",0,if(H$1="",0,dproduct(k2_multipl!$A$1:$AU$100,H$1,k3.5_condition!$A12:$A13)))</f>
        <v>0</v>
      </c>
      <c r="I12" s="36">
        <f>if($A12="",0,if(I$1="",0,dproduct(k2_multipl!$A$1:$AU$100,I$1,k3.5_condition!$A12:$A13)))</f>
        <v>0</v>
      </c>
      <c r="J12" s="36">
        <f>if($A12="",0,if(J$1="",0,dproduct(k2_multipl!$A$1:$AU$100,J$1,k3.5_condition!$A12:$A13)))</f>
        <v>0</v>
      </c>
      <c r="K12" s="36">
        <f>if($A12="",0,if(K$1="",0,dproduct(k2_multipl!$A$1:$AU$100,K$1,k3.5_condition!$A12:$A13)))</f>
        <v>0</v>
      </c>
      <c r="L12" s="36">
        <f>if($A12="",0,if(L$1="",0,dproduct(k2_multipl!$A$1:$AU$100,L$1,k3.5_condition!$A12:$A13)))</f>
        <v>0</v>
      </c>
      <c r="M12" s="36">
        <f>if($A12="",0,if(M$1="",0,dproduct(k2_multipl!$A$1:$AU$100,M$1,k3.5_condition!$A12:$A13)))</f>
        <v>0</v>
      </c>
      <c r="N12" s="36">
        <f>if($A12="",0,if(N$1="",0,dproduct(k2_multipl!$A$1:$AU$100,N$1,k3.5_condition!$A12:$A13)))</f>
        <v>0</v>
      </c>
      <c r="O12" s="36">
        <f>if($A12="",0,if(O$1="",0,dproduct(k2_multipl!$A$1:$AU$100,O$1,k3.5_condition!$A12:$A13)))</f>
        <v>0</v>
      </c>
      <c r="P12" s="36">
        <f>if($A12="",0,if(P$1="",0,dproduct(k2_multipl!$A$1:$AU$100,P$1,k3.5_condition!$A12:$A13)))</f>
        <v>0</v>
      </c>
      <c r="Q12" s="36">
        <f>if($A12="",0,if(Q$1="",0,dproduct(k2_multipl!$A$1:$AU$100,Q$1,k3.5_condition!$A12:$A13)))</f>
        <v>0</v>
      </c>
      <c r="R12" s="36">
        <f>if($A12="",0,if(R$1="",0,dproduct(k2_multipl!$A$1:$AU$100,R$1,k3.5_condition!$A12:$A13)))</f>
        <v>0</v>
      </c>
      <c r="S12" s="36">
        <f>if($A12="",0,if(S$1="",0,dproduct(k2_multipl!$A$1:$AU$100,S$1,k3.5_condition!$A12:$A13)))</f>
        <v>0</v>
      </c>
      <c r="T12" s="36">
        <f>if($A12="",0,if(T$1="",0,dproduct(k2_multipl!$A$1:$AU$100,T$1,k3.5_condition!$A12:$A13)))</f>
        <v>0</v>
      </c>
      <c r="U12" s="36">
        <f>if($A12="",0,if(U$1="",0,dproduct(k2_multipl!$A$1:$AU$100,U$1,k3.5_condition!$A12:$A13)))</f>
        <v>0</v>
      </c>
      <c r="V12" s="36">
        <f>if($A12="",0,if(V$1="",0,dproduct(k2_multipl!$A$1:$AU$100,V$1,k3.5_condition!$A12:$A13)))</f>
        <v>0</v>
      </c>
      <c r="W12" s="36">
        <f>if($A12="",0,if(W$1="",0,dproduct(k2_multipl!$A$1:$AU$100,W$1,k3.5_condition!$A12:$A13)))</f>
        <v>0</v>
      </c>
      <c r="X12" s="36">
        <f>if($A12="",0,if(X$1="",0,dproduct(k2_multipl!$A$1:$AU$100,X$1,k3.5_condition!$A12:$A13)))</f>
        <v>0</v>
      </c>
      <c r="Y12" s="36">
        <f>if($A12="",0,if(Y$1="",0,dproduct(k2_multipl!$A$1:$AU$100,Y$1,k3.5_condition!$A12:$A13)))</f>
        <v>0</v>
      </c>
      <c r="Z12" s="36">
        <f>if($A12="",0,if(Z$1="",0,dproduct(k2_multipl!$A$1:$AU$100,Z$1,k3.5_condition!$A12:$A13)))</f>
        <v>0</v>
      </c>
      <c r="AA12" s="36">
        <f>if($A12="",0,if(AA$1="",0,dproduct(k2_multipl!$A$1:$AU$100,AA$1,k3.5_condition!$A12:$A13)))</f>
        <v>0</v>
      </c>
      <c r="AB12" s="36">
        <f>if($A12="",0,if(AB$1="",0,dproduct(k2_multipl!$A$1:$AU$100,AB$1,k3.5_condition!$A12:$A13)))</f>
        <v>0</v>
      </c>
      <c r="AC12" s="36">
        <f>if($A12="",0,if(AC$1="",0,dproduct(k2_multipl!$A$1:$AU$100,AC$1,k3.5_condition!$A12:$A13)))</f>
        <v>0</v>
      </c>
      <c r="AD12" s="36">
        <f>if($A12="",0,if(AD$1="",0,dproduct(k2_multipl!$A$1:$AU$100,AD$1,k3.5_condition!$A12:$A13)))</f>
        <v>0</v>
      </c>
      <c r="AE12" s="36">
        <f>if($A12="",0,if(AE$1="",0,dproduct(k2_multipl!$A$1:$AU$100,AE$1,k3.5_condition!$A12:$A13)))</f>
        <v>0</v>
      </c>
      <c r="AF12" s="36">
        <f>if($A12="",0,if(AF$1="",0,dproduct(k2_multipl!$A$1:$AU$100,AF$1,k3.5_condition!$A12:$A13)))</f>
        <v>0</v>
      </c>
      <c r="AG12" s="36">
        <f>if($A12="",0,if(AG$1="",0,dproduct(k2_multipl!$A$1:$AU$100,AG$1,k3.5_condition!$A12:$A13)))</f>
        <v>0</v>
      </c>
      <c r="AH12" s="36">
        <f>if($A12="",0,if(AH$1="",0,dproduct(k2_multipl!$A$1:$AU$100,AH$1,k3.5_condition!$A12:$A13)))</f>
        <v>0</v>
      </c>
      <c r="AI12" s="36">
        <f>if($A12="",0,if(AI$1="",0,dproduct(k2_multipl!$A$1:$AU$100,AI$1,k3.5_condition!$A12:$A13)))</f>
        <v>0</v>
      </c>
      <c r="AJ12" s="36">
        <f>if($A12="",0,if(AJ$1="",0,dproduct(k2_multipl!$A$1:$AU$100,AJ$1,k3.5_condition!$A12:$A13)))</f>
        <v>0</v>
      </c>
      <c r="AK12" s="36">
        <f>if($A12="",0,if(AK$1="",0,dproduct(k2_multipl!$A$1:$AU$100,AK$1,k3.5_condition!$A12:$A13)))</f>
        <v>0</v>
      </c>
      <c r="AL12" s="36">
        <f>if($A12="",0,if(AL$1="",0,dproduct(k2_multipl!$A$1:$AU$100,AL$1,k3.5_condition!$A12:$A13)))</f>
        <v>0</v>
      </c>
      <c r="AM12" s="36">
        <f>if($A12="",0,if(AM$1="",0,dproduct(k2_multipl!$A$1:$AU$100,AM$1,k3.5_condition!$A12:$A13)))</f>
        <v>0</v>
      </c>
      <c r="AN12" s="36">
        <f>if($A12="",0,if(AN$1="",0,dproduct(k2_multipl!$A$1:$AU$100,AN$1,k3.5_condition!$A12:$A13)))</f>
        <v>0</v>
      </c>
      <c r="AO12" s="36">
        <f>if($A12="",0,if(AO$1="",0,dproduct(k2_multipl!$A$1:$AU$100,AO$1,k3.5_condition!$A12:$A13)))</f>
        <v>0</v>
      </c>
      <c r="AP12" s="36">
        <f>if($A12="",0,if(AP$1="",0,dproduct(k2_multipl!$A$1:$AU$100,AP$1,k3.5_condition!$A12:$A13)))</f>
        <v>0</v>
      </c>
      <c r="AQ12" s="36">
        <f>if($A12="",0,if(AQ$1="",0,dproduct(k2_multipl!$A$1:$AU$100,AQ$1,k3.5_condition!$A12:$A13)))</f>
        <v>0</v>
      </c>
      <c r="AR12" s="36">
        <f>if($A12="",0,if(AR$1="",0,dproduct(k2_multipl!$A$1:$AU$100,AR$1,k3.5_condition!$A12:$A13)))</f>
        <v>0</v>
      </c>
      <c r="AS12" s="36">
        <f>if($A12="",0,if(AS$1="",0,dproduct(k2_multipl!$A$1:$AU$100,AS$1,k3.5_condition!$A12:$A13)))</f>
        <v>0</v>
      </c>
      <c r="AT12" s="36">
        <f>if($A12="",0,if(AT$1="",0,dproduct(k2_multipl!$A$1:$AU$100,AT$1,k3.5_condition!$A12:$A13)))</f>
        <v>0</v>
      </c>
      <c r="AU12" s="36">
        <f>if($A12="",0,if(AU$1="",0,dproduct(k2_multipl!$A$1:$AU$100,AU$1,k3.5_condition!$A12:$A13)))</f>
        <v>0</v>
      </c>
      <c r="AV12" s="36">
        <f>if($A12="",0,if(AV$1="",0,dproduct(k2_multipl!$A$1:$AU$100,AV$1,k3.5_condition!$A12:$A13)))</f>
        <v>0</v>
      </c>
      <c r="AW12" s="36">
        <f>if($A12="",0,if(AW$1="",0,dproduct(k2_multipl!$A$1:$AU$100,AW$1,k3.5_condition!$A12:$A13)))</f>
        <v>0</v>
      </c>
      <c r="AX12" s="36">
        <f>if($A12="",0,if(AX$1="",0,dproduct(k2_multipl!$A$1:$AU$100,AX$1,k3.5_condition!$A12:$A13)))</f>
        <v>0</v>
      </c>
      <c r="AY12" s="36">
        <f>if($A12="",0,if(AY$1="",0,dproduct(k2_multipl!$A$1:$AU$100,AY$1,k3.5_condition!$A12:$A13)))</f>
        <v>0</v>
      </c>
    </row>
    <row r="13">
      <c r="A13" s="36" t="str">
        <f>IFERROR(__xludf.DUMMYFUNCTION("""COMPUTED_VALUE"""),"M10①")</f>
        <v>M10①</v>
      </c>
      <c r="B13" s="36">
        <f>if($A13="",0,if(B$1="",0,dproduct(k2_multipl!$A$1:$AU$100,B$1,k3.5_condition!$B13:$B14)))</f>
        <v>1</v>
      </c>
      <c r="C13" s="36">
        <f>if($A13="",0,if(C$1="",0,dproduct(k2_multipl!$A$1:$AU$100,C$1,k3.5_condition!$B13:$B14)))</f>
        <v>14</v>
      </c>
      <c r="D13" s="36">
        <f>if($A13="",0,if(D$1="",0,dproduct(k2_multipl!$A$1:$AU$100,D$1,k3.5_condition!$B13:$B14)))</f>
        <v>1</v>
      </c>
      <c r="E13" s="36">
        <f>if($A13="",0,if(E$1="",0,dproduct(k2_multipl!$A$1:$AU$100,E$1,k3.5_condition!$B13:$B14)))</f>
        <v>14</v>
      </c>
      <c r="F13" s="36">
        <f>if($A13="",0,if(F$1="",0,dproduct(k2_multipl!$A$1:$AU$100,F$1,k3.5_condition!$B13:$B14)))</f>
        <v>1</v>
      </c>
      <c r="G13" s="36">
        <f>if($A13="",0,if(G$1="",0,dproduct(k2_multipl!$A$1:$AU$100,G$1,k3.5_condition!$B13:$B14)))</f>
        <v>14</v>
      </c>
      <c r="H13" s="36">
        <f>if($A13="",0,if(H$1="",0,dproduct(k2_multipl!$A$1:$AU$100,H$1,k3.5_condition!$B13:$B14)))</f>
        <v>0</v>
      </c>
      <c r="I13" s="36">
        <f>if($A13="",0,if(I$1="",0,dproduct(k2_multipl!$A$1:$AU$100,I$1,k3.5_condition!$B13:$B14)))</f>
        <v>0</v>
      </c>
      <c r="J13" s="36">
        <f>if($A13="",0,if(J$1="",0,dproduct(k2_multipl!$A$1:$AU$100,J$1,k3.5_condition!$B13:$B14)))</f>
        <v>0</v>
      </c>
      <c r="K13" s="36">
        <f>if($A13="",0,if(K$1="",0,dproduct(k2_multipl!$A$1:$AU$100,K$1,k3.5_condition!$B13:$B14)))</f>
        <v>0</v>
      </c>
      <c r="L13" s="36">
        <f>if($A13="",0,if(L$1="",0,dproduct(k2_multipl!$A$1:$AU$100,L$1,k3.5_condition!$B13:$B14)))</f>
        <v>0</v>
      </c>
      <c r="M13" s="36">
        <f>if($A13="",0,if(M$1="",0,dproduct(k2_multipl!$A$1:$AU$100,M$1,k3.5_condition!$B13:$B14)))</f>
        <v>0</v>
      </c>
      <c r="N13" s="36">
        <f>if($A13="",0,if(N$1="",0,dproduct(k2_multipl!$A$1:$AU$100,N$1,k3.5_condition!$B13:$B14)))</f>
        <v>0</v>
      </c>
      <c r="O13" s="36">
        <f>if($A13="",0,if(O$1="",0,dproduct(k2_multipl!$A$1:$AU$100,O$1,k3.5_condition!$B13:$B14)))</f>
        <v>0</v>
      </c>
      <c r="P13" s="36">
        <f>if($A13="",0,if(P$1="",0,dproduct(k2_multipl!$A$1:$AU$100,P$1,k3.5_condition!$B13:$B14)))</f>
        <v>0</v>
      </c>
      <c r="Q13" s="36">
        <f>if($A13="",0,if(Q$1="",0,dproduct(k2_multipl!$A$1:$AU$100,Q$1,k3.5_condition!$B13:$B14)))</f>
        <v>0</v>
      </c>
      <c r="R13" s="36">
        <f>if($A13="",0,if(R$1="",0,dproduct(k2_multipl!$A$1:$AU$100,R$1,k3.5_condition!$B13:$B14)))</f>
        <v>0</v>
      </c>
      <c r="S13" s="36">
        <f>if($A13="",0,if(S$1="",0,dproduct(k2_multipl!$A$1:$AU$100,S$1,k3.5_condition!$B13:$B14)))</f>
        <v>0</v>
      </c>
      <c r="T13" s="36">
        <f>if($A13="",0,if(T$1="",0,dproduct(k2_multipl!$A$1:$AU$100,T$1,k3.5_condition!$B13:$B14)))</f>
        <v>0</v>
      </c>
      <c r="U13" s="36">
        <f>if($A13="",0,if(U$1="",0,dproduct(k2_multipl!$A$1:$AU$100,U$1,k3.5_condition!$B13:$B14)))</f>
        <v>0</v>
      </c>
      <c r="V13" s="36">
        <f>if($A13="",0,if(V$1="",0,dproduct(k2_multipl!$A$1:$AU$100,V$1,k3.5_condition!$B13:$B14)))</f>
        <v>0</v>
      </c>
      <c r="W13" s="36">
        <f>if($A13="",0,if(W$1="",0,dproduct(k2_multipl!$A$1:$AU$100,W$1,k3.5_condition!$B13:$B14)))</f>
        <v>0</v>
      </c>
      <c r="X13" s="36">
        <f>if($A13="",0,if(X$1="",0,dproduct(k2_multipl!$A$1:$AU$100,X$1,k3.5_condition!$B13:$B14)))</f>
        <v>0</v>
      </c>
      <c r="Y13" s="36">
        <f>if($A13="",0,if(Y$1="",0,dproduct(k2_multipl!$A$1:$AU$100,Y$1,k3.5_condition!$B13:$B14)))</f>
        <v>0</v>
      </c>
      <c r="Z13" s="36">
        <f>if($A13="",0,if(Z$1="",0,dproduct(k2_multipl!$A$1:$AU$100,Z$1,k3.5_condition!$B13:$B14)))</f>
        <v>0</v>
      </c>
      <c r="AA13" s="36">
        <f>if($A13="",0,if(AA$1="",0,dproduct(k2_multipl!$A$1:$AU$100,AA$1,k3.5_condition!$B13:$B14)))</f>
        <v>0</v>
      </c>
      <c r="AB13" s="36">
        <f>if($A13="",0,if(AB$1="",0,dproduct(k2_multipl!$A$1:$AU$100,AB$1,k3.5_condition!$B13:$B14)))</f>
        <v>0</v>
      </c>
      <c r="AC13" s="36">
        <f>if($A13="",0,if(AC$1="",0,dproduct(k2_multipl!$A$1:$AU$100,AC$1,k3.5_condition!$B13:$B14)))</f>
        <v>0</v>
      </c>
      <c r="AD13" s="36">
        <f>if($A13="",0,if(AD$1="",0,dproduct(k2_multipl!$A$1:$AU$100,AD$1,k3.5_condition!$B13:$B14)))</f>
        <v>0</v>
      </c>
      <c r="AE13" s="36">
        <f>if($A13="",0,if(AE$1="",0,dproduct(k2_multipl!$A$1:$AU$100,AE$1,k3.5_condition!$B13:$B14)))</f>
        <v>0</v>
      </c>
      <c r="AF13" s="36">
        <f>if($A13="",0,if(AF$1="",0,dproduct(k2_multipl!$A$1:$AU$100,AF$1,k3.5_condition!$B13:$B14)))</f>
        <v>0</v>
      </c>
      <c r="AG13" s="36">
        <f>if($A13="",0,if(AG$1="",0,dproduct(k2_multipl!$A$1:$AU$100,AG$1,k3.5_condition!$B13:$B14)))</f>
        <v>0</v>
      </c>
      <c r="AH13" s="36">
        <f>if($A13="",0,if(AH$1="",0,dproduct(k2_multipl!$A$1:$AU$100,AH$1,k3.5_condition!$B13:$B14)))</f>
        <v>0</v>
      </c>
      <c r="AI13" s="36">
        <f>if($A13="",0,if(AI$1="",0,dproduct(k2_multipl!$A$1:$AU$100,AI$1,k3.5_condition!$B13:$B14)))</f>
        <v>0</v>
      </c>
      <c r="AJ13" s="36">
        <f>if($A13="",0,if(AJ$1="",0,dproduct(k2_multipl!$A$1:$AU$100,AJ$1,k3.5_condition!$B13:$B14)))</f>
        <v>0</v>
      </c>
      <c r="AK13" s="36">
        <f>if($A13="",0,if(AK$1="",0,dproduct(k2_multipl!$A$1:$AU$100,AK$1,k3.5_condition!$B13:$B14)))</f>
        <v>0</v>
      </c>
      <c r="AL13" s="36">
        <f>if($A13="",0,if(AL$1="",0,dproduct(k2_multipl!$A$1:$AU$100,AL$1,k3.5_condition!$B13:$B14)))</f>
        <v>0</v>
      </c>
      <c r="AM13" s="36">
        <f>if($A13="",0,if(AM$1="",0,dproduct(k2_multipl!$A$1:$AU$100,AM$1,k3.5_condition!$B13:$B14)))</f>
        <v>0</v>
      </c>
      <c r="AN13" s="36">
        <f>if($A13="",0,if(AN$1="",0,dproduct(k2_multipl!$A$1:$AU$100,AN$1,k3.5_condition!$B13:$B14)))</f>
        <v>0</v>
      </c>
      <c r="AO13" s="36">
        <f>if($A13="",0,if(AO$1="",0,dproduct(k2_multipl!$A$1:$AU$100,AO$1,k3.5_condition!$B13:$B14)))</f>
        <v>0</v>
      </c>
      <c r="AP13" s="36">
        <f>if($A13="",0,if(AP$1="",0,dproduct(k2_multipl!$A$1:$AU$100,AP$1,k3.5_condition!$B13:$B14)))</f>
        <v>0</v>
      </c>
      <c r="AQ13" s="36">
        <f>if($A13="",0,if(AQ$1="",0,dproduct(k2_multipl!$A$1:$AU$100,AQ$1,k3.5_condition!$B13:$B14)))</f>
        <v>0</v>
      </c>
      <c r="AR13" s="36">
        <f>if($A13="",0,if(AR$1="",0,dproduct(k2_multipl!$A$1:$AU$100,AR$1,k3.5_condition!$B13:$B14)))</f>
        <v>0</v>
      </c>
      <c r="AS13" s="36">
        <f>if($A13="",0,if(AS$1="",0,dproduct(k2_multipl!$A$1:$AU$100,AS$1,k3.5_condition!$B13:$B14)))</f>
        <v>0</v>
      </c>
      <c r="AT13" s="36">
        <f>if($A13="",0,if(AT$1="",0,dproduct(k2_multipl!$A$1:$AU$100,AT$1,k3.5_condition!$B13:$B14)))</f>
        <v>0</v>
      </c>
      <c r="AU13" s="36">
        <f>if($A13="",0,if(AU$1="",0,dproduct(k2_multipl!$A$1:$AU$100,AU$1,k3.5_condition!$B13:$B14)))</f>
        <v>0</v>
      </c>
      <c r="AV13" s="36">
        <f>if($A13="",0,if(AV$1="",0,dproduct(k2_multipl!$A$1:$AU$100,AV$1,k3.5_condition!$B13:$B14)))</f>
        <v>0</v>
      </c>
      <c r="AW13" s="36">
        <f>if($A13="",0,if(AW$1="",0,dproduct(k2_multipl!$A$1:$AU$100,AW$1,k3.5_condition!$B13:$B14)))</f>
        <v>0</v>
      </c>
      <c r="AX13" s="36">
        <f>if($A13="",0,if(AX$1="",0,dproduct(k2_multipl!$A$1:$AU$100,AX$1,k3.5_condition!$B13:$B14)))</f>
        <v>0</v>
      </c>
      <c r="AY13" s="36">
        <f>if($A13="",0,if(AY$1="",0,dproduct(k2_multipl!$A$1:$AU$100,AY$1,k3.5_condition!$B13:$B14)))</f>
        <v>0</v>
      </c>
    </row>
    <row r="14">
      <c r="A14" s="36" t="str">
        <f>IFERROR(__xludf.DUMMYFUNCTION("""COMPUTED_VALUE"""),"M10②")</f>
        <v>M10②</v>
      </c>
      <c r="B14" s="36">
        <f>if($A14="",0,if(B$1="",0,dproduct(k2_multipl!$A$1:$AU$100,B$1,k3.5_condition!$A14:$A15)))</f>
        <v>1</v>
      </c>
      <c r="C14" s="36">
        <f>if($A14="",0,if(C$1="",0,dproduct(k2_multipl!$A$1:$AU$100,C$1,k3.5_condition!$A14:$A15)))</f>
        <v>1</v>
      </c>
      <c r="D14" s="36">
        <f>if($A14="",0,if(D$1="",0,dproduct(k2_multipl!$A$1:$AU$100,D$1,k3.5_condition!$A14:$A15)))</f>
        <v>1</v>
      </c>
      <c r="E14" s="36">
        <f>if($A14="",0,if(E$1="",0,dproduct(k2_multipl!$A$1:$AU$100,E$1,k3.5_condition!$A14:$A15)))</f>
        <v>14</v>
      </c>
      <c r="F14" s="36">
        <f>if($A14="",0,if(F$1="",0,dproduct(k2_multipl!$A$1:$AU$100,F$1,k3.5_condition!$A14:$A15)))</f>
        <v>1</v>
      </c>
      <c r="G14" s="36">
        <f>if($A14="",0,if(G$1="",0,dproduct(k2_multipl!$A$1:$AU$100,G$1,k3.5_condition!$A14:$A15)))</f>
        <v>1</v>
      </c>
      <c r="H14" s="36">
        <f>if($A14="",0,if(H$1="",0,dproduct(k2_multipl!$A$1:$AU$100,H$1,k3.5_condition!$A14:$A15)))</f>
        <v>0</v>
      </c>
      <c r="I14" s="36">
        <f>if($A14="",0,if(I$1="",0,dproduct(k2_multipl!$A$1:$AU$100,I$1,k3.5_condition!$A14:$A15)))</f>
        <v>0</v>
      </c>
      <c r="J14" s="36">
        <f>if($A14="",0,if(J$1="",0,dproduct(k2_multipl!$A$1:$AU$100,J$1,k3.5_condition!$A14:$A15)))</f>
        <v>0</v>
      </c>
      <c r="K14" s="36">
        <f>if($A14="",0,if(K$1="",0,dproduct(k2_multipl!$A$1:$AU$100,K$1,k3.5_condition!$A14:$A15)))</f>
        <v>0</v>
      </c>
      <c r="L14" s="36">
        <f>if($A14="",0,if(L$1="",0,dproduct(k2_multipl!$A$1:$AU$100,L$1,k3.5_condition!$A14:$A15)))</f>
        <v>0</v>
      </c>
      <c r="M14" s="36">
        <f>if($A14="",0,if(M$1="",0,dproduct(k2_multipl!$A$1:$AU$100,M$1,k3.5_condition!$A14:$A15)))</f>
        <v>0</v>
      </c>
      <c r="N14" s="36">
        <f>if($A14="",0,if(N$1="",0,dproduct(k2_multipl!$A$1:$AU$100,N$1,k3.5_condition!$A14:$A15)))</f>
        <v>0</v>
      </c>
      <c r="O14" s="36">
        <f>if($A14="",0,if(O$1="",0,dproduct(k2_multipl!$A$1:$AU$100,O$1,k3.5_condition!$A14:$A15)))</f>
        <v>0</v>
      </c>
      <c r="P14" s="36">
        <f>if($A14="",0,if(P$1="",0,dproduct(k2_multipl!$A$1:$AU$100,P$1,k3.5_condition!$A14:$A15)))</f>
        <v>0</v>
      </c>
      <c r="Q14" s="36">
        <f>if($A14="",0,if(Q$1="",0,dproduct(k2_multipl!$A$1:$AU$100,Q$1,k3.5_condition!$A14:$A15)))</f>
        <v>0</v>
      </c>
      <c r="R14" s="36">
        <f>if($A14="",0,if(R$1="",0,dproduct(k2_multipl!$A$1:$AU$100,R$1,k3.5_condition!$A14:$A15)))</f>
        <v>0</v>
      </c>
      <c r="S14" s="36">
        <f>if($A14="",0,if(S$1="",0,dproduct(k2_multipl!$A$1:$AU$100,S$1,k3.5_condition!$A14:$A15)))</f>
        <v>0</v>
      </c>
      <c r="T14" s="36">
        <f>if($A14="",0,if(T$1="",0,dproduct(k2_multipl!$A$1:$AU$100,T$1,k3.5_condition!$A14:$A15)))</f>
        <v>0</v>
      </c>
      <c r="U14" s="36">
        <f>if($A14="",0,if(U$1="",0,dproduct(k2_multipl!$A$1:$AU$100,U$1,k3.5_condition!$A14:$A15)))</f>
        <v>0</v>
      </c>
      <c r="V14" s="36">
        <f>if($A14="",0,if(V$1="",0,dproduct(k2_multipl!$A$1:$AU$100,V$1,k3.5_condition!$A14:$A15)))</f>
        <v>0</v>
      </c>
      <c r="W14" s="36">
        <f>if($A14="",0,if(W$1="",0,dproduct(k2_multipl!$A$1:$AU$100,W$1,k3.5_condition!$A14:$A15)))</f>
        <v>0</v>
      </c>
      <c r="X14" s="36">
        <f>if($A14="",0,if(X$1="",0,dproduct(k2_multipl!$A$1:$AU$100,X$1,k3.5_condition!$A14:$A15)))</f>
        <v>0</v>
      </c>
      <c r="Y14" s="36">
        <f>if($A14="",0,if(Y$1="",0,dproduct(k2_multipl!$A$1:$AU$100,Y$1,k3.5_condition!$A14:$A15)))</f>
        <v>0</v>
      </c>
      <c r="Z14" s="36">
        <f>if($A14="",0,if(Z$1="",0,dproduct(k2_multipl!$A$1:$AU$100,Z$1,k3.5_condition!$A14:$A15)))</f>
        <v>0</v>
      </c>
      <c r="AA14" s="36">
        <f>if($A14="",0,if(AA$1="",0,dproduct(k2_multipl!$A$1:$AU$100,AA$1,k3.5_condition!$A14:$A15)))</f>
        <v>0</v>
      </c>
      <c r="AB14" s="36">
        <f>if($A14="",0,if(AB$1="",0,dproduct(k2_multipl!$A$1:$AU$100,AB$1,k3.5_condition!$A14:$A15)))</f>
        <v>0</v>
      </c>
      <c r="AC14" s="36">
        <f>if($A14="",0,if(AC$1="",0,dproduct(k2_multipl!$A$1:$AU$100,AC$1,k3.5_condition!$A14:$A15)))</f>
        <v>0</v>
      </c>
      <c r="AD14" s="36">
        <f>if($A14="",0,if(AD$1="",0,dproduct(k2_multipl!$A$1:$AU$100,AD$1,k3.5_condition!$A14:$A15)))</f>
        <v>0</v>
      </c>
      <c r="AE14" s="36">
        <f>if($A14="",0,if(AE$1="",0,dproduct(k2_multipl!$A$1:$AU$100,AE$1,k3.5_condition!$A14:$A15)))</f>
        <v>0</v>
      </c>
      <c r="AF14" s="36">
        <f>if($A14="",0,if(AF$1="",0,dproduct(k2_multipl!$A$1:$AU$100,AF$1,k3.5_condition!$A14:$A15)))</f>
        <v>0</v>
      </c>
      <c r="AG14" s="36">
        <f>if($A14="",0,if(AG$1="",0,dproduct(k2_multipl!$A$1:$AU$100,AG$1,k3.5_condition!$A14:$A15)))</f>
        <v>0</v>
      </c>
      <c r="AH14" s="36">
        <f>if($A14="",0,if(AH$1="",0,dproduct(k2_multipl!$A$1:$AU$100,AH$1,k3.5_condition!$A14:$A15)))</f>
        <v>0</v>
      </c>
      <c r="AI14" s="36">
        <f>if($A14="",0,if(AI$1="",0,dproduct(k2_multipl!$A$1:$AU$100,AI$1,k3.5_condition!$A14:$A15)))</f>
        <v>0</v>
      </c>
      <c r="AJ14" s="36">
        <f>if($A14="",0,if(AJ$1="",0,dproduct(k2_multipl!$A$1:$AU$100,AJ$1,k3.5_condition!$A14:$A15)))</f>
        <v>0</v>
      </c>
      <c r="AK14" s="36">
        <f>if($A14="",0,if(AK$1="",0,dproduct(k2_multipl!$A$1:$AU$100,AK$1,k3.5_condition!$A14:$A15)))</f>
        <v>0</v>
      </c>
      <c r="AL14" s="36">
        <f>if($A14="",0,if(AL$1="",0,dproduct(k2_multipl!$A$1:$AU$100,AL$1,k3.5_condition!$A14:$A15)))</f>
        <v>0</v>
      </c>
      <c r="AM14" s="36">
        <f>if($A14="",0,if(AM$1="",0,dproduct(k2_multipl!$A$1:$AU$100,AM$1,k3.5_condition!$A14:$A15)))</f>
        <v>0</v>
      </c>
      <c r="AN14" s="36">
        <f>if($A14="",0,if(AN$1="",0,dproduct(k2_multipl!$A$1:$AU$100,AN$1,k3.5_condition!$A14:$A15)))</f>
        <v>0</v>
      </c>
      <c r="AO14" s="36">
        <f>if($A14="",0,if(AO$1="",0,dproduct(k2_multipl!$A$1:$AU$100,AO$1,k3.5_condition!$A14:$A15)))</f>
        <v>0</v>
      </c>
      <c r="AP14" s="36">
        <f>if($A14="",0,if(AP$1="",0,dproduct(k2_multipl!$A$1:$AU$100,AP$1,k3.5_condition!$A14:$A15)))</f>
        <v>0</v>
      </c>
      <c r="AQ14" s="36">
        <f>if($A14="",0,if(AQ$1="",0,dproduct(k2_multipl!$A$1:$AU$100,AQ$1,k3.5_condition!$A14:$A15)))</f>
        <v>0</v>
      </c>
      <c r="AR14" s="36">
        <f>if($A14="",0,if(AR$1="",0,dproduct(k2_multipl!$A$1:$AU$100,AR$1,k3.5_condition!$A14:$A15)))</f>
        <v>0</v>
      </c>
      <c r="AS14" s="36">
        <f>if($A14="",0,if(AS$1="",0,dproduct(k2_multipl!$A$1:$AU$100,AS$1,k3.5_condition!$A14:$A15)))</f>
        <v>0</v>
      </c>
      <c r="AT14" s="36">
        <f>if($A14="",0,if(AT$1="",0,dproduct(k2_multipl!$A$1:$AU$100,AT$1,k3.5_condition!$A14:$A15)))</f>
        <v>0</v>
      </c>
      <c r="AU14" s="36">
        <f>if($A14="",0,if(AU$1="",0,dproduct(k2_multipl!$A$1:$AU$100,AU$1,k3.5_condition!$A14:$A15)))</f>
        <v>0</v>
      </c>
      <c r="AV14" s="36">
        <f>if($A14="",0,if(AV$1="",0,dproduct(k2_multipl!$A$1:$AU$100,AV$1,k3.5_condition!$A14:$A15)))</f>
        <v>0</v>
      </c>
      <c r="AW14" s="36">
        <f>if($A14="",0,if(AW$1="",0,dproduct(k2_multipl!$A$1:$AU$100,AW$1,k3.5_condition!$A14:$A15)))</f>
        <v>0</v>
      </c>
      <c r="AX14" s="36">
        <f>if($A14="",0,if(AX$1="",0,dproduct(k2_multipl!$A$1:$AU$100,AX$1,k3.5_condition!$A14:$A15)))</f>
        <v>0</v>
      </c>
      <c r="AY14" s="36">
        <f>if($A14="",0,if(AY$1="",0,dproduct(k2_multipl!$A$1:$AU$100,AY$1,k3.5_condition!$A14:$A15)))</f>
        <v>0</v>
      </c>
    </row>
    <row r="15">
      <c r="A15" s="36" t="str">
        <f>IFERROR(__xludf.DUMMYFUNCTION("""COMPUTED_VALUE"""),"M10③")</f>
        <v>M10③</v>
      </c>
      <c r="B15" s="36">
        <f>if($A15="",0,if(B$1="",0,dproduct(k2_multipl!$A$1:$AU$100,B$1,k3.5_condition!$B15:$B16)))</f>
        <v>1</v>
      </c>
      <c r="C15" s="36">
        <f>if($A15="",0,if(C$1="",0,dproduct(k2_multipl!$A$1:$AU$100,C$1,k3.5_condition!$B15:$B16)))</f>
        <v>1</v>
      </c>
      <c r="D15" s="36">
        <f>if($A15="",0,if(D$1="",0,dproduct(k2_multipl!$A$1:$AU$100,D$1,k3.5_condition!$B15:$B16)))</f>
        <v>1</v>
      </c>
      <c r="E15" s="36">
        <f>if($A15="",0,if(E$1="",0,dproduct(k2_multipl!$A$1:$AU$100,E$1,k3.5_condition!$B15:$B16)))</f>
        <v>14</v>
      </c>
      <c r="F15" s="36">
        <f>if($A15="",0,if(F$1="",0,dproduct(k2_multipl!$A$1:$AU$100,F$1,k3.5_condition!$B15:$B16)))</f>
        <v>14</v>
      </c>
      <c r="G15" s="36">
        <f>if($A15="",0,if(G$1="",0,dproduct(k2_multipl!$A$1:$AU$100,G$1,k3.5_condition!$B15:$B16)))</f>
        <v>14</v>
      </c>
      <c r="H15" s="36">
        <f>if($A15="",0,if(H$1="",0,dproduct(k2_multipl!$A$1:$AU$100,H$1,k3.5_condition!$B15:$B16)))</f>
        <v>0</v>
      </c>
      <c r="I15" s="36">
        <f>if($A15="",0,if(I$1="",0,dproduct(k2_multipl!$A$1:$AU$100,I$1,k3.5_condition!$B15:$B16)))</f>
        <v>0</v>
      </c>
      <c r="J15" s="36">
        <f>if($A15="",0,if(J$1="",0,dproduct(k2_multipl!$A$1:$AU$100,J$1,k3.5_condition!$B15:$B16)))</f>
        <v>0</v>
      </c>
      <c r="K15" s="36">
        <f>if($A15="",0,if(K$1="",0,dproduct(k2_multipl!$A$1:$AU$100,K$1,k3.5_condition!$B15:$B16)))</f>
        <v>0</v>
      </c>
      <c r="L15" s="36">
        <f>if($A15="",0,if(L$1="",0,dproduct(k2_multipl!$A$1:$AU$100,L$1,k3.5_condition!$B15:$B16)))</f>
        <v>0</v>
      </c>
      <c r="M15" s="36">
        <f>if($A15="",0,if(M$1="",0,dproduct(k2_multipl!$A$1:$AU$100,M$1,k3.5_condition!$B15:$B16)))</f>
        <v>0</v>
      </c>
      <c r="N15" s="36">
        <f>if($A15="",0,if(N$1="",0,dproduct(k2_multipl!$A$1:$AU$100,N$1,k3.5_condition!$B15:$B16)))</f>
        <v>0</v>
      </c>
      <c r="O15" s="36">
        <f>if($A15="",0,if(O$1="",0,dproduct(k2_multipl!$A$1:$AU$100,O$1,k3.5_condition!$B15:$B16)))</f>
        <v>0</v>
      </c>
      <c r="P15" s="36">
        <f>if($A15="",0,if(P$1="",0,dproduct(k2_multipl!$A$1:$AU$100,P$1,k3.5_condition!$B15:$B16)))</f>
        <v>0</v>
      </c>
      <c r="Q15" s="36">
        <f>if($A15="",0,if(Q$1="",0,dproduct(k2_multipl!$A$1:$AU$100,Q$1,k3.5_condition!$B15:$B16)))</f>
        <v>0</v>
      </c>
      <c r="R15" s="36">
        <f>if($A15="",0,if(R$1="",0,dproduct(k2_multipl!$A$1:$AU$100,R$1,k3.5_condition!$B15:$B16)))</f>
        <v>0</v>
      </c>
      <c r="S15" s="36">
        <f>if($A15="",0,if(S$1="",0,dproduct(k2_multipl!$A$1:$AU$100,S$1,k3.5_condition!$B15:$B16)))</f>
        <v>0</v>
      </c>
      <c r="T15" s="36">
        <f>if($A15="",0,if(T$1="",0,dproduct(k2_multipl!$A$1:$AU$100,T$1,k3.5_condition!$B15:$B16)))</f>
        <v>0</v>
      </c>
      <c r="U15" s="36">
        <f>if($A15="",0,if(U$1="",0,dproduct(k2_multipl!$A$1:$AU$100,U$1,k3.5_condition!$B15:$B16)))</f>
        <v>0</v>
      </c>
      <c r="V15" s="36">
        <f>if($A15="",0,if(V$1="",0,dproduct(k2_multipl!$A$1:$AU$100,V$1,k3.5_condition!$B15:$B16)))</f>
        <v>0</v>
      </c>
      <c r="W15" s="36">
        <f>if($A15="",0,if(W$1="",0,dproduct(k2_multipl!$A$1:$AU$100,W$1,k3.5_condition!$B15:$B16)))</f>
        <v>0</v>
      </c>
      <c r="X15" s="36">
        <f>if($A15="",0,if(X$1="",0,dproduct(k2_multipl!$A$1:$AU$100,X$1,k3.5_condition!$B15:$B16)))</f>
        <v>0</v>
      </c>
      <c r="Y15" s="36">
        <f>if($A15="",0,if(Y$1="",0,dproduct(k2_multipl!$A$1:$AU$100,Y$1,k3.5_condition!$B15:$B16)))</f>
        <v>0</v>
      </c>
      <c r="Z15" s="36">
        <f>if($A15="",0,if(Z$1="",0,dproduct(k2_multipl!$A$1:$AU$100,Z$1,k3.5_condition!$B15:$B16)))</f>
        <v>0</v>
      </c>
      <c r="AA15" s="36">
        <f>if($A15="",0,if(AA$1="",0,dproduct(k2_multipl!$A$1:$AU$100,AA$1,k3.5_condition!$B15:$B16)))</f>
        <v>0</v>
      </c>
      <c r="AB15" s="36">
        <f>if($A15="",0,if(AB$1="",0,dproduct(k2_multipl!$A$1:$AU$100,AB$1,k3.5_condition!$B15:$B16)))</f>
        <v>0</v>
      </c>
      <c r="AC15" s="36">
        <f>if($A15="",0,if(AC$1="",0,dproduct(k2_multipl!$A$1:$AU$100,AC$1,k3.5_condition!$B15:$B16)))</f>
        <v>0</v>
      </c>
      <c r="AD15" s="36">
        <f>if($A15="",0,if(AD$1="",0,dproduct(k2_multipl!$A$1:$AU$100,AD$1,k3.5_condition!$B15:$B16)))</f>
        <v>0</v>
      </c>
      <c r="AE15" s="36">
        <f>if($A15="",0,if(AE$1="",0,dproduct(k2_multipl!$A$1:$AU$100,AE$1,k3.5_condition!$B15:$B16)))</f>
        <v>0</v>
      </c>
      <c r="AF15" s="36">
        <f>if($A15="",0,if(AF$1="",0,dproduct(k2_multipl!$A$1:$AU$100,AF$1,k3.5_condition!$B15:$B16)))</f>
        <v>0</v>
      </c>
      <c r="AG15" s="36">
        <f>if($A15="",0,if(AG$1="",0,dproduct(k2_multipl!$A$1:$AU$100,AG$1,k3.5_condition!$B15:$B16)))</f>
        <v>0</v>
      </c>
      <c r="AH15" s="36">
        <f>if($A15="",0,if(AH$1="",0,dproduct(k2_multipl!$A$1:$AU$100,AH$1,k3.5_condition!$B15:$B16)))</f>
        <v>0</v>
      </c>
      <c r="AI15" s="36">
        <f>if($A15="",0,if(AI$1="",0,dproduct(k2_multipl!$A$1:$AU$100,AI$1,k3.5_condition!$B15:$B16)))</f>
        <v>0</v>
      </c>
      <c r="AJ15" s="36">
        <f>if($A15="",0,if(AJ$1="",0,dproduct(k2_multipl!$A$1:$AU$100,AJ$1,k3.5_condition!$B15:$B16)))</f>
        <v>0</v>
      </c>
      <c r="AK15" s="36">
        <f>if($A15="",0,if(AK$1="",0,dproduct(k2_multipl!$A$1:$AU$100,AK$1,k3.5_condition!$B15:$B16)))</f>
        <v>0</v>
      </c>
      <c r="AL15" s="36">
        <f>if($A15="",0,if(AL$1="",0,dproduct(k2_multipl!$A$1:$AU$100,AL$1,k3.5_condition!$B15:$B16)))</f>
        <v>0</v>
      </c>
      <c r="AM15" s="36">
        <f>if($A15="",0,if(AM$1="",0,dproduct(k2_multipl!$A$1:$AU$100,AM$1,k3.5_condition!$B15:$B16)))</f>
        <v>0</v>
      </c>
      <c r="AN15" s="36">
        <f>if($A15="",0,if(AN$1="",0,dproduct(k2_multipl!$A$1:$AU$100,AN$1,k3.5_condition!$B15:$B16)))</f>
        <v>0</v>
      </c>
      <c r="AO15" s="36">
        <f>if($A15="",0,if(AO$1="",0,dproduct(k2_multipl!$A$1:$AU$100,AO$1,k3.5_condition!$B15:$B16)))</f>
        <v>0</v>
      </c>
      <c r="AP15" s="36">
        <f>if($A15="",0,if(AP$1="",0,dproduct(k2_multipl!$A$1:$AU$100,AP$1,k3.5_condition!$B15:$B16)))</f>
        <v>0</v>
      </c>
      <c r="AQ15" s="36">
        <f>if($A15="",0,if(AQ$1="",0,dproduct(k2_multipl!$A$1:$AU$100,AQ$1,k3.5_condition!$B15:$B16)))</f>
        <v>0</v>
      </c>
      <c r="AR15" s="36">
        <f>if($A15="",0,if(AR$1="",0,dproduct(k2_multipl!$A$1:$AU$100,AR$1,k3.5_condition!$B15:$B16)))</f>
        <v>0</v>
      </c>
      <c r="AS15" s="36">
        <f>if($A15="",0,if(AS$1="",0,dproduct(k2_multipl!$A$1:$AU$100,AS$1,k3.5_condition!$B15:$B16)))</f>
        <v>0</v>
      </c>
      <c r="AT15" s="36">
        <f>if($A15="",0,if(AT$1="",0,dproduct(k2_multipl!$A$1:$AU$100,AT$1,k3.5_condition!$B15:$B16)))</f>
        <v>0</v>
      </c>
      <c r="AU15" s="36">
        <f>if($A15="",0,if(AU$1="",0,dproduct(k2_multipl!$A$1:$AU$100,AU$1,k3.5_condition!$B15:$B16)))</f>
        <v>0</v>
      </c>
      <c r="AV15" s="36">
        <f>if($A15="",0,if(AV$1="",0,dproduct(k2_multipl!$A$1:$AU$100,AV$1,k3.5_condition!$B15:$B16)))</f>
        <v>0</v>
      </c>
      <c r="AW15" s="36">
        <f>if($A15="",0,if(AW$1="",0,dproduct(k2_multipl!$A$1:$AU$100,AW$1,k3.5_condition!$B15:$B16)))</f>
        <v>0</v>
      </c>
      <c r="AX15" s="36">
        <f>if($A15="",0,if(AX$1="",0,dproduct(k2_multipl!$A$1:$AU$100,AX$1,k3.5_condition!$B15:$B16)))</f>
        <v>0</v>
      </c>
      <c r="AY15" s="36">
        <f>if($A15="",0,if(AY$1="",0,dproduct(k2_multipl!$A$1:$AU$100,AY$1,k3.5_condition!$B15:$B16)))</f>
        <v>0</v>
      </c>
    </row>
    <row r="16">
      <c r="A16" s="36" t="str">
        <f>IFERROR(__xludf.DUMMYFUNCTION("""COMPUTED_VALUE"""),"M10④")</f>
        <v>M10④</v>
      </c>
      <c r="B16" s="36">
        <f>if($A16="",0,if(B$1="",0,dproduct(k2_multipl!$A$1:$AU$100,B$1,k3.5_condition!$A16:$A17)))</f>
        <v>14</v>
      </c>
      <c r="C16" s="36">
        <f>if($A16="",0,if(C$1="",0,dproduct(k2_multipl!$A$1:$AU$100,C$1,k3.5_condition!$A16:$A17)))</f>
        <v>14</v>
      </c>
      <c r="D16" s="36">
        <f>if($A16="",0,if(D$1="",0,dproduct(k2_multipl!$A$1:$AU$100,D$1,k3.5_condition!$A16:$A17)))</f>
        <v>1</v>
      </c>
      <c r="E16" s="36">
        <f>if($A16="",0,if(E$1="",0,dproduct(k2_multipl!$A$1:$AU$100,E$1,k3.5_condition!$A16:$A17)))</f>
        <v>1</v>
      </c>
      <c r="F16" s="36">
        <f>if($A16="",0,if(F$1="",0,dproduct(k2_multipl!$A$1:$AU$100,F$1,k3.5_condition!$A16:$A17)))</f>
        <v>1</v>
      </c>
      <c r="G16" s="36">
        <f>if($A16="",0,if(G$1="",0,dproduct(k2_multipl!$A$1:$AU$100,G$1,k3.5_condition!$A16:$A17)))</f>
        <v>1</v>
      </c>
      <c r="H16" s="36">
        <f>if($A16="",0,if(H$1="",0,dproduct(k2_multipl!$A$1:$AU$100,H$1,k3.5_condition!$A16:$A17)))</f>
        <v>0</v>
      </c>
      <c r="I16" s="36">
        <f>if($A16="",0,if(I$1="",0,dproduct(k2_multipl!$A$1:$AU$100,I$1,k3.5_condition!$A16:$A17)))</f>
        <v>0</v>
      </c>
      <c r="J16" s="36">
        <f>if($A16="",0,if(J$1="",0,dproduct(k2_multipl!$A$1:$AU$100,J$1,k3.5_condition!$A16:$A17)))</f>
        <v>0</v>
      </c>
      <c r="K16" s="36">
        <f>if($A16="",0,if(K$1="",0,dproduct(k2_multipl!$A$1:$AU$100,K$1,k3.5_condition!$A16:$A17)))</f>
        <v>0</v>
      </c>
      <c r="L16" s="36">
        <f>if($A16="",0,if(L$1="",0,dproduct(k2_multipl!$A$1:$AU$100,L$1,k3.5_condition!$A16:$A17)))</f>
        <v>0</v>
      </c>
      <c r="M16" s="36">
        <f>if($A16="",0,if(M$1="",0,dproduct(k2_multipl!$A$1:$AU$100,M$1,k3.5_condition!$A16:$A17)))</f>
        <v>0</v>
      </c>
      <c r="N16" s="36">
        <f>if($A16="",0,if(N$1="",0,dproduct(k2_multipl!$A$1:$AU$100,N$1,k3.5_condition!$A16:$A17)))</f>
        <v>0</v>
      </c>
      <c r="O16" s="36">
        <f>if($A16="",0,if(O$1="",0,dproduct(k2_multipl!$A$1:$AU$100,O$1,k3.5_condition!$A16:$A17)))</f>
        <v>0</v>
      </c>
      <c r="P16" s="36">
        <f>if($A16="",0,if(P$1="",0,dproduct(k2_multipl!$A$1:$AU$100,P$1,k3.5_condition!$A16:$A17)))</f>
        <v>0</v>
      </c>
      <c r="Q16" s="36">
        <f>if($A16="",0,if(Q$1="",0,dproduct(k2_multipl!$A$1:$AU$100,Q$1,k3.5_condition!$A16:$A17)))</f>
        <v>0</v>
      </c>
      <c r="R16" s="36">
        <f>if($A16="",0,if(R$1="",0,dproduct(k2_multipl!$A$1:$AU$100,R$1,k3.5_condition!$A16:$A17)))</f>
        <v>0</v>
      </c>
      <c r="S16" s="36">
        <f>if($A16="",0,if(S$1="",0,dproduct(k2_multipl!$A$1:$AU$100,S$1,k3.5_condition!$A16:$A17)))</f>
        <v>0</v>
      </c>
      <c r="T16" s="36">
        <f>if($A16="",0,if(T$1="",0,dproduct(k2_multipl!$A$1:$AU$100,T$1,k3.5_condition!$A16:$A17)))</f>
        <v>0</v>
      </c>
      <c r="U16" s="36">
        <f>if($A16="",0,if(U$1="",0,dproduct(k2_multipl!$A$1:$AU$100,U$1,k3.5_condition!$A16:$A17)))</f>
        <v>0</v>
      </c>
      <c r="V16" s="36">
        <f>if($A16="",0,if(V$1="",0,dproduct(k2_multipl!$A$1:$AU$100,V$1,k3.5_condition!$A16:$A17)))</f>
        <v>0</v>
      </c>
      <c r="W16" s="36">
        <f>if($A16="",0,if(W$1="",0,dproduct(k2_multipl!$A$1:$AU$100,W$1,k3.5_condition!$A16:$A17)))</f>
        <v>0</v>
      </c>
      <c r="X16" s="36">
        <f>if($A16="",0,if(X$1="",0,dproduct(k2_multipl!$A$1:$AU$100,X$1,k3.5_condition!$A16:$A17)))</f>
        <v>0</v>
      </c>
      <c r="Y16" s="36">
        <f>if($A16="",0,if(Y$1="",0,dproduct(k2_multipl!$A$1:$AU$100,Y$1,k3.5_condition!$A16:$A17)))</f>
        <v>0</v>
      </c>
      <c r="Z16" s="36">
        <f>if($A16="",0,if(Z$1="",0,dproduct(k2_multipl!$A$1:$AU$100,Z$1,k3.5_condition!$A16:$A17)))</f>
        <v>0</v>
      </c>
      <c r="AA16" s="36">
        <f>if($A16="",0,if(AA$1="",0,dproduct(k2_multipl!$A$1:$AU$100,AA$1,k3.5_condition!$A16:$A17)))</f>
        <v>0</v>
      </c>
      <c r="AB16" s="36">
        <f>if($A16="",0,if(AB$1="",0,dproduct(k2_multipl!$A$1:$AU$100,AB$1,k3.5_condition!$A16:$A17)))</f>
        <v>0</v>
      </c>
      <c r="AC16" s="36">
        <f>if($A16="",0,if(AC$1="",0,dproduct(k2_multipl!$A$1:$AU$100,AC$1,k3.5_condition!$A16:$A17)))</f>
        <v>0</v>
      </c>
      <c r="AD16" s="36">
        <f>if($A16="",0,if(AD$1="",0,dproduct(k2_multipl!$A$1:$AU$100,AD$1,k3.5_condition!$A16:$A17)))</f>
        <v>0</v>
      </c>
      <c r="AE16" s="36">
        <f>if($A16="",0,if(AE$1="",0,dproduct(k2_multipl!$A$1:$AU$100,AE$1,k3.5_condition!$A16:$A17)))</f>
        <v>0</v>
      </c>
      <c r="AF16" s="36">
        <f>if($A16="",0,if(AF$1="",0,dproduct(k2_multipl!$A$1:$AU$100,AF$1,k3.5_condition!$A16:$A17)))</f>
        <v>0</v>
      </c>
      <c r="AG16" s="36">
        <f>if($A16="",0,if(AG$1="",0,dproduct(k2_multipl!$A$1:$AU$100,AG$1,k3.5_condition!$A16:$A17)))</f>
        <v>0</v>
      </c>
      <c r="AH16" s="36">
        <f>if($A16="",0,if(AH$1="",0,dproduct(k2_multipl!$A$1:$AU$100,AH$1,k3.5_condition!$A16:$A17)))</f>
        <v>0</v>
      </c>
      <c r="AI16" s="36">
        <f>if($A16="",0,if(AI$1="",0,dproduct(k2_multipl!$A$1:$AU$100,AI$1,k3.5_condition!$A16:$A17)))</f>
        <v>0</v>
      </c>
      <c r="AJ16" s="36">
        <f>if($A16="",0,if(AJ$1="",0,dproduct(k2_multipl!$A$1:$AU$100,AJ$1,k3.5_condition!$A16:$A17)))</f>
        <v>0</v>
      </c>
      <c r="AK16" s="36">
        <f>if($A16="",0,if(AK$1="",0,dproduct(k2_multipl!$A$1:$AU$100,AK$1,k3.5_condition!$A16:$A17)))</f>
        <v>0</v>
      </c>
      <c r="AL16" s="36">
        <f>if($A16="",0,if(AL$1="",0,dproduct(k2_multipl!$A$1:$AU$100,AL$1,k3.5_condition!$A16:$A17)))</f>
        <v>0</v>
      </c>
      <c r="AM16" s="36">
        <f>if($A16="",0,if(AM$1="",0,dproduct(k2_multipl!$A$1:$AU$100,AM$1,k3.5_condition!$A16:$A17)))</f>
        <v>0</v>
      </c>
      <c r="AN16" s="36">
        <f>if($A16="",0,if(AN$1="",0,dproduct(k2_multipl!$A$1:$AU$100,AN$1,k3.5_condition!$A16:$A17)))</f>
        <v>0</v>
      </c>
      <c r="AO16" s="36">
        <f>if($A16="",0,if(AO$1="",0,dproduct(k2_multipl!$A$1:$AU$100,AO$1,k3.5_condition!$A16:$A17)))</f>
        <v>0</v>
      </c>
      <c r="AP16" s="36">
        <f>if($A16="",0,if(AP$1="",0,dproduct(k2_multipl!$A$1:$AU$100,AP$1,k3.5_condition!$A16:$A17)))</f>
        <v>0</v>
      </c>
      <c r="AQ16" s="36">
        <f>if($A16="",0,if(AQ$1="",0,dproduct(k2_multipl!$A$1:$AU$100,AQ$1,k3.5_condition!$A16:$A17)))</f>
        <v>0</v>
      </c>
      <c r="AR16" s="36">
        <f>if($A16="",0,if(AR$1="",0,dproduct(k2_multipl!$A$1:$AU$100,AR$1,k3.5_condition!$A16:$A17)))</f>
        <v>0</v>
      </c>
      <c r="AS16" s="36">
        <f>if($A16="",0,if(AS$1="",0,dproduct(k2_multipl!$A$1:$AU$100,AS$1,k3.5_condition!$A16:$A17)))</f>
        <v>0</v>
      </c>
      <c r="AT16" s="36">
        <f>if($A16="",0,if(AT$1="",0,dproduct(k2_multipl!$A$1:$AU$100,AT$1,k3.5_condition!$A16:$A17)))</f>
        <v>0</v>
      </c>
      <c r="AU16" s="36">
        <f>if($A16="",0,if(AU$1="",0,dproduct(k2_multipl!$A$1:$AU$100,AU$1,k3.5_condition!$A16:$A17)))</f>
        <v>0</v>
      </c>
      <c r="AV16" s="36">
        <f>if($A16="",0,if(AV$1="",0,dproduct(k2_multipl!$A$1:$AU$100,AV$1,k3.5_condition!$A16:$A17)))</f>
        <v>0</v>
      </c>
      <c r="AW16" s="36">
        <f>if($A16="",0,if(AW$1="",0,dproduct(k2_multipl!$A$1:$AU$100,AW$1,k3.5_condition!$A16:$A17)))</f>
        <v>0</v>
      </c>
      <c r="AX16" s="36">
        <f>if($A16="",0,if(AX$1="",0,dproduct(k2_multipl!$A$1:$AU$100,AX$1,k3.5_condition!$A16:$A17)))</f>
        <v>0</v>
      </c>
      <c r="AY16" s="36">
        <f>if($A16="",0,if(AY$1="",0,dproduct(k2_multipl!$A$1:$AU$100,AY$1,k3.5_condition!$A16:$A17)))</f>
        <v>0</v>
      </c>
    </row>
    <row r="17">
      <c r="A17" s="36" t="str">
        <f>IFERROR(__xludf.DUMMYFUNCTION("""COMPUTED_VALUE"""),"M11")</f>
        <v>M11</v>
      </c>
      <c r="B17" s="36">
        <f>if($A17="",0,if(B$1="",0,dproduct(k2_multipl!$A$1:$AU$100,B$1,k3.5_condition!$B17:$B18)))</f>
        <v>14</v>
      </c>
      <c r="C17" s="36">
        <f>if($A17="",0,if(C$1="",0,dproduct(k2_multipl!$A$1:$AU$100,C$1,k3.5_condition!$B17:$B18)))</f>
        <v>1</v>
      </c>
      <c r="D17" s="36">
        <f>if($A17="",0,if(D$1="",0,dproduct(k2_multipl!$A$1:$AU$100,D$1,k3.5_condition!$B17:$B18)))</f>
        <v>1</v>
      </c>
      <c r="E17" s="36">
        <f>if($A17="",0,if(E$1="",0,dproduct(k2_multipl!$A$1:$AU$100,E$1,k3.5_condition!$B17:$B18)))</f>
        <v>1</v>
      </c>
      <c r="F17" s="36">
        <f>if($A17="",0,if(F$1="",0,dproduct(k2_multipl!$A$1:$AU$100,F$1,k3.5_condition!$B17:$B18)))</f>
        <v>1</v>
      </c>
      <c r="G17" s="36">
        <f>if($A17="",0,if(G$1="",0,dproduct(k2_multipl!$A$1:$AU$100,G$1,k3.5_condition!$B17:$B18)))</f>
        <v>1</v>
      </c>
      <c r="H17" s="36">
        <f>if($A17="",0,if(H$1="",0,dproduct(k2_multipl!$A$1:$AU$100,H$1,k3.5_condition!$B17:$B18)))</f>
        <v>0</v>
      </c>
      <c r="I17" s="36">
        <f>if($A17="",0,if(I$1="",0,dproduct(k2_multipl!$A$1:$AU$100,I$1,k3.5_condition!$B17:$B18)))</f>
        <v>0</v>
      </c>
      <c r="J17" s="36">
        <f>if($A17="",0,if(J$1="",0,dproduct(k2_multipl!$A$1:$AU$100,J$1,k3.5_condition!$B17:$B18)))</f>
        <v>0</v>
      </c>
      <c r="K17" s="36">
        <f>if($A17="",0,if(K$1="",0,dproduct(k2_multipl!$A$1:$AU$100,K$1,k3.5_condition!$B17:$B18)))</f>
        <v>0</v>
      </c>
      <c r="L17" s="36">
        <f>if($A17="",0,if(L$1="",0,dproduct(k2_multipl!$A$1:$AU$100,L$1,k3.5_condition!$B17:$B18)))</f>
        <v>0</v>
      </c>
      <c r="M17" s="36">
        <f>if($A17="",0,if(M$1="",0,dproduct(k2_multipl!$A$1:$AU$100,M$1,k3.5_condition!$B17:$B18)))</f>
        <v>0</v>
      </c>
      <c r="N17" s="36">
        <f>if($A17="",0,if(N$1="",0,dproduct(k2_multipl!$A$1:$AU$100,N$1,k3.5_condition!$B17:$B18)))</f>
        <v>0</v>
      </c>
      <c r="O17" s="36">
        <f>if($A17="",0,if(O$1="",0,dproduct(k2_multipl!$A$1:$AU$100,O$1,k3.5_condition!$B17:$B18)))</f>
        <v>0</v>
      </c>
      <c r="P17" s="36">
        <f>if($A17="",0,if(P$1="",0,dproduct(k2_multipl!$A$1:$AU$100,P$1,k3.5_condition!$B17:$B18)))</f>
        <v>0</v>
      </c>
      <c r="Q17" s="36">
        <f>if($A17="",0,if(Q$1="",0,dproduct(k2_multipl!$A$1:$AU$100,Q$1,k3.5_condition!$B17:$B18)))</f>
        <v>0</v>
      </c>
      <c r="R17" s="36">
        <f>if($A17="",0,if(R$1="",0,dproduct(k2_multipl!$A$1:$AU$100,R$1,k3.5_condition!$B17:$B18)))</f>
        <v>0</v>
      </c>
      <c r="S17" s="36">
        <f>if($A17="",0,if(S$1="",0,dproduct(k2_multipl!$A$1:$AU$100,S$1,k3.5_condition!$B17:$B18)))</f>
        <v>0</v>
      </c>
      <c r="T17" s="36">
        <f>if($A17="",0,if(T$1="",0,dproduct(k2_multipl!$A$1:$AU$100,T$1,k3.5_condition!$B17:$B18)))</f>
        <v>0</v>
      </c>
      <c r="U17" s="36">
        <f>if($A17="",0,if(U$1="",0,dproduct(k2_multipl!$A$1:$AU$100,U$1,k3.5_condition!$B17:$B18)))</f>
        <v>0</v>
      </c>
      <c r="V17" s="36">
        <f>if($A17="",0,if(V$1="",0,dproduct(k2_multipl!$A$1:$AU$100,V$1,k3.5_condition!$B17:$B18)))</f>
        <v>0</v>
      </c>
      <c r="W17" s="36">
        <f>if($A17="",0,if(W$1="",0,dproduct(k2_multipl!$A$1:$AU$100,W$1,k3.5_condition!$B17:$B18)))</f>
        <v>0</v>
      </c>
      <c r="X17" s="36">
        <f>if($A17="",0,if(X$1="",0,dproduct(k2_multipl!$A$1:$AU$100,X$1,k3.5_condition!$B17:$B18)))</f>
        <v>0</v>
      </c>
      <c r="Y17" s="36">
        <f>if($A17="",0,if(Y$1="",0,dproduct(k2_multipl!$A$1:$AU$100,Y$1,k3.5_condition!$B17:$B18)))</f>
        <v>0</v>
      </c>
      <c r="Z17" s="36">
        <f>if($A17="",0,if(Z$1="",0,dproduct(k2_multipl!$A$1:$AU$100,Z$1,k3.5_condition!$B17:$B18)))</f>
        <v>0</v>
      </c>
      <c r="AA17" s="36">
        <f>if($A17="",0,if(AA$1="",0,dproduct(k2_multipl!$A$1:$AU$100,AA$1,k3.5_condition!$B17:$B18)))</f>
        <v>0</v>
      </c>
      <c r="AB17" s="36">
        <f>if($A17="",0,if(AB$1="",0,dproduct(k2_multipl!$A$1:$AU$100,AB$1,k3.5_condition!$B17:$B18)))</f>
        <v>0</v>
      </c>
      <c r="AC17" s="36">
        <f>if($A17="",0,if(AC$1="",0,dproduct(k2_multipl!$A$1:$AU$100,AC$1,k3.5_condition!$B17:$B18)))</f>
        <v>0</v>
      </c>
      <c r="AD17" s="36">
        <f>if($A17="",0,if(AD$1="",0,dproduct(k2_multipl!$A$1:$AU$100,AD$1,k3.5_condition!$B17:$B18)))</f>
        <v>0</v>
      </c>
      <c r="AE17" s="36">
        <f>if($A17="",0,if(AE$1="",0,dproduct(k2_multipl!$A$1:$AU$100,AE$1,k3.5_condition!$B17:$B18)))</f>
        <v>0</v>
      </c>
      <c r="AF17" s="36">
        <f>if($A17="",0,if(AF$1="",0,dproduct(k2_multipl!$A$1:$AU$100,AF$1,k3.5_condition!$B17:$B18)))</f>
        <v>0</v>
      </c>
      <c r="AG17" s="36">
        <f>if($A17="",0,if(AG$1="",0,dproduct(k2_multipl!$A$1:$AU$100,AG$1,k3.5_condition!$B17:$B18)))</f>
        <v>0</v>
      </c>
      <c r="AH17" s="36">
        <f>if($A17="",0,if(AH$1="",0,dproduct(k2_multipl!$A$1:$AU$100,AH$1,k3.5_condition!$B17:$B18)))</f>
        <v>0</v>
      </c>
      <c r="AI17" s="36">
        <f>if($A17="",0,if(AI$1="",0,dproduct(k2_multipl!$A$1:$AU$100,AI$1,k3.5_condition!$B17:$B18)))</f>
        <v>0</v>
      </c>
      <c r="AJ17" s="36">
        <f>if($A17="",0,if(AJ$1="",0,dproduct(k2_multipl!$A$1:$AU$100,AJ$1,k3.5_condition!$B17:$B18)))</f>
        <v>0</v>
      </c>
      <c r="AK17" s="36">
        <f>if($A17="",0,if(AK$1="",0,dproduct(k2_multipl!$A$1:$AU$100,AK$1,k3.5_condition!$B17:$B18)))</f>
        <v>0</v>
      </c>
      <c r="AL17" s="36">
        <f>if($A17="",0,if(AL$1="",0,dproduct(k2_multipl!$A$1:$AU$100,AL$1,k3.5_condition!$B17:$B18)))</f>
        <v>0</v>
      </c>
      <c r="AM17" s="36">
        <f>if($A17="",0,if(AM$1="",0,dproduct(k2_multipl!$A$1:$AU$100,AM$1,k3.5_condition!$B17:$B18)))</f>
        <v>0</v>
      </c>
      <c r="AN17" s="36">
        <f>if($A17="",0,if(AN$1="",0,dproduct(k2_multipl!$A$1:$AU$100,AN$1,k3.5_condition!$B17:$B18)))</f>
        <v>0</v>
      </c>
      <c r="AO17" s="36">
        <f>if($A17="",0,if(AO$1="",0,dproduct(k2_multipl!$A$1:$AU$100,AO$1,k3.5_condition!$B17:$B18)))</f>
        <v>0</v>
      </c>
      <c r="AP17" s="36">
        <f>if($A17="",0,if(AP$1="",0,dproduct(k2_multipl!$A$1:$AU$100,AP$1,k3.5_condition!$B17:$B18)))</f>
        <v>0</v>
      </c>
      <c r="AQ17" s="36">
        <f>if($A17="",0,if(AQ$1="",0,dproduct(k2_multipl!$A$1:$AU$100,AQ$1,k3.5_condition!$B17:$B18)))</f>
        <v>0</v>
      </c>
      <c r="AR17" s="36">
        <f>if($A17="",0,if(AR$1="",0,dproduct(k2_multipl!$A$1:$AU$100,AR$1,k3.5_condition!$B17:$B18)))</f>
        <v>0</v>
      </c>
      <c r="AS17" s="36">
        <f>if($A17="",0,if(AS$1="",0,dproduct(k2_multipl!$A$1:$AU$100,AS$1,k3.5_condition!$B17:$B18)))</f>
        <v>0</v>
      </c>
      <c r="AT17" s="36">
        <f>if($A17="",0,if(AT$1="",0,dproduct(k2_multipl!$A$1:$AU$100,AT$1,k3.5_condition!$B17:$B18)))</f>
        <v>0</v>
      </c>
      <c r="AU17" s="36">
        <f>if($A17="",0,if(AU$1="",0,dproduct(k2_multipl!$A$1:$AU$100,AU$1,k3.5_condition!$B17:$B18)))</f>
        <v>0</v>
      </c>
      <c r="AV17" s="36">
        <f>if($A17="",0,if(AV$1="",0,dproduct(k2_multipl!$A$1:$AU$100,AV$1,k3.5_condition!$B17:$B18)))</f>
        <v>0</v>
      </c>
      <c r="AW17" s="36">
        <f>if($A17="",0,if(AW$1="",0,dproduct(k2_multipl!$A$1:$AU$100,AW$1,k3.5_condition!$B17:$B18)))</f>
        <v>0</v>
      </c>
      <c r="AX17" s="36">
        <f>if($A17="",0,if(AX$1="",0,dproduct(k2_multipl!$A$1:$AU$100,AX$1,k3.5_condition!$B17:$B18)))</f>
        <v>0</v>
      </c>
      <c r="AY17" s="36">
        <f>if($A17="",0,if(AY$1="",0,dproduct(k2_multipl!$A$1:$AU$100,AY$1,k3.5_condition!$B17:$B18)))</f>
        <v>0</v>
      </c>
    </row>
    <row r="18">
      <c r="A18" s="36" t="str">
        <f>IFERROR(__xludf.DUMMYFUNCTION("""COMPUTED_VALUE"""),"M12")</f>
        <v>M12</v>
      </c>
      <c r="B18" s="36">
        <f>if($A18="",0,if(B$1="",0,dproduct(k2_multipl!$A$1:$AU$100,B$1,k3.5_condition!$A18:$A19)))</f>
        <v>14</v>
      </c>
      <c r="C18" s="36">
        <f>if($A18="",0,if(C$1="",0,dproduct(k2_multipl!$A$1:$AU$100,C$1,k3.5_condition!$A18:$A19)))</f>
        <v>1</v>
      </c>
      <c r="D18" s="36">
        <f>if($A18="",0,if(D$1="",0,dproduct(k2_multipl!$A$1:$AU$100,D$1,k3.5_condition!$A18:$A19)))</f>
        <v>1</v>
      </c>
      <c r="E18" s="36">
        <f>if($A18="",0,if(E$1="",0,dproduct(k2_multipl!$A$1:$AU$100,E$1,k3.5_condition!$A18:$A19)))</f>
        <v>1</v>
      </c>
      <c r="F18" s="36">
        <f>if($A18="",0,if(F$1="",0,dproduct(k2_multipl!$A$1:$AU$100,F$1,k3.5_condition!$A18:$A19)))</f>
        <v>1</v>
      </c>
      <c r="G18" s="36">
        <f>if($A18="",0,if(G$1="",0,dproduct(k2_multipl!$A$1:$AU$100,G$1,k3.5_condition!$A18:$A19)))</f>
        <v>1</v>
      </c>
      <c r="H18" s="36">
        <f>if($A18="",0,if(H$1="",0,dproduct(k2_multipl!$A$1:$AU$100,H$1,k3.5_condition!$A18:$A19)))</f>
        <v>0</v>
      </c>
      <c r="I18" s="36">
        <f>if($A18="",0,if(I$1="",0,dproduct(k2_multipl!$A$1:$AU$100,I$1,k3.5_condition!$A18:$A19)))</f>
        <v>0</v>
      </c>
      <c r="J18" s="36">
        <f>if($A18="",0,if(J$1="",0,dproduct(k2_multipl!$A$1:$AU$100,J$1,k3.5_condition!$A18:$A19)))</f>
        <v>0</v>
      </c>
      <c r="K18" s="36">
        <f>if($A18="",0,if(K$1="",0,dproduct(k2_multipl!$A$1:$AU$100,K$1,k3.5_condition!$A18:$A19)))</f>
        <v>0</v>
      </c>
      <c r="L18" s="36">
        <f>if($A18="",0,if(L$1="",0,dproduct(k2_multipl!$A$1:$AU$100,L$1,k3.5_condition!$A18:$A19)))</f>
        <v>0</v>
      </c>
      <c r="M18" s="36">
        <f>if($A18="",0,if(M$1="",0,dproduct(k2_multipl!$A$1:$AU$100,M$1,k3.5_condition!$A18:$A19)))</f>
        <v>0</v>
      </c>
      <c r="N18" s="36">
        <f>if($A18="",0,if(N$1="",0,dproduct(k2_multipl!$A$1:$AU$100,N$1,k3.5_condition!$A18:$A19)))</f>
        <v>0</v>
      </c>
      <c r="O18" s="36">
        <f>if($A18="",0,if(O$1="",0,dproduct(k2_multipl!$A$1:$AU$100,O$1,k3.5_condition!$A18:$A19)))</f>
        <v>0</v>
      </c>
      <c r="P18" s="36">
        <f>if($A18="",0,if(P$1="",0,dproduct(k2_multipl!$A$1:$AU$100,P$1,k3.5_condition!$A18:$A19)))</f>
        <v>0</v>
      </c>
      <c r="Q18" s="36">
        <f>if($A18="",0,if(Q$1="",0,dproduct(k2_multipl!$A$1:$AU$100,Q$1,k3.5_condition!$A18:$A19)))</f>
        <v>0</v>
      </c>
      <c r="R18" s="36">
        <f>if($A18="",0,if(R$1="",0,dproduct(k2_multipl!$A$1:$AU$100,R$1,k3.5_condition!$A18:$A19)))</f>
        <v>0</v>
      </c>
      <c r="S18" s="36">
        <f>if($A18="",0,if(S$1="",0,dproduct(k2_multipl!$A$1:$AU$100,S$1,k3.5_condition!$A18:$A19)))</f>
        <v>0</v>
      </c>
      <c r="T18" s="36">
        <f>if($A18="",0,if(T$1="",0,dproduct(k2_multipl!$A$1:$AU$100,T$1,k3.5_condition!$A18:$A19)))</f>
        <v>0</v>
      </c>
      <c r="U18" s="36">
        <f>if($A18="",0,if(U$1="",0,dproduct(k2_multipl!$A$1:$AU$100,U$1,k3.5_condition!$A18:$A19)))</f>
        <v>0</v>
      </c>
      <c r="V18" s="36">
        <f>if($A18="",0,if(V$1="",0,dproduct(k2_multipl!$A$1:$AU$100,V$1,k3.5_condition!$A18:$A19)))</f>
        <v>0</v>
      </c>
      <c r="W18" s="36">
        <f>if($A18="",0,if(W$1="",0,dproduct(k2_multipl!$A$1:$AU$100,W$1,k3.5_condition!$A18:$A19)))</f>
        <v>0</v>
      </c>
      <c r="X18" s="36">
        <f>if($A18="",0,if(X$1="",0,dproduct(k2_multipl!$A$1:$AU$100,X$1,k3.5_condition!$A18:$A19)))</f>
        <v>0</v>
      </c>
      <c r="Y18" s="36">
        <f>if($A18="",0,if(Y$1="",0,dproduct(k2_multipl!$A$1:$AU$100,Y$1,k3.5_condition!$A18:$A19)))</f>
        <v>0</v>
      </c>
      <c r="Z18" s="36">
        <f>if($A18="",0,if(Z$1="",0,dproduct(k2_multipl!$A$1:$AU$100,Z$1,k3.5_condition!$A18:$A19)))</f>
        <v>0</v>
      </c>
      <c r="AA18" s="36">
        <f>if($A18="",0,if(AA$1="",0,dproduct(k2_multipl!$A$1:$AU$100,AA$1,k3.5_condition!$A18:$A19)))</f>
        <v>0</v>
      </c>
      <c r="AB18" s="36">
        <f>if($A18="",0,if(AB$1="",0,dproduct(k2_multipl!$A$1:$AU$100,AB$1,k3.5_condition!$A18:$A19)))</f>
        <v>0</v>
      </c>
      <c r="AC18" s="36">
        <f>if($A18="",0,if(AC$1="",0,dproduct(k2_multipl!$A$1:$AU$100,AC$1,k3.5_condition!$A18:$A19)))</f>
        <v>0</v>
      </c>
      <c r="AD18" s="36">
        <f>if($A18="",0,if(AD$1="",0,dproduct(k2_multipl!$A$1:$AU$100,AD$1,k3.5_condition!$A18:$A19)))</f>
        <v>0</v>
      </c>
      <c r="AE18" s="36">
        <f>if($A18="",0,if(AE$1="",0,dproduct(k2_multipl!$A$1:$AU$100,AE$1,k3.5_condition!$A18:$A19)))</f>
        <v>0</v>
      </c>
      <c r="AF18" s="36">
        <f>if($A18="",0,if(AF$1="",0,dproduct(k2_multipl!$A$1:$AU$100,AF$1,k3.5_condition!$A18:$A19)))</f>
        <v>0</v>
      </c>
      <c r="AG18" s="36">
        <f>if($A18="",0,if(AG$1="",0,dproduct(k2_multipl!$A$1:$AU$100,AG$1,k3.5_condition!$A18:$A19)))</f>
        <v>0</v>
      </c>
      <c r="AH18" s="36">
        <f>if($A18="",0,if(AH$1="",0,dproduct(k2_multipl!$A$1:$AU$100,AH$1,k3.5_condition!$A18:$A19)))</f>
        <v>0</v>
      </c>
      <c r="AI18" s="36">
        <f>if($A18="",0,if(AI$1="",0,dproduct(k2_multipl!$A$1:$AU$100,AI$1,k3.5_condition!$A18:$A19)))</f>
        <v>0</v>
      </c>
      <c r="AJ18" s="36">
        <f>if($A18="",0,if(AJ$1="",0,dproduct(k2_multipl!$A$1:$AU$100,AJ$1,k3.5_condition!$A18:$A19)))</f>
        <v>0</v>
      </c>
      <c r="AK18" s="36">
        <f>if($A18="",0,if(AK$1="",0,dproduct(k2_multipl!$A$1:$AU$100,AK$1,k3.5_condition!$A18:$A19)))</f>
        <v>0</v>
      </c>
      <c r="AL18" s="36">
        <f>if($A18="",0,if(AL$1="",0,dproduct(k2_multipl!$A$1:$AU$100,AL$1,k3.5_condition!$A18:$A19)))</f>
        <v>0</v>
      </c>
      <c r="AM18" s="36">
        <f>if($A18="",0,if(AM$1="",0,dproduct(k2_multipl!$A$1:$AU$100,AM$1,k3.5_condition!$A18:$A19)))</f>
        <v>0</v>
      </c>
      <c r="AN18" s="36">
        <f>if($A18="",0,if(AN$1="",0,dproduct(k2_multipl!$A$1:$AU$100,AN$1,k3.5_condition!$A18:$A19)))</f>
        <v>0</v>
      </c>
      <c r="AO18" s="36">
        <f>if($A18="",0,if(AO$1="",0,dproduct(k2_multipl!$A$1:$AU$100,AO$1,k3.5_condition!$A18:$A19)))</f>
        <v>0</v>
      </c>
      <c r="AP18" s="36">
        <f>if($A18="",0,if(AP$1="",0,dproduct(k2_multipl!$A$1:$AU$100,AP$1,k3.5_condition!$A18:$A19)))</f>
        <v>0</v>
      </c>
      <c r="AQ18" s="36">
        <f>if($A18="",0,if(AQ$1="",0,dproduct(k2_multipl!$A$1:$AU$100,AQ$1,k3.5_condition!$A18:$A19)))</f>
        <v>0</v>
      </c>
      <c r="AR18" s="36">
        <f>if($A18="",0,if(AR$1="",0,dproduct(k2_multipl!$A$1:$AU$100,AR$1,k3.5_condition!$A18:$A19)))</f>
        <v>0</v>
      </c>
      <c r="AS18" s="36">
        <f>if($A18="",0,if(AS$1="",0,dproduct(k2_multipl!$A$1:$AU$100,AS$1,k3.5_condition!$A18:$A19)))</f>
        <v>0</v>
      </c>
      <c r="AT18" s="36">
        <f>if($A18="",0,if(AT$1="",0,dproduct(k2_multipl!$A$1:$AU$100,AT$1,k3.5_condition!$A18:$A19)))</f>
        <v>0</v>
      </c>
      <c r="AU18" s="36">
        <f>if($A18="",0,if(AU$1="",0,dproduct(k2_multipl!$A$1:$AU$100,AU$1,k3.5_condition!$A18:$A19)))</f>
        <v>0</v>
      </c>
      <c r="AV18" s="36">
        <f>if($A18="",0,if(AV$1="",0,dproduct(k2_multipl!$A$1:$AU$100,AV$1,k3.5_condition!$A18:$A19)))</f>
        <v>0</v>
      </c>
      <c r="AW18" s="36">
        <f>if($A18="",0,if(AW$1="",0,dproduct(k2_multipl!$A$1:$AU$100,AW$1,k3.5_condition!$A18:$A19)))</f>
        <v>0</v>
      </c>
      <c r="AX18" s="36">
        <f>if($A18="",0,if(AX$1="",0,dproduct(k2_multipl!$A$1:$AU$100,AX$1,k3.5_condition!$A18:$A19)))</f>
        <v>0</v>
      </c>
      <c r="AY18" s="36">
        <f>if($A18="",0,if(AY$1="",0,dproduct(k2_multipl!$A$1:$AU$100,AY$1,k3.5_condition!$A18:$A19)))</f>
        <v>0</v>
      </c>
    </row>
    <row r="19">
      <c r="A19" s="36" t="str">
        <f>IFERROR(__xludf.DUMMYFUNCTION("""COMPUTED_VALUE"""),"M13")</f>
        <v>M13</v>
      </c>
      <c r="B19" s="36">
        <f>if($A19="",0,if(B$1="",0,dproduct(k2_multipl!$A$1:$AU$100,B$1,k3.5_condition!$B19:$B20)))</f>
        <v>14</v>
      </c>
      <c r="C19" s="36">
        <f>if($A19="",0,if(C$1="",0,dproduct(k2_multipl!$A$1:$AU$100,C$1,k3.5_condition!$B19:$B20)))</f>
        <v>14</v>
      </c>
      <c r="D19" s="36">
        <f>if($A19="",0,if(D$1="",0,dproduct(k2_multipl!$A$1:$AU$100,D$1,k3.5_condition!$B19:$B20)))</f>
        <v>1</v>
      </c>
      <c r="E19" s="36">
        <f>if($A19="",0,if(E$1="",0,dproduct(k2_multipl!$A$1:$AU$100,E$1,k3.5_condition!$B19:$B20)))</f>
        <v>14</v>
      </c>
      <c r="F19" s="36">
        <f>if($A19="",0,if(F$1="",0,dproduct(k2_multipl!$A$1:$AU$100,F$1,k3.5_condition!$B19:$B20)))</f>
        <v>14</v>
      </c>
      <c r="G19" s="36">
        <f>if($A19="",0,if(G$1="",0,dproduct(k2_multipl!$A$1:$AU$100,G$1,k3.5_condition!$B19:$B20)))</f>
        <v>14</v>
      </c>
      <c r="H19" s="36">
        <f>if($A19="",0,if(H$1="",0,dproduct(k2_multipl!$A$1:$AU$100,H$1,k3.5_condition!$B19:$B20)))</f>
        <v>0</v>
      </c>
      <c r="I19" s="36">
        <f>if($A19="",0,if(I$1="",0,dproduct(k2_multipl!$A$1:$AU$100,I$1,k3.5_condition!$B19:$B20)))</f>
        <v>0</v>
      </c>
      <c r="J19" s="36">
        <f>if($A19="",0,if(J$1="",0,dproduct(k2_multipl!$A$1:$AU$100,J$1,k3.5_condition!$B19:$B20)))</f>
        <v>0</v>
      </c>
      <c r="K19" s="36">
        <f>if($A19="",0,if(K$1="",0,dproduct(k2_multipl!$A$1:$AU$100,K$1,k3.5_condition!$B19:$B20)))</f>
        <v>0</v>
      </c>
      <c r="L19" s="36">
        <f>if($A19="",0,if(L$1="",0,dproduct(k2_multipl!$A$1:$AU$100,L$1,k3.5_condition!$B19:$B20)))</f>
        <v>0</v>
      </c>
      <c r="M19" s="36">
        <f>if($A19="",0,if(M$1="",0,dproduct(k2_multipl!$A$1:$AU$100,M$1,k3.5_condition!$B19:$B20)))</f>
        <v>0</v>
      </c>
      <c r="N19" s="36">
        <f>if($A19="",0,if(N$1="",0,dproduct(k2_multipl!$A$1:$AU$100,N$1,k3.5_condition!$B19:$B20)))</f>
        <v>0</v>
      </c>
      <c r="O19" s="36">
        <f>if($A19="",0,if(O$1="",0,dproduct(k2_multipl!$A$1:$AU$100,O$1,k3.5_condition!$B19:$B20)))</f>
        <v>0</v>
      </c>
      <c r="P19" s="36">
        <f>if($A19="",0,if(P$1="",0,dproduct(k2_multipl!$A$1:$AU$100,P$1,k3.5_condition!$B19:$B20)))</f>
        <v>0</v>
      </c>
      <c r="Q19" s="36">
        <f>if($A19="",0,if(Q$1="",0,dproduct(k2_multipl!$A$1:$AU$100,Q$1,k3.5_condition!$B19:$B20)))</f>
        <v>0</v>
      </c>
      <c r="R19" s="36">
        <f>if($A19="",0,if(R$1="",0,dproduct(k2_multipl!$A$1:$AU$100,R$1,k3.5_condition!$B19:$B20)))</f>
        <v>0</v>
      </c>
      <c r="S19" s="36">
        <f>if($A19="",0,if(S$1="",0,dproduct(k2_multipl!$A$1:$AU$100,S$1,k3.5_condition!$B19:$B20)))</f>
        <v>0</v>
      </c>
      <c r="T19" s="36">
        <f>if($A19="",0,if(T$1="",0,dproduct(k2_multipl!$A$1:$AU$100,T$1,k3.5_condition!$B19:$B20)))</f>
        <v>0</v>
      </c>
      <c r="U19" s="36">
        <f>if($A19="",0,if(U$1="",0,dproduct(k2_multipl!$A$1:$AU$100,U$1,k3.5_condition!$B19:$B20)))</f>
        <v>0</v>
      </c>
      <c r="V19" s="36">
        <f>if($A19="",0,if(V$1="",0,dproduct(k2_multipl!$A$1:$AU$100,V$1,k3.5_condition!$B19:$B20)))</f>
        <v>0</v>
      </c>
      <c r="W19" s="36">
        <f>if($A19="",0,if(W$1="",0,dproduct(k2_multipl!$A$1:$AU$100,W$1,k3.5_condition!$B19:$B20)))</f>
        <v>0</v>
      </c>
      <c r="X19" s="36">
        <f>if($A19="",0,if(X$1="",0,dproduct(k2_multipl!$A$1:$AU$100,X$1,k3.5_condition!$B19:$B20)))</f>
        <v>0</v>
      </c>
      <c r="Y19" s="36">
        <f>if($A19="",0,if(Y$1="",0,dproduct(k2_multipl!$A$1:$AU$100,Y$1,k3.5_condition!$B19:$B20)))</f>
        <v>0</v>
      </c>
      <c r="Z19" s="36">
        <f>if($A19="",0,if(Z$1="",0,dproduct(k2_multipl!$A$1:$AU$100,Z$1,k3.5_condition!$B19:$B20)))</f>
        <v>0</v>
      </c>
      <c r="AA19" s="36">
        <f>if($A19="",0,if(AA$1="",0,dproduct(k2_multipl!$A$1:$AU$100,AA$1,k3.5_condition!$B19:$B20)))</f>
        <v>0</v>
      </c>
      <c r="AB19" s="36">
        <f>if($A19="",0,if(AB$1="",0,dproduct(k2_multipl!$A$1:$AU$100,AB$1,k3.5_condition!$B19:$B20)))</f>
        <v>0</v>
      </c>
      <c r="AC19" s="36">
        <f>if($A19="",0,if(AC$1="",0,dproduct(k2_multipl!$A$1:$AU$100,AC$1,k3.5_condition!$B19:$B20)))</f>
        <v>0</v>
      </c>
      <c r="AD19" s="36">
        <f>if($A19="",0,if(AD$1="",0,dproduct(k2_multipl!$A$1:$AU$100,AD$1,k3.5_condition!$B19:$B20)))</f>
        <v>0</v>
      </c>
      <c r="AE19" s="36">
        <f>if($A19="",0,if(AE$1="",0,dproduct(k2_multipl!$A$1:$AU$100,AE$1,k3.5_condition!$B19:$B20)))</f>
        <v>0</v>
      </c>
      <c r="AF19" s="36">
        <f>if($A19="",0,if(AF$1="",0,dproduct(k2_multipl!$A$1:$AU$100,AF$1,k3.5_condition!$B19:$B20)))</f>
        <v>0</v>
      </c>
      <c r="AG19" s="36">
        <f>if($A19="",0,if(AG$1="",0,dproduct(k2_multipl!$A$1:$AU$100,AG$1,k3.5_condition!$B19:$B20)))</f>
        <v>0</v>
      </c>
      <c r="AH19" s="36">
        <f>if($A19="",0,if(AH$1="",0,dproduct(k2_multipl!$A$1:$AU$100,AH$1,k3.5_condition!$B19:$B20)))</f>
        <v>0</v>
      </c>
      <c r="AI19" s="36">
        <f>if($A19="",0,if(AI$1="",0,dproduct(k2_multipl!$A$1:$AU$100,AI$1,k3.5_condition!$B19:$B20)))</f>
        <v>0</v>
      </c>
      <c r="AJ19" s="36">
        <f>if($A19="",0,if(AJ$1="",0,dproduct(k2_multipl!$A$1:$AU$100,AJ$1,k3.5_condition!$B19:$B20)))</f>
        <v>0</v>
      </c>
      <c r="AK19" s="36">
        <f>if($A19="",0,if(AK$1="",0,dproduct(k2_multipl!$A$1:$AU$100,AK$1,k3.5_condition!$B19:$B20)))</f>
        <v>0</v>
      </c>
      <c r="AL19" s="36">
        <f>if($A19="",0,if(AL$1="",0,dproduct(k2_multipl!$A$1:$AU$100,AL$1,k3.5_condition!$B19:$B20)))</f>
        <v>0</v>
      </c>
      <c r="AM19" s="36">
        <f>if($A19="",0,if(AM$1="",0,dproduct(k2_multipl!$A$1:$AU$100,AM$1,k3.5_condition!$B19:$B20)))</f>
        <v>0</v>
      </c>
      <c r="AN19" s="36">
        <f>if($A19="",0,if(AN$1="",0,dproduct(k2_multipl!$A$1:$AU$100,AN$1,k3.5_condition!$B19:$B20)))</f>
        <v>0</v>
      </c>
      <c r="AO19" s="36">
        <f>if($A19="",0,if(AO$1="",0,dproduct(k2_multipl!$A$1:$AU$100,AO$1,k3.5_condition!$B19:$B20)))</f>
        <v>0</v>
      </c>
      <c r="AP19" s="36">
        <f>if($A19="",0,if(AP$1="",0,dproduct(k2_multipl!$A$1:$AU$100,AP$1,k3.5_condition!$B19:$B20)))</f>
        <v>0</v>
      </c>
      <c r="AQ19" s="36">
        <f>if($A19="",0,if(AQ$1="",0,dproduct(k2_multipl!$A$1:$AU$100,AQ$1,k3.5_condition!$B19:$B20)))</f>
        <v>0</v>
      </c>
      <c r="AR19" s="36">
        <f>if($A19="",0,if(AR$1="",0,dproduct(k2_multipl!$A$1:$AU$100,AR$1,k3.5_condition!$B19:$B20)))</f>
        <v>0</v>
      </c>
      <c r="AS19" s="36">
        <f>if($A19="",0,if(AS$1="",0,dproduct(k2_multipl!$A$1:$AU$100,AS$1,k3.5_condition!$B19:$B20)))</f>
        <v>0</v>
      </c>
      <c r="AT19" s="36">
        <f>if($A19="",0,if(AT$1="",0,dproduct(k2_multipl!$A$1:$AU$100,AT$1,k3.5_condition!$B19:$B20)))</f>
        <v>0</v>
      </c>
      <c r="AU19" s="36">
        <f>if($A19="",0,if(AU$1="",0,dproduct(k2_multipl!$A$1:$AU$100,AU$1,k3.5_condition!$B19:$B20)))</f>
        <v>0</v>
      </c>
      <c r="AV19" s="36">
        <f>if($A19="",0,if(AV$1="",0,dproduct(k2_multipl!$A$1:$AU$100,AV$1,k3.5_condition!$B19:$B20)))</f>
        <v>0</v>
      </c>
      <c r="AW19" s="36">
        <f>if($A19="",0,if(AW$1="",0,dproduct(k2_multipl!$A$1:$AU$100,AW$1,k3.5_condition!$B19:$B20)))</f>
        <v>0</v>
      </c>
      <c r="AX19" s="36">
        <f>if($A19="",0,if(AX$1="",0,dproduct(k2_multipl!$A$1:$AU$100,AX$1,k3.5_condition!$B19:$B20)))</f>
        <v>0</v>
      </c>
      <c r="AY19" s="36">
        <f>if($A19="",0,if(AY$1="",0,dproduct(k2_multipl!$A$1:$AU$100,AY$1,k3.5_condition!$B19:$B20)))</f>
        <v>0</v>
      </c>
    </row>
    <row r="20">
      <c r="A20" s="36"/>
      <c r="B20" s="36">
        <f>if($A20="",0,if(B$1="",0,dproduct(k2_multipl!$A$1:$AU$100,B$1,k3.5_condition!$A20:$A21)))</f>
        <v>0</v>
      </c>
      <c r="C20" s="36">
        <f>if($A20="",0,if(C$1="",0,dproduct(k2_multipl!$A$1:$AU$100,C$1,k3.5_condition!$A20:$A21)))</f>
        <v>0</v>
      </c>
      <c r="D20" s="36">
        <f>if($A20="",0,if(D$1="",0,dproduct(k2_multipl!$A$1:$AU$100,D$1,k3.5_condition!$A20:$A21)))</f>
        <v>0</v>
      </c>
      <c r="E20" s="36">
        <f>if($A20="",0,if(E$1="",0,dproduct(k2_multipl!$A$1:$AU$100,E$1,k3.5_condition!$A20:$A21)))</f>
        <v>0</v>
      </c>
      <c r="F20" s="36">
        <f>if($A20="",0,if(F$1="",0,dproduct(k2_multipl!$A$1:$AU$100,F$1,k3.5_condition!$A20:$A21)))</f>
        <v>0</v>
      </c>
      <c r="G20" s="36">
        <f>if($A20="",0,if(G$1="",0,dproduct(k2_multipl!$A$1:$AU$100,G$1,k3.5_condition!$A20:$A21)))</f>
        <v>0</v>
      </c>
      <c r="H20" s="36">
        <f>if($A20="",0,if(H$1="",0,dproduct(k2_multipl!$A$1:$AU$100,H$1,k3.5_condition!$A20:$A21)))</f>
        <v>0</v>
      </c>
      <c r="I20" s="36">
        <f>if($A20="",0,if(I$1="",0,dproduct(k2_multipl!$A$1:$AU$100,I$1,k3.5_condition!$A20:$A21)))</f>
        <v>0</v>
      </c>
      <c r="J20" s="36">
        <f>if($A20="",0,if(J$1="",0,dproduct(k2_multipl!$A$1:$AU$100,J$1,k3.5_condition!$A20:$A21)))</f>
        <v>0</v>
      </c>
      <c r="K20" s="36">
        <f>if($A20="",0,if(K$1="",0,dproduct(k2_multipl!$A$1:$AU$100,K$1,k3.5_condition!$A20:$A21)))</f>
        <v>0</v>
      </c>
      <c r="L20" s="36">
        <f>if($A20="",0,if(L$1="",0,dproduct(k2_multipl!$A$1:$AU$100,L$1,k3.5_condition!$A20:$A21)))</f>
        <v>0</v>
      </c>
      <c r="M20" s="36">
        <f>if($A20="",0,if(M$1="",0,dproduct(k2_multipl!$A$1:$AU$100,M$1,k3.5_condition!$A20:$A21)))</f>
        <v>0</v>
      </c>
      <c r="N20" s="36">
        <f>if($A20="",0,if(N$1="",0,dproduct(k2_multipl!$A$1:$AU$100,N$1,k3.5_condition!$A20:$A21)))</f>
        <v>0</v>
      </c>
      <c r="O20" s="36">
        <f>if($A20="",0,if(O$1="",0,dproduct(k2_multipl!$A$1:$AU$100,O$1,k3.5_condition!$A20:$A21)))</f>
        <v>0</v>
      </c>
      <c r="P20" s="36">
        <f>if($A20="",0,if(P$1="",0,dproduct(k2_multipl!$A$1:$AU$100,P$1,k3.5_condition!$A20:$A21)))</f>
        <v>0</v>
      </c>
      <c r="Q20" s="36">
        <f>if($A20="",0,if(Q$1="",0,dproduct(k2_multipl!$A$1:$AU$100,Q$1,k3.5_condition!$A20:$A21)))</f>
        <v>0</v>
      </c>
      <c r="R20" s="36">
        <f>if($A20="",0,if(R$1="",0,dproduct(k2_multipl!$A$1:$AU$100,R$1,k3.5_condition!$A20:$A21)))</f>
        <v>0</v>
      </c>
      <c r="S20" s="36">
        <f>if($A20="",0,if(S$1="",0,dproduct(k2_multipl!$A$1:$AU$100,S$1,k3.5_condition!$A20:$A21)))</f>
        <v>0</v>
      </c>
      <c r="T20" s="36">
        <f>if($A20="",0,if(T$1="",0,dproduct(k2_multipl!$A$1:$AU$100,T$1,k3.5_condition!$A20:$A21)))</f>
        <v>0</v>
      </c>
      <c r="U20" s="36">
        <f>if($A20="",0,if(U$1="",0,dproduct(k2_multipl!$A$1:$AU$100,U$1,k3.5_condition!$A20:$A21)))</f>
        <v>0</v>
      </c>
      <c r="V20" s="36">
        <f>if($A20="",0,if(V$1="",0,dproduct(k2_multipl!$A$1:$AU$100,V$1,k3.5_condition!$A20:$A21)))</f>
        <v>0</v>
      </c>
      <c r="W20" s="36">
        <f>if($A20="",0,if(W$1="",0,dproduct(k2_multipl!$A$1:$AU$100,W$1,k3.5_condition!$A20:$A21)))</f>
        <v>0</v>
      </c>
      <c r="X20" s="36">
        <f>if($A20="",0,if(X$1="",0,dproduct(k2_multipl!$A$1:$AU$100,X$1,k3.5_condition!$A20:$A21)))</f>
        <v>0</v>
      </c>
      <c r="Y20" s="36">
        <f>if($A20="",0,if(Y$1="",0,dproduct(k2_multipl!$A$1:$AU$100,Y$1,k3.5_condition!$A20:$A21)))</f>
        <v>0</v>
      </c>
      <c r="Z20" s="36">
        <f>if($A20="",0,if(Z$1="",0,dproduct(k2_multipl!$A$1:$AU$100,Z$1,k3.5_condition!$A20:$A21)))</f>
        <v>0</v>
      </c>
      <c r="AA20" s="36">
        <f>if($A20="",0,if(AA$1="",0,dproduct(k2_multipl!$A$1:$AU$100,AA$1,k3.5_condition!$A20:$A21)))</f>
        <v>0</v>
      </c>
      <c r="AB20" s="36">
        <f>if($A20="",0,if(AB$1="",0,dproduct(k2_multipl!$A$1:$AU$100,AB$1,k3.5_condition!$A20:$A21)))</f>
        <v>0</v>
      </c>
      <c r="AC20" s="36">
        <f>if($A20="",0,if(AC$1="",0,dproduct(k2_multipl!$A$1:$AU$100,AC$1,k3.5_condition!$A20:$A21)))</f>
        <v>0</v>
      </c>
      <c r="AD20" s="36">
        <f>if($A20="",0,if(AD$1="",0,dproduct(k2_multipl!$A$1:$AU$100,AD$1,k3.5_condition!$A20:$A21)))</f>
        <v>0</v>
      </c>
      <c r="AE20" s="36">
        <f>if($A20="",0,if(AE$1="",0,dproduct(k2_multipl!$A$1:$AU$100,AE$1,k3.5_condition!$A20:$A21)))</f>
        <v>0</v>
      </c>
      <c r="AF20" s="36">
        <f>if($A20="",0,if(AF$1="",0,dproduct(k2_multipl!$A$1:$AU$100,AF$1,k3.5_condition!$A20:$A21)))</f>
        <v>0</v>
      </c>
      <c r="AG20" s="36">
        <f>if($A20="",0,if(AG$1="",0,dproduct(k2_multipl!$A$1:$AU$100,AG$1,k3.5_condition!$A20:$A21)))</f>
        <v>0</v>
      </c>
      <c r="AH20" s="36">
        <f>if($A20="",0,if(AH$1="",0,dproduct(k2_multipl!$A$1:$AU$100,AH$1,k3.5_condition!$A20:$A21)))</f>
        <v>0</v>
      </c>
      <c r="AI20" s="36">
        <f>if($A20="",0,if(AI$1="",0,dproduct(k2_multipl!$A$1:$AU$100,AI$1,k3.5_condition!$A20:$A21)))</f>
        <v>0</v>
      </c>
      <c r="AJ20" s="36">
        <f>if($A20="",0,if(AJ$1="",0,dproduct(k2_multipl!$A$1:$AU$100,AJ$1,k3.5_condition!$A20:$A21)))</f>
        <v>0</v>
      </c>
      <c r="AK20" s="36">
        <f>if($A20="",0,if(AK$1="",0,dproduct(k2_multipl!$A$1:$AU$100,AK$1,k3.5_condition!$A20:$A21)))</f>
        <v>0</v>
      </c>
      <c r="AL20" s="36">
        <f>if($A20="",0,if(AL$1="",0,dproduct(k2_multipl!$A$1:$AU$100,AL$1,k3.5_condition!$A20:$A21)))</f>
        <v>0</v>
      </c>
      <c r="AM20" s="36">
        <f>if($A20="",0,if(AM$1="",0,dproduct(k2_multipl!$A$1:$AU$100,AM$1,k3.5_condition!$A20:$A21)))</f>
        <v>0</v>
      </c>
      <c r="AN20" s="36">
        <f>if($A20="",0,if(AN$1="",0,dproduct(k2_multipl!$A$1:$AU$100,AN$1,k3.5_condition!$A20:$A21)))</f>
        <v>0</v>
      </c>
      <c r="AO20" s="36">
        <f>if($A20="",0,if(AO$1="",0,dproduct(k2_multipl!$A$1:$AU$100,AO$1,k3.5_condition!$A20:$A21)))</f>
        <v>0</v>
      </c>
      <c r="AP20" s="36">
        <f>if($A20="",0,if(AP$1="",0,dproduct(k2_multipl!$A$1:$AU$100,AP$1,k3.5_condition!$A20:$A21)))</f>
        <v>0</v>
      </c>
      <c r="AQ20" s="36">
        <f>if($A20="",0,if(AQ$1="",0,dproduct(k2_multipl!$A$1:$AU$100,AQ$1,k3.5_condition!$A20:$A21)))</f>
        <v>0</v>
      </c>
      <c r="AR20" s="36">
        <f>if($A20="",0,if(AR$1="",0,dproduct(k2_multipl!$A$1:$AU$100,AR$1,k3.5_condition!$A20:$A21)))</f>
        <v>0</v>
      </c>
      <c r="AS20" s="36">
        <f>if($A20="",0,if(AS$1="",0,dproduct(k2_multipl!$A$1:$AU$100,AS$1,k3.5_condition!$A20:$A21)))</f>
        <v>0</v>
      </c>
      <c r="AT20" s="36">
        <f>if($A20="",0,if(AT$1="",0,dproduct(k2_multipl!$A$1:$AU$100,AT$1,k3.5_condition!$A20:$A21)))</f>
        <v>0</v>
      </c>
      <c r="AU20" s="36">
        <f>if($A20="",0,if(AU$1="",0,dproduct(k2_multipl!$A$1:$AU$100,AU$1,k3.5_condition!$A20:$A21)))</f>
        <v>0</v>
      </c>
      <c r="AV20" s="36">
        <f>if($A20="",0,if(AV$1="",0,dproduct(k2_multipl!$A$1:$AU$100,AV$1,k3.5_condition!$A20:$A21)))</f>
        <v>0</v>
      </c>
      <c r="AW20" s="36">
        <f>if($A20="",0,if(AW$1="",0,dproduct(k2_multipl!$A$1:$AU$100,AW$1,k3.5_condition!$A20:$A21)))</f>
        <v>0</v>
      </c>
      <c r="AX20" s="36">
        <f>if($A20="",0,if(AX$1="",0,dproduct(k2_multipl!$A$1:$AU$100,AX$1,k3.5_condition!$A20:$A21)))</f>
        <v>0</v>
      </c>
      <c r="AY20" s="36">
        <f>if($A20="",0,if(AY$1="",0,dproduct(k2_multipl!$A$1:$AU$100,AY$1,k3.5_condition!$A20:$A21)))</f>
        <v>0</v>
      </c>
    </row>
    <row r="21">
      <c r="B21" s="36">
        <f>if($A21="",0,if(B$1="",0,dproduct(k2_multipl!$A$1:$AU$100,B$1,k3.5_condition!$B21:$B22)))</f>
        <v>0</v>
      </c>
      <c r="C21" s="36">
        <f>if($A21="",0,if(C$1="",0,dproduct(k2_multipl!$A$1:$AU$100,C$1,k3.5_condition!$B21:$B22)))</f>
        <v>0</v>
      </c>
      <c r="D21" s="36">
        <f>if($A21="",0,if(D$1="",0,dproduct(k2_multipl!$A$1:$AU$100,D$1,k3.5_condition!$B21:$B22)))</f>
        <v>0</v>
      </c>
      <c r="E21" s="36">
        <f>if($A21="",0,if(E$1="",0,dproduct(k2_multipl!$A$1:$AU$100,E$1,k3.5_condition!$B21:$B22)))</f>
        <v>0</v>
      </c>
      <c r="F21" s="36">
        <f>if($A21="",0,if(F$1="",0,dproduct(k2_multipl!$A$1:$AU$100,F$1,k3.5_condition!$B21:$B22)))</f>
        <v>0</v>
      </c>
      <c r="G21" s="36">
        <f>if($A21="",0,if(G$1="",0,dproduct(k2_multipl!$A$1:$AU$100,G$1,k3.5_condition!$B21:$B22)))</f>
        <v>0</v>
      </c>
      <c r="H21" s="36">
        <f>if($A21="",0,if(H$1="",0,dproduct(k2_multipl!$A$1:$AU$100,H$1,k3.5_condition!$B21:$B22)))</f>
        <v>0</v>
      </c>
      <c r="I21" s="36">
        <f>if($A21="",0,if(I$1="",0,dproduct(k2_multipl!$A$1:$AU$100,I$1,k3.5_condition!$B21:$B22)))</f>
        <v>0</v>
      </c>
      <c r="J21" s="36">
        <f>if($A21="",0,if(J$1="",0,dproduct(k2_multipl!$A$1:$AU$100,J$1,k3.5_condition!$B21:$B22)))</f>
        <v>0</v>
      </c>
      <c r="K21" s="36">
        <f>if($A21="",0,if(K$1="",0,dproduct(k2_multipl!$A$1:$AU$100,K$1,k3.5_condition!$B21:$B22)))</f>
        <v>0</v>
      </c>
      <c r="L21" s="36">
        <f>if($A21="",0,if(L$1="",0,dproduct(k2_multipl!$A$1:$AU$100,L$1,k3.5_condition!$B21:$B22)))</f>
        <v>0</v>
      </c>
      <c r="M21" s="36">
        <f>if($A21="",0,if(M$1="",0,dproduct(k2_multipl!$A$1:$AU$100,M$1,k3.5_condition!$B21:$B22)))</f>
        <v>0</v>
      </c>
      <c r="N21" s="36">
        <f>if($A21="",0,if(N$1="",0,dproduct(k2_multipl!$A$1:$AU$100,N$1,k3.5_condition!$B21:$B22)))</f>
        <v>0</v>
      </c>
      <c r="O21" s="36">
        <f>if($A21="",0,if(O$1="",0,dproduct(k2_multipl!$A$1:$AU$100,O$1,k3.5_condition!$B21:$B22)))</f>
        <v>0</v>
      </c>
      <c r="P21" s="36">
        <f>if($A21="",0,if(P$1="",0,dproduct(k2_multipl!$A$1:$AU$100,P$1,k3.5_condition!$B21:$B22)))</f>
        <v>0</v>
      </c>
      <c r="Q21" s="36">
        <f>if($A21="",0,if(Q$1="",0,dproduct(k2_multipl!$A$1:$AU$100,Q$1,k3.5_condition!$B21:$B22)))</f>
        <v>0</v>
      </c>
      <c r="R21" s="36">
        <f>if($A21="",0,if(R$1="",0,dproduct(k2_multipl!$A$1:$AU$100,R$1,k3.5_condition!$B21:$B22)))</f>
        <v>0</v>
      </c>
      <c r="S21" s="36">
        <f>if($A21="",0,if(S$1="",0,dproduct(k2_multipl!$A$1:$AU$100,S$1,k3.5_condition!$B21:$B22)))</f>
        <v>0</v>
      </c>
      <c r="T21" s="36">
        <f>if($A21="",0,if(T$1="",0,dproduct(k2_multipl!$A$1:$AU$100,T$1,k3.5_condition!$B21:$B22)))</f>
        <v>0</v>
      </c>
      <c r="U21" s="36">
        <f>if($A21="",0,if(U$1="",0,dproduct(k2_multipl!$A$1:$AU$100,U$1,k3.5_condition!$B21:$B22)))</f>
        <v>0</v>
      </c>
      <c r="V21" s="36">
        <f>if($A21="",0,if(V$1="",0,dproduct(k2_multipl!$A$1:$AU$100,V$1,k3.5_condition!$B21:$B22)))</f>
        <v>0</v>
      </c>
      <c r="W21" s="36">
        <f>if($A21="",0,if(W$1="",0,dproduct(k2_multipl!$A$1:$AU$100,W$1,k3.5_condition!$B21:$B22)))</f>
        <v>0</v>
      </c>
      <c r="X21" s="36">
        <f>if($A21="",0,if(X$1="",0,dproduct(k2_multipl!$A$1:$AU$100,X$1,k3.5_condition!$B21:$B22)))</f>
        <v>0</v>
      </c>
      <c r="Y21" s="36">
        <f>if($A21="",0,if(Y$1="",0,dproduct(k2_multipl!$A$1:$AU$100,Y$1,k3.5_condition!$B21:$B22)))</f>
        <v>0</v>
      </c>
      <c r="Z21" s="36">
        <f>if($A21="",0,if(Z$1="",0,dproduct(k2_multipl!$A$1:$AU$100,Z$1,k3.5_condition!$B21:$B22)))</f>
        <v>0</v>
      </c>
      <c r="AA21" s="36">
        <f>if($A21="",0,if(AA$1="",0,dproduct(k2_multipl!$A$1:$AU$100,AA$1,k3.5_condition!$B21:$B22)))</f>
        <v>0</v>
      </c>
      <c r="AB21" s="36">
        <f>if($A21="",0,if(AB$1="",0,dproduct(k2_multipl!$A$1:$AU$100,AB$1,k3.5_condition!$B21:$B22)))</f>
        <v>0</v>
      </c>
      <c r="AC21" s="36">
        <f>if($A21="",0,if(AC$1="",0,dproduct(k2_multipl!$A$1:$AU$100,AC$1,k3.5_condition!$B21:$B22)))</f>
        <v>0</v>
      </c>
      <c r="AD21" s="36">
        <f>if($A21="",0,if(AD$1="",0,dproduct(k2_multipl!$A$1:$AU$100,AD$1,k3.5_condition!$B21:$B22)))</f>
        <v>0</v>
      </c>
      <c r="AE21" s="36">
        <f>if($A21="",0,if(AE$1="",0,dproduct(k2_multipl!$A$1:$AU$100,AE$1,k3.5_condition!$B21:$B22)))</f>
        <v>0</v>
      </c>
      <c r="AF21" s="36">
        <f>if($A21="",0,if(AF$1="",0,dproduct(k2_multipl!$A$1:$AU$100,AF$1,k3.5_condition!$B21:$B22)))</f>
        <v>0</v>
      </c>
      <c r="AG21" s="36">
        <f>if($A21="",0,if(AG$1="",0,dproduct(k2_multipl!$A$1:$AU$100,AG$1,k3.5_condition!$B21:$B22)))</f>
        <v>0</v>
      </c>
      <c r="AH21" s="36">
        <f>if($A21="",0,if(AH$1="",0,dproduct(k2_multipl!$A$1:$AU$100,AH$1,k3.5_condition!$B21:$B22)))</f>
        <v>0</v>
      </c>
      <c r="AI21" s="36">
        <f>if($A21="",0,if(AI$1="",0,dproduct(k2_multipl!$A$1:$AU$100,AI$1,k3.5_condition!$B21:$B22)))</f>
        <v>0</v>
      </c>
      <c r="AJ21" s="36">
        <f>if($A21="",0,if(AJ$1="",0,dproduct(k2_multipl!$A$1:$AU$100,AJ$1,k3.5_condition!$B21:$B22)))</f>
        <v>0</v>
      </c>
      <c r="AK21" s="36">
        <f>if($A21="",0,if(AK$1="",0,dproduct(k2_multipl!$A$1:$AU$100,AK$1,k3.5_condition!$B21:$B22)))</f>
        <v>0</v>
      </c>
      <c r="AL21" s="36">
        <f>if($A21="",0,if(AL$1="",0,dproduct(k2_multipl!$A$1:$AU$100,AL$1,k3.5_condition!$B21:$B22)))</f>
        <v>0</v>
      </c>
      <c r="AM21" s="36">
        <f>if($A21="",0,if(AM$1="",0,dproduct(k2_multipl!$A$1:$AU$100,AM$1,k3.5_condition!$B21:$B22)))</f>
        <v>0</v>
      </c>
      <c r="AN21" s="36">
        <f>if($A21="",0,if(AN$1="",0,dproduct(k2_multipl!$A$1:$AU$100,AN$1,k3.5_condition!$B21:$B22)))</f>
        <v>0</v>
      </c>
      <c r="AO21" s="36">
        <f>if($A21="",0,if(AO$1="",0,dproduct(k2_multipl!$A$1:$AU$100,AO$1,k3.5_condition!$B21:$B22)))</f>
        <v>0</v>
      </c>
      <c r="AP21" s="36">
        <f>if($A21="",0,if(AP$1="",0,dproduct(k2_multipl!$A$1:$AU$100,AP$1,k3.5_condition!$B21:$B22)))</f>
        <v>0</v>
      </c>
      <c r="AQ21" s="36">
        <f>if($A21="",0,if(AQ$1="",0,dproduct(k2_multipl!$A$1:$AU$100,AQ$1,k3.5_condition!$B21:$B22)))</f>
        <v>0</v>
      </c>
      <c r="AR21" s="36">
        <f>if($A21="",0,if(AR$1="",0,dproduct(k2_multipl!$A$1:$AU$100,AR$1,k3.5_condition!$B21:$B22)))</f>
        <v>0</v>
      </c>
      <c r="AS21" s="36">
        <f>if($A21="",0,if(AS$1="",0,dproduct(k2_multipl!$A$1:$AU$100,AS$1,k3.5_condition!$B21:$B22)))</f>
        <v>0</v>
      </c>
      <c r="AT21" s="36">
        <f>if($A21="",0,if(AT$1="",0,dproduct(k2_multipl!$A$1:$AU$100,AT$1,k3.5_condition!$B21:$B22)))</f>
        <v>0</v>
      </c>
      <c r="AU21" s="36">
        <f>if($A21="",0,if(AU$1="",0,dproduct(k2_multipl!$A$1:$AU$100,AU$1,k3.5_condition!$B21:$B22)))</f>
        <v>0</v>
      </c>
      <c r="AV21" s="36">
        <f>if($A21="",0,if(AV$1="",0,dproduct(k2_multipl!$A$1:$AU$100,AV$1,k3.5_condition!$B21:$B22)))</f>
        <v>0</v>
      </c>
      <c r="AW21" s="36">
        <f>if($A21="",0,if(AW$1="",0,dproduct(k2_multipl!$A$1:$AU$100,AW$1,k3.5_condition!$B21:$B22)))</f>
        <v>0</v>
      </c>
      <c r="AX21" s="36">
        <f>if($A21="",0,if(AX$1="",0,dproduct(k2_multipl!$A$1:$AU$100,AX$1,k3.5_condition!$B21:$B22)))</f>
        <v>0</v>
      </c>
      <c r="AY21" s="36">
        <f>if($A21="",0,if(AY$1="",0,dproduct(k2_multipl!$A$1:$AU$100,AY$1,k3.5_condition!$B21:$B22)))</f>
        <v>0</v>
      </c>
    </row>
    <row r="22">
      <c r="B22" s="36">
        <f>if($A22="",0,if(B$1="",0,dproduct(k2_multipl!$A$1:$AU$100,B$1,k3.5_condition!$A22:$A23)))</f>
        <v>0</v>
      </c>
      <c r="C22" s="36">
        <f>if($A22="",0,if(C$1="",0,dproduct(k2_multipl!$A$1:$AU$100,C$1,k3.5_condition!$A22:$A23)))</f>
        <v>0</v>
      </c>
      <c r="D22" s="36">
        <f>if($A22="",0,if(D$1="",0,dproduct(k2_multipl!$A$1:$AU$100,D$1,k3.5_condition!$A22:$A23)))</f>
        <v>0</v>
      </c>
      <c r="E22" s="36">
        <f>if($A22="",0,if(E$1="",0,dproduct(k2_multipl!$A$1:$AU$100,E$1,k3.5_condition!$A22:$A23)))</f>
        <v>0</v>
      </c>
      <c r="F22" s="36">
        <f>if($A22="",0,if(F$1="",0,dproduct(k2_multipl!$A$1:$AU$100,F$1,k3.5_condition!$A22:$A23)))</f>
        <v>0</v>
      </c>
      <c r="G22" s="36">
        <f>if($A22="",0,if(G$1="",0,dproduct(k2_multipl!$A$1:$AU$100,G$1,k3.5_condition!$A22:$A23)))</f>
        <v>0</v>
      </c>
      <c r="H22" s="36">
        <f>if($A22="",0,if(H$1="",0,dproduct(k2_multipl!$A$1:$AU$100,H$1,k3.5_condition!$A22:$A23)))</f>
        <v>0</v>
      </c>
      <c r="I22" s="36">
        <f>if($A22="",0,if(I$1="",0,dproduct(k2_multipl!$A$1:$AU$100,I$1,k3.5_condition!$A22:$A23)))</f>
        <v>0</v>
      </c>
      <c r="J22" s="36">
        <f>if($A22="",0,if(J$1="",0,dproduct(k2_multipl!$A$1:$AU$100,J$1,k3.5_condition!$A22:$A23)))</f>
        <v>0</v>
      </c>
      <c r="K22" s="36">
        <f>if($A22="",0,if(K$1="",0,dproduct(k2_multipl!$A$1:$AU$100,K$1,k3.5_condition!$A22:$A23)))</f>
        <v>0</v>
      </c>
      <c r="L22" s="36">
        <f>if($A22="",0,if(L$1="",0,dproduct(k2_multipl!$A$1:$AU$100,L$1,k3.5_condition!$A22:$A23)))</f>
        <v>0</v>
      </c>
      <c r="M22" s="36">
        <f>if($A22="",0,if(M$1="",0,dproduct(k2_multipl!$A$1:$AU$100,M$1,k3.5_condition!$A22:$A23)))</f>
        <v>0</v>
      </c>
      <c r="N22" s="36">
        <f>if($A22="",0,if(N$1="",0,dproduct(k2_multipl!$A$1:$AU$100,N$1,k3.5_condition!$A22:$A23)))</f>
        <v>0</v>
      </c>
      <c r="O22" s="36">
        <f>if($A22="",0,if(O$1="",0,dproduct(k2_multipl!$A$1:$AU$100,O$1,k3.5_condition!$A22:$A23)))</f>
        <v>0</v>
      </c>
      <c r="P22" s="36">
        <f>if($A22="",0,if(P$1="",0,dproduct(k2_multipl!$A$1:$AU$100,P$1,k3.5_condition!$A22:$A23)))</f>
        <v>0</v>
      </c>
      <c r="Q22" s="36">
        <f>if($A22="",0,if(Q$1="",0,dproduct(k2_multipl!$A$1:$AU$100,Q$1,k3.5_condition!$A22:$A23)))</f>
        <v>0</v>
      </c>
      <c r="R22" s="36">
        <f>if($A22="",0,if(R$1="",0,dproduct(k2_multipl!$A$1:$AU$100,R$1,k3.5_condition!$A22:$A23)))</f>
        <v>0</v>
      </c>
      <c r="S22" s="36">
        <f>if($A22="",0,if(S$1="",0,dproduct(k2_multipl!$A$1:$AU$100,S$1,k3.5_condition!$A22:$A23)))</f>
        <v>0</v>
      </c>
      <c r="T22" s="36">
        <f>if($A22="",0,if(T$1="",0,dproduct(k2_multipl!$A$1:$AU$100,T$1,k3.5_condition!$A22:$A23)))</f>
        <v>0</v>
      </c>
      <c r="U22" s="36">
        <f>if($A22="",0,if(U$1="",0,dproduct(k2_multipl!$A$1:$AU$100,U$1,k3.5_condition!$A22:$A23)))</f>
        <v>0</v>
      </c>
      <c r="V22" s="36">
        <f>if($A22="",0,if(V$1="",0,dproduct(k2_multipl!$A$1:$AU$100,V$1,k3.5_condition!$A22:$A23)))</f>
        <v>0</v>
      </c>
      <c r="W22" s="36">
        <f>if($A22="",0,if(W$1="",0,dproduct(k2_multipl!$A$1:$AU$100,W$1,k3.5_condition!$A22:$A23)))</f>
        <v>0</v>
      </c>
      <c r="X22" s="36">
        <f>if($A22="",0,if(X$1="",0,dproduct(k2_multipl!$A$1:$AU$100,X$1,k3.5_condition!$A22:$A23)))</f>
        <v>0</v>
      </c>
      <c r="Y22" s="36">
        <f>if($A22="",0,if(Y$1="",0,dproduct(k2_multipl!$A$1:$AU$100,Y$1,k3.5_condition!$A22:$A23)))</f>
        <v>0</v>
      </c>
      <c r="Z22" s="36">
        <f>if($A22="",0,if(Z$1="",0,dproduct(k2_multipl!$A$1:$AU$100,Z$1,k3.5_condition!$A22:$A23)))</f>
        <v>0</v>
      </c>
      <c r="AA22" s="36">
        <f>if($A22="",0,if(AA$1="",0,dproduct(k2_multipl!$A$1:$AU$100,AA$1,k3.5_condition!$A22:$A23)))</f>
        <v>0</v>
      </c>
      <c r="AB22" s="36">
        <f>if($A22="",0,if(AB$1="",0,dproduct(k2_multipl!$A$1:$AU$100,AB$1,k3.5_condition!$A22:$A23)))</f>
        <v>0</v>
      </c>
      <c r="AC22" s="36">
        <f>if($A22="",0,if(AC$1="",0,dproduct(k2_multipl!$A$1:$AU$100,AC$1,k3.5_condition!$A22:$A23)))</f>
        <v>0</v>
      </c>
      <c r="AD22" s="36">
        <f>if($A22="",0,if(AD$1="",0,dproduct(k2_multipl!$A$1:$AU$100,AD$1,k3.5_condition!$A22:$A23)))</f>
        <v>0</v>
      </c>
      <c r="AE22" s="36">
        <f>if($A22="",0,if(AE$1="",0,dproduct(k2_multipl!$A$1:$AU$100,AE$1,k3.5_condition!$A22:$A23)))</f>
        <v>0</v>
      </c>
      <c r="AF22" s="36">
        <f>if($A22="",0,if(AF$1="",0,dproduct(k2_multipl!$A$1:$AU$100,AF$1,k3.5_condition!$A22:$A23)))</f>
        <v>0</v>
      </c>
      <c r="AG22" s="36">
        <f>if($A22="",0,if(AG$1="",0,dproduct(k2_multipl!$A$1:$AU$100,AG$1,k3.5_condition!$A22:$A23)))</f>
        <v>0</v>
      </c>
      <c r="AH22" s="36">
        <f>if($A22="",0,if(AH$1="",0,dproduct(k2_multipl!$A$1:$AU$100,AH$1,k3.5_condition!$A22:$A23)))</f>
        <v>0</v>
      </c>
      <c r="AI22" s="36">
        <f>if($A22="",0,if(AI$1="",0,dproduct(k2_multipl!$A$1:$AU$100,AI$1,k3.5_condition!$A22:$A23)))</f>
        <v>0</v>
      </c>
      <c r="AJ22" s="36">
        <f>if($A22="",0,if(AJ$1="",0,dproduct(k2_multipl!$A$1:$AU$100,AJ$1,k3.5_condition!$A22:$A23)))</f>
        <v>0</v>
      </c>
      <c r="AK22" s="36">
        <f>if($A22="",0,if(AK$1="",0,dproduct(k2_multipl!$A$1:$AU$100,AK$1,k3.5_condition!$A22:$A23)))</f>
        <v>0</v>
      </c>
      <c r="AL22" s="36">
        <f>if($A22="",0,if(AL$1="",0,dproduct(k2_multipl!$A$1:$AU$100,AL$1,k3.5_condition!$A22:$A23)))</f>
        <v>0</v>
      </c>
      <c r="AM22" s="36">
        <f>if($A22="",0,if(AM$1="",0,dproduct(k2_multipl!$A$1:$AU$100,AM$1,k3.5_condition!$A22:$A23)))</f>
        <v>0</v>
      </c>
      <c r="AN22" s="36">
        <f>if($A22="",0,if(AN$1="",0,dproduct(k2_multipl!$A$1:$AU$100,AN$1,k3.5_condition!$A22:$A23)))</f>
        <v>0</v>
      </c>
      <c r="AO22" s="36">
        <f>if($A22="",0,if(AO$1="",0,dproduct(k2_multipl!$A$1:$AU$100,AO$1,k3.5_condition!$A22:$A23)))</f>
        <v>0</v>
      </c>
      <c r="AP22" s="36">
        <f>if($A22="",0,if(AP$1="",0,dproduct(k2_multipl!$A$1:$AU$100,AP$1,k3.5_condition!$A22:$A23)))</f>
        <v>0</v>
      </c>
      <c r="AQ22" s="36">
        <f>if($A22="",0,if(AQ$1="",0,dproduct(k2_multipl!$A$1:$AU$100,AQ$1,k3.5_condition!$A22:$A23)))</f>
        <v>0</v>
      </c>
      <c r="AR22" s="36">
        <f>if($A22="",0,if(AR$1="",0,dproduct(k2_multipl!$A$1:$AU$100,AR$1,k3.5_condition!$A22:$A23)))</f>
        <v>0</v>
      </c>
      <c r="AS22" s="36">
        <f>if($A22="",0,if(AS$1="",0,dproduct(k2_multipl!$A$1:$AU$100,AS$1,k3.5_condition!$A22:$A23)))</f>
        <v>0</v>
      </c>
      <c r="AT22" s="36">
        <f>if($A22="",0,if(AT$1="",0,dproduct(k2_multipl!$A$1:$AU$100,AT$1,k3.5_condition!$A22:$A23)))</f>
        <v>0</v>
      </c>
      <c r="AU22" s="36">
        <f>if($A22="",0,if(AU$1="",0,dproduct(k2_multipl!$A$1:$AU$100,AU$1,k3.5_condition!$A22:$A23)))</f>
        <v>0</v>
      </c>
      <c r="AV22" s="36">
        <f>if($A22="",0,if(AV$1="",0,dproduct(k2_multipl!$A$1:$AU$100,AV$1,k3.5_condition!$A22:$A23)))</f>
        <v>0</v>
      </c>
      <c r="AW22" s="36">
        <f>if($A22="",0,if(AW$1="",0,dproduct(k2_multipl!$A$1:$AU$100,AW$1,k3.5_condition!$A22:$A23)))</f>
        <v>0</v>
      </c>
      <c r="AX22" s="36">
        <f>if($A22="",0,if(AX$1="",0,dproduct(k2_multipl!$A$1:$AU$100,AX$1,k3.5_condition!$A22:$A23)))</f>
        <v>0</v>
      </c>
      <c r="AY22" s="36">
        <f>if($A22="",0,if(AY$1="",0,dproduct(k2_multipl!$A$1:$AU$100,AY$1,k3.5_condition!$A22:$A23)))</f>
        <v>0</v>
      </c>
    </row>
    <row r="23">
      <c r="B23" s="36">
        <f>if($A23="",0,if(B$1="",0,dproduct(k2_multipl!$A$1:$AU$100,B$1,k3.5_condition!$B23:$B24)))</f>
        <v>0</v>
      </c>
      <c r="C23" s="36">
        <f>if($A23="",0,if(C$1="",0,dproduct(k2_multipl!$A$1:$AU$100,C$1,k3.5_condition!$B23:$B24)))</f>
        <v>0</v>
      </c>
      <c r="D23" s="36">
        <f>if($A23="",0,if(D$1="",0,dproduct(k2_multipl!$A$1:$AU$100,D$1,k3.5_condition!$B23:$B24)))</f>
        <v>0</v>
      </c>
      <c r="E23" s="36">
        <f>if($A23="",0,if(E$1="",0,dproduct(k2_multipl!$A$1:$AU$100,E$1,k3.5_condition!$B23:$B24)))</f>
        <v>0</v>
      </c>
      <c r="F23" s="36">
        <f>if($A23="",0,if(F$1="",0,dproduct(k2_multipl!$A$1:$AU$100,F$1,k3.5_condition!$B23:$B24)))</f>
        <v>0</v>
      </c>
      <c r="G23" s="36">
        <f>if($A23="",0,if(G$1="",0,dproduct(k2_multipl!$A$1:$AU$100,G$1,k3.5_condition!$B23:$B24)))</f>
        <v>0</v>
      </c>
      <c r="H23" s="36">
        <f>if($A23="",0,if(H$1="",0,dproduct(k2_multipl!$A$1:$AU$100,H$1,k3.5_condition!$B23:$B24)))</f>
        <v>0</v>
      </c>
      <c r="I23" s="36">
        <f>if($A23="",0,if(I$1="",0,dproduct(k2_multipl!$A$1:$AU$100,I$1,k3.5_condition!$B23:$B24)))</f>
        <v>0</v>
      </c>
      <c r="J23" s="36">
        <f>if($A23="",0,if(J$1="",0,dproduct(k2_multipl!$A$1:$AU$100,J$1,k3.5_condition!$B23:$B24)))</f>
        <v>0</v>
      </c>
      <c r="K23" s="36">
        <f>if($A23="",0,if(K$1="",0,dproduct(k2_multipl!$A$1:$AU$100,K$1,k3.5_condition!$B23:$B24)))</f>
        <v>0</v>
      </c>
      <c r="L23" s="36">
        <f>if($A23="",0,if(L$1="",0,dproduct(k2_multipl!$A$1:$AU$100,L$1,k3.5_condition!$B23:$B24)))</f>
        <v>0</v>
      </c>
      <c r="M23" s="36">
        <f>if($A23="",0,if(M$1="",0,dproduct(k2_multipl!$A$1:$AU$100,M$1,k3.5_condition!$B23:$B24)))</f>
        <v>0</v>
      </c>
      <c r="N23" s="36">
        <f>if($A23="",0,if(N$1="",0,dproduct(k2_multipl!$A$1:$AU$100,N$1,k3.5_condition!$B23:$B24)))</f>
        <v>0</v>
      </c>
      <c r="O23" s="36">
        <f>if($A23="",0,if(O$1="",0,dproduct(k2_multipl!$A$1:$AU$100,O$1,k3.5_condition!$B23:$B24)))</f>
        <v>0</v>
      </c>
      <c r="P23" s="36">
        <f>if($A23="",0,if(P$1="",0,dproduct(k2_multipl!$A$1:$AU$100,P$1,k3.5_condition!$B23:$B24)))</f>
        <v>0</v>
      </c>
      <c r="Q23" s="36">
        <f>if($A23="",0,if(Q$1="",0,dproduct(k2_multipl!$A$1:$AU$100,Q$1,k3.5_condition!$B23:$B24)))</f>
        <v>0</v>
      </c>
      <c r="R23" s="36">
        <f>if($A23="",0,if(R$1="",0,dproduct(k2_multipl!$A$1:$AU$100,R$1,k3.5_condition!$B23:$B24)))</f>
        <v>0</v>
      </c>
      <c r="S23" s="36">
        <f>if($A23="",0,if(S$1="",0,dproduct(k2_multipl!$A$1:$AU$100,S$1,k3.5_condition!$B23:$B24)))</f>
        <v>0</v>
      </c>
      <c r="T23" s="36">
        <f>if($A23="",0,if(T$1="",0,dproduct(k2_multipl!$A$1:$AU$100,T$1,k3.5_condition!$B23:$B24)))</f>
        <v>0</v>
      </c>
      <c r="U23" s="36">
        <f>if($A23="",0,if(U$1="",0,dproduct(k2_multipl!$A$1:$AU$100,U$1,k3.5_condition!$B23:$B24)))</f>
        <v>0</v>
      </c>
      <c r="V23" s="36">
        <f>if($A23="",0,if(V$1="",0,dproduct(k2_multipl!$A$1:$AU$100,V$1,k3.5_condition!$B23:$B24)))</f>
        <v>0</v>
      </c>
      <c r="W23" s="36">
        <f>if($A23="",0,if(W$1="",0,dproduct(k2_multipl!$A$1:$AU$100,W$1,k3.5_condition!$B23:$B24)))</f>
        <v>0</v>
      </c>
      <c r="X23" s="36">
        <f>if($A23="",0,if(X$1="",0,dproduct(k2_multipl!$A$1:$AU$100,X$1,k3.5_condition!$B23:$B24)))</f>
        <v>0</v>
      </c>
      <c r="Y23" s="36">
        <f>if($A23="",0,if(Y$1="",0,dproduct(k2_multipl!$A$1:$AU$100,Y$1,k3.5_condition!$B23:$B24)))</f>
        <v>0</v>
      </c>
      <c r="Z23" s="36">
        <f>if($A23="",0,if(Z$1="",0,dproduct(k2_multipl!$A$1:$AU$100,Z$1,k3.5_condition!$B23:$B24)))</f>
        <v>0</v>
      </c>
      <c r="AA23" s="36">
        <f>if($A23="",0,if(AA$1="",0,dproduct(k2_multipl!$A$1:$AU$100,AA$1,k3.5_condition!$B23:$B24)))</f>
        <v>0</v>
      </c>
      <c r="AB23" s="36">
        <f>if($A23="",0,if(AB$1="",0,dproduct(k2_multipl!$A$1:$AU$100,AB$1,k3.5_condition!$B23:$B24)))</f>
        <v>0</v>
      </c>
      <c r="AC23" s="36">
        <f>if($A23="",0,if(AC$1="",0,dproduct(k2_multipl!$A$1:$AU$100,AC$1,k3.5_condition!$B23:$B24)))</f>
        <v>0</v>
      </c>
      <c r="AD23" s="36">
        <f>if($A23="",0,if(AD$1="",0,dproduct(k2_multipl!$A$1:$AU$100,AD$1,k3.5_condition!$B23:$B24)))</f>
        <v>0</v>
      </c>
      <c r="AE23" s="36">
        <f>if($A23="",0,if(AE$1="",0,dproduct(k2_multipl!$A$1:$AU$100,AE$1,k3.5_condition!$B23:$B24)))</f>
        <v>0</v>
      </c>
      <c r="AF23" s="36">
        <f>if($A23="",0,if(AF$1="",0,dproduct(k2_multipl!$A$1:$AU$100,AF$1,k3.5_condition!$B23:$B24)))</f>
        <v>0</v>
      </c>
      <c r="AG23" s="36">
        <f>if($A23="",0,if(AG$1="",0,dproduct(k2_multipl!$A$1:$AU$100,AG$1,k3.5_condition!$B23:$B24)))</f>
        <v>0</v>
      </c>
      <c r="AH23" s="36">
        <f>if($A23="",0,if(AH$1="",0,dproduct(k2_multipl!$A$1:$AU$100,AH$1,k3.5_condition!$B23:$B24)))</f>
        <v>0</v>
      </c>
      <c r="AI23" s="36">
        <f>if($A23="",0,if(AI$1="",0,dproduct(k2_multipl!$A$1:$AU$100,AI$1,k3.5_condition!$B23:$B24)))</f>
        <v>0</v>
      </c>
      <c r="AJ23" s="36">
        <f>if($A23="",0,if(AJ$1="",0,dproduct(k2_multipl!$A$1:$AU$100,AJ$1,k3.5_condition!$B23:$B24)))</f>
        <v>0</v>
      </c>
      <c r="AK23" s="36">
        <f>if($A23="",0,if(AK$1="",0,dproduct(k2_multipl!$A$1:$AU$100,AK$1,k3.5_condition!$B23:$B24)))</f>
        <v>0</v>
      </c>
      <c r="AL23" s="36">
        <f>if($A23="",0,if(AL$1="",0,dproduct(k2_multipl!$A$1:$AU$100,AL$1,k3.5_condition!$B23:$B24)))</f>
        <v>0</v>
      </c>
      <c r="AM23" s="36">
        <f>if($A23="",0,if(AM$1="",0,dproduct(k2_multipl!$A$1:$AU$100,AM$1,k3.5_condition!$B23:$B24)))</f>
        <v>0</v>
      </c>
      <c r="AN23" s="36">
        <f>if($A23="",0,if(AN$1="",0,dproduct(k2_multipl!$A$1:$AU$100,AN$1,k3.5_condition!$B23:$B24)))</f>
        <v>0</v>
      </c>
      <c r="AO23" s="36">
        <f>if($A23="",0,if(AO$1="",0,dproduct(k2_multipl!$A$1:$AU$100,AO$1,k3.5_condition!$B23:$B24)))</f>
        <v>0</v>
      </c>
      <c r="AP23" s="36">
        <f>if($A23="",0,if(AP$1="",0,dproduct(k2_multipl!$A$1:$AU$100,AP$1,k3.5_condition!$B23:$B24)))</f>
        <v>0</v>
      </c>
      <c r="AQ23" s="36">
        <f>if($A23="",0,if(AQ$1="",0,dproduct(k2_multipl!$A$1:$AU$100,AQ$1,k3.5_condition!$B23:$B24)))</f>
        <v>0</v>
      </c>
      <c r="AR23" s="36">
        <f>if($A23="",0,if(AR$1="",0,dproduct(k2_multipl!$A$1:$AU$100,AR$1,k3.5_condition!$B23:$B24)))</f>
        <v>0</v>
      </c>
      <c r="AS23" s="36">
        <f>if($A23="",0,if(AS$1="",0,dproduct(k2_multipl!$A$1:$AU$100,AS$1,k3.5_condition!$B23:$B24)))</f>
        <v>0</v>
      </c>
      <c r="AT23" s="36">
        <f>if($A23="",0,if(AT$1="",0,dproduct(k2_multipl!$A$1:$AU$100,AT$1,k3.5_condition!$B23:$B24)))</f>
        <v>0</v>
      </c>
      <c r="AU23" s="36">
        <f>if($A23="",0,if(AU$1="",0,dproduct(k2_multipl!$A$1:$AU$100,AU$1,k3.5_condition!$B23:$B24)))</f>
        <v>0</v>
      </c>
      <c r="AV23" s="36">
        <f>if($A23="",0,if(AV$1="",0,dproduct(k2_multipl!$A$1:$AU$100,AV$1,k3.5_condition!$B23:$B24)))</f>
        <v>0</v>
      </c>
      <c r="AW23" s="36">
        <f>if($A23="",0,if(AW$1="",0,dproduct(k2_multipl!$A$1:$AU$100,AW$1,k3.5_condition!$B23:$B24)))</f>
        <v>0</v>
      </c>
      <c r="AX23" s="36">
        <f>if($A23="",0,if(AX$1="",0,dproduct(k2_multipl!$A$1:$AU$100,AX$1,k3.5_condition!$B23:$B24)))</f>
        <v>0</v>
      </c>
      <c r="AY23" s="36">
        <f>if($A23="",0,if(AY$1="",0,dproduct(k2_multipl!$A$1:$AU$100,AY$1,k3.5_condition!$B23:$B24)))</f>
        <v>0</v>
      </c>
    </row>
    <row r="24">
      <c r="B24" s="36">
        <f>if($A24="",0,if(B$1="",0,dproduct(k2_multipl!$A$1:$AU$100,B$1,k3.5_condition!$A24:$A25)))</f>
        <v>0</v>
      </c>
      <c r="C24" s="36">
        <f>if($A24="",0,if(C$1="",0,dproduct(k2_multipl!$A$1:$AU$100,C$1,k3.5_condition!$A24:$A25)))</f>
        <v>0</v>
      </c>
      <c r="D24" s="36">
        <f>if($A24="",0,if(D$1="",0,dproduct(k2_multipl!$A$1:$AU$100,D$1,k3.5_condition!$A24:$A25)))</f>
        <v>0</v>
      </c>
      <c r="E24" s="36">
        <f>if($A24="",0,if(E$1="",0,dproduct(k2_multipl!$A$1:$AU$100,E$1,k3.5_condition!$A24:$A25)))</f>
        <v>0</v>
      </c>
      <c r="F24" s="36">
        <f>if($A24="",0,if(F$1="",0,dproduct(k2_multipl!$A$1:$AU$100,F$1,k3.5_condition!$A24:$A25)))</f>
        <v>0</v>
      </c>
      <c r="G24" s="36">
        <f>if($A24="",0,if(G$1="",0,dproduct(k2_multipl!$A$1:$AU$100,G$1,k3.5_condition!$A24:$A25)))</f>
        <v>0</v>
      </c>
      <c r="H24" s="36">
        <f>if($A24="",0,if(H$1="",0,dproduct(k2_multipl!$A$1:$AU$100,H$1,k3.5_condition!$A24:$A25)))</f>
        <v>0</v>
      </c>
      <c r="I24" s="36">
        <f>if($A24="",0,if(I$1="",0,dproduct(k2_multipl!$A$1:$AU$100,I$1,k3.5_condition!$A24:$A25)))</f>
        <v>0</v>
      </c>
      <c r="J24" s="36">
        <f>if($A24="",0,if(J$1="",0,dproduct(k2_multipl!$A$1:$AU$100,J$1,k3.5_condition!$A24:$A25)))</f>
        <v>0</v>
      </c>
      <c r="K24" s="36">
        <f>if($A24="",0,if(K$1="",0,dproduct(k2_multipl!$A$1:$AU$100,K$1,k3.5_condition!$A24:$A25)))</f>
        <v>0</v>
      </c>
      <c r="L24" s="36">
        <f>if($A24="",0,if(L$1="",0,dproduct(k2_multipl!$A$1:$AU$100,L$1,k3.5_condition!$A24:$A25)))</f>
        <v>0</v>
      </c>
      <c r="M24" s="36">
        <f>if($A24="",0,if(M$1="",0,dproduct(k2_multipl!$A$1:$AU$100,M$1,k3.5_condition!$A24:$A25)))</f>
        <v>0</v>
      </c>
      <c r="N24" s="36">
        <f>if($A24="",0,if(N$1="",0,dproduct(k2_multipl!$A$1:$AU$100,N$1,k3.5_condition!$A24:$A25)))</f>
        <v>0</v>
      </c>
      <c r="O24" s="36">
        <f>if($A24="",0,if(O$1="",0,dproduct(k2_multipl!$A$1:$AU$100,O$1,k3.5_condition!$A24:$A25)))</f>
        <v>0</v>
      </c>
      <c r="P24" s="36">
        <f>if($A24="",0,if(P$1="",0,dproduct(k2_multipl!$A$1:$AU$100,P$1,k3.5_condition!$A24:$A25)))</f>
        <v>0</v>
      </c>
      <c r="Q24" s="36">
        <f>if($A24="",0,if(Q$1="",0,dproduct(k2_multipl!$A$1:$AU$100,Q$1,k3.5_condition!$A24:$A25)))</f>
        <v>0</v>
      </c>
      <c r="R24" s="36">
        <f>if($A24="",0,if(R$1="",0,dproduct(k2_multipl!$A$1:$AU$100,R$1,k3.5_condition!$A24:$A25)))</f>
        <v>0</v>
      </c>
      <c r="S24" s="36">
        <f>if($A24="",0,if(S$1="",0,dproduct(k2_multipl!$A$1:$AU$100,S$1,k3.5_condition!$A24:$A25)))</f>
        <v>0</v>
      </c>
      <c r="T24" s="36">
        <f>if($A24="",0,if(T$1="",0,dproduct(k2_multipl!$A$1:$AU$100,T$1,k3.5_condition!$A24:$A25)))</f>
        <v>0</v>
      </c>
      <c r="U24" s="36">
        <f>if($A24="",0,if(U$1="",0,dproduct(k2_multipl!$A$1:$AU$100,U$1,k3.5_condition!$A24:$A25)))</f>
        <v>0</v>
      </c>
      <c r="V24" s="36">
        <f>if($A24="",0,if(V$1="",0,dproduct(k2_multipl!$A$1:$AU$100,V$1,k3.5_condition!$A24:$A25)))</f>
        <v>0</v>
      </c>
      <c r="W24" s="36">
        <f>if($A24="",0,if(W$1="",0,dproduct(k2_multipl!$A$1:$AU$100,W$1,k3.5_condition!$A24:$A25)))</f>
        <v>0</v>
      </c>
      <c r="X24" s="36">
        <f>if($A24="",0,if(X$1="",0,dproduct(k2_multipl!$A$1:$AU$100,X$1,k3.5_condition!$A24:$A25)))</f>
        <v>0</v>
      </c>
      <c r="Y24" s="36">
        <f>if($A24="",0,if(Y$1="",0,dproduct(k2_multipl!$A$1:$AU$100,Y$1,k3.5_condition!$A24:$A25)))</f>
        <v>0</v>
      </c>
      <c r="Z24" s="36">
        <f>if($A24="",0,if(Z$1="",0,dproduct(k2_multipl!$A$1:$AU$100,Z$1,k3.5_condition!$A24:$A25)))</f>
        <v>0</v>
      </c>
      <c r="AA24" s="36">
        <f>if($A24="",0,if(AA$1="",0,dproduct(k2_multipl!$A$1:$AU$100,AA$1,k3.5_condition!$A24:$A25)))</f>
        <v>0</v>
      </c>
      <c r="AB24" s="36">
        <f>if($A24="",0,if(AB$1="",0,dproduct(k2_multipl!$A$1:$AU$100,AB$1,k3.5_condition!$A24:$A25)))</f>
        <v>0</v>
      </c>
      <c r="AC24" s="36">
        <f>if($A24="",0,if(AC$1="",0,dproduct(k2_multipl!$A$1:$AU$100,AC$1,k3.5_condition!$A24:$A25)))</f>
        <v>0</v>
      </c>
      <c r="AD24" s="36">
        <f>if($A24="",0,if(AD$1="",0,dproduct(k2_multipl!$A$1:$AU$100,AD$1,k3.5_condition!$A24:$A25)))</f>
        <v>0</v>
      </c>
      <c r="AE24" s="36">
        <f>if($A24="",0,if(AE$1="",0,dproduct(k2_multipl!$A$1:$AU$100,AE$1,k3.5_condition!$A24:$A25)))</f>
        <v>0</v>
      </c>
      <c r="AF24" s="36">
        <f>if($A24="",0,if(AF$1="",0,dproduct(k2_multipl!$A$1:$AU$100,AF$1,k3.5_condition!$A24:$A25)))</f>
        <v>0</v>
      </c>
      <c r="AG24" s="36">
        <f>if($A24="",0,if(AG$1="",0,dproduct(k2_multipl!$A$1:$AU$100,AG$1,k3.5_condition!$A24:$A25)))</f>
        <v>0</v>
      </c>
      <c r="AH24" s="36">
        <f>if($A24="",0,if(AH$1="",0,dproduct(k2_multipl!$A$1:$AU$100,AH$1,k3.5_condition!$A24:$A25)))</f>
        <v>0</v>
      </c>
      <c r="AI24" s="36">
        <f>if($A24="",0,if(AI$1="",0,dproduct(k2_multipl!$A$1:$AU$100,AI$1,k3.5_condition!$A24:$A25)))</f>
        <v>0</v>
      </c>
      <c r="AJ24" s="36">
        <f>if($A24="",0,if(AJ$1="",0,dproduct(k2_multipl!$A$1:$AU$100,AJ$1,k3.5_condition!$A24:$A25)))</f>
        <v>0</v>
      </c>
      <c r="AK24" s="36">
        <f>if($A24="",0,if(AK$1="",0,dproduct(k2_multipl!$A$1:$AU$100,AK$1,k3.5_condition!$A24:$A25)))</f>
        <v>0</v>
      </c>
      <c r="AL24" s="36">
        <f>if($A24="",0,if(AL$1="",0,dproduct(k2_multipl!$A$1:$AU$100,AL$1,k3.5_condition!$A24:$A25)))</f>
        <v>0</v>
      </c>
      <c r="AM24" s="36">
        <f>if($A24="",0,if(AM$1="",0,dproduct(k2_multipl!$A$1:$AU$100,AM$1,k3.5_condition!$A24:$A25)))</f>
        <v>0</v>
      </c>
      <c r="AN24" s="36">
        <f>if($A24="",0,if(AN$1="",0,dproduct(k2_multipl!$A$1:$AU$100,AN$1,k3.5_condition!$A24:$A25)))</f>
        <v>0</v>
      </c>
      <c r="AO24" s="36">
        <f>if($A24="",0,if(AO$1="",0,dproduct(k2_multipl!$A$1:$AU$100,AO$1,k3.5_condition!$A24:$A25)))</f>
        <v>0</v>
      </c>
      <c r="AP24" s="36">
        <f>if($A24="",0,if(AP$1="",0,dproduct(k2_multipl!$A$1:$AU$100,AP$1,k3.5_condition!$A24:$A25)))</f>
        <v>0</v>
      </c>
      <c r="AQ24" s="36">
        <f>if($A24="",0,if(AQ$1="",0,dproduct(k2_multipl!$A$1:$AU$100,AQ$1,k3.5_condition!$A24:$A25)))</f>
        <v>0</v>
      </c>
      <c r="AR24" s="36">
        <f>if($A24="",0,if(AR$1="",0,dproduct(k2_multipl!$A$1:$AU$100,AR$1,k3.5_condition!$A24:$A25)))</f>
        <v>0</v>
      </c>
      <c r="AS24" s="36">
        <f>if($A24="",0,if(AS$1="",0,dproduct(k2_multipl!$A$1:$AU$100,AS$1,k3.5_condition!$A24:$A25)))</f>
        <v>0</v>
      </c>
      <c r="AT24" s="36">
        <f>if($A24="",0,if(AT$1="",0,dproduct(k2_multipl!$A$1:$AU$100,AT$1,k3.5_condition!$A24:$A25)))</f>
        <v>0</v>
      </c>
      <c r="AU24" s="36">
        <f>if($A24="",0,if(AU$1="",0,dproduct(k2_multipl!$A$1:$AU$100,AU$1,k3.5_condition!$A24:$A25)))</f>
        <v>0</v>
      </c>
      <c r="AV24" s="36">
        <f>if($A24="",0,if(AV$1="",0,dproduct(k2_multipl!$A$1:$AU$100,AV$1,k3.5_condition!$A24:$A25)))</f>
        <v>0</v>
      </c>
      <c r="AW24" s="36">
        <f>if($A24="",0,if(AW$1="",0,dproduct(k2_multipl!$A$1:$AU$100,AW$1,k3.5_condition!$A24:$A25)))</f>
        <v>0</v>
      </c>
      <c r="AX24" s="36">
        <f>if($A24="",0,if(AX$1="",0,dproduct(k2_multipl!$A$1:$AU$100,AX$1,k3.5_condition!$A24:$A25)))</f>
        <v>0</v>
      </c>
      <c r="AY24" s="36">
        <f>if($A24="",0,if(AY$1="",0,dproduct(k2_multipl!$A$1:$AU$100,AY$1,k3.5_condition!$A24:$A25)))</f>
        <v>0</v>
      </c>
    </row>
    <row r="25">
      <c r="B25" s="36">
        <f>if($A25="",0,if(B$1="",0,dproduct(k2_multipl!$A$1:$AU$100,B$1,k3.5_condition!$B25:$B26)))</f>
        <v>0</v>
      </c>
      <c r="C25" s="36">
        <f>if($A25="",0,if(C$1="",0,dproduct(k2_multipl!$A$1:$AU$100,C$1,k3.5_condition!$B25:$B26)))</f>
        <v>0</v>
      </c>
      <c r="D25" s="36">
        <f>if($A25="",0,if(D$1="",0,dproduct(k2_multipl!$A$1:$AU$100,D$1,k3.5_condition!$B25:$B26)))</f>
        <v>0</v>
      </c>
      <c r="E25" s="36">
        <f>if($A25="",0,if(E$1="",0,dproduct(k2_multipl!$A$1:$AU$100,E$1,k3.5_condition!$B25:$B26)))</f>
        <v>0</v>
      </c>
      <c r="F25" s="36">
        <f>if($A25="",0,if(F$1="",0,dproduct(k2_multipl!$A$1:$AU$100,F$1,k3.5_condition!$B25:$B26)))</f>
        <v>0</v>
      </c>
      <c r="G25" s="36">
        <f>if($A25="",0,if(G$1="",0,dproduct(k2_multipl!$A$1:$AU$100,G$1,k3.5_condition!$B25:$B26)))</f>
        <v>0</v>
      </c>
      <c r="H25" s="36">
        <f>if($A25="",0,if(H$1="",0,dproduct(k2_multipl!$A$1:$AU$100,H$1,k3.5_condition!$B25:$B26)))</f>
        <v>0</v>
      </c>
      <c r="I25" s="36">
        <f>if($A25="",0,if(I$1="",0,dproduct(k2_multipl!$A$1:$AU$100,I$1,k3.5_condition!$B25:$B26)))</f>
        <v>0</v>
      </c>
      <c r="J25" s="36">
        <f>if($A25="",0,if(J$1="",0,dproduct(k2_multipl!$A$1:$AU$100,J$1,k3.5_condition!$B25:$B26)))</f>
        <v>0</v>
      </c>
      <c r="K25" s="36">
        <f>if($A25="",0,if(K$1="",0,dproduct(k2_multipl!$A$1:$AU$100,K$1,k3.5_condition!$B25:$B26)))</f>
        <v>0</v>
      </c>
      <c r="L25" s="36">
        <f>if($A25="",0,if(L$1="",0,dproduct(k2_multipl!$A$1:$AU$100,L$1,k3.5_condition!$B25:$B26)))</f>
        <v>0</v>
      </c>
      <c r="M25" s="36">
        <f>if($A25="",0,if(M$1="",0,dproduct(k2_multipl!$A$1:$AU$100,M$1,k3.5_condition!$B25:$B26)))</f>
        <v>0</v>
      </c>
      <c r="N25" s="36">
        <f>if($A25="",0,if(N$1="",0,dproduct(k2_multipl!$A$1:$AU$100,N$1,k3.5_condition!$B25:$B26)))</f>
        <v>0</v>
      </c>
      <c r="O25" s="36">
        <f>if($A25="",0,if(O$1="",0,dproduct(k2_multipl!$A$1:$AU$100,O$1,k3.5_condition!$B25:$B26)))</f>
        <v>0</v>
      </c>
      <c r="P25" s="36">
        <f>if($A25="",0,if(P$1="",0,dproduct(k2_multipl!$A$1:$AU$100,P$1,k3.5_condition!$B25:$B26)))</f>
        <v>0</v>
      </c>
      <c r="Q25" s="36">
        <f>if($A25="",0,if(Q$1="",0,dproduct(k2_multipl!$A$1:$AU$100,Q$1,k3.5_condition!$B25:$B26)))</f>
        <v>0</v>
      </c>
      <c r="R25" s="36">
        <f>if($A25="",0,if(R$1="",0,dproduct(k2_multipl!$A$1:$AU$100,R$1,k3.5_condition!$B25:$B26)))</f>
        <v>0</v>
      </c>
      <c r="S25" s="36">
        <f>if($A25="",0,if(S$1="",0,dproduct(k2_multipl!$A$1:$AU$100,S$1,k3.5_condition!$B25:$B26)))</f>
        <v>0</v>
      </c>
      <c r="T25" s="36">
        <f>if($A25="",0,if(T$1="",0,dproduct(k2_multipl!$A$1:$AU$100,T$1,k3.5_condition!$B25:$B26)))</f>
        <v>0</v>
      </c>
      <c r="U25" s="36">
        <f>if($A25="",0,if(U$1="",0,dproduct(k2_multipl!$A$1:$AU$100,U$1,k3.5_condition!$B25:$B26)))</f>
        <v>0</v>
      </c>
      <c r="V25" s="36">
        <f>if($A25="",0,if(V$1="",0,dproduct(k2_multipl!$A$1:$AU$100,V$1,k3.5_condition!$B25:$B26)))</f>
        <v>0</v>
      </c>
      <c r="W25" s="36">
        <f>if($A25="",0,if(W$1="",0,dproduct(k2_multipl!$A$1:$AU$100,W$1,k3.5_condition!$B25:$B26)))</f>
        <v>0</v>
      </c>
      <c r="X25" s="36">
        <f>if($A25="",0,if(X$1="",0,dproduct(k2_multipl!$A$1:$AU$100,X$1,k3.5_condition!$B25:$B26)))</f>
        <v>0</v>
      </c>
      <c r="Y25" s="36">
        <f>if($A25="",0,if(Y$1="",0,dproduct(k2_multipl!$A$1:$AU$100,Y$1,k3.5_condition!$B25:$B26)))</f>
        <v>0</v>
      </c>
      <c r="Z25" s="36">
        <f>if($A25="",0,if(Z$1="",0,dproduct(k2_multipl!$A$1:$AU$100,Z$1,k3.5_condition!$B25:$B26)))</f>
        <v>0</v>
      </c>
      <c r="AA25" s="36">
        <f>if($A25="",0,if(AA$1="",0,dproduct(k2_multipl!$A$1:$AU$100,AA$1,k3.5_condition!$B25:$B26)))</f>
        <v>0</v>
      </c>
      <c r="AB25" s="36">
        <f>if($A25="",0,if(AB$1="",0,dproduct(k2_multipl!$A$1:$AU$100,AB$1,k3.5_condition!$B25:$B26)))</f>
        <v>0</v>
      </c>
      <c r="AC25" s="36">
        <f>if($A25="",0,if(AC$1="",0,dproduct(k2_multipl!$A$1:$AU$100,AC$1,k3.5_condition!$B25:$B26)))</f>
        <v>0</v>
      </c>
      <c r="AD25" s="36">
        <f>if($A25="",0,if(AD$1="",0,dproduct(k2_multipl!$A$1:$AU$100,AD$1,k3.5_condition!$B25:$B26)))</f>
        <v>0</v>
      </c>
      <c r="AE25" s="36">
        <f>if($A25="",0,if(AE$1="",0,dproduct(k2_multipl!$A$1:$AU$100,AE$1,k3.5_condition!$B25:$B26)))</f>
        <v>0</v>
      </c>
      <c r="AF25" s="36">
        <f>if($A25="",0,if(AF$1="",0,dproduct(k2_multipl!$A$1:$AU$100,AF$1,k3.5_condition!$B25:$B26)))</f>
        <v>0</v>
      </c>
      <c r="AG25" s="36">
        <f>if($A25="",0,if(AG$1="",0,dproduct(k2_multipl!$A$1:$AU$100,AG$1,k3.5_condition!$B25:$B26)))</f>
        <v>0</v>
      </c>
      <c r="AH25" s="36">
        <f>if($A25="",0,if(AH$1="",0,dproduct(k2_multipl!$A$1:$AU$100,AH$1,k3.5_condition!$B25:$B26)))</f>
        <v>0</v>
      </c>
      <c r="AI25" s="36">
        <f>if($A25="",0,if(AI$1="",0,dproduct(k2_multipl!$A$1:$AU$100,AI$1,k3.5_condition!$B25:$B26)))</f>
        <v>0</v>
      </c>
      <c r="AJ25" s="36">
        <f>if($A25="",0,if(AJ$1="",0,dproduct(k2_multipl!$A$1:$AU$100,AJ$1,k3.5_condition!$B25:$B26)))</f>
        <v>0</v>
      </c>
      <c r="AK25" s="36">
        <f>if($A25="",0,if(AK$1="",0,dproduct(k2_multipl!$A$1:$AU$100,AK$1,k3.5_condition!$B25:$B26)))</f>
        <v>0</v>
      </c>
      <c r="AL25" s="36">
        <f>if($A25="",0,if(AL$1="",0,dproduct(k2_multipl!$A$1:$AU$100,AL$1,k3.5_condition!$B25:$B26)))</f>
        <v>0</v>
      </c>
      <c r="AM25" s="36">
        <f>if($A25="",0,if(AM$1="",0,dproduct(k2_multipl!$A$1:$AU$100,AM$1,k3.5_condition!$B25:$B26)))</f>
        <v>0</v>
      </c>
      <c r="AN25" s="36">
        <f>if($A25="",0,if(AN$1="",0,dproduct(k2_multipl!$A$1:$AU$100,AN$1,k3.5_condition!$B25:$B26)))</f>
        <v>0</v>
      </c>
      <c r="AO25" s="36">
        <f>if($A25="",0,if(AO$1="",0,dproduct(k2_multipl!$A$1:$AU$100,AO$1,k3.5_condition!$B25:$B26)))</f>
        <v>0</v>
      </c>
      <c r="AP25" s="36">
        <f>if($A25="",0,if(AP$1="",0,dproduct(k2_multipl!$A$1:$AU$100,AP$1,k3.5_condition!$B25:$B26)))</f>
        <v>0</v>
      </c>
      <c r="AQ25" s="36">
        <f>if($A25="",0,if(AQ$1="",0,dproduct(k2_multipl!$A$1:$AU$100,AQ$1,k3.5_condition!$B25:$B26)))</f>
        <v>0</v>
      </c>
      <c r="AR25" s="36">
        <f>if($A25="",0,if(AR$1="",0,dproduct(k2_multipl!$A$1:$AU$100,AR$1,k3.5_condition!$B25:$B26)))</f>
        <v>0</v>
      </c>
      <c r="AS25" s="36">
        <f>if($A25="",0,if(AS$1="",0,dproduct(k2_multipl!$A$1:$AU$100,AS$1,k3.5_condition!$B25:$B26)))</f>
        <v>0</v>
      </c>
      <c r="AT25" s="36">
        <f>if($A25="",0,if(AT$1="",0,dproduct(k2_multipl!$A$1:$AU$100,AT$1,k3.5_condition!$B25:$B26)))</f>
        <v>0</v>
      </c>
      <c r="AU25" s="36">
        <f>if($A25="",0,if(AU$1="",0,dproduct(k2_multipl!$A$1:$AU$100,AU$1,k3.5_condition!$B25:$B26)))</f>
        <v>0</v>
      </c>
      <c r="AV25" s="36">
        <f>if($A25="",0,if(AV$1="",0,dproduct(k2_multipl!$A$1:$AU$100,AV$1,k3.5_condition!$B25:$B26)))</f>
        <v>0</v>
      </c>
      <c r="AW25" s="36">
        <f>if($A25="",0,if(AW$1="",0,dproduct(k2_multipl!$A$1:$AU$100,AW$1,k3.5_condition!$B25:$B26)))</f>
        <v>0</v>
      </c>
      <c r="AX25" s="36">
        <f>if($A25="",0,if(AX$1="",0,dproduct(k2_multipl!$A$1:$AU$100,AX$1,k3.5_condition!$B25:$B26)))</f>
        <v>0</v>
      </c>
      <c r="AY25" s="36">
        <f>if($A25="",0,if(AY$1="",0,dproduct(k2_multipl!$A$1:$AU$100,AY$1,k3.5_condition!$B25:$B26)))</f>
        <v>0</v>
      </c>
    </row>
    <row r="26">
      <c r="B26" s="36">
        <f>if($A26="",0,if(B$1="",0,dproduct(k2_multipl!$A$1:$AU$100,B$1,k3.5_condition!$A26:$A27)))</f>
        <v>0</v>
      </c>
      <c r="C26" s="36">
        <f>if($A26="",0,if(C$1="",0,dproduct(k2_multipl!$A$1:$AU$100,C$1,k3.5_condition!$A26:$A27)))</f>
        <v>0</v>
      </c>
      <c r="D26" s="36">
        <f>if($A26="",0,if(D$1="",0,dproduct(k2_multipl!$A$1:$AU$100,D$1,k3.5_condition!$A26:$A27)))</f>
        <v>0</v>
      </c>
      <c r="E26" s="36">
        <f>if($A26="",0,if(E$1="",0,dproduct(k2_multipl!$A$1:$AU$100,E$1,k3.5_condition!$A26:$A27)))</f>
        <v>0</v>
      </c>
      <c r="F26" s="36">
        <f>if($A26="",0,if(F$1="",0,dproduct(k2_multipl!$A$1:$AU$100,F$1,k3.5_condition!$A26:$A27)))</f>
        <v>0</v>
      </c>
      <c r="G26" s="36">
        <f>if($A26="",0,if(G$1="",0,dproduct(k2_multipl!$A$1:$AU$100,G$1,k3.5_condition!$A26:$A27)))</f>
        <v>0</v>
      </c>
      <c r="H26" s="36">
        <f>if($A26="",0,if(H$1="",0,dproduct(k2_multipl!$A$1:$AU$100,H$1,k3.5_condition!$A26:$A27)))</f>
        <v>0</v>
      </c>
      <c r="I26" s="36">
        <f>if($A26="",0,if(I$1="",0,dproduct(k2_multipl!$A$1:$AU$100,I$1,k3.5_condition!$A26:$A27)))</f>
        <v>0</v>
      </c>
      <c r="J26" s="36">
        <f>if($A26="",0,if(J$1="",0,dproduct(k2_multipl!$A$1:$AU$100,J$1,k3.5_condition!$A26:$A27)))</f>
        <v>0</v>
      </c>
      <c r="K26" s="36">
        <f>if($A26="",0,if(K$1="",0,dproduct(k2_multipl!$A$1:$AU$100,K$1,k3.5_condition!$A26:$A27)))</f>
        <v>0</v>
      </c>
      <c r="L26" s="36">
        <f>if($A26="",0,if(L$1="",0,dproduct(k2_multipl!$A$1:$AU$100,L$1,k3.5_condition!$A26:$A27)))</f>
        <v>0</v>
      </c>
      <c r="M26" s="36">
        <f>if($A26="",0,if(M$1="",0,dproduct(k2_multipl!$A$1:$AU$100,M$1,k3.5_condition!$A26:$A27)))</f>
        <v>0</v>
      </c>
      <c r="N26" s="36">
        <f>if($A26="",0,if(N$1="",0,dproduct(k2_multipl!$A$1:$AU$100,N$1,k3.5_condition!$A26:$A27)))</f>
        <v>0</v>
      </c>
      <c r="O26" s="36">
        <f>if($A26="",0,if(O$1="",0,dproduct(k2_multipl!$A$1:$AU$100,O$1,k3.5_condition!$A26:$A27)))</f>
        <v>0</v>
      </c>
      <c r="P26" s="36">
        <f>if($A26="",0,if(P$1="",0,dproduct(k2_multipl!$A$1:$AU$100,P$1,k3.5_condition!$A26:$A27)))</f>
        <v>0</v>
      </c>
      <c r="Q26" s="36">
        <f>if($A26="",0,if(Q$1="",0,dproduct(k2_multipl!$A$1:$AU$100,Q$1,k3.5_condition!$A26:$A27)))</f>
        <v>0</v>
      </c>
      <c r="R26" s="36">
        <f>if($A26="",0,if(R$1="",0,dproduct(k2_multipl!$A$1:$AU$100,R$1,k3.5_condition!$A26:$A27)))</f>
        <v>0</v>
      </c>
      <c r="S26" s="36">
        <f>if($A26="",0,if(S$1="",0,dproduct(k2_multipl!$A$1:$AU$100,S$1,k3.5_condition!$A26:$A27)))</f>
        <v>0</v>
      </c>
      <c r="T26" s="36">
        <f>if($A26="",0,if(T$1="",0,dproduct(k2_multipl!$A$1:$AU$100,T$1,k3.5_condition!$A26:$A27)))</f>
        <v>0</v>
      </c>
      <c r="U26" s="36">
        <f>if($A26="",0,if(U$1="",0,dproduct(k2_multipl!$A$1:$AU$100,U$1,k3.5_condition!$A26:$A27)))</f>
        <v>0</v>
      </c>
      <c r="V26" s="36">
        <f>if($A26="",0,if(V$1="",0,dproduct(k2_multipl!$A$1:$AU$100,V$1,k3.5_condition!$A26:$A27)))</f>
        <v>0</v>
      </c>
      <c r="W26" s="36">
        <f>if($A26="",0,if(W$1="",0,dproduct(k2_multipl!$A$1:$AU$100,W$1,k3.5_condition!$A26:$A27)))</f>
        <v>0</v>
      </c>
      <c r="X26" s="36">
        <f>if($A26="",0,if(X$1="",0,dproduct(k2_multipl!$A$1:$AU$100,X$1,k3.5_condition!$A26:$A27)))</f>
        <v>0</v>
      </c>
      <c r="Y26" s="36">
        <f>if($A26="",0,if(Y$1="",0,dproduct(k2_multipl!$A$1:$AU$100,Y$1,k3.5_condition!$A26:$A27)))</f>
        <v>0</v>
      </c>
      <c r="Z26" s="36">
        <f>if($A26="",0,if(Z$1="",0,dproduct(k2_multipl!$A$1:$AU$100,Z$1,k3.5_condition!$A26:$A27)))</f>
        <v>0</v>
      </c>
      <c r="AA26" s="36">
        <f>if($A26="",0,if(AA$1="",0,dproduct(k2_multipl!$A$1:$AU$100,AA$1,k3.5_condition!$A26:$A27)))</f>
        <v>0</v>
      </c>
      <c r="AB26" s="36">
        <f>if($A26="",0,if(AB$1="",0,dproduct(k2_multipl!$A$1:$AU$100,AB$1,k3.5_condition!$A26:$A27)))</f>
        <v>0</v>
      </c>
      <c r="AC26" s="36">
        <f>if($A26="",0,if(AC$1="",0,dproduct(k2_multipl!$A$1:$AU$100,AC$1,k3.5_condition!$A26:$A27)))</f>
        <v>0</v>
      </c>
      <c r="AD26" s="36">
        <f>if($A26="",0,if(AD$1="",0,dproduct(k2_multipl!$A$1:$AU$100,AD$1,k3.5_condition!$A26:$A27)))</f>
        <v>0</v>
      </c>
      <c r="AE26" s="36">
        <f>if($A26="",0,if(AE$1="",0,dproduct(k2_multipl!$A$1:$AU$100,AE$1,k3.5_condition!$A26:$A27)))</f>
        <v>0</v>
      </c>
      <c r="AF26" s="36">
        <f>if($A26="",0,if(AF$1="",0,dproduct(k2_multipl!$A$1:$AU$100,AF$1,k3.5_condition!$A26:$A27)))</f>
        <v>0</v>
      </c>
      <c r="AG26" s="36">
        <f>if($A26="",0,if(AG$1="",0,dproduct(k2_multipl!$A$1:$AU$100,AG$1,k3.5_condition!$A26:$A27)))</f>
        <v>0</v>
      </c>
      <c r="AH26" s="36">
        <f>if($A26="",0,if(AH$1="",0,dproduct(k2_multipl!$A$1:$AU$100,AH$1,k3.5_condition!$A26:$A27)))</f>
        <v>0</v>
      </c>
      <c r="AI26" s="36">
        <f>if($A26="",0,if(AI$1="",0,dproduct(k2_multipl!$A$1:$AU$100,AI$1,k3.5_condition!$A26:$A27)))</f>
        <v>0</v>
      </c>
      <c r="AJ26" s="36">
        <f>if($A26="",0,if(AJ$1="",0,dproduct(k2_multipl!$A$1:$AU$100,AJ$1,k3.5_condition!$A26:$A27)))</f>
        <v>0</v>
      </c>
      <c r="AK26" s="36">
        <f>if($A26="",0,if(AK$1="",0,dproduct(k2_multipl!$A$1:$AU$100,AK$1,k3.5_condition!$A26:$A27)))</f>
        <v>0</v>
      </c>
      <c r="AL26" s="36">
        <f>if($A26="",0,if(AL$1="",0,dproduct(k2_multipl!$A$1:$AU$100,AL$1,k3.5_condition!$A26:$A27)))</f>
        <v>0</v>
      </c>
      <c r="AM26" s="36">
        <f>if($A26="",0,if(AM$1="",0,dproduct(k2_multipl!$A$1:$AU$100,AM$1,k3.5_condition!$A26:$A27)))</f>
        <v>0</v>
      </c>
      <c r="AN26" s="36">
        <f>if($A26="",0,if(AN$1="",0,dproduct(k2_multipl!$A$1:$AU$100,AN$1,k3.5_condition!$A26:$A27)))</f>
        <v>0</v>
      </c>
      <c r="AO26" s="36">
        <f>if($A26="",0,if(AO$1="",0,dproduct(k2_multipl!$A$1:$AU$100,AO$1,k3.5_condition!$A26:$A27)))</f>
        <v>0</v>
      </c>
      <c r="AP26" s="36">
        <f>if($A26="",0,if(AP$1="",0,dproduct(k2_multipl!$A$1:$AU$100,AP$1,k3.5_condition!$A26:$A27)))</f>
        <v>0</v>
      </c>
      <c r="AQ26" s="36">
        <f>if($A26="",0,if(AQ$1="",0,dproduct(k2_multipl!$A$1:$AU$100,AQ$1,k3.5_condition!$A26:$A27)))</f>
        <v>0</v>
      </c>
      <c r="AR26" s="36">
        <f>if($A26="",0,if(AR$1="",0,dproduct(k2_multipl!$A$1:$AU$100,AR$1,k3.5_condition!$A26:$A27)))</f>
        <v>0</v>
      </c>
      <c r="AS26" s="36">
        <f>if($A26="",0,if(AS$1="",0,dproduct(k2_multipl!$A$1:$AU$100,AS$1,k3.5_condition!$A26:$A27)))</f>
        <v>0</v>
      </c>
      <c r="AT26" s="36">
        <f>if($A26="",0,if(AT$1="",0,dproduct(k2_multipl!$A$1:$AU$100,AT$1,k3.5_condition!$A26:$A27)))</f>
        <v>0</v>
      </c>
      <c r="AU26" s="36">
        <f>if($A26="",0,if(AU$1="",0,dproduct(k2_multipl!$A$1:$AU$100,AU$1,k3.5_condition!$A26:$A27)))</f>
        <v>0</v>
      </c>
      <c r="AV26" s="36">
        <f>if($A26="",0,if(AV$1="",0,dproduct(k2_multipl!$A$1:$AU$100,AV$1,k3.5_condition!$A26:$A27)))</f>
        <v>0</v>
      </c>
      <c r="AW26" s="36">
        <f>if($A26="",0,if(AW$1="",0,dproduct(k2_multipl!$A$1:$AU$100,AW$1,k3.5_condition!$A26:$A27)))</f>
        <v>0</v>
      </c>
      <c r="AX26" s="36">
        <f>if($A26="",0,if(AX$1="",0,dproduct(k2_multipl!$A$1:$AU$100,AX$1,k3.5_condition!$A26:$A27)))</f>
        <v>0</v>
      </c>
      <c r="AY26" s="36">
        <f>if($A26="",0,if(AY$1="",0,dproduct(k2_multipl!$A$1:$AU$100,AY$1,k3.5_condition!$A26:$A27)))</f>
        <v>0</v>
      </c>
    </row>
    <row r="27">
      <c r="B27" s="36">
        <f>if($A27="",0,if(B$1="",0,dproduct(k2_multipl!$A$1:$AU$100,B$1,k3.5_condition!$B27:$B28)))</f>
        <v>0</v>
      </c>
      <c r="C27" s="36">
        <f>if($A27="",0,if(C$1="",0,dproduct(k2_multipl!$A$1:$AU$100,C$1,k3.5_condition!$B27:$B28)))</f>
        <v>0</v>
      </c>
      <c r="D27" s="36">
        <f>if($A27="",0,if(D$1="",0,dproduct(k2_multipl!$A$1:$AU$100,D$1,k3.5_condition!$B27:$B28)))</f>
        <v>0</v>
      </c>
      <c r="E27" s="36">
        <f>if($A27="",0,if(E$1="",0,dproduct(k2_multipl!$A$1:$AU$100,E$1,k3.5_condition!$B27:$B28)))</f>
        <v>0</v>
      </c>
      <c r="F27" s="36">
        <f>if($A27="",0,if(F$1="",0,dproduct(k2_multipl!$A$1:$AU$100,F$1,k3.5_condition!$B27:$B28)))</f>
        <v>0</v>
      </c>
      <c r="G27" s="36">
        <f>if($A27="",0,if(G$1="",0,dproduct(k2_multipl!$A$1:$AU$100,G$1,k3.5_condition!$B27:$B28)))</f>
        <v>0</v>
      </c>
      <c r="H27" s="36">
        <f>if($A27="",0,if(H$1="",0,dproduct(k2_multipl!$A$1:$AU$100,H$1,k3.5_condition!$B27:$B28)))</f>
        <v>0</v>
      </c>
      <c r="I27" s="36">
        <f>if($A27="",0,if(I$1="",0,dproduct(k2_multipl!$A$1:$AU$100,I$1,k3.5_condition!$B27:$B28)))</f>
        <v>0</v>
      </c>
      <c r="J27" s="36">
        <f>if($A27="",0,if(J$1="",0,dproduct(k2_multipl!$A$1:$AU$100,J$1,k3.5_condition!$B27:$B28)))</f>
        <v>0</v>
      </c>
      <c r="K27" s="36">
        <f>if($A27="",0,if(K$1="",0,dproduct(k2_multipl!$A$1:$AU$100,K$1,k3.5_condition!$B27:$B28)))</f>
        <v>0</v>
      </c>
      <c r="L27" s="36">
        <f>if($A27="",0,if(L$1="",0,dproduct(k2_multipl!$A$1:$AU$100,L$1,k3.5_condition!$B27:$B28)))</f>
        <v>0</v>
      </c>
      <c r="M27" s="36">
        <f>if($A27="",0,if(M$1="",0,dproduct(k2_multipl!$A$1:$AU$100,M$1,k3.5_condition!$B27:$B28)))</f>
        <v>0</v>
      </c>
      <c r="N27" s="36">
        <f>if($A27="",0,if(N$1="",0,dproduct(k2_multipl!$A$1:$AU$100,N$1,k3.5_condition!$B27:$B28)))</f>
        <v>0</v>
      </c>
      <c r="O27" s="36">
        <f>if($A27="",0,if(O$1="",0,dproduct(k2_multipl!$A$1:$AU$100,O$1,k3.5_condition!$B27:$B28)))</f>
        <v>0</v>
      </c>
      <c r="P27" s="36">
        <f>if($A27="",0,if(P$1="",0,dproduct(k2_multipl!$A$1:$AU$100,P$1,k3.5_condition!$B27:$B28)))</f>
        <v>0</v>
      </c>
      <c r="Q27" s="36">
        <f>if($A27="",0,if(Q$1="",0,dproduct(k2_multipl!$A$1:$AU$100,Q$1,k3.5_condition!$B27:$B28)))</f>
        <v>0</v>
      </c>
      <c r="R27" s="36">
        <f>if($A27="",0,if(R$1="",0,dproduct(k2_multipl!$A$1:$AU$100,R$1,k3.5_condition!$B27:$B28)))</f>
        <v>0</v>
      </c>
      <c r="S27" s="36">
        <f>if($A27="",0,if(S$1="",0,dproduct(k2_multipl!$A$1:$AU$100,S$1,k3.5_condition!$B27:$B28)))</f>
        <v>0</v>
      </c>
      <c r="T27" s="36">
        <f>if($A27="",0,if(T$1="",0,dproduct(k2_multipl!$A$1:$AU$100,T$1,k3.5_condition!$B27:$B28)))</f>
        <v>0</v>
      </c>
      <c r="U27" s="36">
        <f>if($A27="",0,if(U$1="",0,dproduct(k2_multipl!$A$1:$AU$100,U$1,k3.5_condition!$B27:$B28)))</f>
        <v>0</v>
      </c>
      <c r="V27" s="36">
        <f>if($A27="",0,if(V$1="",0,dproduct(k2_multipl!$A$1:$AU$100,V$1,k3.5_condition!$B27:$B28)))</f>
        <v>0</v>
      </c>
      <c r="W27" s="36">
        <f>if($A27="",0,if(W$1="",0,dproduct(k2_multipl!$A$1:$AU$100,W$1,k3.5_condition!$B27:$B28)))</f>
        <v>0</v>
      </c>
      <c r="X27" s="36">
        <f>if($A27="",0,if(X$1="",0,dproduct(k2_multipl!$A$1:$AU$100,X$1,k3.5_condition!$B27:$B28)))</f>
        <v>0</v>
      </c>
      <c r="Y27" s="36">
        <f>if($A27="",0,if(Y$1="",0,dproduct(k2_multipl!$A$1:$AU$100,Y$1,k3.5_condition!$B27:$B28)))</f>
        <v>0</v>
      </c>
      <c r="Z27" s="36">
        <f>if($A27="",0,if(Z$1="",0,dproduct(k2_multipl!$A$1:$AU$100,Z$1,k3.5_condition!$B27:$B28)))</f>
        <v>0</v>
      </c>
      <c r="AA27" s="36">
        <f>if($A27="",0,if(AA$1="",0,dproduct(k2_multipl!$A$1:$AU$100,AA$1,k3.5_condition!$B27:$B28)))</f>
        <v>0</v>
      </c>
      <c r="AB27" s="36">
        <f>if($A27="",0,if(AB$1="",0,dproduct(k2_multipl!$A$1:$AU$100,AB$1,k3.5_condition!$B27:$B28)))</f>
        <v>0</v>
      </c>
      <c r="AC27" s="36">
        <f>if($A27="",0,if(AC$1="",0,dproduct(k2_multipl!$A$1:$AU$100,AC$1,k3.5_condition!$B27:$B28)))</f>
        <v>0</v>
      </c>
      <c r="AD27" s="36">
        <f>if($A27="",0,if(AD$1="",0,dproduct(k2_multipl!$A$1:$AU$100,AD$1,k3.5_condition!$B27:$B28)))</f>
        <v>0</v>
      </c>
      <c r="AE27" s="36">
        <f>if($A27="",0,if(AE$1="",0,dproduct(k2_multipl!$A$1:$AU$100,AE$1,k3.5_condition!$B27:$B28)))</f>
        <v>0</v>
      </c>
      <c r="AF27" s="36">
        <f>if($A27="",0,if(AF$1="",0,dproduct(k2_multipl!$A$1:$AU$100,AF$1,k3.5_condition!$B27:$B28)))</f>
        <v>0</v>
      </c>
      <c r="AG27" s="36">
        <f>if($A27="",0,if(AG$1="",0,dproduct(k2_multipl!$A$1:$AU$100,AG$1,k3.5_condition!$B27:$B28)))</f>
        <v>0</v>
      </c>
      <c r="AH27" s="36">
        <f>if($A27="",0,if(AH$1="",0,dproduct(k2_multipl!$A$1:$AU$100,AH$1,k3.5_condition!$B27:$B28)))</f>
        <v>0</v>
      </c>
      <c r="AI27" s="36">
        <f>if($A27="",0,if(AI$1="",0,dproduct(k2_multipl!$A$1:$AU$100,AI$1,k3.5_condition!$B27:$B28)))</f>
        <v>0</v>
      </c>
      <c r="AJ27" s="36">
        <f>if($A27="",0,if(AJ$1="",0,dproduct(k2_multipl!$A$1:$AU$100,AJ$1,k3.5_condition!$B27:$B28)))</f>
        <v>0</v>
      </c>
      <c r="AK27" s="36">
        <f>if($A27="",0,if(AK$1="",0,dproduct(k2_multipl!$A$1:$AU$100,AK$1,k3.5_condition!$B27:$B28)))</f>
        <v>0</v>
      </c>
      <c r="AL27" s="36">
        <f>if($A27="",0,if(AL$1="",0,dproduct(k2_multipl!$A$1:$AU$100,AL$1,k3.5_condition!$B27:$B28)))</f>
        <v>0</v>
      </c>
      <c r="AM27" s="36">
        <f>if($A27="",0,if(AM$1="",0,dproduct(k2_multipl!$A$1:$AU$100,AM$1,k3.5_condition!$B27:$B28)))</f>
        <v>0</v>
      </c>
      <c r="AN27" s="36">
        <f>if($A27="",0,if(AN$1="",0,dproduct(k2_multipl!$A$1:$AU$100,AN$1,k3.5_condition!$B27:$B28)))</f>
        <v>0</v>
      </c>
      <c r="AO27" s="36">
        <f>if($A27="",0,if(AO$1="",0,dproduct(k2_multipl!$A$1:$AU$100,AO$1,k3.5_condition!$B27:$B28)))</f>
        <v>0</v>
      </c>
      <c r="AP27" s="36">
        <f>if($A27="",0,if(AP$1="",0,dproduct(k2_multipl!$A$1:$AU$100,AP$1,k3.5_condition!$B27:$B28)))</f>
        <v>0</v>
      </c>
      <c r="AQ27" s="36">
        <f>if($A27="",0,if(AQ$1="",0,dproduct(k2_multipl!$A$1:$AU$100,AQ$1,k3.5_condition!$B27:$B28)))</f>
        <v>0</v>
      </c>
      <c r="AR27" s="36">
        <f>if($A27="",0,if(AR$1="",0,dproduct(k2_multipl!$A$1:$AU$100,AR$1,k3.5_condition!$B27:$B28)))</f>
        <v>0</v>
      </c>
      <c r="AS27" s="36">
        <f>if($A27="",0,if(AS$1="",0,dproduct(k2_multipl!$A$1:$AU$100,AS$1,k3.5_condition!$B27:$B28)))</f>
        <v>0</v>
      </c>
      <c r="AT27" s="36">
        <f>if($A27="",0,if(AT$1="",0,dproduct(k2_multipl!$A$1:$AU$100,AT$1,k3.5_condition!$B27:$B28)))</f>
        <v>0</v>
      </c>
      <c r="AU27" s="36">
        <f>if($A27="",0,if(AU$1="",0,dproduct(k2_multipl!$A$1:$AU$100,AU$1,k3.5_condition!$B27:$B28)))</f>
        <v>0</v>
      </c>
      <c r="AV27" s="36">
        <f>if($A27="",0,if(AV$1="",0,dproduct(k2_multipl!$A$1:$AU$100,AV$1,k3.5_condition!$B27:$B28)))</f>
        <v>0</v>
      </c>
      <c r="AW27" s="36">
        <f>if($A27="",0,if(AW$1="",0,dproduct(k2_multipl!$A$1:$AU$100,AW$1,k3.5_condition!$B27:$B28)))</f>
        <v>0</v>
      </c>
      <c r="AX27" s="36">
        <f>if($A27="",0,if(AX$1="",0,dproduct(k2_multipl!$A$1:$AU$100,AX$1,k3.5_condition!$B27:$B28)))</f>
        <v>0</v>
      </c>
      <c r="AY27" s="36">
        <f>if($A27="",0,if(AY$1="",0,dproduct(k2_multipl!$A$1:$AU$100,AY$1,k3.5_condition!$B27:$B28)))</f>
        <v>0</v>
      </c>
    </row>
    <row r="28">
      <c r="B28" s="36">
        <f>if($A28="",0,if(B$1="",0,dproduct(k2_multipl!$A$1:$AU$100,B$1,k3.5_condition!$A28:$A29)))</f>
        <v>0</v>
      </c>
      <c r="C28" s="36">
        <f>if($A28="",0,if(C$1="",0,dproduct(k2_multipl!$A$1:$AU$100,C$1,k3.5_condition!$A28:$A29)))</f>
        <v>0</v>
      </c>
      <c r="D28" s="36">
        <f>if($A28="",0,if(D$1="",0,dproduct(k2_multipl!$A$1:$AU$100,D$1,k3.5_condition!$A28:$A29)))</f>
        <v>0</v>
      </c>
      <c r="E28" s="36">
        <f>if($A28="",0,if(E$1="",0,dproduct(k2_multipl!$A$1:$AU$100,E$1,k3.5_condition!$A28:$A29)))</f>
        <v>0</v>
      </c>
      <c r="F28" s="36">
        <f>if($A28="",0,if(F$1="",0,dproduct(k2_multipl!$A$1:$AU$100,F$1,k3.5_condition!$A28:$A29)))</f>
        <v>0</v>
      </c>
      <c r="G28" s="36">
        <f>if($A28="",0,if(G$1="",0,dproduct(k2_multipl!$A$1:$AU$100,G$1,k3.5_condition!$A28:$A29)))</f>
        <v>0</v>
      </c>
      <c r="H28" s="36">
        <f>if($A28="",0,if(H$1="",0,dproduct(k2_multipl!$A$1:$AU$100,H$1,k3.5_condition!$A28:$A29)))</f>
        <v>0</v>
      </c>
      <c r="I28" s="36">
        <f>if($A28="",0,if(I$1="",0,dproduct(k2_multipl!$A$1:$AU$100,I$1,k3.5_condition!$A28:$A29)))</f>
        <v>0</v>
      </c>
      <c r="J28" s="36">
        <f>if($A28="",0,if(J$1="",0,dproduct(k2_multipl!$A$1:$AU$100,J$1,k3.5_condition!$A28:$A29)))</f>
        <v>0</v>
      </c>
      <c r="K28" s="36">
        <f>if($A28="",0,if(K$1="",0,dproduct(k2_multipl!$A$1:$AU$100,K$1,k3.5_condition!$A28:$A29)))</f>
        <v>0</v>
      </c>
      <c r="L28" s="36">
        <f>if($A28="",0,if(L$1="",0,dproduct(k2_multipl!$A$1:$AU$100,L$1,k3.5_condition!$A28:$A29)))</f>
        <v>0</v>
      </c>
      <c r="M28" s="36">
        <f>if($A28="",0,if(M$1="",0,dproduct(k2_multipl!$A$1:$AU$100,M$1,k3.5_condition!$A28:$A29)))</f>
        <v>0</v>
      </c>
      <c r="N28" s="36">
        <f>if($A28="",0,if(N$1="",0,dproduct(k2_multipl!$A$1:$AU$100,N$1,k3.5_condition!$A28:$A29)))</f>
        <v>0</v>
      </c>
      <c r="O28" s="36">
        <f>if($A28="",0,if(O$1="",0,dproduct(k2_multipl!$A$1:$AU$100,O$1,k3.5_condition!$A28:$A29)))</f>
        <v>0</v>
      </c>
      <c r="P28" s="36">
        <f>if($A28="",0,if(P$1="",0,dproduct(k2_multipl!$A$1:$AU$100,P$1,k3.5_condition!$A28:$A29)))</f>
        <v>0</v>
      </c>
      <c r="Q28" s="36">
        <f>if($A28="",0,if(Q$1="",0,dproduct(k2_multipl!$A$1:$AU$100,Q$1,k3.5_condition!$A28:$A29)))</f>
        <v>0</v>
      </c>
      <c r="R28" s="36">
        <f>if($A28="",0,if(R$1="",0,dproduct(k2_multipl!$A$1:$AU$100,R$1,k3.5_condition!$A28:$A29)))</f>
        <v>0</v>
      </c>
      <c r="S28" s="36">
        <f>if($A28="",0,if(S$1="",0,dproduct(k2_multipl!$A$1:$AU$100,S$1,k3.5_condition!$A28:$A29)))</f>
        <v>0</v>
      </c>
      <c r="T28" s="36">
        <f>if($A28="",0,if(T$1="",0,dproduct(k2_multipl!$A$1:$AU$100,T$1,k3.5_condition!$A28:$A29)))</f>
        <v>0</v>
      </c>
      <c r="U28" s="36">
        <f>if($A28="",0,if(U$1="",0,dproduct(k2_multipl!$A$1:$AU$100,U$1,k3.5_condition!$A28:$A29)))</f>
        <v>0</v>
      </c>
      <c r="V28" s="36">
        <f>if($A28="",0,if(V$1="",0,dproduct(k2_multipl!$A$1:$AU$100,V$1,k3.5_condition!$A28:$A29)))</f>
        <v>0</v>
      </c>
      <c r="W28" s="36">
        <f>if($A28="",0,if(W$1="",0,dproduct(k2_multipl!$A$1:$AU$100,W$1,k3.5_condition!$A28:$A29)))</f>
        <v>0</v>
      </c>
      <c r="X28" s="36">
        <f>if($A28="",0,if(X$1="",0,dproduct(k2_multipl!$A$1:$AU$100,X$1,k3.5_condition!$A28:$A29)))</f>
        <v>0</v>
      </c>
      <c r="Y28" s="36">
        <f>if($A28="",0,if(Y$1="",0,dproduct(k2_multipl!$A$1:$AU$100,Y$1,k3.5_condition!$A28:$A29)))</f>
        <v>0</v>
      </c>
      <c r="Z28" s="36">
        <f>if($A28="",0,if(Z$1="",0,dproduct(k2_multipl!$A$1:$AU$100,Z$1,k3.5_condition!$A28:$A29)))</f>
        <v>0</v>
      </c>
      <c r="AA28" s="36">
        <f>if($A28="",0,if(AA$1="",0,dproduct(k2_multipl!$A$1:$AU$100,AA$1,k3.5_condition!$A28:$A29)))</f>
        <v>0</v>
      </c>
      <c r="AB28" s="36">
        <f>if($A28="",0,if(AB$1="",0,dproduct(k2_multipl!$A$1:$AU$100,AB$1,k3.5_condition!$A28:$A29)))</f>
        <v>0</v>
      </c>
      <c r="AC28" s="36">
        <f>if($A28="",0,if(AC$1="",0,dproduct(k2_multipl!$A$1:$AU$100,AC$1,k3.5_condition!$A28:$A29)))</f>
        <v>0</v>
      </c>
      <c r="AD28" s="36">
        <f>if($A28="",0,if(AD$1="",0,dproduct(k2_multipl!$A$1:$AU$100,AD$1,k3.5_condition!$A28:$A29)))</f>
        <v>0</v>
      </c>
      <c r="AE28" s="36">
        <f>if($A28="",0,if(AE$1="",0,dproduct(k2_multipl!$A$1:$AU$100,AE$1,k3.5_condition!$A28:$A29)))</f>
        <v>0</v>
      </c>
      <c r="AF28" s="36">
        <f>if($A28="",0,if(AF$1="",0,dproduct(k2_multipl!$A$1:$AU$100,AF$1,k3.5_condition!$A28:$A29)))</f>
        <v>0</v>
      </c>
      <c r="AG28" s="36">
        <f>if($A28="",0,if(AG$1="",0,dproduct(k2_multipl!$A$1:$AU$100,AG$1,k3.5_condition!$A28:$A29)))</f>
        <v>0</v>
      </c>
      <c r="AH28" s="36">
        <f>if($A28="",0,if(AH$1="",0,dproduct(k2_multipl!$A$1:$AU$100,AH$1,k3.5_condition!$A28:$A29)))</f>
        <v>0</v>
      </c>
      <c r="AI28" s="36">
        <f>if($A28="",0,if(AI$1="",0,dproduct(k2_multipl!$A$1:$AU$100,AI$1,k3.5_condition!$A28:$A29)))</f>
        <v>0</v>
      </c>
      <c r="AJ28" s="36">
        <f>if($A28="",0,if(AJ$1="",0,dproduct(k2_multipl!$A$1:$AU$100,AJ$1,k3.5_condition!$A28:$A29)))</f>
        <v>0</v>
      </c>
      <c r="AK28" s="36">
        <f>if($A28="",0,if(AK$1="",0,dproduct(k2_multipl!$A$1:$AU$100,AK$1,k3.5_condition!$A28:$A29)))</f>
        <v>0</v>
      </c>
      <c r="AL28" s="36">
        <f>if($A28="",0,if(AL$1="",0,dproduct(k2_multipl!$A$1:$AU$100,AL$1,k3.5_condition!$A28:$A29)))</f>
        <v>0</v>
      </c>
      <c r="AM28" s="36">
        <f>if($A28="",0,if(AM$1="",0,dproduct(k2_multipl!$A$1:$AU$100,AM$1,k3.5_condition!$A28:$A29)))</f>
        <v>0</v>
      </c>
      <c r="AN28" s="36">
        <f>if($A28="",0,if(AN$1="",0,dproduct(k2_multipl!$A$1:$AU$100,AN$1,k3.5_condition!$A28:$A29)))</f>
        <v>0</v>
      </c>
      <c r="AO28" s="36">
        <f>if($A28="",0,if(AO$1="",0,dproduct(k2_multipl!$A$1:$AU$100,AO$1,k3.5_condition!$A28:$A29)))</f>
        <v>0</v>
      </c>
      <c r="AP28" s="36">
        <f>if($A28="",0,if(AP$1="",0,dproduct(k2_multipl!$A$1:$AU$100,AP$1,k3.5_condition!$A28:$A29)))</f>
        <v>0</v>
      </c>
      <c r="AQ28" s="36">
        <f>if($A28="",0,if(AQ$1="",0,dproduct(k2_multipl!$A$1:$AU$100,AQ$1,k3.5_condition!$A28:$A29)))</f>
        <v>0</v>
      </c>
      <c r="AR28" s="36">
        <f>if($A28="",0,if(AR$1="",0,dproduct(k2_multipl!$A$1:$AU$100,AR$1,k3.5_condition!$A28:$A29)))</f>
        <v>0</v>
      </c>
      <c r="AS28" s="36">
        <f>if($A28="",0,if(AS$1="",0,dproduct(k2_multipl!$A$1:$AU$100,AS$1,k3.5_condition!$A28:$A29)))</f>
        <v>0</v>
      </c>
      <c r="AT28" s="36">
        <f>if($A28="",0,if(AT$1="",0,dproduct(k2_multipl!$A$1:$AU$100,AT$1,k3.5_condition!$A28:$A29)))</f>
        <v>0</v>
      </c>
      <c r="AU28" s="36">
        <f>if($A28="",0,if(AU$1="",0,dproduct(k2_multipl!$A$1:$AU$100,AU$1,k3.5_condition!$A28:$A29)))</f>
        <v>0</v>
      </c>
      <c r="AV28" s="36">
        <f>if($A28="",0,if(AV$1="",0,dproduct(k2_multipl!$A$1:$AU$100,AV$1,k3.5_condition!$A28:$A29)))</f>
        <v>0</v>
      </c>
      <c r="AW28" s="36">
        <f>if($A28="",0,if(AW$1="",0,dproduct(k2_multipl!$A$1:$AU$100,AW$1,k3.5_condition!$A28:$A29)))</f>
        <v>0</v>
      </c>
      <c r="AX28" s="36">
        <f>if($A28="",0,if(AX$1="",0,dproduct(k2_multipl!$A$1:$AU$100,AX$1,k3.5_condition!$A28:$A29)))</f>
        <v>0</v>
      </c>
      <c r="AY28" s="36">
        <f>if($A28="",0,if(AY$1="",0,dproduct(k2_multipl!$A$1:$AU$100,AY$1,k3.5_condition!$A28:$A29)))</f>
        <v>0</v>
      </c>
    </row>
    <row r="29">
      <c r="B29" s="36">
        <f>if($A29="",0,if(B$1="",0,dproduct(k2_multipl!$A$1:$AU$100,B$1,k3.5_condition!$B29:$B30)))</f>
        <v>0</v>
      </c>
      <c r="C29" s="36">
        <f>if($A29="",0,if(C$1="",0,dproduct(k2_multipl!$A$1:$AU$100,C$1,k3.5_condition!$B29:$B30)))</f>
        <v>0</v>
      </c>
      <c r="D29" s="36">
        <f>if($A29="",0,if(D$1="",0,dproduct(k2_multipl!$A$1:$AU$100,D$1,k3.5_condition!$B29:$B30)))</f>
        <v>0</v>
      </c>
      <c r="E29" s="36">
        <f>if($A29="",0,if(E$1="",0,dproduct(k2_multipl!$A$1:$AU$100,E$1,k3.5_condition!$B29:$B30)))</f>
        <v>0</v>
      </c>
      <c r="F29" s="36">
        <f>if($A29="",0,if(F$1="",0,dproduct(k2_multipl!$A$1:$AU$100,F$1,k3.5_condition!$B29:$B30)))</f>
        <v>0</v>
      </c>
      <c r="G29" s="36">
        <f>if($A29="",0,if(G$1="",0,dproduct(k2_multipl!$A$1:$AU$100,G$1,k3.5_condition!$B29:$B30)))</f>
        <v>0</v>
      </c>
      <c r="H29" s="36">
        <f>if($A29="",0,if(H$1="",0,dproduct(k2_multipl!$A$1:$AU$100,H$1,k3.5_condition!$B29:$B30)))</f>
        <v>0</v>
      </c>
      <c r="I29" s="36">
        <f>if($A29="",0,if(I$1="",0,dproduct(k2_multipl!$A$1:$AU$100,I$1,k3.5_condition!$B29:$B30)))</f>
        <v>0</v>
      </c>
      <c r="J29" s="36">
        <f>if($A29="",0,if(J$1="",0,dproduct(k2_multipl!$A$1:$AU$100,J$1,k3.5_condition!$B29:$B30)))</f>
        <v>0</v>
      </c>
      <c r="K29" s="36">
        <f>if($A29="",0,if(K$1="",0,dproduct(k2_multipl!$A$1:$AU$100,K$1,k3.5_condition!$B29:$B30)))</f>
        <v>0</v>
      </c>
      <c r="L29" s="36">
        <f>if($A29="",0,if(L$1="",0,dproduct(k2_multipl!$A$1:$AU$100,L$1,k3.5_condition!$B29:$B30)))</f>
        <v>0</v>
      </c>
      <c r="M29" s="36">
        <f>if($A29="",0,if(M$1="",0,dproduct(k2_multipl!$A$1:$AU$100,M$1,k3.5_condition!$B29:$B30)))</f>
        <v>0</v>
      </c>
      <c r="N29" s="36">
        <f>if($A29="",0,if(N$1="",0,dproduct(k2_multipl!$A$1:$AU$100,N$1,k3.5_condition!$B29:$B30)))</f>
        <v>0</v>
      </c>
      <c r="O29" s="36">
        <f>if($A29="",0,if(O$1="",0,dproduct(k2_multipl!$A$1:$AU$100,O$1,k3.5_condition!$B29:$B30)))</f>
        <v>0</v>
      </c>
      <c r="P29" s="36">
        <f>if($A29="",0,if(P$1="",0,dproduct(k2_multipl!$A$1:$AU$100,P$1,k3.5_condition!$B29:$B30)))</f>
        <v>0</v>
      </c>
      <c r="Q29" s="36">
        <f>if($A29="",0,if(Q$1="",0,dproduct(k2_multipl!$A$1:$AU$100,Q$1,k3.5_condition!$B29:$B30)))</f>
        <v>0</v>
      </c>
      <c r="R29" s="36">
        <f>if($A29="",0,if(R$1="",0,dproduct(k2_multipl!$A$1:$AU$100,R$1,k3.5_condition!$B29:$B30)))</f>
        <v>0</v>
      </c>
      <c r="S29" s="36">
        <f>if($A29="",0,if(S$1="",0,dproduct(k2_multipl!$A$1:$AU$100,S$1,k3.5_condition!$B29:$B30)))</f>
        <v>0</v>
      </c>
      <c r="T29" s="36">
        <f>if($A29="",0,if(T$1="",0,dproduct(k2_multipl!$A$1:$AU$100,T$1,k3.5_condition!$B29:$B30)))</f>
        <v>0</v>
      </c>
      <c r="U29" s="36">
        <f>if($A29="",0,if(U$1="",0,dproduct(k2_multipl!$A$1:$AU$100,U$1,k3.5_condition!$B29:$B30)))</f>
        <v>0</v>
      </c>
      <c r="V29" s="36">
        <f>if($A29="",0,if(V$1="",0,dproduct(k2_multipl!$A$1:$AU$100,V$1,k3.5_condition!$B29:$B30)))</f>
        <v>0</v>
      </c>
      <c r="W29" s="36">
        <f>if($A29="",0,if(W$1="",0,dproduct(k2_multipl!$A$1:$AU$100,W$1,k3.5_condition!$B29:$B30)))</f>
        <v>0</v>
      </c>
      <c r="X29" s="36">
        <f>if($A29="",0,if(X$1="",0,dproduct(k2_multipl!$A$1:$AU$100,X$1,k3.5_condition!$B29:$B30)))</f>
        <v>0</v>
      </c>
      <c r="Y29" s="36">
        <f>if($A29="",0,if(Y$1="",0,dproduct(k2_multipl!$A$1:$AU$100,Y$1,k3.5_condition!$B29:$B30)))</f>
        <v>0</v>
      </c>
      <c r="Z29" s="36">
        <f>if($A29="",0,if(Z$1="",0,dproduct(k2_multipl!$A$1:$AU$100,Z$1,k3.5_condition!$B29:$B30)))</f>
        <v>0</v>
      </c>
      <c r="AA29" s="36">
        <f>if($A29="",0,if(AA$1="",0,dproduct(k2_multipl!$A$1:$AU$100,AA$1,k3.5_condition!$B29:$B30)))</f>
        <v>0</v>
      </c>
      <c r="AB29" s="36">
        <f>if($A29="",0,if(AB$1="",0,dproduct(k2_multipl!$A$1:$AU$100,AB$1,k3.5_condition!$B29:$B30)))</f>
        <v>0</v>
      </c>
      <c r="AC29" s="36">
        <f>if($A29="",0,if(AC$1="",0,dproduct(k2_multipl!$A$1:$AU$100,AC$1,k3.5_condition!$B29:$B30)))</f>
        <v>0</v>
      </c>
      <c r="AD29" s="36">
        <f>if($A29="",0,if(AD$1="",0,dproduct(k2_multipl!$A$1:$AU$100,AD$1,k3.5_condition!$B29:$B30)))</f>
        <v>0</v>
      </c>
      <c r="AE29" s="36">
        <f>if($A29="",0,if(AE$1="",0,dproduct(k2_multipl!$A$1:$AU$100,AE$1,k3.5_condition!$B29:$B30)))</f>
        <v>0</v>
      </c>
      <c r="AF29" s="36">
        <f>if($A29="",0,if(AF$1="",0,dproduct(k2_multipl!$A$1:$AU$100,AF$1,k3.5_condition!$B29:$B30)))</f>
        <v>0</v>
      </c>
      <c r="AG29" s="36">
        <f>if($A29="",0,if(AG$1="",0,dproduct(k2_multipl!$A$1:$AU$100,AG$1,k3.5_condition!$B29:$B30)))</f>
        <v>0</v>
      </c>
      <c r="AH29" s="36">
        <f>if($A29="",0,if(AH$1="",0,dproduct(k2_multipl!$A$1:$AU$100,AH$1,k3.5_condition!$B29:$B30)))</f>
        <v>0</v>
      </c>
      <c r="AI29" s="36">
        <f>if($A29="",0,if(AI$1="",0,dproduct(k2_multipl!$A$1:$AU$100,AI$1,k3.5_condition!$B29:$B30)))</f>
        <v>0</v>
      </c>
      <c r="AJ29" s="36">
        <f>if($A29="",0,if(AJ$1="",0,dproduct(k2_multipl!$A$1:$AU$100,AJ$1,k3.5_condition!$B29:$B30)))</f>
        <v>0</v>
      </c>
      <c r="AK29" s="36">
        <f>if($A29="",0,if(AK$1="",0,dproduct(k2_multipl!$A$1:$AU$100,AK$1,k3.5_condition!$B29:$B30)))</f>
        <v>0</v>
      </c>
      <c r="AL29" s="36">
        <f>if($A29="",0,if(AL$1="",0,dproduct(k2_multipl!$A$1:$AU$100,AL$1,k3.5_condition!$B29:$B30)))</f>
        <v>0</v>
      </c>
      <c r="AM29" s="36">
        <f>if($A29="",0,if(AM$1="",0,dproduct(k2_multipl!$A$1:$AU$100,AM$1,k3.5_condition!$B29:$B30)))</f>
        <v>0</v>
      </c>
      <c r="AN29" s="36">
        <f>if($A29="",0,if(AN$1="",0,dproduct(k2_multipl!$A$1:$AU$100,AN$1,k3.5_condition!$B29:$B30)))</f>
        <v>0</v>
      </c>
      <c r="AO29" s="36">
        <f>if($A29="",0,if(AO$1="",0,dproduct(k2_multipl!$A$1:$AU$100,AO$1,k3.5_condition!$B29:$B30)))</f>
        <v>0</v>
      </c>
      <c r="AP29" s="36">
        <f>if($A29="",0,if(AP$1="",0,dproduct(k2_multipl!$A$1:$AU$100,AP$1,k3.5_condition!$B29:$B30)))</f>
        <v>0</v>
      </c>
      <c r="AQ29" s="36">
        <f>if($A29="",0,if(AQ$1="",0,dproduct(k2_multipl!$A$1:$AU$100,AQ$1,k3.5_condition!$B29:$B30)))</f>
        <v>0</v>
      </c>
      <c r="AR29" s="36">
        <f>if($A29="",0,if(AR$1="",0,dproduct(k2_multipl!$A$1:$AU$100,AR$1,k3.5_condition!$B29:$B30)))</f>
        <v>0</v>
      </c>
      <c r="AS29" s="36">
        <f>if($A29="",0,if(AS$1="",0,dproduct(k2_multipl!$A$1:$AU$100,AS$1,k3.5_condition!$B29:$B30)))</f>
        <v>0</v>
      </c>
      <c r="AT29" s="36">
        <f>if($A29="",0,if(AT$1="",0,dproduct(k2_multipl!$A$1:$AU$100,AT$1,k3.5_condition!$B29:$B30)))</f>
        <v>0</v>
      </c>
      <c r="AU29" s="36">
        <f>if($A29="",0,if(AU$1="",0,dproduct(k2_multipl!$A$1:$AU$100,AU$1,k3.5_condition!$B29:$B30)))</f>
        <v>0</v>
      </c>
      <c r="AV29" s="36">
        <f>if($A29="",0,if(AV$1="",0,dproduct(k2_multipl!$A$1:$AU$100,AV$1,k3.5_condition!$B29:$B30)))</f>
        <v>0</v>
      </c>
      <c r="AW29" s="36">
        <f>if($A29="",0,if(AW$1="",0,dproduct(k2_multipl!$A$1:$AU$100,AW$1,k3.5_condition!$B29:$B30)))</f>
        <v>0</v>
      </c>
      <c r="AX29" s="36">
        <f>if($A29="",0,if(AX$1="",0,dproduct(k2_multipl!$A$1:$AU$100,AX$1,k3.5_condition!$B29:$B30)))</f>
        <v>0</v>
      </c>
      <c r="AY29" s="36">
        <f>if($A29="",0,if(AY$1="",0,dproduct(k2_multipl!$A$1:$AU$100,AY$1,k3.5_condition!$B29:$B30)))</f>
        <v>0</v>
      </c>
    </row>
    <row r="30">
      <c r="B30" s="36">
        <f>if($A30="",0,if(B$1="",0,dproduct(k2_multipl!$A$1:$AU$100,B$1,k3.5_condition!$A30:$A31)))</f>
        <v>0</v>
      </c>
      <c r="C30" s="36">
        <f>if($A30="",0,if(C$1="",0,dproduct(k2_multipl!$A$1:$AU$100,C$1,k3.5_condition!$A30:$A31)))</f>
        <v>0</v>
      </c>
      <c r="D30" s="36">
        <f>if($A30="",0,if(D$1="",0,dproduct(k2_multipl!$A$1:$AU$100,D$1,k3.5_condition!$A30:$A31)))</f>
        <v>0</v>
      </c>
      <c r="E30" s="36">
        <f>if($A30="",0,if(E$1="",0,dproduct(k2_multipl!$A$1:$AU$100,E$1,k3.5_condition!$A30:$A31)))</f>
        <v>0</v>
      </c>
      <c r="F30" s="36">
        <f>if($A30="",0,if(F$1="",0,dproduct(k2_multipl!$A$1:$AU$100,F$1,k3.5_condition!$A30:$A31)))</f>
        <v>0</v>
      </c>
      <c r="G30" s="36">
        <f>if($A30="",0,if(G$1="",0,dproduct(k2_multipl!$A$1:$AU$100,G$1,k3.5_condition!$A30:$A31)))</f>
        <v>0</v>
      </c>
      <c r="H30" s="36">
        <f>if($A30="",0,if(H$1="",0,dproduct(k2_multipl!$A$1:$AU$100,H$1,k3.5_condition!$A30:$A31)))</f>
        <v>0</v>
      </c>
      <c r="I30" s="36">
        <f>if($A30="",0,if(I$1="",0,dproduct(k2_multipl!$A$1:$AU$100,I$1,k3.5_condition!$A30:$A31)))</f>
        <v>0</v>
      </c>
      <c r="J30" s="36">
        <f>if($A30="",0,if(J$1="",0,dproduct(k2_multipl!$A$1:$AU$100,J$1,k3.5_condition!$A30:$A31)))</f>
        <v>0</v>
      </c>
      <c r="K30" s="36">
        <f>if($A30="",0,if(K$1="",0,dproduct(k2_multipl!$A$1:$AU$100,K$1,k3.5_condition!$A30:$A31)))</f>
        <v>0</v>
      </c>
      <c r="L30" s="36">
        <f>if($A30="",0,if(L$1="",0,dproduct(k2_multipl!$A$1:$AU$100,L$1,k3.5_condition!$A30:$A31)))</f>
        <v>0</v>
      </c>
      <c r="M30" s="36">
        <f>if($A30="",0,if(M$1="",0,dproduct(k2_multipl!$A$1:$AU$100,M$1,k3.5_condition!$A30:$A31)))</f>
        <v>0</v>
      </c>
      <c r="N30" s="36">
        <f>if($A30="",0,if(N$1="",0,dproduct(k2_multipl!$A$1:$AU$100,N$1,k3.5_condition!$A30:$A31)))</f>
        <v>0</v>
      </c>
      <c r="O30" s="36">
        <f>if($A30="",0,if(O$1="",0,dproduct(k2_multipl!$A$1:$AU$100,O$1,k3.5_condition!$A30:$A31)))</f>
        <v>0</v>
      </c>
      <c r="P30" s="36">
        <f>if($A30="",0,if(P$1="",0,dproduct(k2_multipl!$A$1:$AU$100,P$1,k3.5_condition!$A30:$A31)))</f>
        <v>0</v>
      </c>
      <c r="Q30" s="36">
        <f>if($A30="",0,if(Q$1="",0,dproduct(k2_multipl!$A$1:$AU$100,Q$1,k3.5_condition!$A30:$A31)))</f>
        <v>0</v>
      </c>
      <c r="R30" s="36">
        <f>if($A30="",0,if(R$1="",0,dproduct(k2_multipl!$A$1:$AU$100,R$1,k3.5_condition!$A30:$A31)))</f>
        <v>0</v>
      </c>
      <c r="S30" s="36">
        <f>if($A30="",0,if(S$1="",0,dproduct(k2_multipl!$A$1:$AU$100,S$1,k3.5_condition!$A30:$A31)))</f>
        <v>0</v>
      </c>
      <c r="T30" s="36">
        <f>if($A30="",0,if(T$1="",0,dproduct(k2_multipl!$A$1:$AU$100,T$1,k3.5_condition!$A30:$A31)))</f>
        <v>0</v>
      </c>
      <c r="U30" s="36">
        <f>if($A30="",0,if(U$1="",0,dproduct(k2_multipl!$A$1:$AU$100,U$1,k3.5_condition!$A30:$A31)))</f>
        <v>0</v>
      </c>
      <c r="V30" s="36">
        <f>if($A30="",0,if(V$1="",0,dproduct(k2_multipl!$A$1:$AU$100,V$1,k3.5_condition!$A30:$A31)))</f>
        <v>0</v>
      </c>
      <c r="W30" s="36">
        <f>if($A30="",0,if(W$1="",0,dproduct(k2_multipl!$A$1:$AU$100,W$1,k3.5_condition!$A30:$A31)))</f>
        <v>0</v>
      </c>
      <c r="X30" s="36">
        <f>if($A30="",0,if(X$1="",0,dproduct(k2_multipl!$A$1:$AU$100,X$1,k3.5_condition!$A30:$A31)))</f>
        <v>0</v>
      </c>
      <c r="Y30" s="36">
        <f>if($A30="",0,if(Y$1="",0,dproduct(k2_multipl!$A$1:$AU$100,Y$1,k3.5_condition!$A30:$A31)))</f>
        <v>0</v>
      </c>
      <c r="Z30" s="36">
        <f>if($A30="",0,if(Z$1="",0,dproduct(k2_multipl!$A$1:$AU$100,Z$1,k3.5_condition!$A30:$A31)))</f>
        <v>0</v>
      </c>
      <c r="AA30" s="36">
        <f>if($A30="",0,if(AA$1="",0,dproduct(k2_multipl!$A$1:$AU$100,AA$1,k3.5_condition!$A30:$A31)))</f>
        <v>0</v>
      </c>
      <c r="AB30" s="36">
        <f>if($A30="",0,if(AB$1="",0,dproduct(k2_multipl!$A$1:$AU$100,AB$1,k3.5_condition!$A30:$A31)))</f>
        <v>0</v>
      </c>
      <c r="AC30" s="36">
        <f>if($A30="",0,if(AC$1="",0,dproduct(k2_multipl!$A$1:$AU$100,AC$1,k3.5_condition!$A30:$A31)))</f>
        <v>0</v>
      </c>
      <c r="AD30" s="36">
        <f>if($A30="",0,if(AD$1="",0,dproduct(k2_multipl!$A$1:$AU$100,AD$1,k3.5_condition!$A30:$A31)))</f>
        <v>0</v>
      </c>
      <c r="AE30" s="36">
        <f>if($A30="",0,if(AE$1="",0,dproduct(k2_multipl!$A$1:$AU$100,AE$1,k3.5_condition!$A30:$A31)))</f>
        <v>0</v>
      </c>
      <c r="AF30" s="36">
        <f>if($A30="",0,if(AF$1="",0,dproduct(k2_multipl!$A$1:$AU$100,AF$1,k3.5_condition!$A30:$A31)))</f>
        <v>0</v>
      </c>
      <c r="AG30" s="36">
        <f>if($A30="",0,if(AG$1="",0,dproduct(k2_multipl!$A$1:$AU$100,AG$1,k3.5_condition!$A30:$A31)))</f>
        <v>0</v>
      </c>
      <c r="AH30" s="36">
        <f>if($A30="",0,if(AH$1="",0,dproduct(k2_multipl!$A$1:$AU$100,AH$1,k3.5_condition!$A30:$A31)))</f>
        <v>0</v>
      </c>
      <c r="AI30" s="36">
        <f>if($A30="",0,if(AI$1="",0,dproduct(k2_multipl!$A$1:$AU$100,AI$1,k3.5_condition!$A30:$A31)))</f>
        <v>0</v>
      </c>
      <c r="AJ30" s="36">
        <f>if($A30="",0,if(AJ$1="",0,dproduct(k2_multipl!$A$1:$AU$100,AJ$1,k3.5_condition!$A30:$A31)))</f>
        <v>0</v>
      </c>
      <c r="AK30" s="36">
        <f>if($A30="",0,if(AK$1="",0,dproduct(k2_multipl!$A$1:$AU$100,AK$1,k3.5_condition!$A30:$A31)))</f>
        <v>0</v>
      </c>
      <c r="AL30" s="36">
        <f>if($A30="",0,if(AL$1="",0,dproduct(k2_multipl!$A$1:$AU$100,AL$1,k3.5_condition!$A30:$A31)))</f>
        <v>0</v>
      </c>
      <c r="AM30" s="36">
        <f>if($A30="",0,if(AM$1="",0,dproduct(k2_multipl!$A$1:$AU$100,AM$1,k3.5_condition!$A30:$A31)))</f>
        <v>0</v>
      </c>
      <c r="AN30" s="36">
        <f>if($A30="",0,if(AN$1="",0,dproduct(k2_multipl!$A$1:$AU$100,AN$1,k3.5_condition!$A30:$A31)))</f>
        <v>0</v>
      </c>
      <c r="AO30" s="36">
        <f>if($A30="",0,if(AO$1="",0,dproduct(k2_multipl!$A$1:$AU$100,AO$1,k3.5_condition!$A30:$A31)))</f>
        <v>0</v>
      </c>
      <c r="AP30" s="36">
        <f>if($A30="",0,if(AP$1="",0,dproduct(k2_multipl!$A$1:$AU$100,AP$1,k3.5_condition!$A30:$A31)))</f>
        <v>0</v>
      </c>
      <c r="AQ30" s="36">
        <f>if($A30="",0,if(AQ$1="",0,dproduct(k2_multipl!$A$1:$AU$100,AQ$1,k3.5_condition!$A30:$A31)))</f>
        <v>0</v>
      </c>
      <c r="AR30" s="36">
        <f>if($A30="",0,if(AR$1="",0,dproduct(k2_multipl!$A$1:$AU$100,AR$1,k3.5_condition!$A30:$A31)))</f>
        <v>0</v>
      </c>
      <c r="AS30" s="36">
        <f>if($A30="",0,if(AS$1="",0,dproduct(k2_multipl!$A$1:$AU$100,AS$1,k3.5_condition!$A30:$A31)))</f>
        <v>0</v>
      </c>
      <c r="AT30" s="36">
        <f>if($A30="",0,if(AT$1="",0,dproduct(k2_multipl!$A$1:$AU$100,AT$1,k3.5_condition!$A30:$A31)))</f>
        <v>0</v>
      </c>
      <c r="AU30" s="36">
        <f>if($A30="",0,if(AU$1="",0,dproduct(k2_multipl!$A$1:$AU$100,AU$1,k3.5_condition!$A30:$A31)))</f>
        <v>0</v>
      </c>
      <c r="AV30" s="36">
        <f>if($A30="",0,if(AV$1="",0,dproduct(k2_multipl!$A$1:$AU$100,AV$1,k3.5_condition!$A30:$A31)))</f>
        <v>0</v>
      </c>
      <c r="AW30" s="36">
        <f>if($A30="",0,if(AW$1="",0,dproduct(k2_multipl!$A$1:$AU$100,AW$1,k3.5_condition!$A30:$A31)))</f>
        <v>0</v>
      </c>
      <c r="AX30" s="36">
        <f>if($A30="",0,if(AX$1="",0,dproduct(k2_multipl!$A$1:$AU$100,AX$1,k3.5_condition!$A30:$A31)))</f>
        <v>0</v>
      </c>
      <c r="AY30" s="36">
        <f>if($A30="",0,if(AY$1="",0,dproduct(k2_multipl!$A$1:$AU$100,AY$1,k3.5_condition!$A30:$A31)))</f>
        <v>0</v>
      </c>
    </row>
    <row r="31">
      <c r="B31" s="36">
        <f>if($A31="",0,if(B$1="",0,dproduct(k2_multipl!$A$1:$AU$100,B$1,k3.5_condition!$B31:$B32)))</f>
        <v>0</v>
      </c>
      <c r="C31" s="36">
        <f>if($A31="",0,if(C$1="",0,dproduct(k2_multipl!$A$1:$AU$100,C$1,k3.5_condition!$B31:$B32)))</f>
        <v>0</v>
      </c>
      <c r="D31" s="36">
        <f>if($A31="",0,if(D$1="",0,dproduct(k2_multipl!$A$1:$AU$100,D$1,k3.5_condition!$B31:$B32)))</f>
        <v>0</v>
      </c>
      <c r="E31" s="36">
        <f>if($A31="",0,if(E$1="",0,dproduct(k2_multipl!$A$1:$AU$100,E$1,k3.5_condition!$B31:$B32)))</f>
        <v>0</v>
      </c>
      <c r="F31" s="36">
        <f>if($A31="",0,if(F$1="",0,dproduct(k2_multipl!$A$1:$AU$100,F$1,k3.5_condition!$B31:$B32)))</f>
        <v>0</v>
      </c>
      <c r="G31" s="36">
        <f>if($A31="",0,if(G$1="",0,dproduct(k2_multipl!$A$1:$AU$100,G$1,k3.5_condition!$B31:$B32)))</f>
        <v>0</v>
      </c>
      <c r="H31" s="36">
        <f>if($A31="",0,if(H$1="",0,dproduct(k2_multipl!$A$1:$AU$100,H$1,k3.5_condition!$B31:$B32)))</f>
        <v>0</v>
      </c>
      <c r="I31" s="36">
        <f>if($A31="",0,if(I$1="",0,dproduct(k2_multipl!$A$1:$AU$100,I$1,k3.5_condition!$B31:$B32)))</f>
        <v>0</v>
      </c>
      <c r="J31" s="36">
        <f>if($A31="",0,if(J$1="",0,dproduct(k2_multipl!$A$1:$AU$100,J$1,k3.5_condition!$B31:$B32)))</f>
        <v>0</v>
      </c>
      <c r="K31" s="36">
        <f>if($A31="",0,if(K$1="",0,dproduct(k2_multipl!$A$1:$AU$100,K$1,k3.5_condition!$B31:$B32)))</f>
        <v>0</v>
      </c>
      <c r="L31" s="36">
        <f>if($A31="",0,if(L$1="",0,dproduct(k2_multipl!$A$1:$AU$100,L$1,k3.5_condition!$B31:$B32)))</f>
        <v>0</v>
      </c>
      <c r="M31" s="36">
        <f>if($A31="",0,if(M$1="",0,dproduct(k2_multipl!$A$1:$AU$100,M$1,k3.5_condition!$B31:$B32)))</f>
        <v>0</v>
      </c>
      <c r="N31" s="36">
        <f>if($A31="",0,if(N$1="",0,dproduct(k2_multipl!$A$1:$AU$100,N$1,k3.5_condition!$B31:$B32)))</f>
        <v>0</v>
      </c>
      <c r="O31" s="36">
        <f>if($A31="",0,if(O$1="",0,dproduct(k2_multipl!$A$1:$AU$100,O$1,k3.5_condition!$B31:$B32)))</f>
        <v>0</v>
      </c>
      <c r="P31" s="36">
        <f>if($A31="",0,if(P$1="",0,dproduct(k2_multipl!$A$1:$AU$100,P$1,k3.5_condition!$B31:$B32)))</f>
        <v>0</v>
      </c>
      <c r="Q31" s="36">
        <f>if($A31="",0,if(Q$1="",0,dproduct(k2_multipl!$A$1:$AU$100,Q$1,k3.5_condition!$B31:$B32)))</f>
        <v>0</v>
      </c>
      <c r="R31" s="36">
        <f>if($A31="",0,if(R$1="",0,dproduct(k2_multipl!$A$1:$AU$100,R$1,k3.5_condition!$B31:$B32)))</f>
        <v>0</v>
      </c>
      <c r="S31" s="36">
        <f>if($A31="",0,if(S$1="",0,dproduct(k2_multipl!$A$1:$AU$100,S$1,k3.5_condition!$B31:$B32)))</f>
        <v>0</v>
      </c>
      <c r="T31" s="36">
        <f>if($A31="",0,if(T$1="",0,dproduct(k2_multipl!$A$1:$AU$100,T$1,k3.5_condition!$B31:$B32)))</f>
        <v>0</v>
      </c>
      <c r="U31" s="36">
        <f>if($A31="",0,if(U$1="",0,dproduct(k2_multipl!$A$1:$AU$100,U$1,k3.5_condition!$B31:$B32)))</f>
        <v>0</v>
      </c>
      <c r="V31" s="36">
        <f>if($A31="",0,if(V$1="",0,dproduct(k2_multipl!$A$1:$AU$100,V$1,k3.5_condition!$B31:$B32)))</f>
        <v>0</v>
      </c>
      <c r="W31" s="36">
        <f>if($A31="",0,if(W$1="",0,dproduct(k2_multipl!$A$1:$AU$100,W$1,k3.5_condition!$B31:$B32)))</f>
        <v>0</v>
      </c>
      <c r="X31" s="36">
        <f>if($A31="",0,if(X$1="",0,dproduct(k2_multipl!$A$1:$AU$100,X$1,k3.5_condition!$B31:$B32)))</f>
        <v>0</v>
      </c>
      <c r="Y31" s="36">
        <f>if($A31="",0,if(Y$1="",0,dproduct(k2_multipl!$A$1:$AU$100,Y$1,k3.5_condition!$B31:$B32)))</f>
        <v>0</v>
      </c>
      <c r="Z31" s="36">
        <f>if($A31="",0,if(Z$1="",0,dproduct(k2_multipl!$A$1:$AU$100,Z$1,k3.5_condition!$B31:$B32)))</f>
        <v>0</v>
      </c>
      <c r="AA31" s="36">
        <f>if($A31="",0,if(AA$1="",0,dproduct(k2_multipl!$A$1:$AU$100,AA$1,k3.5_condition!$B31:$B32)))</f>
        <v>0</v>
      </c>
      <c r="AB31" s="36">
        <f>if($A31="",0,if(AB$1="",0,dproduct(k2_multipl!$A$1:$AU$100,AB$1,k3.5_condition!$B31:$B32)))</f>
        <v>0</v>
      </c>
      <c r="AC31" s="36">
        <f>if($A31="",0,if(AC$1="",0,dproduct(k2_multipl!$A$1:$AU$100,AC$1,k3.5_condition!$B31:$B32)))</f>
        <v>0</v>
      </c>
      <c r="AD31" s="36">
        <f>if($A31="",0,if(AD$1="",0,dproduct(k2_multipl!$A$1:$AU$100,AD$1,k3.5_condition!$B31:$B32)))</f>
        <v>0</v>
      </c>
      <c r="AE31" s="36">
        <f>if($A31="",0,if(AE$1="",0,dproduct(k2_multipl!$A$1:$AU$100,AE$1,k3.5_condition!$B31:$B32)))</f>
        <v>0</v>
      </c>
      <c r="AF31" s="36">
        <f>if($A31="",0,if(AF$1="",0,dproduct(k2_multipl!$A$1:$AU$100,AF$1,k3.5_condition!$B31:$B32)))</f>
        <v>0</v>
      </c>
      <c r="AG31" s="36">
        <f>if($A31="",0,if(AG$1="",0,dproduct(k2_multipl!$A$1:$AU$100,AG$1,k3.5_condition!$B31:$B32)))</f>
        <v>0</v>
      </c>
      <c r="AH31" s="36">
        <f>if($A31="",0,if(AH$1="",0,dproduct(k2_multipl!$A$1:$AU$100,AH$1,k3.5_condition!$B31:$B32)))</f>
        <v>0</v>
      </c>
      <c r="AI31" s="36">
        <f>if($A31="",0,if(AI$1="",0,dproduct(k2_multipl!$A$1:$AU$100,AI$1,k3.5_condition!$B31:$B32)))</f>
        <v>0</v>
      </c>
      <c r="AJ31" s="36">
        <f>if($A31="",0,if(AJ$1="",0,dproduct(k2_multipl!$A$1:$AU$100,AJ$1,k3.5_condition!$B31:$B32)))</f>
        <v>0</v>
      </c>
      <c r="AK31" s="36">
        <f>if($A31="",0,if(AK$1="",0,dproduct(k2_multipl!$A$1:$AU$100,AK$1,k3.5_condition!$B31:$B32)))</f>
        <v>0</v>
      </c>
      <c r="AL31" s="36">
        <f>if($A31="",0,if(AL$1="",0,dproduct(k2_multipl!$A$1:$AU$100,AL$1,k3.5_condition!$B31:$B32)))</f>
        <v>0</v>
      </c>
      <c r="AM31" s="36">
        <f>if($A31="",0,if(AM$1="",0,dproduct(k2_multipl!$A$1:$AU$100,AM$1,k3.5_condition!$B31:$B32)))</f>
        <v>0</v>
      </c>
      <c r="AN31" s="36">
        <f>if($A31="",0,if(AN$1="",0,dproduct(k2_multipl!$A$1:$AU$100,AN$1,k3.5_condition!$B31:$B32)))</f>
        <v>0</v>
      </c>
      <c r="AO31" s="36">
        <f>if($A31="",0,if(AO$1="",0,dproduct(k2_multipl!$A$1:$AU$100,AO$1,k3.5_condition!$B31:$B32)))</f>
        <v>0</v>
      </c>
      <c r="AP31" s="36">
        <f>if($A31="",0,if(AP$1="",0,dproduct(k2_multipl!$A$1:$AU$100,AP$1,k3.5_condition!$B31:$B32)))</f>
        <v>0</v>
      </c>
      <c r="AQ31" s="36">
        <f>if($A31="",0,if(AQ$1="",0,dproduct(k2_multipl!$A$1:$AU$100,AQ$1,k3.5_condition!$B31:$B32)))</f>
        <v>0</v>
      </c>
      <c r="AR31" s="36">
        <f>if($A31="",0,if(AR$1="",0,dproduct(k2_multipl!$A$1:$AU$100,AR$1,k3.5_condition!$B31:$B32)))</f>
        <v>0</v>
      </c>
      <c r="AS31" s="36">
        <f>if($A31="",0,if(AS$1="",0,dproduct(k2_multipl!$A$1:$AU$100,AS$1,k3.5_condition!$B31:$B32)))</f>
        <v>0</v>
      </c>
      <c r="AT31" s="36">
        <f>if($A31="",0,if(AT$1="",0,dproduct(k2_multipl!$A$1:$AU$100,AT$1,k3.5_condition!$B31:$B32)))</f>
        <v>0</v>
      </c>
      <c r="AU31" s="36">
        <f>if($A31="",0,if(AU$1="",0,dproduct(k2_multipl!$A$1:$AU$100,AU$1,k3.5_condition!$B31:$B32)))</f>
        <v>0</v>
      </c>
      <c r="AV31" s="36">
        <f>if($A31="",0,if(AV$1="",0,dproduct(k2_multipl!$A$1:$AU$100,AV$1,k3.5_condition!$B31:$B32)))</f>
        <v>0</v>
      </c>
      <c r="AW31" s="36">
        <f>if($A31="",0,if(AW$1="",0,dproduct(k2_multipl!$A$1:$AU$100,AW$1,k3.5_condition!$B31:$B32)))</f>
        <v>0</v>
      </c>
      <c r="AX31" s="36">
        <f>if($A31="",0,if(AX$1="",0,dproduct(k2_multipl!$A$1:$AU$100,AX$1,k3.5_condition!$B31:$B32)))</f>
        <v>0</v>
      </c>
      <c r="AY31" s="36">
        <f>if($A31="",0,if(AY$1="",0,dproduct(k2_multipl!$A$1:$AU$100,AY$1,k3.5_condition!$B31:$B32)))</f>
        <v>0</v>
      </c>
    </row>
    <row r="32">
      <c r="B32" s="36">
        <f>if($A32="",0,if(B$1="",0,dproduct(k2_multipl!$A$1:$AU$100,B$1,k3.5_condition!$A32:$A33)))</f>
        <v>0</v>
      </c>
      <c r="C32" s="36">
        <f>if($A32="",0,if(C$1="",0,dproduct(k2_multipl!$A$1:$AU$100,C$1,k3.5_condition!$A32:$A33)))</f>
        <v>0</v>
      </c>
      <c r="D32" s="36">
        <f>if($A32="",0,if(D$1="",0,dproduct(k2_multipl!$A$1:$AU$100,D$1,k3.5_condition!$A32:$A33)))</f>
        <v>0</v>
      </c>
      <c r="E32" s="36">
        <f>if($A32="",0,if(E$1="",0,dproduct(k2_multipl!$A$1:$AU$100,E$1,k3.5_condition!$A32:$A33)))</f>
        <v>0</v>
      </c>
      <c r="F32" s="36">
        <f>if($A32="",0,if(F$1="",0,dproduct(k2_multipl!$A$1:$AU$100,F$1,k3.5_condition!$A32:$A33)))</f>
        <v>0</v>
      </c>
      <c r="G32" s="36">
        <f>if($A32="",0,if(G$1="",0,dproduct(k2_multipl!$A$1:$AU$100,G$1,k3.5_condition!$A32:$A33)))</f>
        <v>0</v>
      </c>
      <c r="H32" s="36">
        <f>if($A32="",0,if(H$1="",0,dproduct(k2_multipl!$A$1:$AU$100,H$1,k3.5_condition!$A32:$A33)))</f>
        <v>0</v>
      </c>
      <c r="I32" s="36">
        <f>if($A32="",0,if(I$1="",0,dproduct(k2_multipl!$A$1:$AU$100,I$1,k3.5_condition!$A32:$A33)))</f>
        <v>0</v>
      </c>
      <c r="J32" s="36">
        <f>if($A32="",0,if(J$1="",0,dproduct(k2_multipl!$A$1:$AU$100,J$1,k3.5_condition!$A32:$A33)))</f>
        <v>0</v>
      </c>
      <c r="K32" s="36">
        <f>if($A32="",0,if(K$1="",0,dproduct(k2_multipl!$A$1:$AU$100,K$1,k3.5_condition!$A32:$A33)))</f>
        <v>0</v>
      </c>
      <c r="L32" s="36">
        <f>if($A32="",0,if(L$1="",0,dproduct(k2_multipl!$A$1:$AU$100,L$1,k3.5_condition!$A32:$A33)))</f>
        <v>0</v>
      </c>
      <c r="M32" s="36">
        <f>if($A32="",0,if(M$1="",0,dproduct(k2_multipl!$A$1:$AU$100,M$1,k3.5_condition!$A32:$A33)))</f>
        <v>0</v>
      </c>
      <c r="N32" s="36">
        <f>if($A32="",0,if(N$1="",0,dproduct(k2_multipl!$A$1:$AU$100,N$1,k3.5_condition!$A32:$A33)))</f>
        <v>0</v>
      </c>
      <c r="O32" s="36">
        <f>if($A32="",0,if(O$1="",0,dproduct(k2_multipl!$A$1:$AU$100,O$1,k3.5_condition!$A32:$A33)))</f>
        <v>0</v>
      </c>
      <c r="P32" s="36">
        <f>if($A32="",0,if(P$1="",0,dproduct(k2_multipl!$A$1:$AU$100,P$1,k3.5_condition!$A32:$A33)))</f>
        <v>0</v>
      </c>
      <c r="Q32" s="36">
        <f>if($A32="",0,if(Q$1="",0,dproduct(k2_multipl!$A$1:$AU$100,Q$1,k3.5_condition!$A32:$A33)))</f>
        <v>0</v>
      </c>
      <c r="R32" s="36">
        <f>if($A32="",0,if(R$1="",0,dproduct(k2_multipl!$A$1:$AU$100,R$1,k3.5_condition!$A32:$A33)))</f>
        <v>0</v>
      </c>
      <c r="S32" s="36">
        <f>if($A32="",0,if(S$1="",0,dproduct(k2_multipl!$A$1:$AU$100,S$1,k3.5_condition!$A32:$A33)))</f>
        <v>0</v>
      </c>
      <c r="T32" s="36">
        <f>if($A32="",0,if(T$1="",0,dproduct(k2_multipl!$A$1:$AU$100,T$1,k3.5_condition!$A32:$A33)))</f>
        <v>0</v>
      </c>
      <c r="U32" s="36">
        <f>if($A32="",0,if(U$1="",0,dproduct(k2_multipl!$A$1:$AU$100,U$1,k3.5_condition!$A32:$A33)))</f>
        <v>0</v>
      </c>
      <c r="V32" s="36">
        <f>if($A32="",0,if(V$1="",0,dproduct(k2_multipl!$A$1:$AU$100,V$1,k3.5_condition!$A32:$A33)))</f>
        <v>0</v>
      </c>
      <c r="W32" s="36">
        <f>if($A32="",0,if(W$1="",0,dproduct(k2_multipl!$A$1:$AU$100,W$1,k3.5_condition!$A32:$A33)))</f>
        <v>0</v>
      </c>
      <c r="X32" s="36">
        <f>if($A32="",0,if(X$1="",0,dproduct(k2_multipl!$A$1:$AU$100,X$1,k3.5_condition!$A32:$A33)))</f>
        <v>0</v>
      </c>
      <c r="Y32" s="36">
        <f>if($A32="",0,if(Y$1="",0,dproduct(k2_multipl!$A$1:$AU$100,Y$1,k3.5_condition!$A32:$A33)))</f>
        <v>0</v>
      </c>
      <c r="Z32" s="36">
        <f>if($A32="",0,if(Z$1="",0,dproduct(k2_multipl!$A$1:$AU$100,Z$1,k3.5_condition!$A32:$A33)))</f>
        <v>0</v>
      </c>
      <c r="AA32" s="36">
        <f>if($A32="",0,if(AA$1="",0,dproduct(k2_multipl!$A$1:$AU$100,AA$1,k3.5_condition!$A32:$A33)))</f>
        <v>0</v>
      </c>
      <c r="AB32" s="36">
        <f>if($A32="",0,if(AB$1="",0,dproduct(k2_multipl!$A$1:$AU$100,AB$1,k3.5_condition!$A32:$A33)))</f>
        <v>0</v>
      </c>
      <c r="AC32" s="36">
        <f>if($A32="",0,if(AC$1="",0,dproduct(k2_multipl!$A$1:$AU$100,AC$1,k3.5_condition!$A32:$A33)))</f>
        <v>0</v>
      </c>
      <c r="AD32" s="36">
        <f>if($A32="",0,if(AD$1="",0,dproduct(k2_multipl!$A$1:$AU$100,AD$1,k3.5_condition!$A32:$A33)))</f>
        <v>0</v>
      </c>
      <c r="AE32" s="36">
        <f>if($A32="",0,if(AE$1="",0,dproduct(k2_multipl!$A$1:$AU$100,AE$1,k3.5_condition!$A32:$A33)))</f>
        <v>0</v>
      </c>
      <c r="AF32" s="36">
        <f>if($A32="",0,if(AF$1="",0,dproduct(k2_multipl!$A$1:$AU$100,AF$1,k3.5_condition!$A32:$A33)))</f>
        <v>0</v>
      </c>
      <c r="AG32" s="36">
        <f>if($A32="",0,if(AG$1="",0,dproduct(k2_multipl!$A$1:$AU$100,AG$1,k3.5_condition!$A32:$A33)))</f>
        <v>0</v>
      </c>
      <c r="AH32" s="36">
        <f>if($A32="",0,if(AH$1="",0,dproduct(k2_multipl!$A$1:$AU$100,AH$1,k3.5_condition!$A32:$A33)))</f>
        <v>0</v>
      </c>
      <c r="AI32" s="36">
        <f>if($A32="",0,if(AI$1="",0,dproduct(k2_multipl!$A$1:$AU$100,AI$1,k3.5_condition!$A32:$A33)))</f>
        <v>0</v>
      </c>
      <c r="AJ32" s="36">
        <f>if($A32="",0,if(AJ$1="",0,dproduct(k2_multipl!$A$1:$AU$100,AJ$1,k3.5_condition!$A32:$A33)))</f>
        <v>0</v>
      </c>
      <c r="AK32" s="36">
        <f>if($A32="",0,if(AK$1="",0,dproduct(k2_multipl!$A$1:$AU$100,AK$1,k3.5_condition!$A32:$A33)))</f>
        <v>0</v>
      </c>
      <c r="AL32" s="36">
        <f>if($A32="",0,if(AL$1="",0,dproduct(k2_multipl!$A$1:$AU$100,AL$1,k3.5_condition!$A32:$A33)))</f>
        <v>0</v>
      </c>
      <c r="AM32" s="36">
        <f>if($A32="",0,if(AM$1="",0,dproduct(k2_multipl!$A$1:$AU$100,AM$1,k3.5_condition!$A32:$A33)))</f>
        <v>0</v>
      </c>
      <c r="AN32" s="36">
        <f>if($A32="",0,if(AN$1="",0,dproduct(k2_multipl!$A$1:$AU$100,AN$1,k3.5_condition!$A32:$A33)))</f>
        <v>0</v>
      </c>
      <c r="AO32" s="36">
        <f>if($A32="",0,if(AO$1="",0,dproduct(k2_multipl!$A$1:$AU$100,AO$1,k3.5_condition!$A32:$A33)))</f>
        <v>0</v>
      </c>
      <c r="AP32" s="36">
        <f>if($A32="",0,if(AP$1="",0,dproduct(k2_multipl!$A$1:$AU$100,AP$1,k3.5_condition!$A32:$A33)))</f>
        <v>0</v>
      </c>
      <c r="AQ32" s="36">
        <f>if($A32="",0,if(AQ$1="",0,dproduct(k2_multipl!$A$1:$AU$100,AQ$1,k3.5_condition!$A32:$A33)))</f>
        <v>0</v>
      </c>
      <c r="AR32" s="36">
        <f>if($A32="",0,if(AR$1="",0,dproduct(k2_multipl!$A$1:$AU$100,AR$1,k3.5_condition!$A32:$A33)))</f>
        <v>0</v>
      </c>
      <c r="AS32" s="36">
        <f>if($A32="",0,if(AS$1="",0,dproduct(k2_multipl!$A$1:$AU$100,AS$1,k3.5_condition!$A32:$A33)))</f>
        <v>0</v>
      </c>
      <c r="AT32" s="36">
        <f>if($A32="",0,if(AT$1="",0,dproduct(k2_multipl!$A$1:$AU$100,AT$1,k3.5_condition!$A32:$A33)))</f>
        <v>0</v>
      </c>
      <c r="AU32" s="36">
        <f>if($A32="",0,if(AU$1="",0,dproduct(k2_multipl!$A$1:$AU$100,AU$1,k3.5_condition!$A32:$A33)))</f>
        <v>0</v>
      </c>
      <c r="AV32" s="36">
        <f>if($A32="",0,if(AV$1="",0,dproduct(k2_multipl!$A$1:$AU$100,AV$1,k3.5_condition!$A32:$A33)))</f>
        <v>0</v>
      </c>
      <c r="AW32" s="36">
        <f>if($A32="",0,if(AW$1="",0,dproduct(k2_multipl!$A$1:$AU$100,AW$1,k3.5_condition!$A32:$A33)))</f>
        <v>0</v>
      </c>
      <c r="AX32" s="36">
        <f>if($A32="",0,if(AX$1="",0,dproduct(k2_multipl!$A$1:$AU$100,AX$1,k3.5_condition!$A32:$A33)))</f>
        <v>0</v>
      </c>
      <c r="AY32" s="36">
        <f>if($A32="",0,if(AY$1="",0,dproduct(k2_multipl!$A$1:$AU$100,AY$1,k3.5_condition!$A32:$A33)))</f>
        <v>0</v>
      </c>
    </row>
    <row r="33">
      <c r="B33" s="36">
        <f>if($A33="",0,if(B$1="",0,dproduct(k2_multipl!$A$1:$AU$100,B$1,k3.5_condition!$B33:$B34)))</f>
        <v>0</v>
      </c>
      <c r="C33" s="36">
        <f>if($A33="",0,if(C$1="",0,dproduct(k2_multipl!$A$1:$AU$100,C$1,k3.5_condition!$B33:$B34)))</f>
        <v>0</v>
      </c>
      <c r="D33" s="36">
        <f>if($A33="",0,if(D$1="",0,dproduct(k2_multipl!$A$1:$AU$100,D$1,k3.5_condition!$B33:$B34)))</f>
        <v>0</v>
      </c>
      <c r="E33" s="36">
        <f>if($A33="",0,if(E$1="",0,dproduct(k2_multipl!$A$1:$AU$100,E$1,k3.5_condition!$B33:$B34)))</f>
        <v>0</v>
      </c>
      <c r="F33" s="36">
        <f>if($A33="",0,if(F$1="",0,dproduct(k2_multipl!$A$1:$AU$100,F$1,k3.5_condition!$B33:$B34)))</f>
        <v>0</v>
      </c>
      <c r="G33" s="36">
        <f>if($A33="",0,if(G$1="",0,dproduct(k2_multipl!$A$1:$AU$100,G$1,k3.5_condition!$B33:$B34)))</f>
        <v>0</v>
      </c>
      <c r="H33" s="36">
        <f>if($A33="",0,if(H$1="",0,dproduct(k2_multipl!$A$1:$AU$100,H$1,k3.5_condition!$B33:$B34)))</f>
        <v>0</v>
      </c>
      <c r="I33" s="36">
        <f>if($A33="",0,if(I$1="",0,dproduct(k2_multipl!$A$1:$AU$100,I$1,k3.5_condition!$B33:$B34)))</f>
        <v>0</v>
      </c>
      <c r="J33" s="36">
        <f>if($A33="",0,if(J$1="",0,dproduct(k2_multipl!$A$1:$AU$100,J$1,k3.5_condition!$B33:$B34)))</f>
        <v>0</v>
      </c>
      <c r="K33" s="36">
        <f>if($A33="",0,if(K$1="",0,dproduct(k2_multipl!$A$1:$AU$100,K$1,k3.5_condition!$B33:$B34)))</f>
        <v>0</v>
      </c>
      <c r="L33" s="36">
        <f>if($A33="",0,if(L$1="",0,dproduct(k2_multipl!$A$1:$AU$100,L$1,k3.5_condition!$B33:$B34)))</f>
        <v>0</v>
      </c>
      <c r="M33" s="36">
        <f>if($A33="",0,if(M$1="",0,dproduct(k2_multipl!$A$1:$AU$100,M$1,k3.5_condition!$B33:$B34)))</f>
        <v>0</v>
      </c>
      <c r="N33" s="36">
        <f>if($A33="",0,if(N$1="",0,dproduct(k2_multipl!$A$1:$AU$100,N$1,k3.5_condition!$B33:$B34)))</f>
        <v>0</v>
      </c>
      <c r="O33" s="36">
        <f>if($A33="",0,if(O$1="",0,dproduct(k2_multipl!$A$1:$AU$100,O$1,k3.5_condition!$B33:$B34)))</f>
        <v>0</v>
      </c>
      <c r="P33" s="36">
        <f>if($A33="",0,if(P$1="",0,dproduct(k2_multipl!$A$1:$AU$100,P$1,k3.5_condition!$B33:$B34)))</f>
        <v>0</v>
      </c>
      <c r="Q33" s="36">
        <f>if($A33="",0,if(Q$1="",0,dproduct(k2_multipl!$A$1:$AU$100,Q$1,k3.5_condition!$B33:$B34)))</f>
        <v>0</v>
      </c>
      <c r="R33" s="36">
        <f>if($A33="",0,if(R$1="",0,dproduct(k2_multipl!$A$1:$AU$100,R$1,k3.5_condition!$B33:$B34)))</f>
        <v>0</v>
      </c>
      <c r="S33" s="36">
        <f>if($A33="",0,if(S$1="",0,dproduct(k2_multipl!$A$1:$AU$100,S$1,k3.5_condition!$B33:$B34)))</f>
        <v>0</v>
      </c>
      <c r="T33" s="36">
        <f>if($A33="",0,if(T$1="",0,dproduct(k2_multipl!$A$1:$AU$100,T$1,k3.5_condition!$B33:$B34)))</f>
        <v>0</v>
      </c>
      <c r="U33" s="36">
        <f>if($A33="",0,if(U$1="",0,dproduct(k2_multipl!$A$1:$AU$100,U$1,k3.5_condition!$B33:$B34)))</f>
        <v>0</v>
      </c>
      <c r="V33" s="36">
        <f>if($A33="",0,if(V$1="",0,dproduct(k2_multipl!$A$1:$AU$100,V$1,k3.5_condition!$B33:$B34)))</f>
        <v>0</v>
      </c>
      <c r="W33" s="36">
        <f>if($A33="",0,if(W$1="",0,dproduct(k2_multipl!$A$1:$AU$100,W$1,k3.5_condition!$B33:$B34)))</f>
        <v>0</v>
      </c>
      <c r="X33" s="36">
        <f>if($A33="",0,if(X$1="",0,dproduct(k2_multipl!$A$1:$AU$100,X$1,k3.5_condition!$B33:$B34)))</f>
        <v>0</v>
      </c>
      <c r="Y33" s="36">
        <f>if($A33="",0,if(Y$1="",0,dproduct(k2_multipl!$A$1:$AU$100,Y$1,k3.5_condition!$B33:$B34)))</f>
        <v>0</v>
      </c>
      <c r="Z33" s="36">
        <f>if($A33="",0,if(Z$1="",0,dproduct(k2_multipl!$A$1:$AU$100,Z$1,k3.5_condition!$B33:$B34)))</f>
        <v>0</v>
      </c>
      <c r="AA33" s="36">
        <f>if($A33="",0,if(AA$1="",0,dproduct(k2_multipl!$A$1:$AU$100,AA$1,k3.5_condition!$B33:$B34)))</f>
        <v>0</v>
      </c>
      <c r="AB33" s="36">
        <f>if($A33="",0,if(AB$1="",0,dproduct(k2_multipl!$A$1:$AU$100,AB$1,k3.5_condition!$B33:$B34)))</f>
        <v>0</v>
      </c>
      <c r="AC33" s="36">
        <f>if($A33="",0,if(AC$1="",0,dproduct(k2_multipl!$A$1:$AU$100,AC$1,k3.5_condition!$B33:$B34)))</f>
        <v>0</v>
      </c>
      <c r="AD33" s="36">
        <f>if($A33="",0,if(AD$1="",0,dproduct(k2_multipl!$A$1:$AU$100,AD$1,k3.5_condition!$B33:$B34)))</f>
        <v>0</v>
      </c>
      <c r="AE33" s="36">
        <f>if($A33="",0,if(AE$1="",0,dproduct(k2_multipl!$A$1:$AU$100,AE$1,k3.5_condition!$B33:$B34)))</f>
        <v>0</v>
      </c>
      <c r="AF33" s="36">
        <f>if($A33="",0,if(AF$1="",0,dproduct(k2_multipl!$A$1:$AU$100,AF$1,k3.5_condition!$B33:$B34)))</f>
        <v>0</v>
      </c>
      <c r="AG33" s="36">
        <f>if($A33="",0,if(AG$1="",0,dproduct(k2_multipl!$A$1:$AU$100,AG$1,k3.5_condition!$B33:$B34)))</f>
        <v>0</v>
      </c>
      <c r="AH33" s="36">
        <f>if($A33="",0,if(AH$1="",0,dproduct(k2_multipl!$A$1:$AU$100,AH$1,k3.5_condition!$B33:$B34)))</f>
        <v>0</v>
      </c>
      <c r="AI33" s="36">
        <f>if($A33="",0,if(AI$1="",0,dproduct(k2_multipl!$A$1:$AU$100,AI$1,k3.5_condition!$B33:$B34)))</f>
        <v>0</v>
      </c>
      <c r="AJ33" s="36">
        <f>if($A33="",0,if(AJ$1="",0,dproduct(k2_multipl!$A$1:$AU$100,AJ$1,k3.5_condition!$B33:$B34)))</f>
        <v>0</v>
      </c>
      <c r="AK33" s="36">
        <f>if($A33="",0,if(AK$1="",0,dproduct(k2_multipl!$A$1:$AU$100,AK$1,k3.5_condition!$B33:$B34)))</f>
        <v>0</v>
      </c>
      <c r="AL33" s="36">
        <f>if($A33="",0,if(AL$1="",0,dproduct(k2_multipl!$A$1:$AU$100,AL$1,k3.5_condition!$B33:$B34)))</f>
        <v>0</v>
      </c>
      <c r="AM33" s="36">
        <f>if($A33="",0,if(AM$1="",0,dproduct(k2_multipl!$A$1:$AU$100,AM$1,k3.5_condition!$B33:$B34)))</f>
        <v>0</v>
      </c>
      <c r="AN33" s="36">
        <f>if($A33="",0,if(AN$1="",0,dproduct(k2_multipl!$A$1:$AU$100,AN$1,k3.5_condition!$B33:$B34)))</f>
        <v>0</v>
      </c>
      <c r="AO33" s="36">
        <f>if($A33="",0,if(AO$1="",0,dproduct(k2_multipl!$A$1:$AU$100,AO$1,k3.5_condition!$B33:$B34)))</f>
        <v>0</v>
      </c>
      <c r="AP33" s="36">
        <f>if($A33="",0,if(AP$1="",0,dproduct(k2_multipl!$A$1:$AU$100,AP$1,k3.5_condition!$B33:$B34)))</f>
        <v>0</v>
      </c>
      <c r="AQ33" s="36">
        <f>if($A33="",0,if(AQ$1="",0,dproduct(k2_multipl!$A$1:$AU$100,AQ$1,k3.5_condition!$B33:$B34)))</f>
        <v>0</v>
      </c>
      <c r="AR33" s="36">
        <f>if($A33="",0,if(AR$1="",0,dproduct(k2_multipl!$A$1:$AU$100,AR$1,k3.5_condition!$B33:$B34)))</f>
        <v>0</v>
      </c>
      <c r="AS33" s="36">
        <f>if($A33="",0,if(AS$1="",0,dproduct(k2_multipl!$A$1:$AU$100,AS$1,k3.5_condition!$B33:$B34)))</f>
        <v>0</v>
      </c>
      <c r="AT33" s="36">
        <f>if($A33="",0,if(AT$1="",0,dproduct(k2_multipl!$A$1:$AU$100,AT$1,k3.5_condition!$B33:$B34)))</f>
        <v>0</v>
      </c>
      <c r="AU33" s="36">
        <f>if($A33="",0,if(AU$1="",0,dproduct(k2_multipl!$A$1:$AU$100,AU$1,k3.5_condition!$B33:$B34)))</f>
        <v>0</v>
      </c>
      <c r="AV33" s="36">
        <f>if($A33="",0,if(AV$1="",0,dproduct(k2_multipl!$A$1:$AU$100,AV$1,k3.5_condition!$B33:$B34)))</f>
        <v>0</v>
      </c>
      <c r="AW33" s="36">
        <f>if($A33="",0,if(AW$1="",0,dproduct(k2_multipl!$A$1:$AU$100,AW$1,k3.5_condition!$B33:$B34)))</f>
        <v>0</v>
      </c>
      <c r="AX33" s="36">
        <f>if($A33="",0,if(AX$1="",0,dproduct(k2_multipl!$A$1:$AU$100,AX$1,k3.5_condition!$B33:$B34)))</f>
        <v>0</v>
      </c>
      <c r="AY33" s="36">
        <f>if($A33="",0,if(AY$1="",0,dproduct(k2_multipl!$A$1:$AU$100,AY$1,k3.5_condition!$B33:$B34)))</f>
        <v>0</v>
      </c>
    </row>
    <row r="34">
      <c r="B34" s="36">
        <f>if($A34="",0,if(B$1="",0,dproduct(k2_multipl!$A$1:$AU$100,B$1,k3.5_condition!$A34:$A35)))</f>
        <v>0</v>
      </c>
      <c r="C34" s="36">
        <f>if($A34="",0,if(C$1="",0,dproduct(k2_multipl!$A$1:$AU$100,C$1,k3.5_condition!$A34:$A35)))</f>
        <v>0</v>
      </c>
      <c r="D34" s="36">
        <f>if($A34="",0,if(D$1="",0,dproduct(k2_multipl!$A$1:$AU$100,D$1,k3.5_condition!$A34:$A35)))</f>
        <v>0</v>
      </c>
      <c r="E34" s="36">
        <f>if($A34="",0,if(E$1="",0,dproduct(k2_multipl!$A$1:$AU$100,E$1,k3.5_condition!$A34:$A35)))</f>
        <v>0</v>
      </c>
      <c r="F34" s="36">
        <f>if($A34="",0,if(F$1="",0,dproduct(k2_multipl!$A$1:$AU$100,F$1,k3.5_condition!$A34:$A35)))</f>
        <v>0</v>
      </c>
      <c r="G34" s="36">
        <f>if($A34="",0,if(G$1="",0,dproduct(k2_multipl!$A$1:$AU$100,G$1,k3.5_condition!$A34:$A35)))</f>
        <v>0</v>
      </c>
      <c r="H34" s="36">
        <f>if($A34="",0,if(H$1="",0,dproduct(k2_multipl!$A$1:$AU$100,H$1,k3.5_condition!$A34:$A35)))</f>
        <v>0</v>
      </c>
      <c r="I34" s="36">
        <f>if($A34="",0,if(I$1="",0,dproduct(k2_multipl!$A$1:$AU$100,I$1,k3.5_condition!$A34:$A35)))</f>
        <v>0</v>
      </c>
      <c r="J34" s="36">
        <f>if($A34="",0,if(J$1="",0,dproduct(k2_multipl!$A$1:$AU$100,J$1,k3.5_condition!$A34:$A35)))</f>
        <v>0</v>
      </c>
      <c r="K34" s="36">
        <f>if($A34="",0,if(K$1="",0,dproduct(k2_multipl!$A$1:$AU$100,K$1,k3.5_condition!$A34:$A35)))</f>
        <v>0</v>
      </c>
      <c r="L34" s="36">
        <f>if($A34="",0,if(L$1="",0,dproduct(k2_multipl!$A$1:$AU$100,L$1,k3.5_condition!$A34:$A35)))</f>
        <v>0</v>
      </c>
      <c r="M34" s="36">
        <f>if($A34="",0,if(M$1="",0,dproduct(k2_multipl!$A$1:$AU$100,M$1,k3.5_condition!$A34:$A35)))</f>
        <v>0</v>
      </c>
      <c r="N34" s="36">
        <f>if($A34="",0,if(N$1="",0,dproduct(k2_multipl!$A$1:$AU$100,N$1,k3.5_condition!$A34:$A35)))</f>
        <v>0</v>
      </c>
      <c r="O34" s="36">
        <f>if($A34="",0,if(O$1="",0,dproduct(k2_multipl!$A$1:$AU$100,O$1,k3.5_condition!$A34:$A35)))</f>
        <v>0</v>
      </c>
      <c r="P34" s="36">
        <f>if($A34="",0,if(P$1="",0,dproduct(k2_multipl!$A$1:$AU$100,P$1,k3.5_condition!$A34:$A35)))</f>
        <v>0</v>
      </c>
      <c r="Q34" s="36">
        <f>if($A34="",0,if(Q$1="",0,dproduct(k2_multipl!$A$1:$AU$100,Q$1,k3.5_condition!$A34:$A35)))</f>
        <v>0</v>
      </c>
      <c r="R34" s="36">
        <f>if($A34="",0,if(R$1="",0,dproduct(k2_multipl!$A$1:$AU$100,R$1,k3.5_condition!$A34:$A35)))</f>
        <v>0</v>
      </c>
      <c r="S34" s="36">
        <f>if($A34="",0,if(S$1="",0,dproduct(k2_multipl!$A$1:$AU$100,S$1,k3.5_condition!$A34:$A35)))</f>
        <v>0</v>
      </c>
      <c r="T34" s="36">
        <f>if($A34="",0,if(T$1="",0,dproduct(k2_multipl!$A$1:$AU$100,T$1,k3.5_condition!$A34:$A35)))</f>
        <v>0</v>
      </c>
      <c r="U34" s="36">
        <f>if($A34="",0,if(U$1="",0,dproduct(k2_multipl!$A$1:$AU$100,U$1,k3.5_condition!$A34:$A35)))</f>
        <v>0</v>
      </c>
      <c r="V34" s="36">
        <f>if($A34="",0,if(V$1="",0,dproduct(k2_multipl!$A$1:$AU$100,V$1,k3.5_condition!$A34:$A35)))</f>
        <v>0</v>
      </c>
      <c r="W34" s="36">
        <f>if($A34="",0,if(W$1="",0,dproduct(k2_multipl!$A$1:$AU$100,W$1,k3.5_condition!$A34:$A35)))</f>
        <v>0</v>
      </c>
      <c r="X34" s="36">
        <f>if($A34="",0,if(X$1="",0,dproduct(k2_multipl!$A$1:$AU$100,X$1,k3.5_condition!$A34:$A35)))</f>
        <v>0</v>
      </c>
      <c r="Y34" s="36">
        <f>if($A34="",0,if(Y$1="",0,dproduct(k2_multipl!$A$1:$AU$100,Y$1,k3.5_condition!$A34:$A35)))</f>
        <v>0</v>
      </c>
      <c r="Z34" s="36">
        <f>if($A34="",0,if(Z$1="",0,dproduct(k2_multipl!$A$1:$AU$100,Z$1,k3.5_condition!$A34:$A35)))</f>
        <v>0</v>
      </c>
      <c r="AA34" s="36">
        <f>if($A34="",0,if(AA$1="",0,dproduct(k2_multipl!$A$1:$AU$100,AA$1,k3.5_condition!$A34:$A35)))</f>
        <v>0</v>
      </c>
      <c r="AB34" s="36">
        <f>if($A34="",0,if(AB$1="",0,dproduct(k2_multipl!$A$1:$AU$100,AB$1,k3.5_condition!$A34:$A35)))</f>
        <v>0</v>
      </c>
      <c r="AC34" s="36">
        <f>if($A34="",0,if(AC$1="",0,dproduct(k2_multipl!$A$1:$AU$100,AC$1,k3.5_condition!$A34:$A35)))</f>
        <v>0</v>
      </c>
      <c r="AD34" s="36">
        <f>if($A34="",0,if(AD$1="",0,dproduct(k2_multipl!$A$1:$AU$100,AD$1,k3.5_condition!$A34:$A35)))</f>
        <v>0</v>
      </c>
      <c r="AE34" s="36">
        <f>if($A34="",0,if(AE$1="",0,dproduct(k2_multipl!$A$1:$AU$100,AE$1,k3.5_condition!$A34:$A35)))</f>
        <v>0</v>
      </c>
      <c r="AF34" s="36">
        <f>if($A34="",0,if(AF$1="",0,dproduct(k2_multipl!$A$1:$AU$100,AF$1,k3.5_condition!$A34:$A35)))</f>
        <v>0</v>
      </c>
      <c r="AG34" s="36">
        <f>if($A34="",0,if(AG$1="",0,dproduct(k2_multipl!$A$1:$AU$100,AG$1,k3.5_condition!$A34:$A35)))</f>
        <v>0</v>
      </c>
      <c r="AH34" s="36">
        <f>if($A34="",0,if(AH$1="",0,dproduct(k2_multipl!$A$1:$AU$100,AH$1,k3.5_condition!$A34:$A35)))</f>
        <v>0</v>
      </c>
      <c r="AI34" s="36">
        <f>if($A34="",0,if(AI$1="",0,dproduct(k2_multipl!$A$1:$AU$100,AI$1,k3.5_condition!$A34:$A35)))</f>
        <v>0</v>
      </c>
      <c r="AJ34" s="36">
        <f>if($A34="",0,if(AJ$1="",0,dproduct(k2_multipl!$A$1:$AU$100,AJ$1,k3.5_condition!$A34:$A35)))</f>
        <v>0</v>
      </c>
      <c r="AK34" s="36">
        <f>if($A34="",0,if(AK$1="",0,dproduct(k2_multipl!$A$1:$AU$100,AK$1,k3.5_condition!$A34:$A35)))</f>
        <v>0</v>
      </c>
      <c r="AL34" s="36">
        <f>if($A34="",0,if(AL$1="",0,dproduct(k2_multipl!$A$1:$AU$100,AL$1,k3.5_condition!$A34:$A35)))</f>
        <v>0</v>
      </c>
      <c r="AM34" s="36">
        <f>if($A34="",0,if(AM$1="",0,dproduct(k2_multipl!$A$1:$AU$100,AM$1,k3.5_condition!$A34:$A35)))</f>
        <v>0</v>
      </c>
      <c r="AN34" s="36">
        <f>if($A34="",0,if(AN$1="",0,dproduct(k2_multipl!$A$1:$AU$100,AN$1,k3.5_condition!$A34:$A35)))</f>
        <v>0</v>
      </c>
      <c r="AO34" s="36">
        <f>if($A34="",0,if(AO$1="",0,dproduct(k2_multipl!$A$1:$AU$100,AO$1,k3.5_condition!$A34:$A35)))</f>
        <v>0</v>
      </c>
      <c r="AP34" s="36">
        <f>if($A34="",0,if(AP$1="",0,dproduct(k2_multipl!$A$1:$AU$100,AP$1,k3.5_condition!$A34:$A35)))</f>
        <v>0</v>
      </c>
      <c r="AQ34" s="36">
        <f>if($A34="",0,if(AQ$1="",0,dproduct(k2_multipl!$A$1:$AU$100,AQ$1,k3.5_condition!$A34:$A35)))</f>
        <v>0</v>
      </c>
      <c r="AR34" s="36">
        <f>if($A34="",0,if(AR$1="",0,dproduct(k2_multipl!$A$1:$AU$100,AR$1,k3.5_condition!$A34:$A35)))</f>
        <v>0</v>
      </c>
      <c r="AS34" s="36">
        <f>if($A34="",0,if(AS$1="",0,dproduct(k2_multipl!$A$1:$AU$100,AS$1,k3.5_condition!$A34:$A35)))</f>
        <v>0</v>
      </c>
      <c r="AT34" s="36">
        <f>if($A34="",0,if(AT$1="",0,dproduct(k2_multipl!$A$1:$AU$100,AT$1,k3.5_condition!$A34:$A35)))</f>
        <v>0</v>
      </c>
      <c r="AU34" s="36">
        <f>if($A34="",0,if(AU$1="",0,dproduct(k2_multipl!$A$1:$AU$100,AU$1,k3.5_condition!$A34:$A35)))</f>
        <v>0</v>
      </c>
      <c r="AV34" s="36">
        <f>if($A34="",0,if(AV$1="",0,dproduct(k2_multipl!$A$1:$AU$100,AV$1,k3.5_condition!$A34:$A35)))</f>
        <v>0</v>
      </c>
      <c r="AW34" s="36">
        <f>if($A34="",0,if(AW$1="",0,dproduct(k2_multipl!$A$1:$AU$100,AW$1,k3.5_condition!$A34:$A35)))</f>
        <v>0</v>
      </c>
      <c r="AX34" s="36">
        <f>if($A34="",0,if(AX$1="",0,dproduct(k2_multipl!$A$1:$AU$100,AX$1,k3.5_condition!$A34:$A35)))</f>
        <v>0</v>
      </c>
      <c r="AY34" s="36">
        <f>if($A34="",0,if(AY$1="",0,dproduct(k2_multipl!$A$1:$AU$100,AY$1,k3.5_condition!$A34:$A35)))</f>
        <v>0</v>
      </c>
    </row>
    <row r="35">
      <c r="B35" s="36">
        <f>if($A35="",0,if(B$1="",0,dproduct(k2_multipl!$A$1:$AU$100,B$1,k3.5_condition!$B35:$B36)))</f>
        <v>0</v>
      </c>
      <c r="C35" s="36">
        <f>if($A35="",0,if(C$1="",0,dproduct(k2_multipl!$A$1:$AU$100,C$1,k3.5_condition!$B35:$B36)))</f>
        <v>0</v>
      </c>
      <c r="D35" s="36">
        <f>if($A35="",0,if(D$1="",0,dproduct(k2_multipl!$A$1:$AU$100,D$1,k3.5_condition!$B35:$B36)))</f>
        <v>0</v>
      </c>
      <c r="E35" s="36">
        <f>if($A35="",0,if(E$1="",0,dproduct(k2_multipl!$A$1:$AU$100,E$1,k3.5_condition!$B35:$B36)))</f>
        <v>0</v>
      </c>
      <c r="F35" s="36">
        <f>if($A35="",0,if(F$1="",0,dproduct(k2_multipl!$A$1:$AU$100,F$1,k3.5_condition!$B35:$B36)))</f>
        <v>0</v>
      </c>
      <c r="G35" s="36">
        <f>if($A35="",0,if(G$1="",0,dproduct(k2_multipl!$A$1:$AU$100,G$1,k3.5_condition!$B35:$B36)))</f>
        <v>0</v>
      </c>
      <c r="H35" s="36">
        <f>if($A35="",0,if(H$1="",0,dproduct(k2_multipl!$A$1:$AU$100,H$1,k3.5_condition!$B35:$B36)))</f>
        <v>0</v>
      </c>
      <c r="I35" s="36">
        <f>if($A35="",0,if(I$1="",0,dproduct(k2_multipl!$A$1:$AU$100,I$1,k3.5_condition!$B35:$B36)))</f>
        <v>0</v>
      </c>
      <c r="J35" s="36">
        <f>if($A35="",0,if(J$1="",0,dproduct(k2_multipl!$A$1:$AU$100,J$1,k3.5_condition!$B35:$B36)))</f>
        <v>0</v>
      </c>
      <c r="K35" s="36">
        <f>if($A35="",0,if(K$1="",0,dproduct(k2_multipl!$A$1:$AU$100,K$1,k3.5_condition!$B35:$B36)))</f>
        <v>0</v>
      </c>
      <c r="L35" s="36">
        <f>if($A35="",0,if(L$1="",0,dproduct(k2_multipl!$A$1:$AU$100,L$1,k3.5_condition!$B35:$B36)))</f>
        <v>0</v>
      </c>
      <c r="M35" s="36">
        <f>if($A35="",0,if(M$1="",0,dproduct(k2_multipl!$A$1:$AU$100,M$1,k3.5_condition!$B35:$B36)))</f>
        <v>0</v>
      </c>
      <c r="N35" s="36">
        <f>if($A35="",0,if(N$1="",0,dproduct(k2_multipl!$A$1:$AU$100,N$1,k3.5_condition!$B35:$B36)))</f>
        <v>0</v>
      </c>
      <c r="O35" s="36">
        <f>if($A35="",0,if(O$1="",0,dproduct(k2_multipl!$A$1:$AU$100,O$1,k3.5_condition!$B35:$B36)))</f>
        <v>0</v>
      </c>
      <c r="P35" s="36">
        <f>if($A35="",0,if(P$1="",0,dproduct(k2_multipl!$A$1:$AU$100,P$1,k3.5_condition!$B35:$B36)))</f>
        <v>0</v>
      </c>
      <c r="Q35" s="36">
        <f>if($A35="",0,if(Q$1="",0,dproduct(k2_multipl!$A$1:$AU$100,Q$1,k3.5_condition!$B35:$B36)))</f>
        <v>0</v>
      </c>
      <c r="R35" s="36">
        <f>if($A35="",0,if(R$1="",0,dproduct(k2_multipl!$A$1:$AU$100,R$1,k3.5_condition!$B35:$B36)))</f>
        <v>0</v>
      </c>
      <c r="S35" s="36">
        <f>if($A35="",0,if(S$1="",0,dproduct(k2_multipl!$A$1:$AU$100,S$1,k3.5_condition!$B35:$B36)))</f>
        <v>0</v>
      </c>
      <c r="T35" s="36">
        <f>if($A35="",0,if(T$1="",0,dproduct(k2_multipl!$A$1:$AU$100,T$1,k3.5_condition!$B35:$B36)))</f>
        <v>0</v>
      </c>
      <c r="U35" s="36">
        <f>if($A35="",0,if(U$1="",0,dproduct(k2_multipl!$A$1:$AU$100,U$1,k3.5_condition!$B35:$B36)))</f>
        <v>0</v>
      </c>
      <c r="V35" s="36">
        <f>if($A35="",0,if(V$1="",0,dproduct(k2_multipl!$A$1:$AU$100,V$1,k3.5_condition!$B35:$B36)))</f>
        <v>0</v>
      </c>
      <c r="W35" s="36">
        <f>if($A35="",0,if(W$1="",0,dproduct(k2_multipl!$A$1:$AU$100,W$1,k3.5_condition!$B35:$B36)))</f>
        <v>0</v>
      </c>
      <c r="X35" s="36">
        <f>if($A35="",0,if(X$1="",0,dproduct(k2_multipl!$A$1:$AU$100,X$1,k3.5_condition!$B35:$B36)))</f>
        <v>0</v>
      </c>
      <c r="Y35" s="36">
        <f>if($A35="",0,if(Y$1="",0,dproduct(k2_multipl!$A$1:$AU$100,Y$1,k3.5_condition!$B35:$B36)))</f>
        <v>0</v>
      </c>
      <c r="Z35" s="36">
        <f>if($A35="",0,if(Z$1="",0,dproduct(k2_multipl!$A$1:$AU$100,Z$1,k3.5_condition!$B35:$B36)))</f>
        <v>0</v>
      </c>
      <c r="AA35" s="36">
        <f>if($A35="",0,if(AA$1="",0,dproduct(k2_multipl!$A$1:$AU$100,AA$1,k3.5_condition!$B35:$B36)))</f>
        <v>0</v>
      </c>
      <c r="AB35" s="36">
        <f>if($A35="",0,if(AB$1="",0,dproduct(k2_multipl!$A$1:$AU$100,AB$1,k3.5_condition!$B35:$B36)))</f>
        <v>0</v>
      </c>
      <c r="AC35" s="36">
        <f>if($A35="",0,if(AC$1="",0,dproduct(k2_multipl!$A$1:$AU$100,AC$1,k3.5_condition!$B35:$B36)))</f>
        <v>0</v>
      </c>
      <c r="AD35" s="36">
        <f>if($A35="",0,if(AD$1="",0,dproduct(k2_multipl!$A$1:$AU$100,AD$1,k3.5_condition!$B35:$B36)))</f>
        <v>0</v>
      </c>
      <c r="AE35" s="36">
        <f>if($A35="",0,if(AE$1="",0,dproduct(k2_multipl!$A$1:$AU$100,AE$1,k3.5_condition!$B35:$B36)))</f>
        <v>0</v>
      </c>
      <c r="AF35" s="36">
        <f>if($A35="",0,if(AF$1="",0,dproduct(k2_multipl!$A$1:$AU$100,AF$1,k3.5_condition!$B35:$B36)))</f>
        <v>0</v>
      </c>
      <c r="AG35" s="36">
        <f>if($A35="",0,if(AG$1="",0,dproduct(k2_multipl!$A$1:$AU$100,AG$1,k3.5_condition!$B35:$B36)))</f>
        <v>0</v>
      </c>
      <c r="AH35" s="36">
        <f>if($A35="",0,if(AH$1="",0,dproduct(k2_multipl!$A$1:$AU$100,AH$1,k3.5_condition!$B35:$B36)))</f>
        <v>0</v>
      </c>
      <c r="AI35" s="36">
        <f>if($A35="",0,if(AI$1="",0,dproduct(k2_multipl!$A$1:$AU$100,AI$1,k3.5_condition!$B35:$B36)))</f>
        <v>0</v>
      </c>
      <c r="AJ35" s="36">
        <f>if($A35="",0,if(AJ$1="",0,dproduct(k2_multipl!$A$1:$AU$100,AJ$1,k3.5_condition!$B35:$B36)))</f>
        <v>0</v>
      </c>
      <c r="AK35" s="36">
        <f>if($A35="",0,if(AK$1="",0,dproduct(k2_multipl!$A$1:$AU$100,AK$1,k3.5_condition!$B35:$B36)))</f>
        <v>0</v>
      </c>
      <c r="AL35" s="36">
        <f>if($A35="",0,if(AL$1="",0,dproduct(k2_multipl!$A$1:$AU$100,AL$1,k3.5_condition!$B35:$B36)))</f>
        <v>0</v>
      </c>
      <c r="AM35" s="36">
        <f>if($A35="",0,if(AM$1="",0,dproduct(k2_multipl!$A$1:$AU$100,AM$1,k3.5_condition!$B35:$B36)))</f>
        <v>0</v>
      </c>
      <c r="AN35" s="36">
        <f>if($A35="",0,if(AN$1="",0,dproduct(k2_multipl!$A$1:$AU$100,AN$1,k3.5_condition!$B35:$B36)))</f>
        <v>0</v>
      </c>
      <c r="AO35" s="36">
        <f>if($A35="",0,if(AO$1="",0,dproduct(k2_multipl!$A$1:$AU$100,AO$1,k3.5_condition!$B35:$B36)))</f>
        <v>0</v>
      </c>
      <c r="AP35" s="36">
        <f>if($A35="",0,if(AP$1="",0,dproduct(k2_multipl!$A$1:$AU$100,AP$1,k3.5_condition!$B35:$B36)))</f>
        <v>0</v>
      </c>
      <c r="AQ35" s="36">
        <f>if($A35="",0,if(AQ$1="",0,dproduct(k2_multipl!$A$1:$AU$100,AQ$1,k3.5_condition!$B35:$B36)))</f>
        <v>0</v>
      </c>
      <c r="AR35" s="36">
        <f>if($A35="",0,if(AR$1="",0,dproduct(k2_multipl!$A$1:$AU$100,AR$1,k3.5_condition!$B35:$B36)))</f>
        <v>0</v>
      </c>
      <c r="AS35" s="36">
        <f>if($A35="",0,if(AS$1="",0,dproduct(k2_multipl!$A$1:$AU$100,AS$1,k3.5_condition!$B35:$B36)))</f>
        <v>0</v>
      </c>
      <c r="AT35" s="36">
        <f>if($A35="",0,if(AT$1="",0,dproduct(k2_multipl!$A$1:$AU$100,AT$1,k3.5_condition!$B35:$B36)))</f>
        <v>0</v>
      </c>
      <c r="AU35" s="36">
        <f>if($A35="",0,if(AU$1="",0,dproduct(k2_multipl!$A$1:$AU$100,AU$1,k3.5_condition!$B35:$B36)))</f>
        <v>0</v>
      </c>
      <c r="AV35" s="36">
        <f>if($A35="",0,if(AV$1="",0,dproduct(k2_multipl!$A$1:$AU$100,AV$1,k3.5_condition!$B35:$B36)))</f>
        <v>0</v>
      </c>
      <c r="AW35" s="36">
        <f>if($A35="",0,if(AW$1="",0,dproduct(k2_multipl!$A$1:$AU$100,AW$1,k3.5_condition!$B35:$B36)))</f>
        <v>0</v>
      </c>
      <c r="AX35" s="36">
        <f>if($A35="",0,if(AX$1="",0,dproduct(k2_multipl!$A$1:$AU$100,AX$1,k3.5_condition!$B35:$B36)))</f>
        <v>0</v>
      </c>
      <c r="AY35" s="36">
        <f>if($A35="",0,if(AY$1="",0,dproduct(k2_multipl!$A$1:$AU$100,AY$1,k3.5_condition!$B35:$B36)))</f>
        <v>0</v>
      </c>
    </row>
    <row r="36">
      <c r="B36" s="36">
        <f>if($A36="",0,if(B$1="",0,dproduct(k2_multipl!$A$1:$AU$100,B$1,k3.5_condition!$A36:$A37)))</f>
        <v>0</v>
      </c>
      <c r="C36" s="36">
        <f>if($A36="",0,if(C$1="",0,dproduct(k2_multipl!$A$1:$AU$100,C$1,k3.5_condition!$A36:$A37)))</f>
        <v>0</v>
      </c>
      <c r="D36" s="36">
        <f>if($A36="",0,if(D$1="",0,dproduct(k2_multipl!$A$1:$AU$100,D$1,k3.5_condition!$A36:$A37)))</f>
        <v>0</v>
      </c>
      <c r="E36" s="36">
        <f>if($A36="",0,if(E$1="",0,dproduct(k2_multipl!$A$1:$AU$100,E$1,k3.5_condition!$A36:$A37)))</f>
        <v>0</v>
      </c>
      <c r="F36" s="36">
        <f>if($A36="",0,if(F$1="",0,dproduct(k2_multipl!$A$1:$AU$100,F$1,k3.5_condition!$A36:$A37)))</f>
        <v>0</v>
      </c>
      <c r="G36" s="36">
        <f>if($A36="",0,if(G$1="",0,dproduct(k2_multipl!$A$1:$AU$100,G$1,k3.5_condition!$A36:$A37)))</f>
        <v>0</v>
      </c>
      <c r="H36" s="36">
        <f>if($A36="",0,if(H$1="",0,dproduct(k2_multipl!$A$1:$AU$100,H$1,k3.5_condition!$A36:$A37)))</f>
        <v>0</v>
      </c>
      <c r="I36" s="36">
        <f>if($A36="",0,if(I$1="",0,dproduct(k2_multipl!$A$1:$AU$100,I$1,k3.5_condition!$A36:$A37)))</f>
        <v>0</v>
      </c>
      <c r="J36" s="36">
        <f>if($A36="",0,if(J$1="",0,dproduct(k2_multipl!$A$1:$AU$100,J$1,k3.5_condition!$A36:$A37)))</f>
        <v>0</v>
      </c>
      <c r="K36" s="36">
        <f>if($A36="",0,if(K$1="",0,dproduct(k2_multipl!$A$1:$AU$100,K$1,k3.5_condition!$A36:$A37)))</f>
        <v>0</v>
      </c>
      <c r="L36" s="36">
        <f>if($A36="",0,if(L$1="",0,dproduct(k2_multipl!$A$1:$AU$100,L$1,k3.5_condition!$A36:$A37)))</f>
        <v>0</v>
      </c>
      <c r="M36" s="36">
        <f>if($A36="",0,if(M$1="",0,dproduct(k2_multipl!$A$1:$AU$100,M$1,k3.5_condition!$A36:$A37)))</f>
        <v>0</v>
      </c>
      <c r="N36" s="36">
        <f>if($A36="",0,if(N$1="",0,dproduct(k2_multipl!$A$1:$AU$100,N$1,k3.5_condition!$A36:$A37)))</f>
        <v>0</v>
      </c>
      <c r="O36" s="36">
        <f>if($A36="",0,if(O$1="",0,dproduct(k2_multipl!$A$1:$AU$100,O$1,k3.5_condition!$A36:$A37)))</f>
        <v>0</v>
      </c>
      <c r="P36" s="36">
        <f>if($A36="",0,if(P$1="",0,dproduct(k2_multipl!$A$1:$AU$100,P$1,k3.5_condition!$A36:$A37)))</f>
        <v>0</v>
      </c>
      <c r="Q36" s="36">
        <f>if($A36="",0,if(Q$1="",0,dproduct(k2_multipl!$A$1:$AU$100,Q$1,k3.5_condition!$A36:$A37)))</f>
        <v>0</v>
      </c>
      <c r="R36" s="36">
        <f>if($A36="",0,if(R$1="",0,dproduct(k2_multipl!$A$1:$AU$100,R$1,k3.5_condition!$A36:$A37)))</f>
        <v>0</v>
      </c>
      <c r="S36" s="36">
        <f>if($A36="",0,if(S$1="",0,dproduct(k2_multipl!$A$1:$AU$100,S$1,k3.5_condition!$A36:$A37)))</f>
        <v>0</v>
      </c>
      <c r="T36" s="36">
        <f>if($A36="",0,if(T$1="",0,dproduct(k2_multipl!$A$1:$AU$100,T$1,k3.5_condition!$A36:$A37)))</f>
        <v>0</v>
      </c>
      <c r="U36" s="36">
        <f>if($A36="",0,if(U$1="",0,dproduct(k2_multipl!$A$1:$AU$100,U$1,k3.5_condition!$A36:$A37)))</f>
        <v>0</v>
      </c>
      <c r="V36" s="36">
        <f>if($A36="",0,if(V$1="",0,dproduct(k2_multipl!$A$1:$AU$100,V$1,k3.5_condition!$A36:$A37)))</f>
        <v>0</v>
      </c>
      <c r="W36" s="36">
        <f>if($A36="",0,if(W$1="",0,dproduct(k2_multipl!$A$1:$AU$100,W$1,k3.5_condition!$A36:$A37)))</f>
        <v>0</v>
      </c>
      <c r="X36" s="36">
        <f>if($A36="",0,if(X$1="",0,dproduct(k2_multipl!$A$1:$AU$100,X$1,k3.5_condition!$A36:$A37)))</f>
        <v>0</v>
      </c>
      <c r="Y36" s="36">
        <f>if($A36="",0,if(Y$1="",0,dproduct(k2_multipl!$A$1:$AU$100,Y$1,k3.5_condition!$A36:$A37)))</f>
        <v>0</v>
      </c>
      <c r="Z36" s="36">
        <f>if($A36="",0,if(Z$1="",0,dproduct(k2_multipl!$A$1:$AU$100,Z$1,k3.5_condition!$A36:$A37)))</f>
        <v>0</v>
      </c>
      <c r="AA36" s="36">
        <f>if($A36="",0,if(AA$1="",0,dproduct(k2_multipl!$A$1:$AU$100,AA$1,k3.5_condition!$A36:$A37)))</f>
        <v>0</v>
      </c>
      <c r="AB36" s="36">
        <f>if($A36="",0,if(AB$1="",0,dproduct(k2_multipl!$A$1:$AU$100,AB$1,k3.5_condition!$A36:$A37)))</f>
        <v>0</v>
      </c>
      <c r="AC36" s="36">
        <f>if($A36="",0,if(AC$1="",0,dproduct(k2_multipl!$A$1:$AU$100,AC$1,k3.5_condition!$A36:$A37)))</f>
        <v>0</v>
      </c>
      <c r="AD36" s="36">
        <f>if($A36="",0,if(AD$1="",0,dproduct(k2_multipl!$A$1:$AU$100,AD$1,k3.5_condition!$A36:$A37)))</f>
        <v>0</v>
      </c>
      <c r="AE36" s="36">
        <f>if($A36="",0,if(AE$1="",0,dproduct(k2_multipl!$A$1:$AU$100,AE$1,k3.5_condition!$A36:$A37)))</f>
        <v>0</v>
      </c>
      <c r="AF36" s="36">
        <f>if($A36="",0,if(AF$1="",0,dproduct(k2_multipl!$A$1:$AU$100,AF$1,k3.5_condition!$A36:$A37)))</f>
        <v>0</v>
      </c>
      <c r="AG36" s="36">
        <f>if($A36="",0,if(AG$1="",0,dproduct(k2_multipl!$A$1:$AU$100,AG$1,k3.5_condition!$A36:$A37)))</f>
        <v>0</v>
      </c>
      <c r="AH36" s="36">
        <f>if($A36="",0,if(AH$1="",0,dproduct(k2_multipl!$A$1:$AU$100,AH$1,k3.5_condition!$A36:$A37)))</f>
        <v>0</v>
      </c>
      <c r="AI36" s="36">
        <f>if($A36="",0,if(AI$1="",0,dproduct(k2_multipl!$A$1:$AU$100,AI$1,k3.5_condition!$A36:$A37)))</f>
        <v>0</v>
      </c>
      <c r="AJ36" s="36">
        <f>if($A36="",0,if(AJ$1="",0,dproduct(k2_multipl!$A$1:$AU$100,AJ$1,k3.5_condition!$A36:$A37)))</f>
        <v>0</v>
      </c>
      <c r="AK36" s="36">
        <f>if($A36="",0,if(AK$1="",0,dproduct(k2_multipl!$A$1:$AU$100,AK$1,k3.5_condition!$A36:$A37)))</f>
        <v>0</v>
      </c>
      <c r="AL36" s="36">
        <f>if($A36="",0,if(AL$1="",0,dproduct(k2_multipl!$A$1:$AU$100,AL$1,k3.5_condition!$A36:$A37)))</f>
        <v>0</v>
      </c>
      <c r="AM36" s="36">
        <f>if($A36="",0,if(AM$1="",0,dproduct(k2_multipl!$A$1:$AU$100,AM$1,k3.5_condition!$A36:$A37)))</f>
        <v>0</v>
      </c>
      <c r="AN36" s="36">
        <f>if($A36="",0,if(AN$1="",0,dproduct(k2_multipl!$A$1:$AU$100,AN$1,k3.5_condition!$A36:$A37)))</f>
        <v>0</v>
      </c>
      <c r="AO36" s="36">
        <f>if($A36="",0,if(AO$1="",0,dproduct(k2_multipl!$A$1:$AU$100,AO$1,k3.5_condition!$A36:$A37)))</f>
        <v>0</v>
      </c>
      <c r="AP36" s="36">
        <f>if($A36="",0,if(AP$1="",0,dproduct(k2_multipl!$A$1:$AU$100,AP$1,k3.5_condition!$A36:$A37)))</f>
        <v>0</v>
      </c>
      <c r="AQ36" s="36">
        <f>if($A36="",0,if(AQ$1="",0,dproduct(k2_multipl!$A$1:$AU$100,AQ$1,k3.5_condition!$A36:$A37)))</f>
        <v>0</v>
      </c>
      <c r="AR36" s="36">
        <f>if($A36="",0,if(AR$1="",0,dproduct(k2_multipl!$A$1:$AU$100,AR$1,k3.5_condition!$A36:$A37)))</f>
        <v>0</v>
      </c>
      <c r="AS36" s="36">
        <f>if($A36="",0,if(AS$1="",0,dproduct(k2_multipl!$A$1:$AU$100,AS$1,k3.5_condition!$A36:$A37)))</f>
        <v>0</v>
      </c>
      <c r="AT36" s="36">
        <f>if($A36="",0,if(AT$1="",0,dproduct(k2_multipl!$A$1:$AU$100,AT$1,k3.5_condition!$A36:$A37)))</f>
        <v>0</v>
      </c>
      <c r="AU36" s="36">
        <f>if($A36="",0,if(AU$1="",0,dproduct(k2_multipl!$A$1:$AU$100,AU$1,k3.5_condition!$A36:$A37)))</f>
        <v>0</v>
      </c>
      <c r="AV36" s="36">
        <f>if($A36="",0,if(AV$1="",0,dproduct(k2_multipl!$A$1:$AU$100,AV$1,k3.5_condition!$A36:$A37)))</f>
        <v>0</v>
      </c>
      <c r="AW36" s="36">
        <f>if($A36="",0,if(AW$1="",0,dproduct(k2_multipl!$A$1:$AU$100,AW$1,k3.5_condition!$A36:$A37)))</f>
        <v>0</v>
      </c>
      <c r="AX36" s="36">
        <f>if($A36="",0,if(AX$1="",0,dproduct(k2_multipl!$A$1:$AU$100,AX$1,k3.5_condition!$A36:$A37)))</f>
        <v>0</v>
      </c>
      <c r="AY36" s="36">
        <f>if($A36="",0,if(AY$1="",0,dproduct(k2_multipl!$A$1:$AU$100,AY$1,k3.5_condition!$A36:$A37)))</f>
        <v>0</v>
      </c>
    </row>
    <row r="37">
      <c r="B37" s="36">
        <f>if($A37="",0,if(B$1="",0,dproduct(k2_multipl!$A$1:$AU$100,B$1,k3.5_condition!$B37:$B38)))</f>
        <v>0</v>
      </c>
      <c r="C37" s="36">
        <f>if($A37="",0,if(C$1="",0,dproduct(k2_multipl!$A$1:$AU$100,C$1,k3.5_condition!$B37:$B38)))</f>
        <v>0</v>
      </c>
      <c r="D37" s="36">
        <f>if($A37="",0,if(D$1="",0,dproduct(k2_multipl!$A$1:$AU$100,D$1,k3.5_condition!$B37:$B38)))</f>
        <v>0</v>
      </c>
      <c r="E37" s="36">
        <f>if($A37="",0,if(E$1="",0,dproduct(k2_multipl!$A$1:$AU$100,E$1,k3.5_condition!$B37:$B38)))</f>
        <v>0</v>
      </c>
      <c r="F37" s="36">
        <f>if($A37="",0,if(F$1="",0,dproduct(k2_multipl!$A$1:$AU$100,F$1,k3.5_condition!$B37:$B38)))</f>
        <v>0</v>
      </c>
      <c r="G37" s="36">
        <f>if($A37="",0,if(G$1="",0,dproduct(k2_multipl!$A$1:$AU$100,G$1,k3.5_condition!$B37:$B38)))</f>
        <v>0</v>
      </c>
      <c r="H37" s="36">
        <f>if($A37="",0,if(H$1="",0,dproduct(k2_multipl!$A$1:$AU$100,H$1,k3.5_condition!$B37:$B38)))</f>
        <v>0</v>
      </c>
      <c r="I37" s="36">
        <f>if($A37="",0,if(I$1="",0,dproduct(k2_multipl!$A$1:$AU$100,I$1,k3.5_condition!$B37:$B38)))</f>
        <v>0</v>
      </c>
      <c r="J37" s="36">
        <f>if($A37="",0,if(J$1="",0,dproduct(k2_multipl!$A$1:$AU$100,J$1,k3.5_condition!$B37:$B38)))</f>
        <v>0</v>
      </c>
      <c r="K37" s="36">
        <f>if($A37="",0,if(K$1="",0,dproduct(k2_multipl!$A$1:$AU$100,K$1,k3.5_condition!$B37:$B38)))</f>
        <v>0</v>
      </c>
      <c r="L37" s="36">
        <f>if($A37="",0,if(L$1="",0,dproduct(k2_multipl!$A$1:$AU$100,L$1,k3.5_condition!$B37:$B38)))</f>
        <v>0</v>
      </c>
      <c r="M37" s="36">
        <f>if($A37="",0,if(M$1="",0,dproduct(k2_multipl!$A$1:$AU$100,M$1,k3.5_condition!$B37:$B38)))</f>
        <v>0</v>
      </c>
      <c r="N37" s="36">
        <f>if($A37="",0,if(N$1="",0,dproduct(k2_multipl!$A$1:$AU$100,N$1,k3.5_condition!$B37:$B38)))</f>
        <v>0</v>
      </c>
      <c r="O37" s="36">
        <f>if($A37="",0,if(O$1="",0,dproduct(k2_multipl!$A$1:$AU$100,O$1,k3.5_condition!$B37:$B38)))</f>
        <v>0</v>
      </c>
      <c r="P37" s="36">
        <f>if($A37="",0,if(P$1="",0,dproduct(k2_multipl!$A$1:$AU$100,P$1,k3.5_condition!$B37:$B38)))</f>
        <v>0</v>
      </c>
      <c r="Q37" s="36">
        <f>if($A37="",0,if(Q$1="",0,dproduct(k2_multipl!$A$1:$AU$100,Q$1,k3.5_condition!$B37:$B38)))</f>
        <v>0</v>
      </c>
      <c r="R37" s="36">
        <f>if($A37="",0,if(R$1="",0,dproduct(k2_multipl!$A$1:$AU$100,R$1,k3.5_condition!$B37:$B38)))</f>
        <v>0</v>
      </c>
      <c r="S37" s="36">
        <f>if($A37="",0,if(S$1="",0,dproduct(k2_multipl!$A$1:$AU$100,S$1,k3.5_condition!$B37:$B38)))</f>
        <v>0</v>
      </c>
      <c r="T37" s="36">
        <f>if($A37="",0,if(T$1="",0,dproduct(k2_multipl!$A$1:$AU$100,T$1,k3.5_condition!$B37:$B38)))</f>
        <v>0</v>
      </c>
      <c r="U37" s="36">
        <f>if($A37="",0,if(U$1="",0,dproduct(k2_multipl!$A$1:$AU$100,U$1,k3.5_condition!$B37:$B38)))</f>
        <v>0</v>
      </c>
      <c r="V37" s="36">
        <f>if($A37="",0,if(V$1="",0,dproduct(k2_multipl!$A$1:$AU$100,V$1,k3.5_condition!$B37:$B38)))</f>
        <v>0</v>
      </c>
      <c r="W37" s="36">
        <f>if($A37="",0,if(W$1="",0,dproduct(k2_multipl!$A$1:$AU$100,W$1,k3.5_condition!$B37:$B38)))</f>
        <v>0</v>
      </c>
      <c r="X37" s="36">
        <f>if($A37="",0,if(X$1="",0,dproduct(k2_multipl!$A$1:$AU$100,X$1,k3.5_condition!$B37:$B38)))</f>
        <v>0</v>
      </c>
      <c r="Y37" s="36">
        <f>if($A37="",0,if(Y$1="",0,dproduct(k2_multipl!$A$1:$AU$100,Y$1,k3.5_condition!$B37:$B38)))</f>
        <v>0</v>
      </c>
      <c r="Z37" s="36">
        <f>if($A37="",0,if(Z$1="",0,dproduct(k2_multipl!$A$1:$AU$100,Z$1,k3.5_condition!$B37:$B38)))</f>
        <v>0</v>
      </c>
      <c r="AA37" s="36">
        <f>if($A37="",0,if(AA$1="",0,dproduct(k2_multipl!$A$1:$AU$100,AA$1,k3.5_condition!$B37:$B38)))</f>
        <v>0</v>
      </c>
      <c r="AB37" s="36">
        <f>if($A37="",0,if(AB$1="",0,dproduct(k2_multipl!$A$1:$AU$100,AB$1,k3.5_condition!$B37:$B38)))</f>
        <v>0</v>
      </c>
      <c r="AC37" s="36">
        <f>if($A37="",0,if(AC$1="",0,dproduct(k2_multipl!$A$1:$AU$100,AC$1,k3.5_condition!$B37:$B38)))</f>
        <v>0</v>
      </c>
      <c r="AD37" s="36">
        <f>if($A37="",0,if(AD$1="",0,dproduct(k2_multipl!$A$1:$AU$100,AD$1,k3.5_condition!$B37:$B38)))</f>
        <v>0</v>
      </c>
      <c r="AE37" s="36">
        <f>if($A37="",0,if(AE$1="",0,dproduct(k2_multipl!$A$1:$AU$100,AE$1,k3.5_condition!$B37:$B38)))</f>
        <v>0</v>
      </c>
      <c r="AF37" s="36">
        <f>if($A37="",0,if(AF$1="",0,dproduct(k2_multipl!$A$1:$AU$100,AF$1,k3.5_condition!$B37:$B38)))</f>
        <v>0</v>
      </c>
      <c r="AG37" s="36">
        <f>if($A37="",0,if(AG$1="",0,dproduct(k2_multipl!$A$1:$AU$100,AG$1,k3.5_condition!$B37:$B38)))</f>
        <v>0</v>
      </c>
      <c r="AH37" s="36">
        <f>if($A37="",0,if(AH$1="",0,dproduct(k2_multipl!$A$1:$AU$100,AH$1,k3.5_condition!$B37:$B38)))</f>
        <v>0</v>
      </c>
      <c r="AI37" s="36">
        <f>if($A37="",0,if(AI$1="",0,dproduct(k2_multipl!$A$1:$AU$100,AI$1,k3.5_condition!$B37:$B38)))</f>
        <v>0</v>
      </c>
      <c r="AJ37" s="36">
        <f>if($A37="",0,if(AJ$1="",0,dproduct(k2_multipl!$A$1:$AU$100,AJ$1,k3.5_condition!$B37:$B38)))</f>
        <v>0</v>
      </c>
      <c r="AK37" s="36">
        <f>if($A37="",0,if(AK$1="",0,dproduct(k2_multipl!$A$1:$AU$100,AK$1,k3.5_condition!$B37:$B38)))</f>
        <v>0</v>
      </c>
      <c r="AL37" s="36">
        <f>if($A37="",0,if(AL$1="",0,dproduct(k2_multipl!$A$1:$AU$100,AL$1,k3.5_condition!$B37:$B38)))</f>
        <v>0</v>
      </c>
      <c r="AM37" s="36">
        <f>if($A37="",0,if(AM$1="",0,dproduct(k2_multipl!$A$1:$AU$100,AM$1,k3.5_condition!$B37:$B38)))</f>
        <v>0</v>
      </c>
      <c r="AN37" s="36">
        <f>if($A37="",0,if(AN$1="",0,dproduct(k2_multipl!$A$1:$AU$100,AN$1,k3.5_condition!$B37:$B38)))</f>
        <v>0</v>
      </c>
      <c r="AO37" s="36">
        <f>if($A37="",0,if(AO$1="",0,dproduct(k2_multipl!$A$1:$AU$100,AO$1,k3.5_condition!$B37:$B38)))</f>
        <v>0</v>
      </c>
      <c r="AP37" s="36">
        <f>if($A37="",0,if(AP$1="",0,dproduct(k2_multipl!$A$1:$AU$100,AP$1,k3.5_condition!$B37:$B38)))</f>
        <v>0</v>
      </c>
      <c r="AQ37" s="36">
        <f>if($A37="",0,if(AQ$1="",0,dproduct(k2_multipl!$A$1:$AU$100,AQ$1,k3.5_condition!$B37:$B38)))</f>
        <v>0</v>
      </c>
      <c r="AR37" s="36">
        <f>if($A37="",0,if(AR$1="",0,dproduct(k2_multipl!$A$1:$AU$100,AR$1,k3.5_condition!$B37:$B38)))</f>
        <v>0</v>
      </c>
      <c r="AS37" s="36">
        <f>if($A37="",0,if(AS$1="",0,dproduct(k2_multipl!$A$1:$AU$100,AS$1,k3.5_condition!$B37:$B38)))</f>
        <v>0</v>
      </c>
      <c r="AT37" s="36">
        <f>if($A37="",0,if(AT$1="",0,dproduct(k2_multipl!$A$1:$AU$100,AT$1,k3.5_condition!$B37:$B38)))</f>
        <v>0</v>
      </c>
      <c r="AU37" s="36">
        <f>if($A37="",0,if(AU$1="",0,dproduct(k2_multipl!$A$1:$AU$100,AU$1,k3.5_condition!$B37:$B38)))</f>
        <v>0</v>
      </c>
      <c r="AV37" s="36">
        <f>if($A37="",0,if(AV$1="",0,dproduct(k2_multipl!$A$1:$AU$100,AV$1,k3.5_condition!$B37:$B38)))</f>
        <v>0</v>
      </c>
      <c r="AW37" s="36">
        <f>if($A37="",0,if(AW$1="",0,dproduct(k2_multipl!$A$1:$AU$100,AW$1,k3.5_condition!$B37:$B38)))</f>
        <v>0</v>
      </c>
      <c r="AX37" s="36">
        <f>if($A37="",0,if(AX$1="",0,dproduct(k2_multipl!$A$1:$AU$100,AX$1,k3.5_condition!$B37:$B38)))</f>
        <v>0</v>
      </c>
      <c r="AY37" s="36">
        <f>if($A37="",0,if(AY$1="",0,dproduct(k2_multipl!$A$1:$AU$100,AY$1,k3.5_condition!$B37:$B38)))</f>
        <v>0</v>
      </c>
    </row>
    <row r="38">
      <c r="B38" s="36">
        <f>if($A38="",0,if(B$1="",0,dproduct(k2_multipl!$A$1:$AU$100,B$1,k3.5_condition!$A38:$A39)))</f>
        <v>0</v>
      </c>
      <c r="C38" s="36">
        <f>if($A38="",0,if(C$1="",0,dproduct(k2_multipl!$A$1:$AU$100,C$1,k3.5_condition!$A38:$A39)))</f>
        <v>0</v>
      </c>
      <c r="D38" s="36">
        <f>if($A38="",0,if(D$1="",0,dproduct(k2_multipl!$A$1:$AU$100,D$1,k3.5_condition!$A38:$A39)))</f>
        <v>0</v>
      </c>
      <c r="E38" s="36">
        <f>if($A38="",0,if(E$1="",0,dproduct(k2_multipl!$A$1:$AU$100,E$1,k3.5_condition!$A38:$A39)))</f>
        <v>0</v>
      </c>
      <c r="F38" s="36">
        <f>if($A38="",0,if(F$1="",0,dproduct(k2_multipl!$A$1:$AU$100,F$1,k3.5_condition!$A38:$A39)))</f>
        <v>0</v>
      </c>
      <c r="G38" s="36">
        <f>if($A38="",0,if(G$1="",0,dproduct(k2_multipl!$A$1:$AU$100,G$1,k3.5_condition!$A38:$A39)))</f>
        <v>0</v>
      </c>
      <c r="H38" s="36">
        <f>if($A38="",0,if(H$1="",0,dproduct(k2_multipl!$A$1:$AU$100,H$1,k3.5_condition!$A38:$A39)))</f>
        <v>0</v>
      </c>
      <c r="I38" s="36">
        <f>if($A38="",0,if(I$1="",0,dproduct(k2_multipl!$A$1:$AU$100,I$1,k3.5_condition!$A38:$A39)))</f>
        <v>0</v>
      </c>
      <c r="J38" s="36">
        <f>if($A38="",0,if(J$1="",0,dproduct(k2_multipl!$A$1:$AU$100,J$1,k3.5_condition!$A38:$A39)))</f>
        <v>0</v>
      </c>
      <c r="K38" s="36">
        <f>if($A38="",0,if(K$1="",0,dproduct(k2_multipl!$A$1:$AU$100,K$1,k3.5_condition!$A38:$A39)))</f>
        <v>0</v>
      </c>
      <c r="L38" s="36">
        <f>if($A38="",0,if(L$1="",0,dproduct(k2_multipl!$A$1:$AU$100,L$1,k3.5_condition!$A38:$A39)))</f>
        <v>0</v>
      </c>
      <c r="M38" s="36">
        <f>if($A38="",0,if(M$1="",0,dproduct(k2_multipl!$A$1:$AU$100,M$1,k3.5_condition!$A38:$A39)))</f>
        <v>0</v>
      </c>
      <c r="N38" s="36">
        <f>if($A38="",0,if(N$1="",0,dproduct(k2_multipl!$A$1:$AU$100,N$1,k3.5_condition!$A38:$A39)))</f>
        <v>0</v>
      </c>
      <c r="O38" s="36">
        <f>if($A38="",0,if(O$1="",0,dproduct(k2_multipl!$A$1:$AU$100,O$1,k3.5_condition!$A38:$A39)))</f>
        <v>0</v>
      </c>
      <c r="P38" s="36">
        <f>if($A38="",0,if(P$1="",0,dproduct(k2_multipl!$A$1:$AU$100,P$1,k3.5_condition!$A38:$A39)))</f>
        <v>0</v>
      </c>
      <c r="Q38" s="36">
        <f>if($A38="",0,if(Q$1="",0,dproduct(k2_multipl!$A$1:$AU$100,Q$1,k3.5_condition!$A38:$A39)))</f>
        <v>0</v>
      </c>
      <c r="R38" s="36">
        <f>if($A38="",0,if(R$1="",0,dproduct(k2_multipl!$A$1:$AU$100,R$1,k3.5_condition!$A38:$A39)))</f>
        <v>0</v>
      </c>
      <c r="S38" s="36">
        <f>if($A38="",0,if(S$1="",0,dproduct(k2_multipl!$A$1:$AU$100,S$1,k3.5_condition!$A38:$A39)))</f>
        <v>0</v>
      </c>
      <c r="T38" s="36">
        <f>if($A38="",0,if(T$1="",0,dproduct(k2_multipl!$A$1:$AU$100,T$1,k3.5_condition!$A38:$A39)))</f>
        <v>0</v>
      </c>
      <c r="U38" s="36">
        <f>if($A38="",0,if(U$1="",0,dproduct(k2_multipl!$A$1:$AU$100,U$1,k3.5_condition!$A38:$A39)))</f>
        <v>0</v>
      </c>
      <c r="V38" s="36">
        <f>if($A38="",0,if(V$1="",0,dproduct(k2_multipl!$A$1:$AU$100,V$1,k3.5_condition!$A38:$A39)))</f>
        <v>0</v>
      </c>
      <c r="W38" s="36">
        <f>if($A38="",0,if(W$1="",0,dproduct(k2_multipl!$A$1:$AU$100,W$1,k3.5_condition!$A38:$A39)))</f>
        <v>0</v>
      </c>
      <c r="X38" s="36">
        <f>if($A38="",0,if(X$1="",0,dproduct(k2_multipl!$A$1:$AU$100,X$1,k3.5_condition!$A38:$A39)))</f>
        <v>0</v>
      </c>
      <c r="Y38" s="36">
        <f>if($A38="",0,if(Y$1="",0,dproduct(k2_multipl!$A$1:$AU$100,Y$1,k3.5_condition!$A38:$A39)))</f>
        <v>0</v>
      </c>
      <c r="Z38" s="36">
        <f>if($A38="",0,if(Z$1="",0,dproduct(k2_multipl!$A$1:$AU$100,Z$1,k3.5_condition!$A38:$A39)))</f>
        <v>0</v>
      </c>
      <c r="AA38" s="36">
        <f>if($A38="",0,if(AA$1="",0,dproduct(k2_multipl!$A$1:$AU$100,AA$1,k3.5_condition!$A38:$A39)))</f>
        <v>0</v>
      </c>
      <c r="AB38" s="36">
        <f>if($A38="",0,if(AB$1="",0,dproduct(k2_multipl!$A$1:$AU$100,AB$1,k3.5_condition!$A38:$A39)))</f>
        <v>0</v>
      </c>
      <c r="AC38" s="36">
        <f>if($A38="",0,if(AC$1="",0,dproduct(k2_multipl!$A$1:$AU$100,AC$1,k3.5_condition!$A38:$A39)))</f>
        <v>0</v>
      </c>
      <c r="AD38" s="36">
        <f>if($A38="",0,if(AD$1="",0,dproduct(k2_multipl!$A$1:$AU$100,AD$1,k3.5_condition!$A38:$A39)))</f>
        <v>0</v>
      </c>
      <c r="AE38" s="36">
        <f>if($A38="",0,if(AE$1="",0,dproduct(k2_multipl!$A$1:$AU$100,AE$1,k3.5_condition!$A38:$A39)))</f>
        <v>0</v>
      </c>
      <c r="AF38" s="36">
        <f>if($A38="",0,if(AF$1="",0,dproduct(k2_multipl!$A$1:$AU$100,AF$1,k3.5_condition!$A38:$A39)))</f>
        <v>0</v>
      </c>
      <c r="AG38" s="36">
        <f>if($A38="",0,if(AG$1="",0,dproduct(k2_multipl!$A$1:$AU$100,AG$1,k3.5_condition!$A38:$A39)))</f>
        <v>0</v>
      </c>
      <c r="AH38" s="36">
        <f>if($A38="",0,if(AH$1="",0,dproduct(k2_multipl!$A$1:$AU$100,AH$1,k3.5_condition!$A38:$A39)))</f>
        <v>0</v>
      </c>
      <c r="AI38" s="36">
        <f>if($A38="",0,if(AI$1="",0,dproduct(k2_multipl!$A$1:$AU$100,AI$1,k3.5_condition!$A38:$A39)))</f>
        <v>0</v>
      </c>
      <c r="AJ38" s="36">
        <f>if($A38="",0,if(AJ$1="",0,dproduct(k2_multipl!$A$1:$AU$100,AJ$1,k3.5_condition!$A38:$A39)))</f>
        <v>0</v>
      </c>
      <c r="AK38" s="36">
        <f>if($A38="",0,if(AK$1="",0,dproduct(k2_multipl!$A$1:$AU$100,AK$1,k3.5_condition!$A38:$A39)))</f>
        <v>0</v>
      </c>
      <c r="AL38" s="36">
        <f>if($A38="",0,if(AL$1="",0,dproduct(k2_multipl!$A$1:$AU$100,AL$1,k3.5_condition!$A38:$A39)))</f>
        <v>0</v>
      </c>
      <c r="AM38" s="36">
        <f>if($A38="",0,if(AM$1="",0,dproduct(k2_multipl!$A$1:$AU$100,AM$1,k3.5_condition!$A38:$A39)))</f>
        <v>0</v>
      </c>
      <c r="AN38" s="36">
        <f>if($A38="",0,if(AN$1="",0,dproduct(k2_multipl!$A$1:$AU$100,AN$1,k3.5_condition!$A38:$A39)))</f>
        <v>0</v>
      </c>
      <c r="AO38" s="36">
        <f>if($A38="",0,if(AO$1="",0,dproduct(k2_multipl!$A$1:$AU$100,AO$1,k3.5_condition!$A38:$A39)))</f>
        <v>0</v>
      </c>
      <c r="AP38" s="36">
        <f>if($A38="",0,if(AP$1="",0,dproduct(k2_multipl!$A$1:$AU$100,AP$1,k3.5_condition!$A38:$A39)))</f>
        <v>0</v>
      </c>
      <c r="AQ38" s="36">
        <f>if($A38="",0,if(AQ$1="",0,dproduct(k2_multipl!$A$1:$AU$100,AQ$1,k3.5_condition!$A38:$A39)))</f>
        <v>0</v>
      </c>
      <c r="AR38" s="36">
        <f>if($A38="",0,if(AR$1="",0,dproduct(k2_multipl!$A$1:$AU$100,AR$1,k3.5_condition!$A38:$A39)))</f>
        <v>0</v>
      </c>
      <c r="AS38" s="36">
        <f>if($A38="",0,if(AS$1="",0,dproduct(k2_multipl!$A$1:$AU$100,AS$1,k3.5_condition!$A38:$A39)))</f>
        <v>0</v>
      </c>
      <c r="AT38" s="36">
        <f>if($A38="",0,if(AT$1="",0,dproduct(k2_multipl!$A$1:$AU$100,AT$1,k3.5_condition!$A38:$A39)))</f>
        <v>0</v>
      </c>
      <c r="AU38" s="36">
        <f>if($A38="",0,if(AU$1="",0,dproduct(k2_multipl!$A$1:$AU$100,AU$1,k3.5_condition!$A38:$A39)))</f>
        <v>0</v>
      </c>
      <c r="AV38" s="36">
        <f>if($A38="",0,if(AV$1="",0,dproduct(k2_multipl!$A$1:$AU$100,AV$1,k3.5_condition!$A38:$A39)))</f>
        <v>0</v>
      </c>
      <c r="AW38" s="36">
        <f>if($A38="",0,if(AW$1="",0,dproduct(k2_multipl!$A$1:$AU$100,AW$1,k3.5_condition!$A38:$A39)))</f>
        <v>0</v>
      </c>
      <c r="AX38" s="36">
        <f>if($A38="",0,if(AX$1="",0,dproduct(k2_multipl!$A$1:$AU$100,AX$1,k3.5_condition!$A38:$A39)))</f>
        <v>0</v>
      </c>
      <c r="AY38" s="36">
        <f>if($A38="",0,if(AY$1="",0,dproduct(k2_multipl!$A$1:$AU$100,AY$1,k3.5_condition!$A38:$A39)))</f>
        <v>0</v>
      </c>
    </row>
    <row r="39">
      <c r="B39" s="36">
        <f>if($A39="",0,if(B$1="",0,dproduct(k2_multipl!$A$1:$AU$100,B$1,k3.5_condition!$B39:$B40)))</f>
        <v>0</v>
      </c>
      <c r="C39" s="36">
        <f>if($A39="",0,if(C$1="",0,dproduct(k2_multipl!$A$1:$AU$100,C$1,k3.5_condition!$B39:$B40)))</f>
        <v>0</v>
      </c>
      <c r="D39" s="36">
        <f>if($A39="",0,if(D$1="",0,dproduct(k2_multipl!$A$1:$AU$100,D$1,k3.5_condition!$B39:$B40)))</f>
        <v>0</v>
      </c>
      <c r="E39" s="36">
        <f>if($A39="",0,if(E$1="",0,dproduct(k2_multipl!$A$1:$AU$100,E$1,k3.5_condition!$B39:$B40)))</f>
        <v>0</v>
      </c>
      <c r="F39" s="36">
        <f>if($A39="",0,if(F$1="",0,dproduct(k2_multipl!$A$1:$AU$100,F$1,k3.5_condition!$B39:$B40)))</f>
        <v>0</v>
      </c>
      <c r="G39" s="36">
        <f>if($A39="",0,if(G$1="",0,dproduct(k2_multipl!$A$1:$AU$100,G$1,k3.5_condition!$B39:$B40)))</f>
        <v>0</v>
      </c>
      <c r="H39" s="36">
        <f>if($A39="",0,if(H$1="",0,dproduct(k2_multipl!$A$1:$AU$100,H$1,k3.5_condition!$B39:$B40)))</f>
        <v>0</v>
      </c>
      <c r="I39" s="36">
        <f>if($A39="",0,if(I$1="",0,dproduct(k2_multipl!$A$1:$AU$100,I$1,k3.5_condition!$B39:$B40)))</f>
        <v>0</v>
      </c>
      <c r="J39" s="36">
        <f>if($A39="",0,if(J$1="",0,dproduct(k2_multipl!$A$1:$AU$100,J$1,k3.5_condition!$B39:$B40)))</f>
        <v>0</v>
      </c>
      <c r="K39" s="36">
        <f>if($A39="",0,if(K$1="",0,dproduct(k2_multipl!$A$1:$AU$100,K$1,k3.5_condition!$B39:$B40)))</f>
        <v>0</v>
      </c>
      <c r="L39" s="36">
        <f>if($A39="",0,if(L$1="",0,dproduct(k2_multipl!$A$1:$AU$100,L$1,k3.5_condition!$B39:$B40)))</f>
        <v>0</v>
      </c>
      <c r="M39" s="36">
        <f>if($A39="",0,if(M$1="",0,dproduct(k2_multipl!$A$1:$AU$100,M$1,k3.5_condition!$B39:$B40)))</f>
        <v>0</v>
      </c>
      <c r="N39" s="36">
        <f>if($A39="",0,if(N$1="",0,dproduct(k2_multipl!$A$1:$AU$100,N$1,k3.5_condition!$B39:$B40)))</f>
        <v>0</v>
      </c>
      <c r="O39" s="36">
        <f>if($A39="",0,if(O$1="",0,dproduct(k2_multipl!$A$1:$AU$100,O$1,k3.5_condition!$B39:$B40)))</f>
        <v>0</v>
      </c>
      <c r="P39" s="36">
        <f>if($A39="",0,if(P$1="",0,dproduct(k2_multipl!$A$1:$AU$100,P$1,k3.5_condition!$B39:$B40)))</f>
        <v>0</v>
      </c>
      <c r="Q39" s="36">
        <f>if($A39="",0,if(Q$1="",0,dproduct(k2_multipl!$A$1:$AU$100,Q$1,k3.5_condition!$B39:$B40)))</f>
        <v>0</v>
      </c>
      <c r="R39" s="36">
        <f>if($A39="",0,if(R$1="",0,dproduct(k2_multipl!$A$1:$AU$100,R$1,k3.5_condition!$B39:$B40)))</f>
        <v>0</v>
      </c>
      <c r="S39" s="36">
        <f>if($A39="",0,if(S$1="",0,dproduct(k2_multipl!$A$1:$AU$100,S$1,k3.5_condition!$B39:$B40)))</f>
        <v>0</v>
      </c>
      <c r="T39" s="36">
        <f>if($A39="",0,if(T$1="",0,dproduct(k2_multipl!$A$1:$AU$100,T$1,k3.5_condition!$B39:$B40)))</f>
        <v>0</v>
      </c>
      <c r="U39" s="36">
        <f>if($A39="",0,if(U$1="",0,dproduct(k2_multipl!$A$1:$AU$100,U$1,k3.5_condition!$B39:$B40)))</f>
        <v>0</v>
      </c>
      <c r="V39" s="36">
        <f>if($A39="",0,if(V$1="",0,dproduct(k2_multipl!$A$1:$AU$100,V$1,k3.5_condition!$B39:$B40)))</f>
        <v>0</v>
      </c>
      <c r="W39" s="36">
        <f>if($A39="",0,if(W$1="",0,dproduct(k2_multipl!$A$1:$AU$100,W$1,k3.5_condition!$B39:$B40)))</f>
        <v>0</v>
      </c>
      <c r="X39" s="36">
        <f>if($A39="",0,if(X$1="",0,dproduct(k2_multipl!$A$1:$AU$100,X$1,k3.5_condition!$B39:$B40)))</f>
        <v>0</v>
      </c>
      <c r="Y39" s="36">
        <f>if($A39="",0,if(Y$1="",0,dproduct(k2_multipl!$A$1:$AU$100,Y$1,k3.5_condition!$B39:$B40)))</f>
        <v>0</v>
      </c>
      <c r="Z39" s="36">
        <f>if($A39="",0,if(Z$1="",0,dproduct(k2_multipl!$A$1:$AU$100,Z$1,k3.5_condition!$B39:$B40)))</f>
        <v>0</v>
      </c>
      <c r="AA39" s="36">
        <f>if($A39="",0,if(AA$1="",0,dproduct(k2_multipl!$A$1:$AU$100,AA$1,k3.5_condition!$B39:$B40)))</f>
        <v>0</v>
      </c>
      <c r="AB39" s="36">
        <f>if($A39="",0,if(AB$1="",0,dproduct(k2_multipl!$A$1:$AU$100,AB$1,k3.5_condition!$B39:$B40)))</f>
        <v>0</v>
      </c>
      <c r="AC39" s="36">
        <f>if($A39="",0,if(AC$1="",0,dproduct(k2_multipl!$A$1:$AU$100,AC$1,k3.5_condition!$B39:$B40)))</f>
        <v>0</v>
      </c>
      <c r="AD39" s="36">
        <f>if($A39="",0,if(AD$1="",0,dproduct(k2_multipl!$A$1:$AU$100,AD$1,k3.5_condition!$B39:$B40)))</f>
        <v>0</v>
      </c>
      <c r="AE39" s="36">
        <f>if($A39="",0,if(AE$1="",0,dproduct(k2_multipl!$A$1:$AU$100,AE$1,k3.5_condition!$B39:$B40)))</f>
        <v>0</v>
      </c>
      <c r="AF39" s="36">
        <f>if($A39="",0,if(AF$1="",0,dproduct(k2_multipl!$A$1:$AU$100,AF$1,k3.5_condition!$B39:$B40)))</f>
        <v>0</v>
      </c>
      <c r="AG39" s="36">
        <f>if($A39="",0,if(AG$1="",0,dproduct(k2_multipl!$A$1:$AU$100,AG$1,k3.5_condition!$B39:$B40)))</f>
        <v>0</v>
      </c>
      <c r="AH39" s="36">
        <f>if($A39="",0,if(AH$1="",0,dproduct(k2_multipl!$A$1:$AU$100,AH$1,k3.5_condition!$B39:$B40)))</f>
        <v>0</v>
      </c>
      <c r="AI39" s="36">
        <f>if($A39="",0,if(AI$1="",0,dproduct(k2_multipl!$A$1:$AU$100,AI$1,k3.5_condition!$B39:$B40)))</f>
        <v>0</v>
      </c>
      <c r="AJ39" s="36">
        <f>if($A39="",0,if(AJ$1="",0,dproduct(k2_multipl!$A$1:$AU$100,AJ$1,k3.5_condition!$B39:$B40)))</f>
        <v>0</v>
      </c>
      <c r="AK39" s="36">
        <f>if($A39="",0,if(AK$1="",0,dproduct(k2_multipl!$A$1:$AU$100,AK$1,k3.5_condition!$B39:$B40)))</f>
        <v>0</v>
      </c>
      <c r="AL39" s="36">
        <f>if($A39="",0,if(AL$1="",0,dproduct(k2_multipl!$A$1:$AU$100,AL$1,k3.5_condition!$B39:$B40)))</f>
        <v>0</v>
      </c>
      <c r="AM39" s="36">
        <f>if($A39="",0,if(AM$1="",0,dproduct(k2_multipl!$A$1:$AU$100,AM$1,k3.5_condition!$B39:$B40)))</f>
        <v>0</v>
      </c>
      <c r="AN39" s="36">
        <f>if($A39="",0,if(AN$1="",0,dproduct(k2_multipl!$A$1:$AU$100,AN$1,k3.5_condition!$B39:$B40)))</f>
        <v>0</v>
      </c>
      <c r="AO39" s="36">
        <f>if($A39="",0,if(AO$1="",0,dproduct(k2_multipl!$A$1:$AU$100,AO$1,k3.5_condition!$B39:$B40)))</f>
        <v>0</v>
      </c>
      <c r="AP39" s="36">
        <f>if($A39="",0,if(AP$1="",0,dproduct(k2_multipl!$A$1:$AU$100,AP$1,k3.5_condition!$B39:$B40)))</f>
        <v>0</v>
      </c>
      <c r="AQ39" s="36">
        <f>if($A39="",0,if(AQ$1="",0,dproduct(k2_multipl!$A$1:$AU$100,AQ$1,k3.5_condition!$B39:$B40)))</f>
        <v>0</v>
      </c>
      <c r="AR39" s="36">
        <f>if($A39="",0,if(AR$1="",0,dproduct(k2_multipl!$A$1:$AU$100,AR$1,k3.5_condition!$B39:$B40)))</f>
        <v>0</v>
      </c>
      <c r="AS39" s="36">
        <f>if($A39="",0,if(AS$1="",0,dproduct(k2_multipl!$A$1:$AU$100,AS$1,k3.5_condition!$B39:$B40)))</f>
        <v>0</v>
      </c>
      <c r="AT39" s="36">
        <f>if($A39="",0,if(AT$1="",0,dproduct(k2_multipl!$A$1:$AU$100,AT$1,k3.5_condition!$B39:$B40)))</f>
        <v>0</v>
      </c>
      <c r="AU39" s="36">
        <f>if($A39="",0,if(AU$1="",0,dproduct(k2_multipl!$A$1:$AU$100,AU$1,k3.5_condition!$B39:$B40)))</f>
        <v>0</v>
      </c>
      <c r="AV39" s="36">
        <f>if($A39="",0,if(AV$1="",0,dproduct(k2_multipl!$A$1:$AU$100,AV$1,k3.5_condition!$B39:$B40)))</f>
        <v>0</v>
      </c>
      <c r="AW39" s="36">
        <f>if($A39="",0,if(AW$1="",0,dproduct(k2_multipl!$A$1:$AU$100,AW$1,k3.5_condition!$B39:$B40)))</f>
        <v>0</v>
      </c>
      <c r="AX39" s="36">
        <f>if($A39="",0,if(AX$1="",0,dproduct(k2_multipl!$A$1:$AU$100,AX$1,k3.5_condition!$B39:$B40)))</f>
        <v>0</v>
      </c>
      <c r="AY39" s="36">
        <f>if($A39="",0,if(AY$1="",0,dproduct(k2_multipl!$A$1:$AU$100,AY$1,k3.5_condition!$B39:$B40)))</f>
        <v>0</v>
      </c>
    </row>
    <row r="40">
      <c r="B40" s="36">
        <f>if($A40="",0,if(B$1="",0,dproduct(k2_multipl!$A$1:$AU$100,B$1,k3.5_condition!$A40:$A41)))</f>
        <v>0</v>
      </c>
      <c r="C40" s="36">
        <f>if($A40="",0,if(C$1="",0,dproduct(k2_multipl!$A$1:$AU$100,C$1,k3.5_condition!$A40:$A41)))</f>
        <v>0</v>
      </c>
      <c r="D40" s="36">
        <f>if($A40="",0,if(D$1="",0,dproduct(k2_multipl!$A$1:$AU$100,D$1,k3.5_condition!$A40:$A41)))</f>
        <v>0</v>
      </c>
      <c r="E40" s="36">
        <f>if($A40="",0,if(E$1="",0,dproduct(k2_multipl!$A$1:$AU$100,E$1,k3.5_condition!$A40:$A41)))</f>
        <v>0</v>
      </c>
      <c r="F40" s="36">
        <f>if($A40="",0,if(F$1="",0,dproduct(k2_multipl!$A$1:$AU$100,F$1,k3.5_condition!$A40:$A41)))</f>
        <v>0</v>
      </c>
      <c r="G40" s="36">
        <f>if($A40="",0,if(G$1="",0,dproduct(k2_multipl!$A$1:$AU$100,G$1,k3.5_condition!$A40:$A41)))</f>
        <v>0</v>
      </c>
      <c r="H40" s="36">
        <f>if($A40="",0,if(H$1="",0,dproduct(k2_multipl!$A$1:$AU$100,H$1,k3.5_condition!$A40:$A41)))</f>
        <v>0</v>
      </c>
      <c r="I40" s="36">
        <f>if($A40="",0,if(I$1="",0,dproduct(k2_multipl!$A$1:$AU$100,I$1,k3.5_condition!$A40:$A41)))</f>
        <v>0</v>
      </c>
      <c r="J40" s="36">
        <f>if($A40="",0,if(J$1="",0,dproduct(k2_multipl!$A$1:$AU$100,J$1,k3.5_condition!$A40:$A41)))</f>
        <v>0</v>
      </c>
      <c r="K40" s="36">
        <f>if($A40="",0,if(K$1="",0,dproduct(k2_multipl!$A$1:$AU$100,K$1,k3.5_condition!$A40:$A41)))</f>
        <v>0</v>
      </c>
      <c r="L40" s="36">
        <f>if($A40="",0,if(L$1="",0,dproduct(k2_multipl!$A$1:$AU$100,L$1,k3.5_condition!$A40:$A41)))</f>
        <v>0</v>
      </c>
      <c r="M40" s="36">
        <f>if($A40="",0,if(M$1="",0,dproduct(k2_multipl!$A$1:$AU$100,M$1,k3.5_condition!$A40:$A41)))</f>
        <v>0</v>
      </c>
      <c r="N40" s="36">
        <f>if($A40="",0,if(N$1="",0,dproduct(k2_multipl!$A$1:$AU$100,N$1,k3.5_condition!$A40:$A41)))</f>
        <v>0</v>
      </c>
      <c r="O40" s="36">
        <f>if($A40="",0,if(O$1="",0,dproduct(k2_multipl!$A$1:$AU$100,O$1,k3.5_condition!$A40:$A41)))</f>
        <v>0</v>
      </c>
      <c r="P40" s="36">
        <f>if($A40="",0,if(P$1="",0,dproduct(k2_multipl!$A$1:$AU$100,P$1,k3.5_condition!$A40:$A41)))</f>
        <v>0</v>
      </c>
      <c r="Q40" s="36">
        <f>if($A40="",0,if(Q$1="",0,dproduct(k2_multipl!$A$1:$AU$100,Q$1,k3.5_condition!$A40:$A41)))</f>
        <v>0</v>
      </c>
      <c r="R40" s="36">
        <f>if($A40="",0,if(R$1="",0,dproduct(k2_multipl!$A$1:$AU$100,R$1,k3.5_condition!$A40:$A41)))</f>
        <v>0</v>
      </c>
      <c r="S40" s="36">
        <f>if($A40="",0,if(S$1="",0,dproduct(k2_multipl!$A$1:$AU$100,S$1,k3.5_condition!$A40:$A41)))</f>
        <v>0</v>
      </c>
      <c r="T40" s="36">
        <f>if($A40="",0,if(T$1="",0,dproduct(k2_multipl!$A$1:$AU$100,T$1,k3.5_condition!$A40:$A41)))</f>
        <v>0</v>
      </c>
      <c r="U40" s="36">
        <f>if($A40="",0,if(U$1="",0,dproduct(k2_multipl!$A$1:$AU$100,U$1,k3.5_condition!$A40:$A41)))</f>
        <v>0</v>
      </c>
      <c r="V40" s="36">
        <f>if($A40="",0,if(V$1="",0,dproduct(k2_multipl!$A$1:$AU$100,V$1,k3.5_condition!$A40:$A41)))</f>
        <v>0</v>
      </c>
      <c r="W40" s="36">
        <f>if($A40="",0,if(W$1="",0,dproduct(k2_multipl!$A$1:$AU$100,W$1,k3.5_condition!$A40:$A41)))</f>
        <v>0</v>
      </c>
      <c r="X40" s="36">
        <f>if($A40="",0,if(X$1="",0,dproduct(k2_multipl!$A$1:$AU$100,X$1,k3.5_condition!$A40:$A41)))</f>
        <v>0</v>
      </c>
      <c r="Y40" s="36">
        <f>if($A40="",0,if(Y$1="",0,dproduct(k2_multipl!$A$1:$AU$100,Y$1,k3.5_condition!$A40:$A41)))</f>
        <v>0</v>
      </c>
      <c r="Z40" s="36">
        <f>if($A40="",0,if(Z$1="",0,dproduct(k2_multipl!$A$1:$AU$100,Z$1,k3.5_condition!$A40:$A41)))</f>
        <v>0</v>
      </c>
      <c r="AA40" s="36">
        <f>if($A40="",0,if(AA$1="",0,dproduct(k2_multipl!$A$1:$AU$100,AA$1,k3.5_condition!$A40:$A41)))</f>
        <v>0</v>
      </c>
      <c r="AB40" s="36">
        <f>if($A40="",0,if(AB$1="",0,dproduct(k2_multipl!$A$1:$AU$100,AB$1,k3.5_condition!$A40:$A41)))</f>
        <v>0</v>
      </c>
      <c r="AC40" s="36">
        <f>if($A40="",0,if(AC$1="",0,dproduct(k2_multipl!$A$1:$AU$100,AC$1,k3.5_condition!$A40:$A41)))</f>
        <v>0</v>
      </c>
      <c r="AD40" s="36">
        <f>if($A40="",0,if(AD$1="",0,dproduct(k2_multipl!$A$1:$AU$100,AD$1,k3.5_condition!$A40:$A41)))</f>
        <v>0</v>
      </c>
      <c r="AE40" s="36">
        <f>if($A40="",0,if(AE$1="",0,dproduct(k2_multipl!$A$1:$AU$100,AE$1,k3.5_condition!$A40:$A41)))</f>
        <v>0</v>
      </c>
      <c r="AF40" s="36">
        <f>if($A40="",0,if(AF$1="",0,dproduct(k2_multipl!$A$1:$AU$100,AF$1,k3.5_condition!$A40:$A41)))</f>
        <v>0</v>
      </c>
      <c r="AG40" s="36">
        <f>if($A40="",0,if(AG$1="",0,dproduct(k2_multipl!$A$1:$AU$100,AG$1,k3.5_condition!$A40:$A41)))</f>
        <v>0</v>
      </c>
      <c r="AH40" s="36">
        <f>if($A40="",0,if(AH$1="",0,dproduct(k2_multipl!$A$1:$AU$100,AH$1,k3.5_condition!$A40:$A41)))</f>
        <v>0</v>
      </c>
      <c r="AI40" s="36">
        <f>if($A40="",0,if(AI$1="",0,dproduct(k2_multipl!$A$1:$AU$100,AI$1,k3.5_condition!$A40:$A41)))</f>
        <v>0</v>
      </c>
      <c r="AJ40" s="36">
        <f>if($A40="",0,if(AJ$1="",0,dproduct(k2_multipl!$A$1:$AU$100,AJ$1,k3.5_condition!$A40:$A41)))</f>
        <v>0</v>
      </c>
      <c r="AK40" s="36">
        <f>if($A40="",0,if(AK$1="",0,dproduct(k2_multipl!$A$1:$AU$100,AK$1,k3.5_condition!$A40:$A41)))</f>
        <v>0</v>
      </c>
      <c r="AL40" s="36">
        <f>if($A40="",0,if(AL$1="",0,dproduct(k2_multipl!$A$1:$AU$100,AL$1,k3.5_condition!$A40:$A41)))</f>
        <v>0</v>
      </c>
      <c r="AM40" s="36">
        <f>if($A40="",0,if(AM$1="",0,dproduct(k2_multipl!$A$1:$AU$100,AM$1,k3.5_condition!$A40:$A41)))</f>
        <v>0</v>
      </c>
      <c r="AN40" s="36">
        <f>if($A40="",0,if(AN$1="",0,dproduct(k2_multipl!$A$1:$AU$100,AN$1,k3.5_condition!$A40:$A41)))</f>
        <v>0</v>
      </c>
      <c r="AO40" s="36">
        <f>if($A40="",0,if(AO$1="",0,dproduct(k2_multipl!$A$1:$AU$100,AO$1,k3.5_condition!$A40:$A41)))</f>
        <v>0</v>
      </c>
      <c r="AP40" s="36">
        <f>if($A40="",0,if(AP$1="",0,dproduct(k2_multipl!$A$1:$AU$100,AP$1,k3.5_condition!$A40:$A41)))</f>
        <v>0</v>
      </c>
      <c r="AQ40" s="36">
        <f>if($A40="",0,if(AQ$1="",0,dproduct(k2_multipl!$A$1:$AU$100,AQ$1,k3.5_condition!$A40:$A41)))</f>
        <v>0</v>
      </c>
      <c r="AR40" s="36">
        <f>if($A40="",0,if(AR$1="",0,dproduct(k2_multipl!$A$1:$AU$100,AR$1,k3.5_condition!$A40:$A41)))</f>
        <v>0</v>
      </c>
      <c r="AS40" s="36">
        <f>if($A40="",0,if(AS$1="",0,dproduct(k2_multipl!$A$1:$AU$100,AS$1,k3.5_condition!$A40:$A41)))</f>
        <v>0</v>
      </c>
      <c r="AT40" s="36">
        <f>if($A40="",0,if(AT$1="",0,dproduct(k2_multipl!$A$1:$AU$100,AT$1,k3.5_condition!$A40:$A41)))</f>
        <v>0</v>
      </c>
      <c r="AU40" s="36">
        <f>if($A40="",0,if(AU$1="",0,dproduct(k2_multipl!$A$1:$AU$100,AU$1,k3.5_condition!$A40:$A41)))</f>
        <v>0</v>
      </c>
      <c r="AV40" s="36">
        <f>if($A40="",0,if(AV$1="",0,dproduct(k2_multipl!$A$1:$AU$100,AV$1,k3.5_condition!$A40:$A41)))</f>
        <v>0</v>
      </c>
      <c r="AW40" s="36">
        <f>if($A40="",0,if(AW$1="",0,dproduct(k2_multipl!$A$1:$AU$100,AW$1,k3.5_condition!$A40:$A41)))</f>
        <v>0</v>
      </c>
      <c r="AX40" s="36">
        <f>if($A40="",0,if(AX$1="",0,dproduct(k2_multipl!$A$1:$AU$100,AX$1,k3.5_condition!$A40:$A41)))</f>
        <v>0</v>
      </c>
      <c r="AY40" s="36">
        <f>if($A40="",0,if(AY$1="",0,dproduct(k2_multipl!$A$1:$AU$100,AY$1,k3.5_condition!$A40:$A41)))</f>
        <v>0</v>
      </c>
    </row>
    <row r="41">
      <c r="B41" s="36">
        <f>if($A41="",0,if(B$1="",0,dproduct(k2_multipl!$A$1:$AU$100,B$1,k3.5_condition!$B41:$B42)))</f>
        <v>0</v>
      </c>
      <c r="C41" s="36">
        <f>if($A41="",0,if(C$1="",0,dproduct(k2_multipl!$A$1:$AU$100,C$1,k3.5_condition!$B41:$B42)))</f>
        <v>0</v>
      </c>
      <c r="D41" s="36">
        <f>if($A41="",0,if(D$1="",0,dproduct(k2_multipl!$A$1:$AU$100,D$1,k3.5_condition!$B41:$B42)))</f>
        <v>0</v>
      </c>
      <c r="E41" s="36">
        <f>if($A41="",0,if(E$1="",0,dproduct(k2_multipl!$A$1:$AU$100,E$1,k3.5_condition!$B41:$B42)))</f>
        <v>0</v>
      </c>
      <c r="F41" s="36">
        <f>if($A41="",0,if(F$1="",0,dproduct(k2_multipl!$A$1:$AU$100,F$1,k3.5_condition!$B41:$B42)))</f>
        <v>0</v>
      </c>
      <c r="G41" s="36">
        <f>if($A41="",0,if(G$1="",0,dproduct(k2_multipl!$A$1:$AU$100,G$1,k3.5_condition!$B41:$B42)))</f>
        <v>0</v>
      </c>
      <c r="H41" s="36">
        <f>if($A41="",0,if(H$1="",0,dproduct(k2_multipl!$A$1:$AU$100,H$1,k3.5_condition!$B41:$B42)))</f>
        <v>0</v>
      </c>
      <c r="I41" s="36">
        <f>if($A41="",0,if(I$1="",0,dproduct(k2_multipl!$A$1:$AU$100,I$1,k3.5_condition!$B41:$B42)))</f>
        <v>0</v>
      </c>
      <c r="J41" s="36">
        <f>if($A41="",0,if(J$1="",0,dproduct(k2_multipl!$A$1:$AU$100,J$1,k3.5_condition!$B41:$B42)))</f>
        <v>0</v>
      </c>
      <c r="K41" s="36">
        <f>if($A41="",0,if(K$1="",0,dproduct(k2_multipl!$A$1:$AU$100,K$1,k3.5_condition!$B41:$B42)))</f>
        <v>0</v>
      </c>
      <c r="L41" s="36">
        <f>if($A41="",0,if(L$1="",0,dproduct(k2_multipl!$A$1:$AU$100,L$1,k3.5_condition!$B41:$B42)))</f>
        <v>0</v>
      </c>
      <c r="M41" s="36">
        <f>if($A41="",0,if(M$1="",0,dproduct(k2_multipl!$A$1:$AU$100,M$1,k3.5_condition!$B41:$B42)))</f>
        <v>0</v>
      </c>
      <c r="N41" s="36">
        <f>if($A41="",0,if(N$1="",0,dproduct(k2_multipl!$A$1:$AU$100,N$1,k3.5_condition!$B41:$B42)))</f>
        <v>0</v>
      </c>
      <c r="O41" s="36">
        <f>if($A41="",0,if(O$1="",0,dproduct(k2_multipl!$A$1:$AU$100,O$1,k3.5_condition!$B41:$B42)))</f>
        <v>0</v>
      </c>
      <c r="P41" s="36">
        <f>if($A41="",0,if(P$1="",0,dproduct(k2_multipl!$A$1:$AU$100,P$1,k3.5_condition!$B41:$B42)))</f>
        <v>0</v>
      </c>
      <c r="Q41" s="36">
        <f>if($A41="",0,if(Q$1="",0,dproduct(k2_multipl!$A$1:$AU$100,Q$1,k3.5_condition!$B41:$B42)))</f>
        <v>0</v>
      </c>
      <c r="R41" s="36">
        <f>if($A41="",0,if(R$1="",0,dproduct(k2_multipl!$A$1:$AU$100,R$1,k3.5_condition!$B41:$B42)))</f>
        <v>0</v>
      </c>
      <c r="S41" s="36">
        <f>if($A41="",0,if(S$1="",0,dproduct(k2_multipl!$A$1:$AU$100,S$1,k3.5_condition!$B41:$B42)))</f>
        <v>0</v>
      </c>
      <c r="T41" s="36">
        <f>if($A41="",0,if(T$1="",0,dproduct(k2_multipl!$A$1:$AU$100,T$1,k3.5_condition!$B41:$B42)))</f>
        <v>0</v>
      </c>
      <c r="U41" s="36">
        <f>if($A41="",0,if(U$1="",0,dproduct(k2_multipl!$A$1:$AU$100,U$1,k3.5_condition!$B41:$B42)))</f>
        <v>0</v>
      </c>
      <c r="V41" s="36">
        <f>if($A41="",0,if(V$1="",0,dproduct(k2_multipl!$A$1:$AU$100,V$1,k3.5_condition!$B41:$B42)))</f>
        <v>0</v>
      </c>
      <c r="W41" s="36">
        <f>if($A41="",0,if(W$1="",0,dproduct(k2_multipl!$A$1:$AU$100,W$1,k3.5_condition!$B41:$B42)))</f>
        <v>0</v>
      </c>
      <c r="X41" s="36">
        <f>if($A41="",0,if(X$1="",0,dproduct(k2_multipl!$A$1:$AU$100,X$1,k3.5_condition!$B41:$B42)))</f>
        <v>0</v>
      </c>
      <c r="Y41" s="36">
        <f>if($A41="",0,if(Y$1="",0,dproduct(k2_multipl!$A$1:$AU$100,Y$1,k3.5_condition!$B41:$B42)))</f>
        <v>0</v>
      </c>
      <c r="Z41" s="36">
        <f>if($A41="",0,if(Z$1="",0,dproduct(k2_multipl!$A$1:$AU$100,Z$1,k3.5_condition!$B41:$B42)))</f>
        <v>0</v>
      </c>
      <c r="AA41" s="36">
        <f>if($A41="",0,if(AA$1="",0,dproduct(k2_multipl!$A$1:$AU$100,AA$1,k3.5_condition!$B41:$B42)))</f>
        <v>0</v>
      </c>
      <c r="AB41" s="36">
        <f>if($A41="",0,if(AB$1="",0,dproduct(k2_multipl!$A$1:$AU$100,AB$1,k3.5_condition!$B41:$B42)))</f>
        <v>0</v>
      </c>
      <c r="AC41" s="36">
        <f>if($A41="",0,if(AC$1="",0,dproduct(k2_multipl!$A$1:$AU$100,AC$1,k3.5_condition!$B41:$B42)))</f>
        <v>0</v>
      </c>
      <c r="AD41" s="36">
        <f>if($A41="",0,if(AD$1="",0,dproduct(k2_multipl!$A$1:$AU$100,AD$1,k3.5_condition!$B41:$B42)))</f>
        <v>0</v>
      </c>
      <c r="AE41" s="36">
        <f>if($A41="",0,if(AE$1="",0,dproduct(k2_multipl!$A$1:$AU$100,AE$1,k3.5_condition!$B41:$B42)))</f>
        <v>0</v>
      </c>
      <c r="AF41" s="36">
        <f>if($A41="",0,if(AF$1="",0,dproduct(k2_multipl!$A$1:$AU$100,AF$1,k3.5_condition!$B41:$B42)))</f>
        <v>0</v>
      </c>
      <c r="AG41" s="36">
        <f>if($A41="",0,if(AG$1="",0,dproduct(k2_multipl!$A$1:$AU$100,AG$1,k3.5_condition!$B41:$B42)))</f>
        <v>0</v>
      </c>
      <c r="AH41" s="36">
        <f>if($A41="",0,if(AH$1="",0,dproduct(k2_multipl!$A$1:$AU$100,AH$1,k3.5_condition!$B41:$B42)))</f>
        <v>0</v>
      </c>
      <c r="AI41" s="36">
        <f>if($A41="",0,if(AI$1="",0,dproduct(k2_multipl!$A$1:$AU$100,AI$1,k3.5_condition!$B41:$B42)))</f>
        <v>0</v>
      </c>
      <c r="AJ41" s="36">
        <f>if($A41="",0,if(AJ$1="",0,dproduct(k2_multipl!$A$1:$AU$100,AJ$1,k3.5_condition!$B41:$B42)))</f>
        <v>0</v>
      </c>
      <c r="AK41" s="36">
        <f>if($A41="",0,if(AK$1="",0,dproduct(k2_multipl!$A$1:$AU$100,AK$1,k3.5_condition!$B41:$B42)))</f>
        <v>0</v>
      </c>
      <c r="AL41" s="36">
        <f>if($A41="",0,if(AL$1="",0,dproduct(k2_multipl!$A$1:$AU$100,AL$1,k3.5_condition!$B41:$B42)))</f>
        <v>0</v>
      </c>
      <c r="AM41" s="36">
        <f>if($A41="",0,if(AM$1="",0,dproduct(k2_multipl!$A$1:$AU$100,AM$1,k3.5_condition!$B41:$B42)))</f>
        <v>0</v>
      </c>
      <c r="AN41" s="36">
        <f>if($A41="",0,if(AN$1="",0,dproduct(k2_multipl!$A$1:$AU$100,AN$1,k3.5_condition!$B41:$B42)))</f>
        <v>0</v>
      </c>
      <c r="AO41" s="36">
        <f>if($A41="",0,if(AO$1="",0,dproduct(k2_multipl!$A$1:$AU$100,AO$1,k3.5_condition!$B41:$B42)))</f>
        <v>0</v>
      </c>
      <c r="AP41" s="36">
        <f>if($A41="",0,if(AP$1="",0,dproduct(k2_multipl!$A$1:$AU$100,AP$1,k3.5_condition!$B41:$B42)))</f>
        <v>0</v>
      </c>
      <c r="AQ41" s="36">
        <f>if($A41="",0,if(AQ$1="",0,dproduct(k2_multipl!$A$1:$AU$100,AQ$1,k3.5_condition!$B41:$B42)))</f>
        <v>0</v>
      </c>
      <c r="AR41" s="36">
        <f>if($A41="",0,if(AR$1="",0,dproduct(k2_multipl!$A$1:$AU$100,AR$1,k3.5_condition!$B41:$B42)))</f>
        <v>0</v>
      </c>
      <c r="AS41" s="36">
        <f>if($A41="",0,if(AS$1="",0,dproduct(k2_multipl!$A$1:$AU$100,AS$1,k3.5_condition!$B41:$B42)))</f>
        <v>0</v>
      </c>
      <c r="AT41" s="36">
        <f>if($A41="",0,if(AT$1="",0,dproduct(k2_multipl!$A$1:$AU$100,AT$1,k3.5_condition!$B41:$B42)))</f>
        <v>0</v>
      </c>
      <c r="AU41" s="36">
        <f>if($A41="",0,if(AU$1="",0,dproduct(k2_multipl!$A$1:$AU$100,AU$1,k3.5_condition!$B41:$B42)))</f>
        <v>0</v>
      </c>
      <c r="AV41" s="36">
        <f>if($A41="",0,if(AV$1="",0,dproduct(k2_multipl!$A$1:$AU$100,AV$1,k3.5_condition!$B41:$B42)))</f>
        <v>0</v>
      </c>
      <c r="AW41" s="36">
        <f>if($A41="",0,if(AW$1="",0,dproduct(k2_multipl!$A$1:$AU$100,AW$1,k3.5_condition!$B41:$B42)))</f>
        <v>0</v>
      </c>
      <c r="AX41" s="36">
        <f>if($A41="",0,if(AX$1="",0,dproduct(k2_multipl!$A$1:$AU$100,AX$1,k3.5_condition!$B41:$B42)))</f>
        <v>0</v>
      </c>
      <c r="AY41" s="36">
        <f>if($A41="",0,if(AY$1="",0,dproduct(k2_multipl!$A$1:$AU$100,AY$1,k3.5_condition!$B41:$B42)))</f>
        <v>0</v>
      </c>
    </row>
    <row r="42">
      <c r="B42" s="36">
        <f>if($A42="",0,if(B$1="",0,dproduct(k2_multipl!$A$1:$AU$100,B$1,k3.5_condition!$A42:$A43)))</f>
        <v>0</v>
      </c>
      <c r="C42" s="36">
        <f>if($A42="",0,if(C$1="",0,dproduct(k2_multipl!$A$1:$AU$100,C$1,k3.5_condition!$A42:$A43)))</f>
        <v>0</v>
      </c>
      <c r="D42" s="36">
        <f>if($A42="",0,if(D$1="",0,dproduct(k2_multipl!$A$1:$AU$100,D$1,k3.5_condition!$A42:$A43)))</f>
        <v>0</v>
      </c>
      <c r="E42" s="36">
        <f>if($A42="",0,if(E$1="",0,dproduct(k2_multipl!$A$1:$AU$100,E$1,k3.5_condition!$A42:$A43)))</f>
        <v>0</v>
      </c>
      <c r="F42" s="36">
        <f>if($A42="",0,if(F$1="",0,dproduct(k2_multipl!$A$1:$AU$100,F$1,k3.5_condition!$A42:$A43)))</f>
        <v>0</v>
      </c>
      <c r="G42" s="36">
        <f>if($A42="",0,if(G$1="",0,dproduct(k2_multipl!$A$1:$AU$100,G$1,k3.5_condition!$A42:$A43)))</f>
        <v>0</v>
      </c>
      <c r="H42" s="36">
        <f>if($A42="",0,if(H$1="",0,dproduct(k2_multipl!$A$1:$AU$100,H$1,k3.5_condition!$A42:$A43)))</f>
        <v>0</v>
      </c>
      <c r="I42" s="36">
        <f>if($A42="",0,if(I$1="",0,dproduct(k2_multipl!$A$1:$AU$100,I$1,k3.5_condition!$A42:$A43)))</f>
        <v>0</v>
      </c>
      <c r="J42" s="36">
        <f>if($A42="",0,if(J$1="",0,dproduct(k2_multipl!$A$1:$AU$100,J$1,k3.5_condition!$A42:$A43)))</f>
        <v>0</v>
      </c>
      <c r="K42" s="36">
        <f>if($A42="",0,if(K$1="",0,dproduct(k2_multipl!$A$1:$AU$100,K$1,k3.5_condition!$A42:$A43)))</f>
        <v>0</v>
      </c>
      <c r="L42" s="36">
        <f>if($A42="",0,if(L$1="",0,dproduct(k2_multipl!$A$1:$AU$100,L$1,k3.5_condition!$A42:$A43)))</f>
        <v>0</v>
      </c>
      <c r="M42" s="36">
        <f>if($A42="",0,if(M$1="",0,dproduct(k2_multipl!$A$1:$AU$100,M$1,k3.5_condition!$A42:$A43)))</f>
        <v>0</v>
      </c>
      <c r="N42" s="36">
        <f>if($A42="",0,if(N$1="",0,dproduct(k2_multipl!$A$1:$AU$100,N$1,k3.5_condition!$A42:$A43)))</f>
        <v>0</v>
      </c>
      <c r="O42" s="36">
        <f>if($A42="",0,if(O$1="",0,dproduct(k2_multipl!$A$1:$AU$100,O$1,k3.5_condition!$A42:$A43)))</f>
        <v>0</v>
      </c>
      <c r="P42" s="36">
        <f>if($A42="",0,if(P$1="",0,dproduct(k2_multipl!$A$1:$AU$100,P$1,k3.5_condition!$A42:$A43)))</f>
        <v>0</v>
      </c>
      <c r="Q42" s="36">
        <f>if($A42="",0,if(Q$1="",0,dproduct(k2_multipl!$A$1:$AU$100,Q$1,k3.5_condition!$A42:$A43)))</f>
        <v>0</v>
      </c>
      <c r="R42" s="36">
        <f>if($A42="",0,if(R$1="",0,dproduct(k2_multipl!$A$1:$AU$100,R$1,k3.5_condition!$A42:$A43)))</f>
        <v>0</v>
      </c>
      <c r="S42" s="36">
        <f>if($A42="",0,if(S$1="",0,dproduct(k2_multipl!$A$1:$AU$100,S$1,k3.5_condition!$A42:$A43)))</f>
        <v>0</v>
      </c>
      <c r="T42" s="36">
        <f>if($A42="",0,if(T$1="",0,dproduct(k2_multipl!$A$1:$AU$100,T$1,k3.5_condition!$A42:$A43)))</f>
        <v>0</v>
      </c>
      <c r="U42" s="36">
        <f>if($A42="",0,if(U$1="",0,dproduct(k2_multipl!$A$1:$AU$100,U$1,k3.5_condition!$A42:$A43)))</f>
        <v>0</v>
      </c>
      <c r="V42" s="36">
        <f>if($A42="",0,if(V$1="",0,dproduct(k2_multipl!$A$1:$AU$100,V$1,k3.5_condition!$A42:$A43)))</f>
        <v>0</v>
      </c>
      <c r="W42" s="36">
        <f>if($A42="",0,if(W$1="",0,dproduct(k2_multipl!$A$1:$AU$100,W$1,k3.5_condition!$A42:$A43)))</f>
        <v>0</v>
      </c>
      <c r="X42" s="36">
        <f>if($A42="",0,if(X$1="",0,dproduct(k2_multipl!$A$1:$AU$100,X$1,k3.5_condition!$A42:$A43)))</f>
        <v>0</v>
      </c>
      <c r="Y42" s="36">
        <f>if($A42="",0,if(Y$1="",0,dproduct(k2_multipl!$A$1:$AU$100,Y$1,k3.5_condition!$A42:$A43)))</f>
        <v>0</v>
      </c>
      <c r="Z42" s="36">
        <f>if($A42="",0,if(Z$1="",0,dproduct(k2_multipl!$A$1:$AU$100,Z$1,k3.5_condition!$A42:$A43)))</f>
        <v>0</v>
      </c>
      <c r="AA42" s="36">
        <f>if($A42="",0,if(AA$1="",0,dproduct(k2_multipl!$A$1:$AU$100,AA$1,k3.5_condition!$A42:$A43)))</f>
        <v>0</v>
      </c>
      <c r="AB42" s="36">
        <f>if($A42="",0,if(AB$1="",0,dproduct(k2_multipl!$A$1:$AU$100,AB$1,k3.5_condition!$A42:$A43)))</f>
        <v>0</v>
      </c>
      <c r="AC42" s="36">
        <f>if($A42="",0,if(AC$1="",0,dproduct(k2_multipl!$A$1:$AU$100,AC$1,k3.5_condition!$A42:$A43)))</f>
        <v>0</v>
      </c>
      <c r="AD42" s="36">
        <f>if($A42="",0,if(AD$1="",0,dproduct(k2_multipl!$A$1:$AU$100,AD$1,k3.5_condition!$A42:$A43)))</f>
        <v>0</v>
      </c>
      <c r="AE42" s="36">
        <f>if($A42="",0,if(AE$1="",0,dproduct(k2_multipl!$A$1:$AU$100,AE$1,k3.5_condition!$A42:$A43)))</f>
        <v>0</v>
      </c>
      <c r="AF42" s="36">
        <f>if($A42="",0,if(AF$1="",0,dproduct(k2_multipl!$A$1:$AU$100,AF$1,k3.5_condition!$A42:$A43)))</f>
        <v>0</v>
      </c>
      <c r="AG42" s="36">
        <f>if($A42="",0,if(AG$1="",0,dproduct(k2_multipl!$A$1:$AU$100,AG$1,k3.5_condition!$A42:$A43)))</f>
        <v>0</v>
      </c>
      <c r="AH42" s="36">
        <f>if($A42="",0,if(AH$1="",0,dproduct(k2_multipl!$A$1:$AU$100,AH$1,k3.5_condition!$A42:$A43)))</f>
        <v>0</v>
      </c>
      <c r="AI42" s="36">
        <f>if($A42="",0,if(AI$1="",0,dproduct(k2_multipl!$A$1:$AU$100,AI$1,k3.5_condition!$A42:$A43)))</f>
        <v>0</v>
      </c>
      <c r="AJ42" s="36">
        <f>if($A42="",0,if(AJ$1="",0,dproduct(k2_multipl!$A$1:$AU$100,AJ$1,k3.5_condition!$A42:$A43)))</f>
        <v>0</v>
      </c>
      <c r="AK42" s="36">
        <f>if($A42="",0,if(AK$1="",0,dproduct(k2_multipl!$A$1:$AU$100,AK$1,k3.5_condition!$A42:$A43)))</f>
        <v>0</v>
      </c>
      <c r="AL42" s="36">
        <f>if($A42="",0,if(AL$1="",0,dproduct(k2_multipl!$A$1:$AU$100,AL$1,k3.5_condition!$A42:$A43)))</f>
        <v>0</v>
      </c>
      <c r="AM42" s="36">
        <f>if($A42="",0,if(AM$1="",0,dproduct(k2_multipl!$A$1:$AU$100,AM$1,k3.5_condition!$A42:$A43)))</f>
        <v>0</v>
      </c>
      <c r="AN42" s="36">
        <f>if($A42="",0,if(AN$1="",0,dproduct(k2_multipl!$A$1:$AU$100,AN$1,k3.5_condition!$A42:$A43)))</f>
        <v>0</v>
      </c>
      <c r="AO42" s="36">
        <f>if($A42="",0,if(AO$1="",0,dproduct(k2_multipl!$A$1:$AU$100,AO$1,k3.5_condition!$A42:$A43)))</f>
        <v>0</v>
      </c>
      <c r="AP42" s="36">
        <f>if($A42="",0,if(AP$1="",0,dproduct(k2_multipl!$A$1:$AU$100,AP$1,k3.5_condition!$A42:$A43)))</f>
        <v>0</v>
      </c>
      <c r="AQ42" s="36">
        <f>if($A42="",0,if(AQ$1="",0,dproduct(k2_multipl!$A$1:$AU$100,AQ$1,k3.5_condition!$A42:$A43)))</f>
        <v>0</v>
      </c>
      <c r="AR42" s="36">
        <f>if($A42="",0,if(AR$1="",0,dproduct(k2_multipl!$A$1:$AU$100,AR$1,k3.5_condition!$A42:$A43)))</f>
        <v>0</v>
      </c>
      <c r="AS42" s="36">
        <f>if($A42="",0,if(AS$1="",0,dproduct(k2_multipl!$A$1:$AU$100,AS$1,k3.5_condition!$A42:$A43)))</f>
        <v>0</v>
      </c>
      <c r="AT42" s="36">
        <f>if($A42="",0,if(AT$1="",0,dproduct(k2_multipl!$A$1:$AU$100,AT$1,k3.5_condition!$A42:$A43)))</f>
        <v>0</v>
      </c>
      <c r="AU42" s="36">
        <f>if($A42="",0,if(AU$1="",0,dproduct(k2_multipl!$A$1:$AU$100,AU$1,k3.5_condition!$A42:$A43)))</f>
        <v>0</v>
      </c>
      <c r="AV42" s="36">
        <f>if($A42="",0,if(AV$1="",0,dproduct(k2_multipl!$A$1:$AU$100,AV$1,k3.5_condition!$A42:$A43)))</f>
        <v>0</v>
      </c>
      <c r="AW42" s="36">
        <f>if($A42="",0,if(AW$1="",0,dproduct(k2_multipl!$A$1:$AU$100,AW$1,k3.5_condition!$A42:$A43)))</f>
        <v>0</v>
      </c>
      <c r="AX42" s="36">
        <f>if($A42="",0,if(AX$1="",0,dproduct(k2_multipl!$A$1:$AU$100,AX$1,k3.5_condition!$A42:$A43)))</f>
        <v>0</v>
      </c>
      <c r="AY42" s="36">
        <f>if($A42="",0,if(AY$1="",0,dproduct(k2_multipl!$A$1:$AU$100,AY$1,k3.5_condition!$A42:$A43)))</f>
        <v>0</v>
      </c>
    </row>
    <row r="43">
      <c r="B43" s="36">
        <f>if($A43="",0,if(B$1="",0,dproduct(k2_multipl!$A$1:$AU$100,B$1,k3.5_condition!$B43:$B44)))</f>
        <v>0</v>
      </c>
      <c r="C43" s="36">
        <f>if($A43="",0,if(C$1="",0,dproduct(k2_multipl!$A$1:$AU$100,C$1,k3.5_condition!$B43:$B44)))</f>
        <v>0</v>
      </c>
      <c r="D43" s="36">
        <f>if($A43="",0,if(D$1="",0,dproduct(k2_multipl!$A$1:$AU$100,D$1,k3.5_condition!$B43:$B44)))</f>
        <v>0</v>
      </c>
      <c r="E43" s="36">
        <f>if($A43="",0,if(E$1="",0,dproduct(k2_multipl!$A$1:$AU$100,E$1,k3.5_condition!$B43:$B44)))</f>
        <v>0</v>
      </c>
      <c r="F43" s="36">
        <f>if($A43="",0,if(F$1="",0,dproduct(k2_multipl!$A$1:$AU$100,F$1,k3.5_condition!$B43:$B44)))</f>
        <v>0</v>
      </c>
      <c r="G43" s="36">
        <f>if($A43="",0,if(G$1="",0,dproduct(k2_multipl!$A$1:$AU$100,G$1,k3.5_condition!$B43:$B44)))</f>
        <v>0</v>
      </c>
      <c r="H43" s="36">
        <f>if($A43="",0,if(H$1="",0,dproduct(k2_multipl!$A$1:$AU$100,H$1,k3.5_condition!$B43:$B44)))</f>
        <v>0</v>
      </c>
      <c r="I43" s="36">
        <f>if($A43="",0,if(I$1="",0,dproduct(k2_multipl!$A$1:$AU$100,I$1,k3.5_condition!$B43:$B44)))</f>
        <v>0</v>
      </c>
      <c r="J43" s="36">
        <f>if($A43="",0,if(J$1="",0,dproduct(k2_multipl!$A$1:$AU$100,J$1,k3.5_condition!$B43:$B44)))</f>
        <v>0</v>
      </c>
      <c r="K43" s="36">
        <f>if($A43="",0,if(K$1="",0,dproduct(k2_multipl!$A$1:$AU$100,K$1,k3.5_condition!$B43:$B44)))</f>
        <v>0</v>
      </c>
      <c r="L43" s="36">
        <f>if($A43="",0,if(L$1="",0,dproduct(k2_multipl!$A$1:$AU$100,L$1,k3.5_condition!$B43:$B44)))</f>
        <v>0</v>
      </c>
      <c r="M43" s="36">
        <f>if($A43="",0,if(M$1="",0,dproduct(k2_multipl!$A$1:$AU$100,M$1,k3.5_condition!$B43:$B44)))</f>
        <v>0</v>
      </c>
      <c r="N43" s="36">
        <f>if($A43="",0,if(N$1="",0,dproduct(k2_multipl!$A$1:$AU$100,N$1,k3.5_condition!$B43:$B44)))</f>
        <v>0</v>
      </c>
      <c r="O43" s="36">
        <f>if($A43="",0,if(O$1="",0,dproduct(k2_multipl!$A$1:$AU$100,O$1,k3.5_condition!$B43:$B44)))</f>
        <v>0</v>
      </c>
      <c r="P43" s="36">
        <f>if($A43="",0,if(P$1="",0,dproduct(k2_multipl!$A$1:$AU$100,P$1,k3.5_condition!$B43:$B44)))</f>
        <v>0</v>
      </c>
      <c r="Q43" s="36">
        <f>if($A43="",0,if(Q$1="",0,dproduct(k2_multipl!$A$1:$AU$100,Q$1,k3.5_condition!$B43:$B44)))</f>
        <v>0</v>
      </c>
      <c r="R43" s="36">
        <f>if($A43="",0,if(R$1="",0,dproduct(k2_multipl!$A$1:$AU$100,R$1,k3.5_condition!$B43:$B44)))</f>
        <v>0</v>
      </c>
      <c r="S43" s="36">
        <f>if($A43="",0,if(S$1="",0,dproduct(k2_multipl!$A$1:$AU$100,S$1,k3.5_condition!$B43:$B44)))</f>
        <v>0</v>
      </c>
      <c r="T43" s="36">
        <f>if($A43="",0,if(T$1="",0,dproduct(k2_multipl!$A$1:$AU$100,T$1,k3.5_condition!$B43:$B44)))</f>
        <v>0</v>
      </c>
      <c r="U43" s="36">
        <f>if($A43="",0,if(U$1="",0,dproduct(k2_multipl!$A$1:$AU$100,U$1,k3.5_condition!$B43:$B44)))</f>
        <v>0</v>
      </c>
      <c r="V43" s="36">
        <f>if($A43="",0,if(V$1="",0,dproduct(k2_multipl!$A$1:$AU$100,V$1,k3.5_condition!$B43:$B44)))</f>
        <v>0</v>
      </c>
      <c r="W43" s="36">
        <f>if($A43="",0,if(W$1="",0,dproduct(k2_multipl!$A$1:$AU$100,W$1,k3.5_condition!$B43:$B44)))</f>
        <v>0</v>
      </c>
      <c r="X43" s="36">
        <f>if($A43="",0,if(X$1="",0,dproduct(k2_multipl!$A$1:$AU$100,X$1,k3.5_condition!$B43:$B44)))</f>
        <v>0</v>
      </c>
      <c r="Y43" s="36">
        <f>if($A43="",0,if(Y$1="",0,dproduct(k2_multipl!$A$1:$AU$100,Y$1,k3.5_condition!$B43:$B44)))</f>
        <v>0</v>
      </c>
      <c r="Z43" s="36">
        <f>if($A43="",0,if(Z$1="",0,dproduct(k2_multipl!$A$1:$AU$100,Z$1,k3.5_condition!$B43:$B44)))</f>
        <v>0</v>
      </c>
      <c r="AA43" s="36">
        <f>if($A43="",0,if(AA$1="",0,dproduct(k2_multipl!$A$1:$AU$100,AA$1,k3.5_condition!$B43:$B44)))</f>
        <v>0</v>
      </c>
      <c r="AB43" s="36">
        <f>if($A43="",0,if(AB$1="",0,dproduct(k2_multipl!$A$1:$AU$100,AB$1,k3.5_condition!$B43:$B44)))</f>
        <v>0</v>
      </c>
      <c r="AC43" s="36">
        <f>if($A43="",0,if(AC$1="",0,dproduct(k2_multipl!$A$1:$AU$100,AC$1,k3.5_condition!$B43:$B44)))</f>
        <v>0</v>
      </c>
      <c r="AD43" s="36">
        <f>if($A43="",0,if(AD$1="",0,dproduct(k2_multipl!$A$1:$AU$100,AD$1,k3.5_condition!$B43:$B44)))</f>
        <v>0</v>
      </c>
      <c r="AE43" s="36">
        <f>if($A43="",0,if(AE$1="",0,dproduct(k2_multipl!$A$1:$AU$100,AE$1,k3.5_condition!$B43:$B44)))</f>
        <v>0</v>
      </c>
      <c r="AF43" s="36">
        <f>if($A43="",0,if(AF$1="",0,dproduct(k2_multipl!$A$1:$AU$100,AF$1,k3.5_condition!$B43:$B44)))</f>
        <v>0</v>
      </c>
      <c r="AG43" s="36">
        <f>if($A43="",0,if(AG$1="",0,dproduct(k2_multipl!$A$1:$AU$100,AG$1,k3.5_condition!$B43:$B44)))</f>
        <v>0</v>
      </c>
      <c r="AH43" s="36">
        <f>if($A43="",0,if(AH$1="",0,dproduct(k2_multipl!$A$1:$AU$100,AH$1,k3.5_condition!$B43:$B44)))</f>
        <v>0</v>
      </c>
      <c r="AI43" s="36">
        <f>if($A43="",0,if(AI$1="",0,dproduct(k2_multipl!$A$1:$AU$100,AI$1,k3.5_condition!$B43:$B44)))</f>
        <v>0</v>
      </c>
      <c r="AJ43" s="36">
        <f>if($A43="",0,if(AJ$1="",0,dproduct(k2_multipl!$A$1:$AU$100,AJ$1,k3.5_condition!$B43:$B44)))</f>
        <v>0</v>
      </c>
      <c r="AK43" s="36">
        <f>if($A43="",0,if(AK$1="",0,dproduct(k2_multipl!$A$1:$AU$100,AK$1,k3.5_condition!$B43:$B44)))</f>
        <v>0</v>
      </c>
      <c r="AL43" s="36">
        <f>if($A43="",0,if(AL$1="",0,dproduct(k2_multipl!$A$1:$AU$100,AL$1,k3.5_condition!$B43:$B44)))</f>
        <v>0</v>
      </c>
      <c r="AM43" s="36">
        <f>if($A43="",0,if(AM$1="",0,dproduct(k2_multipl!$A$1:$AU$100,AM$1,k3.5_condition!$B43:$B44)))</f>
        <v>0</v>
      </c>
      <c r="AN43" s="36">
        <f>if($A43="",0,if(AN$1="",0,dproduct(k2_multipl!$A$1:$AU$100,AN$1,k3.5_condition!$B43:$B44)))</f>
        <v>0</v>
      </c>
      <c r="AO43" s="36">
        <f>if($A43="",0,if(AO$1="",0,dproduct(k2_multipl!$A$1:$AU$100,AO$1,k3.5_condition!$B43:$B44)))</f>
        <v>0</v>
      </c>
      <c r="AP43" s="36">
        <f>if($A43="",0,if(AP$1="",0,dproduct(k2_multipl!$A$1:$AU$100,AP$1,k3.5_condition!$B43:$B44)))</f>
        <v>0</v>
      </c>
      <c r="AQ43" s="36">
        <f>if($A43="",0,if(AQ$1="",0,dproduct(k2_multipl!$A$1:$AU$100,AQ$1,k3.5_condition!$B43:$B44)))</f>
        <v>0</v>
      </c>
      <c r="AR43" s="36">
        <f>if($A43="",0,if(AR$1="",0,dproduct(k2_multipl!$A$1:$AU$100,AR$1,k3.5_condition!$B43:$B44)))</f>
        <v>0</v>
      </c>
      <c r="AS43" s="36">
        <f>if($A43="",0,if(AS$1="",0,dproduct(k2_multipl!$A$1:$AU$100,AS$1,k3.5_condition!$B43:$B44)))</f>
        <v>0</v>
      </c>
      <c r="AT43" s="36">
        <f>if($A43="",0,if(AT$1="",0,dproduct(k2_multipl!$A$1:$AU$100,AT$1,k3.5_condition!$B43:$B44)))</f>
        <v>0</v>
      </c>
      <c r="AU43" s="36">
        <f>if($A43="",0,if(AU$1="",0,dproduct(k2_multipl!$A$1:$AU$100,AU$1,k3.5_condition!$B43:$B44)))</f>
        <v>0</v>
      </c>
      <c r="AV43" s="36">
        <f>if($A43="",0,if(AV$1="",0,dproduct(k2_multipl!$A$1:$AU$100,AV$1,k3.5_condition!$B43:$B44)))</f>
        <v>0</v>
      </c>
      <c r="AW43" s="36">
        <f>if($A43="",0,if(AW$1="",0,dproduct(k2_multipl!$A$1:$AU$100,AW$1,k3.5_condition!$B43:$B44)))</f>
        <v>0</v>
      </c>
      <c r="AX43" s="36">
        <f>if($A43="",0,if(AX$1="",0,dproduct(k2_multipl!$A$1:$AU$100,AX$1,k3.5_condition!$B43:$B44)))</f>
        <v>0</v>
      </c>
      <c r="AY43" s="36">
        <f>if($A43="",0,if(AY$1="",0,dproduct(k2_multipl!$A$1:$AU$100,AY$1,k3.5_condition!$B43:$B44)))</f>
        <v>0</v>
      </c>
    </row>
    <row r="44">
      <c r="B44" s="36">
        <f>if($A44="",0,if(B$1="",0,dproduct(k2_multipl!$A$1:$AU$100,B$1,k3.5_condition!$A44:$A45)))</f>
        <v>0</v>
      </c>
      <c r="C44" s="36">
        <f>if($A44="",0,if(C$1="",0,dproduct(k2_multipl!$A$1:$AU$100,C$1,k3.5_condition!$A44:$A45)))</f>
        <v>0</v>
      </c>
      <c r="D44" s="36">
        <f>if($A44="",0,if(D$1="",0,dproduct(k2_multipl!$A$1:$AU$100,D$1,k3.5_condition!$A44:$A45)))</f>
        <v>0</v>
      </c>
      <c r="E44" s="36">
        <f>if($A44="",0,if(E$1="",0,dproduct(k2_multipl!$A$1:$AU$100,E$1,k3.5_condition!$A44:$A45)))</f>
        <v>0</v>
      </c>
      <c r="F44" s="36">
        <f>if($A44="",0,if(F$1="",0,dproduct(k2_multipl!$A$1:$AU$100,F$1,k3.5_condition!$A44:$A45)))</f>
        <v>0</v>
      </c>
      <c r="G44" s="36">
        <f>if($A44="",0,if(G$1="",0,dproduct(k2_multipl!$A$1:$AU$100,G$1,k3.5_condition!$A44:$A45)))</f>
        <v>0</v>
      </c>
      <c r="H44" s="36">
        <f>if($A44="",0,if(H$1="",0,dproduct(k2_multipl!$A$1:$AU$100,H$1,k3.5_condition!$A44:$A45)))</f>
        <v>0</v>
      </c>
      <c r="I44" s="36">
        <f>if($A44="",0,if(I$1="",0,dproduct(k2_multipl!$A$1:$AU$100,I$1,k3.5_condition!$A44:$A45)))</f>
        <v>0</v>
      </c>
      <c r="J44" s="36">
        <f>if($A44="",0,if(J$1="",0,dproduct(k2_multipl!$A$1:$AU$100,J$1,k3.5_condition!$A44:$A45)))</f>
        <v>0</v>
      </c>
      <c r="K44" s="36">
        <f>if($A44="",0,if(K$1="",0,dproduct(k2_multipl!$A$1:$AU$100,K$1,k3.5_condition!$A44:$A45)))</f>
        <v>0</v>
      </c>
      <c r="L44" s="36">
        <f>if($A44="",0,if(L$1="",0,dproduct(k2_multipl!$A$1:$AU$100,L$1,k3.5_condition!$A44:$A45)))</f>
        <v>0</v>
      </c>
      <c r="M44" s="36">
        <f>if($A44="",0,if(M$1="",0,dproduct(k2_multipl!$A$1:$AU$100,M$1,k3.5_condition!$A44:$A45)))</f>
        <v>0</v>
      </c>
      <c r="N44" s="36">
        <f>if($A44="",0,if(N$1="",0,dproduct(k2_multipl!$A$1:$AU$100,N$1,k3.5_condition!$A44:$A45)))</f>
        <v>0</v>
      </c>
      <c r="O44" s="36">
        <f>if($A44="",0,if(O$1="",0,dproduct(k2_multipl!$A$1:$AU$100,O$1,k3.5_condition!$A44:$A45)))</f>
        <v>0</v>
      </c>
      <c r="P44" s="36">
        <f>if($A44="",0,if(P$1="",0,dproduct(k2_multipl!$A$1:$AU$100,P$1,k3.5_condition!$A44:$A45)))</f>
        <v>0</v>
      </c>
      <c r="Q44" s="36">
        <f>if($A44="",0,if(Q$1="",0,dproduct(k2_multipl!$A$1:$AU$100,Q$1,k3.5_condition!$A44:$A45)))</f>
        <v>0</v>
      </c>
      <c r="R44" s="36">
        <f>if($A44="",0,if(R$1="",0,dproduct(k2_multipl!$A$1:$AU$100,R$1,k3.5_condition!$A44:$A45)))</f>
        <v>0</v>
      </c>
      <c r="S44" s="36">
        <f>if($A44="",0,if(S$1="",0,dproduct(k2_multipl!$A$1:$AU$100,S$1,k3.5_condition!$A44:$A45)))</f>
        <v>0</v>
      </c>
      <c r="T44" s="36">
        <f>if($A44="",0,if(T$1="",0,dproduct(k2_multipl!$A$1:$AU$100,T$1,k3.5_condition!$A44:$A45)))</f>
        <v>0</v>
      </c>
      <c r="U44" s="36">
        <f>if($A44="",0,if(U$1="",0,dproduct(k2_multipl!$A$1:$AU$100,U$1,k3.5_condition!$A44:$A45)))</f>
        <v>0</v>
      </c>
      <c r="V44" s="36">
        <f>if($A44="",0,if(V$1="",0,dproduct(k2_multipl!$A$1:$AU$100,V$1,k3.5_condition!$A44:$A45)))</f>
        <v>0</v>
      </c>
      <c r="W44" s="36">
        <f>if($A44="",0,if(W$1="",0,dproduct(k2_multipl!$A$1:$AU$100,W$1,k3.5_condition!$A44:$A45)))</f>
        <v>0</v>
      </c>
      <c r="X44" s="36">
        <f>if($A44="",0,if(X$1="",0,dproduct(k2_multipl!$A$1:$AU$100,X$1,k3.5_condition!$A44:$A45)))</f>
        <v>0</v>
      </c>
      <c r="Y44" s="36">
        <f>if($A44="",0,if(Y$1="",0,dproduct(k2_multipl!$A$1:$AU$100,Y$1,k3.5_condition!$A44:$A45)))</f>
        <v>0</v>
      </c>
      <c r="Z44" s="36">
        <f>if($A44="",0,if(Z$1="",0,dproduct(k2_multipl!$A$1:$AU$100,Z$1,k3.5_condition!$A44:$A45)))</f>
        <v>0</v>
      </c>
      <c r="AA44" s="36">
        <f>if($A44="",0,if(AA$1="",0,dproduct(k2_multipl!$A$1:$AU$100,AA$1,k3.5_condition!$A44:$A45)))</f>
        <v>0</v>
      </c>
      <c r="AB44" s="36">
        <f>if($A44="",0,if(AB$1="",0,dproduct(k2_multipl!$A$1:$AU$100,AB$1,k3.5_condition!$A44:$A45)))</f>
        <v>0</v>
      </c>
      <c r="AC44" s="36">
        <f>if($A44="",0,if(AC$1="",0,dproduct(k2_multipl!$A$1:$AU$100,AC$1,k3.5_condition!$A44:$A45)))</f>
        <v>0</v>
      </c>
      <c r="AD44" s="36">
        <f>if($A44="",0,if(AD$1="",0,dproduct(k2_multipl!$A$1:$AU$100,AD$1,k3.5_condition!$A44:$A45)))</f>
        <v>0</v>
      </c>
      <c r="AE44" s="36">
        <f>if($A44="",0,if(AE$1="",0,dproduct(k2_multipl!$A$1:$AU$100,AE$1,k3.5_condition!$A44:$A45)))</f>
        <v>0</v>
      </c>
      <c r="AF44" s="36">
        <f>if($A44="",0,if(AF$1="",0,dproduct(k2_multipl!$A$1:$AU$100,AF$1,k3.5_condition!$A44:$A45)))</f>
        <v>0</v>
      </c>
      <c r="AG44" s="36">
        <f>if($A44="",0,if(AG$1="",0,dproduct(k2_multipl!$A$1:$AU$100,AG$1,k3.5_condition!$A44:$A45)))</f>
        <v>0</v>
      </c>
      <c r="AH44" s="36">
        <f>if($A44="",0,if(AH$1="",0,dproduct(k2_multipl!$A$1:$AU$100,AH$1,k3.5_condition!$A44:$A45)))</f>
        <v>0</v>
      </c>
      <c r="AI44" s="36">
        <f>if($A44="",0,if(AI$1="",0,dproduct(k2_multipl!$A$1:$AU$100,AI$1,k3.5_condition!$A44:$A45)))</f>
        <v>0</v>
      </c>
      <c r="AJ44" s="36">
        <f>if($A44="",0,if(AJ$1="",0,dproduct(k2_multipl!$A$1:$AU$100,AJ$1,k3.5_condition!$A44:$A45)))</f>
        <v>0</v>
      </c>
      <c r="AK44" s="36">
        <f>if($A44="",0,if(AK$1="",0,dproduct(k2_multipl!$A$1:$AU$100,AK$1,k3.5_condition!$A44:$A45)))</f>
        <v>0</v>
      </c>
      <c r="AL44" s="36">
        <f>if($A44="",0,if(AL$1="",0,dproduct(k2_multipl!$A$1:$AU$100,AL$1,k3.5_condition!$A44:$A45)))</f>
        <v>0</v>
      </c>
      <c r="AM44" s="36">
        <f>if($A44="",0,if(AM$1="",0,dproduct(k2_multipl!$A$1:$AU$100,AM$1,k3.5_condition!$A44:$A45)))</f>
        <v>0</v>
      </c>
      <c r="AN44" s="36">
        <f>if($A44="",0,if(AN$1="",0,dproduct(k2_multipl!$A$1:$AU$100,AN$1,k3.5_condition!$A44:$A45)))</f>
        <v>0</v>
      </c>
      <c r="AO44" s="36">
        <f>if($A44="",0,if(AO$1="",0,dproduct(k2_multipl!$A$1:$AU$100,AO$1,k3.5_condition!$A44:$A45)))</f>
        <v>0</v>
      </c>
      <c r="AP44" s="36">
        <f>if($A44="",0,if(AP$1="",0,dproduct(k2_multipl!$A$1:$AU$100,AP$1,k3.5_condition!$A44:$A45)))</f>
        <v>0</v>
      </c>
      <c r="AQ44" s="36">
        <f>if($A44="",0,if(AQ$1="",0,dproduct(k2_multipl!$A$1:$AU$100,AQ$1,k3.5_condition!$A44:$A45)))</f>
        <v>0</v>
      </c>
      <c r="AR44" s="36">
        <f>if($A44="",0,if(AR$1="",0,dproduct(k2_multipl!$A$1:$AU$100,AR$1,k3.5_condition!$A44:$A45)))</f>
        <v>0</v>
      </c>
      <c r="AS44" s="36">
        <f>if($A44="",0,if(AS$1="",0,dproduct(k2_multipl!$A$1:$AU$100,AS$1,k3.5_condition!$A44:$A45)))</f>
        <v>0</v>
      </c>
      <c r="AT44" s="36">
        <f>if($A44="",0,if(AT$1="",0,dproduct(k2_multipl!$A$1:$AU$100,AT$1,k3.5_condition!$A44:$A45)))</f>
        <v>0</v>
      </c>
      <c r="AU44" s="36">
        <f>if($A44="",0,if(AU$1="",0,dproduct(k2_multipl!$A$1:$AU$100,AU$1,k3.5_condition!$A44:$A45)))</f>
        <v>0</v>
      </c>
      <c r="AV44" s="36">
        <f>if($A44="",0,if(AV$1="",0,dproduct(k2_multipl!$A$1:$AU$100,AV$1,k3.5_condition!$A44:$A45)))</f>
        <v>0</v>
      </c>
      <c r="AW44" s="36">
        <f>if($A44="",0,if(AW$1="",0,dproduct(k2_multipl!$A$1:$AU$100,AW$1,k3.5_condition!$A44:$A45)))</f>
        <v>0</v>
      </c>
      <c r="AX44" s="36">
        <f>if($A44="",0,if(AX$1="",0,dproduct(k2_multipl!$A$1:$AU$100,AX$1,k3.5_condition!$A44:$A45)))</f>
        <v>0</v>
      </c>
      <c r="AY44" s="36">
        <f>if($A44="",0,if(AY$1="",0,dproduct(k2_multipl!$A$1:$AU$100,AY$1,k3.5_condition!$A44:$A45)))</f>
        <v>0</v>
      </c>
    </row>
    <row r="45">
      <c r="B45" s="36">
        <f>if($A45="",0,if(B$1="",0,dproduct(k2_multipl!$A$1:$AU$100,B$1,k3.5_condition!$B45:$B46)))</f>
        <v>0</v>
      </c>
      <c r="C45" s="36">
        <f>if($A45="",0,if(C$1="",0,dproduct(k2_multipl!$A$1:$AU$100,C$1,k3.5_condition!$B45:$B46)))</f>
        <v>0</v>
      </c>
      <c r="D45" s="36">
        <f>if($A45="",0,if(D$1="",0,dproduct(k2_multipl!$A$1:$AU$100,D$1,k3.5_condition!$B45:$B46)))</f>
        <v>0</v>
      </c>
      <c r="E45" s="36">
        <f>if($A45="",0,if(E$1="",0,dproduct(k2_multipl!$A$1:$AU$100,E$1,k3.5_condition!$B45:$B46)))</f>
        <v>0</v>
      </c>
      <c r="F45" s="36">
        <f>if($A45="",0,if(F$1="",0,dproduct(k2_multipl!$A$1:$AU$100,F$1,k3.5_condition!$B45:$B46)))</f>
        <v>0</v>
      </c>
      <c r="G45" s="36">
        <f>if($A45="",0,if(G$1="",0,dproduct(k2_multipl!$A$1:$AU$100,G$1,k3.5_condition!$B45:$B46)))</f>
        <v>0</v>
      </c>
      <c r="H45" s="36">
        <f>if($A45="",0,if(H$1="",0,dproduct(k2_multipl!$A$1:$AU$100,H$1,k3.5_condition!$B45:$B46)))</f>
        <v>0</v>
      </c>
      <c r="I45" s="36">
        <f>if($A45="",0,if(I$1="",0,dproduct(k2_multipl!$A$1:$AU$100,I$1,k3.5_condition!$B45:$B46)))</f>
        <v>0</v>
      </c>
      <c r="J45" s="36">
        <f>if($A45="",0,if(J$1="",0,dproduct(k2_multipl!$A$1:$AU$100,J$1,k3.5_condition!$B45:$B46)))</f>
        <v>0</v>
      </c>
      <c r="K45" s="36">
        <f>if($A45="",0,if(K$1="",0,dproduct(k2_multipl!$A$1:$AU$100,K$1,k3.5_condition!$B45:$B46)))</f>
        <v>0</v>
      </c>
      <c r="L45" s="36">
        <f>if($A45="",0,if(L$1="",0,dproduct(k2_multipl!$A$1:$AU$100,L$1,k3.5_condition!$B45:$B46)))</f>
        <v>0</v>
      </c>
      <c r="M45" s="36">
        <f>if($A45="",0,if(M$1="",0,dproduct(k2_multipl!$A$1:$AU$100,M$1,k3.5_condition!$B45:$B46)))</f>
        <v>0</v>
      </c>
      <c r="N45" s="36">
        <f>if($A45="",0,if(N$1="",0,dproduct(k2_multipl!$A$1:$AU$100,N$1,k3.5_condition!$B45:$B46)))</f>
        <v>0</v>
      </c>
      <c r="O45" s="36">
        <f>if($A45="",0,if(O$1="",0,dproduct(k2_multipl!$A$1:$AU$100,O$1,k3.5_condition!$B45:$B46)))</f>
        <v>0</v>
      </c>
      <c r="P45" s="36">
        <f>if($A45="",0,if(P$1="",0,dproduct(k2_multipl!$A$1:$AU$100,P$1,k3.5_condition!$B45:$B46)))</f>
        <v>0</v>
      </c>
      <c r="Q45" s="36">
        <f>if($A45="",0,if(Q$1="",0,dproduct(k2_multipl!$A$1:$AU$100,Q$1,k3.5_condition!$B45:$B46)))</f>
        <v>0</v>
      </c>
      <c r="R45" s="36">
        <f>if($A45="",0,if(R$1="",0,dproduct(k2_multipl!$A$1:$AU$100,R$1,k3.5_condition!$B45:$B46)))</f>
        <v>0</v>
      </c>
      <c r="S45" s="36">
        <f>if($A45="",0,if(S$1="",0,dproduct(k2_multipl!$A$1:$AU$100,S$1,k3.5_condition!$B45:$B46)))</f>
        <v>0</v>
      </c>
      <c r="T45" s="36">
        <f>if($A45="",0,if(T$1="",0,dproduct(k2_multipl!$A$1:$AU$100,T$1,k3.5_condition!$B45:$B46)))</f>
        <v>0</v>
      </c>
      <c r="U45" s="36">
        <f>if($A45="",0,if(U$1="",0,dproduct(k2_multipl!$A$1:$AU$100,U$1,k3.5_condition!$B45:$B46)))</f>
        <v>0</v>
      </c>
      <c r="V45" s="36">
        <f>if($A45="",0,if(V$1="",0,dproduct(k2_multipl!$A$1:$AU$100,V$1,k3.5_condition!$B45:$B46)))</f>
        <v>0</v>
      </c>
      <c r="W45" s="36">
        <f>if($A45="",0,if(W$1="",0,dproduct(k2_multipl!$A$1:$AU$100,W$1,k3.5_condition!$B45:$B46)))</f>
        <v>0</v>
      </c>
      <c r="X45" s="36">
        <f>if($A45="",0,if(X$1="",0,dproduct(k2_multipl!$A$1:$AU$100,X$1,k3.5_condition!$B45:$B46)))</f>
        <v>0</v>
      </c>
      <c r="Y45" s="36">
        <f>if($A45="",0,if(Y$1="",0,dproduct(k2_multipl!$A$1:$AU$100,Y$1,k3.5_condition!$B45:$B46)))</f>
        <v>0</v>
      </c>
      <c r="Z45" s="36">
        <f>if($A45="",0,if(Z$1="",0,dproduct(k2_multipl!$A$1:$AU$100,Z$1,k3.5_condition!$B45:$B46)))</f>
        <v>0</v>
      </c>
      <c r="AA45" s="36">
        <f>if($A45="",0,if(AA$1="",0,dproduct(k2_multipl!$A$1:$AU$100,AA$1,k3.5_condition!$B45:$B46)))</f>
        <v>0</v>
      </c>
      <c r="AB45" s="36">
        <f>if($A45="",0,if(AB$1="",0,dproduct(k2_multipl!$A$1:$AU$100,AB$1,k3.5_condition!$B45:$B46)))</f>
        <v>0</v>
      </c>
      <c r="AC45" s="36">
        <f>if($A45="",0,if(AC$1="",0,dproduct(k2_multipl!$A$1:$AU$100,AC$1,k3.5_condition!$B45:$B46)))</f>
        <v>0</v>
      </c>
      <c r="AD45" s="36">
        <f>if($A45="",0,if(AD$1="",0,dproduct(k2_multipl!$A$1:$AU$100,AD$1,k3.5_condition!$B45:$B46)))</f>
        <v>0</v>
      </c>
      <c r="AE45" s="36">
        <f>if($A45="",0,if(AE$1="",0,dproduct(k2_multipl!$A$1:$AU$100,AE$1,k3.5_condition!$B45:$B46)))</f>
        <v>0</v>
      </c>
      <c r="AF45" s="36">
        <f>if($A45="",0,if(AF$1="",0,dproduct(k2_multipl!$A$1:$AU$100,AF$1,k3.5_condition!$B45:$B46)))</f>
        <v>0</v>
      </c>
      <c r="AG45" s="36">
        <f>if($A45="",0,if(AG$1="",0,dproduct(k2_multipl!$A$1:$AU$100,AG$1,k3.5_condition!$B45:$B46)))</f>
        <v>0</v>
      </c>
      <c r="AH45" s="36">
        <f>if($A45="",0,if(AH$1="",0,dproduct(k2_multipl!$A$1:$AU$100,AH$1,k3.5_condition!$B45:$B46)))</f>
        <v>0</v>
      </c>
      <c r="AI45" s="36">
        <f>if($A45="",0,if(AI$1="",0,dproduct(k2_multipl!$A$1:$AU$100,AI$1,k3.5_condition!$B45:$B46)))</f>
        <v>0</v>
      </c>
      <c r="AJ45" s="36">
        <f>if($A45="",0,if(AJ$1="",0,dproduct(k2_multipl!$A$1:$AU$100,AJ$1,k3.5_condition!$B45:$B46)))</f>
        <v>0</v>
      </c>
      <c r="AK45" s="36">
        <f>if($A45="",0,if(AK$1="",0,dproduct(k2_multipl!$A$1:$AU$100,AK$1,k3.5_condition!$B45:$B46)))</f>
        <v>0</v>
      </c>
      <c r="AL45" s="36">
        <f>if($A45="",0,if(AL$1="",0,dproduct(k2_multipl!$A$1:$AU$100,AL$1,k3.5_condition!$B45:$B46)))</f>
        <v>0</v>
      </c>
      <c r="AM45" s="36">
        <f>if($A45="",0,if(AM$1="",0,dproduct(k2_multipl!$A$1:$AU$100,AM$1,k3.5_condition!$B45:$B46)))</f>
        <v>0</v>
      </c>
      <c r="AN45" s="36">
        <f>if($A45="",0,if(AN$1="",0,dproduct(k2_multipl!$A$1:$AU$100,AN$1,k3.5_condition!$B45:$B46)))</f>
        <v>0</v>
      </c>
      <c r="AO45" s="36">
        <f>if($A45="",0,if(AO$1="",0,dproduct(k2_multipl!$A$1:$AU$100,AO$1,k3.5_condition!$B45:$B46)))</f>
        <v>0</v>
      </c>
      <c r="AP45" s="36">
        <f>if($A45="",0,if(AP$1="",0,dproduct(k2_multipl!$A$1:$AU$100,AP$1,k3.5_condition!$B45:$B46)))</f>
        <v>0</v>
      </c>
      <c r="AQ45" s="36">
        <f>if($A45="",0,if(AQ$1="",0,dproduct(k2_multipl!$A$1:$AU$100,AQ$1,k3.5_condition!$B45:$B46)))</f>
        <v>0</v>
      </c>
      <c r="AR45" s="36">
        <f>if($A45="",0,if(AR$1="",0,dproduct(k2_multipl!$A$1:$AU$100,AR$1,k3.5_condition!$B45:$B46)))</f>
        <v>0</v>
      </c>
      <c r="AS45" s="36">
        <f>if($A45="",0,if(AS$1="",0,dproduct(k2_multipl!$A$1:$AU$100,AS$1,k3.5_condition!$B45:$B46)))</f>
        <v>0</v>
      </c>
      <c r="AT45" s="36">
        <f>if($A45="",0,if(AT$1="",0,dproduct(k2_multipl!$A$1:$AU$100,AT$1,k3.5_condition!$B45:$B46)))</f>
        <v>0</v>
      </c>
      <c r="AU45" s="36">
        <f>if($A45="",0,if(AU$1="",0,dproduct(k2_multipl!$A$1:$AU$100,AU$1,k3.5_condition!$B45:$B46)))</f>
        <v>0</v>
      </c>
      <c r="AV45" s="36">
        <f>if($A45="",0,if(AV$1="",0,dproduct(k2_multipl!$A$1:$AU$100,AV$1,k3.5_condition!$B45:$B46)))</f>
        <v>0</v>
      </c>
      <c r="AW45" s="36">
        <f>if($A45="",0,if(AW$1="",0,dproduct(k2_multipl!$A$1:$AU$100,AW$1,k3.5_condition!$B45:$B46)))</f>
        <v>0</v>
      </c>
      <c r="AX45" s="36">
        <f>if($A45="",0,if(AX$1="",0,dproduct(k2_multipl!$A$1:$AU$100,AX$1,k3.5_condition!$B45:$B46)))</f>
        <v>0</v>
      </c>
      <c r="AY45" s="36">
        <f>if($A45="",0,if(AY$1="",0,dproduct(k2_multipl!$A$1:$AU$100,AY$1,k3.5_condition!$B45:$B46)))</f>
        <v>0</v>
      </c>
    </row>
    <row r="46">
      <c r="B46" s="36">
        <f>if($A46="",0,if(B$1="",0,dproduct(k2_multipl!$A$1:$AU$100,B$1,k3.5_condition!$A46:$A47)))</f>
        <v>0</v>
      </c>
      <c r="C46" s="36">
        <f>if($A46="",0,if(C$1="",0,dproduct(k2_multipl!$A$1:$AU$100,C$1,k3.5_condition!$A46:$A47)))</f>
        <v>0</v>
      </c>
      <c r="D46" s="36">
        <f>if($A46="",0,if(D$1="",0,dproduct(k2_multipl!$A$1:$AU$100,D$1,k3.5_condition!$A46:$A47)))</f>
        <v>0</v>
      </c>
      <c r="E46" s="36">
        <f>if($A46="",0,if(E$1="",0,dproduct(k2_multipl!$A$1:$AU$100,E$1,k3.5_condition!$A46:$A47)))</f>
        <v>0</v>
      </c>
      <c r="F46" s="36">
        <f>if($A46="",0,if(F$1="",0,dproduct(k2_multipl!$A$1:$AU$100,F$1,k3.5_condition!$A46:$A47)))</f>
        <v>0</v>
      </c>
      <c r="G46" s="36">
        <f>if($A46="",0,if(G$1="",0,dproduct(k2_multipl!$A$1:$AU$100,G$1,k3.5_condition!$A46:$A47)))</f>
        <v>0</v>
      </c>
      <c r="H46" s="36">
        <f>if($A46="",0,if(H$1="",0,dproduct(k2_multipl!$A$1:$AU$100,H$1,k3.5_condition!$A46:$A47)))</f>
        <v>0</v>
      </c>
      <c r="I46" s="36">
        <f>if($A46="",0,if(I$1="",0,dproduct(k2_multipl!$A$1:$AU$100,I$1,k3.5_condition!$A46:$A47)))</f>
        <v>0</v>
      </c>
      <c r="J46" s="36">
        <f>if($A46="",0,if(J$1="",0,dproduct(k2_multipl!$A$1:$AU$100,J$1,k3.5_condition!$A46:$A47)))</f>
        <v>0</v>
      </c>
      <c r="K46" s="36">
        <f>if($A46="",0,if(K$1="",0,dproduct(k2_multipl!$A$1:$AU$100,K$1,k3.5_condition!$A46:$A47)))</f>
        <v>0</v>
      </c>
      <c r="L46" s="36">
        <f>if($A46="",0,if(L$1="",0,dproduct(k2_multipl!$A$1:$AU$100,L$1,k3.5_condition!$A46:$A47)))</f>
        <v>0</v>
      </c>
      <c r="M46" s="36">
        <f>if($A46="",0,if(M$1="",0,dproduct(k2_multipl!$A$1:$AU$100,M$1,k3.5_condition!$A46:$A47)))</f>
        <v>0</v>
      </c>
      <c r="N46" s="36">
        <f>if($A46="",0,if(N$1="",0,dproduct(k2_multipl!$A$1:$AU$100,N$1,k3.5_condition!$A46:$A47)))</f>
        <v>0</v>
      </c>
      <c r="O46" s="36">
        <f>if($A46="",0,if(O$1="",0,dproduct(k2_multipl!$A$1:$AU$100,O$1,k3.5_condition!$A46:$A47)))</f>
        <v>0</v>
      </c>
      <c r="P46" s="36">
        <f>if($A46="",0,if(P$1="",0,dproduct(k2_multipl!$A$1:$AU$100,P$1,k3.5_condition!$A46:$A47)))</f>
        <v>0</v>
      </c>
      <c r="Q46" s="36">
        <f>if($A46="",0,if(Q$1="",0,dproduct(k2_multipl!$A$1:$AU$100,Q$1,k3.5_condition!$A46:$A47)))</f>
        <v>0</v>
      </c>
      <c r="R46" s="36">
        <f>if($A46="",0,if(R$1="",0,dproduct(k2_multipl!$A$1:$AU$100,R$1,k3.5_condition!$A46:$A47)))</f>
        <v>0</v>
      </c>
      <c r="S46" s="36">
        <f>if($A46="",0,if(S$1="",0,dproduct(k2_multipl!$A$1:$AU$100,S$1,k3.5_condition!$A46:$A47)))</f>
        <v>0</v>
      </c>
      <c r="T46" s="36">
        <f>if($A46="",0,if(T$1="",0,dproduct(k2_multipl!$A$1:$AU$100,T$1,k3.5_condition!$A46:$A47)))</f>
        <v>0</v>
      </c>
      <c r="U46" s="36">
        <f>if($A46="",0,if(U$1="",0,dproduct(k2_multipl!$A$1:$AU$100,U$1,k3.5_condition!$A46:$A47)))</f>
        <v>0</v>
      </c>
      <c r="V46" s="36">
        <f>if($A46="",0,if(V$1="",0,dproduct(k2_multipl!$A$1:$AU$100,V$1,k3.5_condition!$A46:$A47)))</f>
        <v>0</v>
      </c>
      <c r="W46" s="36">
        <f>if($A46="",0,if(W$1="",0,dproduct(k2_multipl!$A$1:$AU$100,W$1,k3.5_condition!$A46:$A47)))</f>
        <v>0</v>
      </c>
      <c r="X46" s="36">
        <f>if($A46="",0,if(X$1="",0,dproduct(k2_multipl!$A$1:$AU$100,X$1,k3.5_condition!$A46:$A47)))</f>
        <v>0</v>
      </c>
      <c r="Y46" s="36">
        <f>if($A46="",0,if(Y$1="",0,dproduct(k2_multipl!$A$1:$AU$100,Y$1,k3.5_condition!$A46:$A47)))</f>
        <v>0</v>
      </c>
      <c r="Z46" s="36">
        <f>if($A46="",0,if(Z$1="",0,dproduct(k2_multipl!$A$1:$AU$100,Z$1,k3.5_condition!$A46:$A47)))</f>
        <v>0</v>
      </c>
      <c r="AA46" s="36">
        <f>if($A46="",0,if(AA$1="",0,dproduct(k2_multipl!$A$1:$AU$100,AA$1,k3.5_condition!$A46:$A47)))</f>
        <v>0</v>
      </c>
      <c r="AB46" s="36">
        <f>if($A46="",0,if(AB$1="",0,dproduct(k2_multipl!$A$1:$AU$100,AB$1,k3.5_condition!$A46:$A47)))</f>
        <v>0</v>
      </c>
      <c r="AC46" s="36">
        <f>if($A46="",0,if(AC$1="",0,dproduct(k2_multipl!$A$1:$AU$100,AC$1,k3.5_condition!$A46:$A47)))</f>
        <v>0</v>
      </c>
      <c r="AD46" s="36">
        <f>if($A46="",0,if(AD$1="",0,dproduct(k2_multipl!$A$1:$AU$100,AD$1,k3.5_condition!$A46:$A47)))</f>
        <v>0</v>
      </c>
      <c r="AE46" s="36">
        <f>if($A46="",0,if(AE$1="",0,dproduct(k2_multipl!$A$1:$AU$100,AE$1,k3.5_condition!$A46:$A47)))</f>
        <v>0</v>
      </c>
      <c r="AF46" s="36">
        <f>if($A46="",0,if(AF$1="",0,dproduct(k2_multipl!$A$1:$AU$100,AF$1,k3.5_condition!$A46:$A47)))</f>
        <v>0</v>
      </c>
      <c r="AG46" s="36">
        <f>if($A46="",0,if(AG$1="",0,dproduct(k2_multipl!$A$1:$AU$100,AG$1,k3.5_condition!$A46:$A47)))</f>
        <v>0</v>
      </c>
      <c r="AH46" s="36">
        <f>if($A46="",0,if(AH$1="",0,dproduct(k2_multipl!$A$1:$AU$100,AH$1,k3.5_condition!$A46:$A47)))</f>
        <v>0</v>
      </c>
      <c r="AI46" s="36">
        <f>if($A46="",0,if(AI$1="",0,dproduct(k2_multipl!$A$1:$AU$100,AI$1,k3.5_condition!$A46:$A47)))</f>
        <v>0</v>
      </c>
      <c r="AJ46" s="36">
        <f>if($A46="",0,if(AJ$1="",0,dproduct(k2_multipl!$A$1:$AU$100,AJ$1,k3.5_condition!$A46:$A47)))</f>
        <v>0</v>
      </c>
      <c r="AK46" s="36">
        <f>if($A46="",0,if(AK$1="",0,dproduct(k2_multipl!$A$1:$AU$100,AK$1,k3.5_condition!$A46:$A47)))</f>
        <v>0</v>
      </c>
      <c r="AL46" s="36">
        <f>if($A46="",0,if(AL$1="",0,dproduct(k2_multipl!$A$1:$AU$100,AL$1,k3.5_condition!$A46:$A47)))</f>
        <v>0</v>
      </c>
      <c r="AM46" s="36">
        <f>if($A46="",0,if(AM$1="",0,dproduct(k2_multipl!$A$1:$AU$100,AM$1,k3.5_condition!$A46:$A47)))</f>
        <v>0</v>
      </c>
      <c r="AN46" s="36">
        <f>if($A46="",0,if(AN$1="",0,dproduct(k2_multipl!$A$1:$AU$100,AN$1,k3.5_condition!$A46:$A47)))</f>
        <v>0</v>
      </c>
      <c r="AO46" s="36">
        <f>if($A46="",0,if(AO$1="",0,dproduct(k2_multipl!$A$1:$AU$100,AO$1,k3.5_condition!$A46:$A47)))</f>
        <v>0</v>
      </c>
      <c r="AP46" s="36">
        <f>if($A46="",0,if(AP$1="",0,dproduct(k2_multipl!$A$1:$AU$100,AP$1,k3.5_condition!$A46:$A47)))</f>
        <v>0</v>
      </c>
      <c r="AQ46" s="36">
        <f>if($A46="",0,if(AQ$1="",0,dproduct(k2_multipl!$A$1:$AU$100,AQ$1,k3.5_condition!$A46:$A47)))</f>
        <v>0</v>
      </c>
      <c r="AR46" s="36">
        <f>if($A46="",0,if(AR$1="",0,dproduct(k2_multipl!$A$1:$AU$100,AR$1,k3.5_condition!$A46:$A47)))</f>
        <v>0</v>
      </c>
      <c r="AS46" s="36">
        <f>if($A46="",0,if(AS$1="",0,dproduct(k2_multipl!$A$1:$AU$100,AS$1,k3.5_condition!$A46:$A47)))</f>
        <v>0</v>
      </c>
      <c r="AT46" s="36">
        <f>if($A46="",0,if(AT$1="",0,dproduct(k2_multipl!$A$1:$AU$100,AT$1,k3.5_condition!$A46:$A47)))</f>
        <v>0</v>
      </c>
      <c r="AU46" s="36">
        <f>if($A46="",0,if(AU$1="",0,dproduct(k2_multipl!$A$1:$AU$100,AU$1,k3.5_condition!$A46:$A47)))</f>
        <v>0</v>
      </c>
      <c r="AV46" s="36">
        <f>if($A46="",0,if(AV$1="",0,dproduct(k2_multipl!$A$1:$AU$100,AV$1,k3.5_condition!$A46:$A47)))</f>
        <v>0</v>
      </c>
      <c r="AW46" s="36">
        <f>if($A46="",0,if(AW$1="",0,dproduct(k2_multipl!$A$1:$AU$100,AW$1,k3.5_condition!$A46:$A47)))</f>
        <v>0</v>
      </c>
      <c r="AX46" s="36">
        <f>if($A46="",0,if(AX$1="",0,dproduct(k2_multipl!$A$1:$AU$100,AX$1,k3.5_condition!$A46:$A47)))</f>
        <v>0</v>
      </c>
      <c r="AY46" s="36">
        <f>if($A46="",0,if(AY$1="",0,dproduct(k2_multipl!$A$1:$AU$100,AY$1,k3.5_condition!$A46:$A47)))</f>
        <v>0</v>
      </c>
    </row>
    <row r="47">
      <c r="B47" s="36">
        <f>if($A47="",0,if(B$1="",0,dproduct(k2_multipl!$A$1:$AU$100,B$1,k3.5_condition!$B47:$B48)))</f>
        <v>0</v>
      </c>
      <c r="C47" s="36">
        <f>if($A47="",0,if(C$1="",0,dproduct(k2_multipl!$A$1:$AU$100,C$1,k3.5_condition!$B47:$B48)))</f>
        <v>0</v>
      </c>
      <c r="D47" s="36">
        <f>if($A47="",0,if(D$1="",0,dproduct(k2_multipl!$A$1:$AU$100,D$1,k3.5_condition!$B47:$B48)))</f>
        <v>0</v>
      </c>
      <c r="E47" s="36">
        <f>if($A47="",0,if(E$1="",0,dproduct(k2_multipl!$A$1:$AU$100,E$1,k3.5_condition!$B47:$B48)))</f>
        <v>0</v>
      </c>
      <c r="F47" s="36">
        <f>if($A47="",0,if(F$1="",0,dproduct(k2_multipl!$A$1:$AU$100,F$1,k3.5_condition!$B47:$B48)))</f>
        <v>0</v>
      </c>
      <c r="G47" s="36">
        <f>if($A47="",0,if(G$1="",0,dproduct(k2_multipl!$A$1:$AU$100,G$1,k3.5_condition!$B47:$B48)))</f>
        <v>0</v>
      </c>
      <c r="H47" s="36">
        <f>if($A47="",0,if(H$1="",0,dproduct(k2_multipl!$A$1:$AU$100,H$1,k3.5_condition!$B47:$B48)))</f>
        <v>0</v>
      </c>
      <c r="I47" s="36">
        <f>if($A47="",0,if(I$1="",0,dproduct(k2_multipl!$A$1:$AU$100,I$1,k3.5_condition!$B47:$B48)))</f>
        <v>0</v>
      </c>
      <c r="J47" s="36">
        <f>if($A47="",0,if(J$1="",0,dproduct(k2_multipl!$A$1:$AU$100,J$1,k3.5_condition!$B47:$B48)))</f>
        <v>0</v>
      </c>
      <c r="K47" s="36">
        <f>if($A47="",0,if(K$1="",0,dproduct(k2_multipl!$A$1:$AU$100,K$1,k3.5_condition!$B47:$B48)))</f>
        <v>0</v>
      </c>
      <c r="L47" s="36">
        <f>if($A47="",0,if(L$1="",0,dproduct(k2_multipl!$A$1:$AU$100,L$1,k3.5_condition!$B47:$B48)))</f>
        <v>0</v>
      </c>
      <c r="M47" s="36">
        <f>if($A47="",0,if(M$1="",0,dproduct(k2_multipl!$A$1:$AU$100,M$1,k3.5_condition!$B47:$B48)))</f>
        <v>0</v>
      </c>
      <c r="N47" s="36">
        <f>if($A47="",0,if(N$1="",0,dproduct(k2_multipl!$A$1:$AU$100,N$1,k3.5_condition!$B47:$B48)))</f>
        <v>0</v>
      </c>
      <c r="O47" s="36">
        <f>if($A47="",0,if(O$1="",0,dproduct(k2_multipl!$A$1:$AU$100,O$1,k3.5_condition!$B47:$B48)))</f>
        <v>0</v>
      </c>
      <c r="P47" s="36">
        <f>if($A47="",0,if(P$1="",0,dproduct(k2_multipl!$A$1:$AU$100,P$1,k3.5_condition!$B47:$B48)))</f>
        <v>0</v>
      </c>
      <c r="Q47" s="36">
        <f>if($A47="",0,if(Q$1="",0,dproduct(k2_multipl!$A$1:$AU$100,Q$1,k3.5_condition!$B47:$B48)))</f>
        <v>0</v>
      </c>
      <c r="R47" s="36">
        <f>if($A47="",0,if(R$1="",0,dproduct(k2_multipl!$A$1:$AU$100,R$1,k3.5_condition!$B47:$B48)))</f>
        <v>0</v>
      </c>
      <c r="S47" s="36">
        <f>if($A47="",0,if(S$1="",0,dproduct(k2_multipl!$A$1:$AU$100,S$1,k3.5_condition!$B47:$B48)))</f>
        <v>0</v>
      </c>
      <c r="T47" s="36">
        <f>if($A47="",0,if(T$1="",0,dproduct(k2_multipl!$A$1:$AU$100,T$1,k3.5_condition!$B47:$B48)))</f>
        <v>0</v>
      </c>
      <c r="U47" s="36">
        <f>if($A47="",0,if(U$1="",0,dproduct(k2_multipl!$A$1:$AU$100,U$1,k3.5_condition!$B47:$B48)))</f>
        <v>0</v>
      </c>
      <c r="V47" s="36">
        <f>if($A47="",0,if(V$1="",0,dproduct(k2_multipl!$A$1:$AU$100,V$1,k3.5_condition!$B47:$B48)))</f>
        <v>0</v>
      </c>
      <c r="W47" s="36">
        <f>if($A47="",0,if(W$1="",0,dproduct(k2_multipl!$A$1:$AU$100,W$1,k3.5_condition!$B47:$B48)))</f>
        <v>0</v>
      </c>
      <c r="X47" s="36">
        <f>if($A47="",0,if(X$1="",0,dproduct(k2_multipl!$A$1:$AU$100,X$1,k3.5_condition!$B47:$B48)))</f>
        <v>0</v>
      </c>
      <c r="Y47" s="36">
        <f>if($A47="",0,if(Y$1="",0,dproduct(k2_multipl!$A$1:$AU$100,Y$1,k3.5_condition!$B47:$B48)))</f>
        <v>0</v>
      </c>
      <c r="Z47" s="36">
        <f>if($A47="",0,if(Z$1="",0,dproduct(k2_multipl!$A$1:$AU$100,Z$1,k3.5_condition!$B47:$B48)))</f>
        <v>0</v>
      </c>
      <c r="AA47" s="36">
        <f>if($A47="",0,if(AA$1="",0,dproduct(k2_multipl!$A$1:$AU$100,AA$1,k3.5_condition!$B47:$B48)))</f>
        <v>0</v>
      </c>
      <c r="AB47" s="36">
        <f>if($A47="",0,if(AB$1="",0,dproduct(k2_multipl!$A$1:$AU$100,AB$1,k3.5_condition!$B47:$B48)))</f>
        <v>0</v>
      </c>
      <c r="AC47" s="36">
        <f>if($A47="",0,if(AC$1="",0,dproduct(k2_multipl!$A$1:$AU$100,AC$1,k3.5_condition!$B47:$B48)))</f>
        <v>0</v>
      </c>
      <c r="AD47" s="36">
        <f>if($A47="",0,if(AD$1="",0,dproduct(k2_multipl!$A$1:$AU$100,AD$1,k3.5_condition!$B47:$B48)))</f>
        <v>0</v>
      </c>
      <c r="AE47" s="36">
        <f>if($A47="",0,if(AE$1="",0,dproduct(k2_multipl!$A$1:$AU$100,AE$1,k3.5_condition!$B47:$B48)))</f>
        <v>0</v>
      </c>
      <c r="AF47" s="36">
        <f>if($A47="",0,if(AF$1="",0,dproduct(k2_multipl!$A$1:$AU$100,AF$1,k3.5_condition!$B47:$B48)))</f>
        <v>0</v>
      </c>
      <c r="AG47" s="36">
        <f>if($A47="",0,if(AG$1="",0,dproduct(k2_multipl!$A$1:$AU$100,AG$1,k3.5_condition!$B47:$B48)))</f>
        <v>0</v>
      </c>
      <c r="AH47" s="36">
        <f>if($A47="",0,if(AH$1="",0,dproduct(k2_multipl!$A$1:$AU$100,AH$1,k3.5_condition!$B47:$B48)))</f>
        <v>0</v>
      </c>
      <c r="AI47" s="36">
        <f>if($A47="",0,if(AI$1="",0,dproduct(k2_multipl!$A$1:$AU$100,AI$1,k3.5_condition!$B47:$B48)))</f>
        <v>0</v>
      </c>
      <c r="AJ47" s="36">
        <f>if($A47="",0,if(AJ$1="",0,dproduct(k2_multipl!$A$1:$AU$100,AJ$1,k3.5_condition!$B47:$B48)))</f>
        <v>0</v>
      </c>
      <c r="AK47" s="36">
        <f>if($A47="",0,if(AK$1="",0,dproduct(k2_multipl!$A$1:$AU$100,AK$1,k3.5_condition!$B47:$B48)))</f>
        <v>0</v>
      </c>
      <c r="AL47" s="36">
        <f>if($A47="",0,if(AL$1="",0,dproduct(k2_multipl!$A$1:$AU$100,AL$1,k3.5_condition!$B47:$B48)))</f>
        <v>0</v>
      </c>
      <c r="AM47" s="36">
        <f>if($A47="",0,if(AM$1="",0,dproduct(k2_multipl!$A$1:$AU$100,AM$1,k3.5_condition!$B47:$B48)))</f>
        <v>0</v>
      </c>
      <c r="AN47" s="36">
        <f>if($A47="",0,if(AN$1="",0,dproduct(k2_multipl!$A$1:$AU$100,AN$1,k3.5_condition!$B47:$B48)))</f>
        <v>0</v>
      </c>
      <c r="AO47" s="36">
        <f>if($A47="",0,if(AO$1="",0,dproduct(k2_multipl!$A$1:$AU$100,AO$1,k3.5_condition!$B47:$B48)))</f>
        <v>0</v>
      </c>
      <c r="AP47" s="36">
        <f>if($A47="",0,if(AP$1="",0,dproduct(k2_multipl!$A$1:$AU$100,AP$1,k3.5_condition!$B47:$B48)))</f>
        <v>0</v>
      </c>
      <c r="AQ47" s="36">
        <f>if($A47="",0,if(AQ$1="",0,dproduct(k2_multipl!$A$1:$AU$100,AQ$1,k3.5_condition!$B47:$B48)))</f>
        <v>0</v>
      </c>
      <c r="AR47" s="36">
        <f>if($A47="",0,if(AR$1="",0,dproduct(k2_multipl!$A$1:$AU$100,AR$1,k3.5_condition!$B47:$B48)))</f>
        <v>0</v>
      </c>
      <c r="AS47" s="36">
        <f>if($A47="",0,if(AS$1="",0,dproduct(k2_multipl!$A$1:$AU$100,AS$1,k3.5_condition!$B47:$B48)))</f>
        <v>0</v>
      </c>
      <c r="AT47" s="36">
        <f>if($A47="",0,if(AT$1="",0,dproduct(k2_multipl!$A$1:$AU$100,AT$1,k3.5_condition!$B47:$B48)))</f>
        <v>0</v>
      </c>
      <c r="AU47" s="36">
        <f>if($A47="",0,if(AU$1="",0,dproduct(k2_multipl!$A$1:$AU$100,AU$1,k3.5_condition!$B47:$B48)))</f>
        <v>0</v>
      </c>
      <c r="AV47" s="36">
        <f>if($A47="",0,if(AV$1="",0,dproduct(k2_multipl!$A$1:$AU$100,AV$1,k3.5_condition!$B47:$B48)))</f>
        <v>0</v>
      </c>
      <c r="AW47" s="36">
        <f>if($A47="",0,if(AW$1="",0,dproduct(k2_multipl!$A$1:$AU$100,AW$1,k3.5_condition!$B47:$B48)))</f>
        <v>0</v>
      </c>
      <c r="AX47" s="36">
        <f>if($A47="",0,if(AX$1="",0,dproduct(k2_multipl!$A$1:$AU$100,AX$1,k3.5_condition!$B47:$B48)))</f>
        <v>0</v>
      </c>
      <c r="AY47" s="36">
        <f>if($A47="",0,if(AY$1="",0,dproduct(k2_multipl!$A$1:$AU$100,AY$1,k3.5_condition!$B47:$B48)))</f>
        <v>0</v>
      </c>
    </row>
    <row r="48">
      <c r="B48" s="36">
        <f>if($A48="",0,if(B$1="",0,dproduct(k2_multipl!$A$1:$AU$100,B$1,k3.5_condition!$A48:$A49)))</f>
        <v>0</v>
      </c>
      <c r="C48" s="36">
        <f>if($A48="",0,if(C$1="",0,dproduct(k2_multipl!$A$1:$AU$100,C$1,k3.5_condition!$A48:$A49)))</f>
        <v>0</v>
      </c>
      <c r="D48" s="36">
        <f>if($A48="",0,if(D$1="",0,dproduct(k2_multipl!$A$1:$AU$100,D$1,k3.5_condition!$A48:$A49)))</f>
        <v>0</v>
      </c>
      <c r="E48" s="36">
        <f>if($A48="",0,if(E$1="",0,dproduct(k2_multipl!$A$1:$AU$100,E$1,k3.5_condition!$A48:$A49)))</f>
        <v>0</v>
      </c>
      <c r="F48" s="36">
        <f>if($A48="",0,if(F$1="",0,dproduct(k2_multipl!$A$1:$AU$100,F$1,k3.5_condition!$A48:$A49)))</f>
        <v>0</v>
      </c>
      <c r="G48" s="36">
        <f>if($A48="",0,if(G$1="",0,dproduct(k2_multipl!$A$1:$AU$100,G$1,k3.5_condition!$A48:$A49)))</f>
        <v>0</v>
      </c>
      <c r="H48" s="36">
        <f>if($A48="",0,if(H$1="",0,dproduct(k2_multipl!$A$1:$AU$100,H$1,k3.5_condition!$A48:$A49)))</f>
        <v>0</v>
      </c>
      <c r="I48" s="36">
        <f>if($A48="",0,if(I$1="",0,dproduct(k2_multipl!$A$1:$AU$100,I$1,k3.5_condition!$A48:$A49)))</f>
        <v>0</v>
      </c>
      <c r="J48" s="36">
        <f>if($A48="",0,if(J$1="",0,dproduct(k2_multipl!$A$1:$AU$100,J$1,k3.5_condition!$A48:$A49)))</f>
        <v>0</v>
      </c>
      <c r="K48" s="36">
        <f>if($A48="",0,if(K$1="",0,dproduct(k2_multipl!$A$1:$AU$100,K$1,k3.5_condition!$A48:$A49)))</f>
        <v>0</v>
      </c>
      <c r="L48" s="36">
        <f>if($A48="",0,if(L$1="",0,dproduct(k2_multipl!$A$1:$AU$100,L$1,k3.5_condition!$A48:$A49)))</f>
        <v>0</v>
      </c>
      <c r="M48" s="36">
        <f>if($A48="",0,if(M$1="",0,dproduct(k2_multipl!$A$1:$AU$100,M$1,k3.5_condition!$A48:$A49)))</f>
        <v>0</v>
      </c>
      <c r="N48" s="36">
        <f>if($A48="",0,if(N$1="",0,dproduct(k2_multipl!$A$1:$AU$100,N$1,k3.5_condition!$A48:$A49)))</f>
        <v>0</v>
      </c>
      <c r="O48" s="36">
        <f>if($A48="",0,if(O$1="",0,dproduct(k2_multipl!$A$1:$AU$100,O$1,k3.5_condition!$A48:$A49)))</f>
        <v>0</v>
      </c>
      <c r="P48" s="36">
        <f>if($A48="",0,if(P$1="",0,dproduct(k2_multipl!$A$1:$AU$100,P$1,k3.5_condition!$A48:$A49)))</f>
        <v>0</v>
      </c>
      <c r="Q48" s="36">
        <f>if($A48="",0,if(Q$1="",0,dproduct(k2_multipl!$A$1:$AU$100,Q$1,k3.5_condition!$A48:$A49)))</f>
        <v>0</v>
      </c>
      <c r="R48" s="36">
        <f>if($A48="",0,if(R$1="",0,dproduct(k2_multipl!$A$1:$AU$100,R$1,k3.5_condition!$A48:$A49)))</f>
        <v>0</v>
      </c>
      <c r="S48" s="36">
        <f>if($A48="",0,if(S$1="",0,dproduct(k2_multipl!$A$1:$AU$100,S$1,k3.5_condition!$A48:$A49)))</f>
        <v>0</v>
      </c>
      <c r="T48" s="36">
        <f>if($A48="",0,if(T$1="",0,dproduct(k2_multipl!$A$1:$AU$100,T$1,k3.5_condition!$A48:$A49)))</f>
        <v>0</v>
      </c>
      <c r="U48" s="36">
        <f>if($A48="",0,if(U$1="",0,dproduct(k2_multipl!$A$1:$AU$100,U$1,k3.5_condition!$A48:$A49)))</f>
        <v>0</v>
      </c>
      <c r="V48" s="36">
        <f>if($A48="",0,if(V$1="",0,dproduct(k2_multipl!$A$1:$AU$100,V$1,k3.5_condition!$A48:$A49)))</f>
        <v>0</v>
      </c>
      <c r="W48" s="36">
        <f>if($A48="",0,if(W$1="",0,dproduct(k2_multipl!$A$1:$AU$100,W$1,k3.5_condition!$A48:$A49)))</f>
        <v>0</v>
      </c>
      <c r="X48" s="36">
        <f>if($A48="",0,if(X$1="",0,dproduct(k2_multipl!$A$1:$AU$100,X$1,k3.5_condition!$A48:$A49)))</f>
        <v>0</v>
      </c>
      <c r="Y48" s="36">
        <f>if($A48="",0,if(Y$1="",0,dproduct(k2_multipl!$A$1:$AU$100,Y$1,k3.5_condition!$A48:$A49)))</f>
        <v>0</v>
      </c>
      <c r="Z48" s="36">
        <f>if($A48="",0,if(Z$1="",0,dproduct(k2_multipl!$A$1:$AU$100,Z$1,k3.5_condition!$A48:$A49)))</f>
        <v>0</v>
      </c>
      <c r="AA48" s="36">
        <f>if($A48="",0,if(AA$1="",0,dproduct(k2_multipl!$A$1:$AU$100,AA$1,k3.5_condition!$A48:$A49)))</f>
        <v>0</v>
      </c>
      <c r="AB48" s="36">
        <f>if($A48="",0,if(AB$1="",0,dproduct(k2_multipl!$A$1:$AU$100,AB$1,k3.5_condition!$A48:$A49)))</f>
        <v>0</v>
      </c>
      <c r="AC48" s="36">
        <f>if($A48="",0,if(AC$1="",0,dproduct(k2_multipl!$A$1:$AU$100,AC$1,k3.5_condition!$A48:$A49)))</f>
        <v>0</v>
      </c>
      <c r="AD48" s="36">
        <f>if($A48="",0,if(AD$1="",0,dproduct(k2_multipl!$A$1:$AU$100,AD$1,k3.5_condition!$A48:$A49)))</f>
        <v>0</v>
      </c>
      <c r="AE48" s="36">
        <f>if($A48="",0,if(AE$1="",0,dproduct(k2_multipl!$A$1:$AU$100,AE$1,k3.5_condition!$A48:$A49)))</f>
        <v>0</v>
      </c>
      <c r="AF48" s="36">
        <f>if($A48="",0,if(AF$1="",0,dproduct(k2_multipl!$A$1:$AU$100,AF$1,k3.5_condition!$A48:$A49)))</f>
        <v>0</v>
      </c>
      <c r="AG48" s="36">
        <f>if($A48="",0,if(AG$1="",0,dproduct(k2_multipl!$A$1:$AU$100,AG$1,k3.5_condition!$A48:$A49)))</f>
        <v>0</v>
      </c>
      <c r="AH48" s="36">
        <f>if($A48="",0,if(AH$1="",0,dproduct(k2_multipl!$A$1:$AU$100,AH$1,k3.5_condition!$A48:$A49)))</f>
        <v>0</v>
      </c>
      <c r="AI48" s="36">
        <f>if($A48="",0,if(AI$1="",0,dproduct(k2_multipl!$A$1:$AU$100,AI$1,k3.5_condition!$A48:$A49)))</f>
        <v>0</v>
      </c>
      <c r="AJ48" s="36">
        <f>if($A48="",0,if(AJ$1="",0,dproduct(k2_multipl!$A$1:$AU$100,AJ$1,k3.5_condition!$A48:$A49)))</f>
        <v>0</v>
      </c>
      <c r="AK48" s="36">
        <f>if($A48="",0,if(AK$1="",0,dproduct(k2_multipl!$A$1:$AU$100,AK$1,k3.5_condition!$A48:$A49)))</f>
        <v>0</v>
      </c>
      <c r="AL48" s="36">
        <f>if($A48="",0,if(AL$1="",0,dproduct(k2_multipl!$A$1:$AU$100,AL$1,k3.5_condition!$A48:$A49)))</f>
        <v>0</v>
      </c>
      <c r="AM48" s="36">
        <f>if($A48="",0,if(AM$1="",0,dproduct(k2_multipl!$A$1:$AU$100,AM$1,k3.5_condition!$A48:$A49)))</f>
        <v>0</v>
      </c>
      <c r="AN48" s="36">
        <f>if($A48="",0,if(AN$1="",0,dproduct(k2_multipl!$A$1:$AU$100,AN$1,k3.5_condition!$A48:$A49)))</f>
        <v>0</v>
      </c>
      <c r="AO48" s="36">
        <f>if($A48="",0,if(AO$1="",0,dproduct(k2_multipl!$A$1:$AU$100,AO$1,k3.5_condition!$A48:$A49)))</f>
        <v>0</v>
      </c>
      <c r="AP48" s="36">
        <f>if($A48="",0,if(AP$1="",0,dproduct(k2_multipl!$A$1:$AU$100,AP$1,k3.5_condition!$A48:$A49)))</f>
        <v>0</v>
      </c>
      <c r="AQ48" s="36">
        <f>if($A48="",0,if(AQ$1="",0,dproduct(k2_multipl!$A$1:$AU$100,AQ$1,k3.5_condition!$A48:$A49)))</f>
        <v>0</v>
      </c>
      <c r="AR48" s="36">
        <f>if($A48="",0,if(AR$1="",0,dproduct(k2_multipl!$A$1:$AU$100,AR$1,k3.5_condition!$A48:$A49)))</f>
        <v>0</v>
      </c>
      <c r="AS48" s="36">
        <f>if($A48="",0,if(AS$1="",0,dproduct(k2_multipl!$A$1:$AU$100,AS$1,k3.5_condition!$A48:$A49)))</f>
        <v>0</v>
      </c>
      <c r="AT48" s="36">
        <f>if($A48="",0,if(AT$1="",0,dproduct(k2_multipl!$A$1:$AU$100,AT$1,k3.5_condition!$A48:$A49)))</f>
        <v>0</v>
      </c>
      <c r="AU48" s="36">
        <f>if($A48="",0,if(AU$1="",0,dproduct(k2_multipl!$A$1:$AU$100,AU$1,k3.5_condition!$A48:$A49)))</f>
        <v>0</v>
      </c>
      <c r="AV48" s="36">
        <f>if($A48="",0,if(AV$1="",0,dproduct(k2_multipl!$A$1:$AU$100,AV$1,k3.5_condition!$A48:$A49)))</f>
        <v>0</v>
      </c>
      <c r="AW48" s="36">
        <f>if($A48="",0,if(AW$1="",0,dproduct(k2_multipl!$A$1:$AU$100,AW$1,k3.5_condition!$A48:$A49)))</f>
        <v>0</v>
      </c>
      <c r="AX48" s="36">
        <f>if($A48="",0,if(AX$1="",0,dproduct(k2_multipl!$A$1:$AU$100,AX$1,k3.5_condition!$A48:$A49)))</f>
        <v>0</v>
      </c>
      <c r="AY48" s="36">
        <f>if($A48="",0,if(AY$1="",0,dproduct(k2_multipl!$A$1:$AU$100,AY$1,k3.5_condition!$A48:$A49)))</f>
        <v>0</v>
      </c>
    </row>
    <row r="49">
      <c r="B49" s="36">
        <f>if($A49="",0,if(B$1="",0,dproduct(k2_multipl!$A$1:$AU$100,B$1,k3.5_condition!$B49:$B50)))</f>
        <v>0</v>
      </c>
      <c r="C49" s="36">
        <f>if($A49="",0,if(C$1="",0,dproduct(k2_multipl!$A$1:$AU$100,C$1,k3.5_condition!$B49:$B50)))</f>
        <v>0</v>
      </c>
      <c r="D49" s="36">
        <f>if($A49="",0,if(D$1="",0,dproduct(k2_multipl!$A$1:$AU$100,D$1,k3.5_condition!$B49:$B50)))</f>
        <v>0</v>
      </c>
      <c r="E49" s="36">
        <f>if($A49="",0,if(E$1="",0,dproduct(k2_multipl!$A$1:$AU$100,E$1,k3.5_condition!$B49:$B50)))</f>
        <v>0</v>
      </c>
      <c r="F49" s="36">
        <f>if($A49="",0,if(F$1="",0,dproduct(k2_multipl!$A$1:$AU$100,F$1,k3.5_condition!$B49:$B50)))</f>
        <v>0</v>
      </c>
      <c r="G49" s="36">
        <f>if($A49="",0,if(G$1="",0,dproduct(k2_multipl!$A$1:$AU$100,G$1,k3.5_condition!$B49:$B50)))</f>
        <v>0</v>
      </c>
      <c r="H49" s="36">
        <f>if($A49="",0,if(H$1="",0,dproduct(k2_multipl!$A$1:$AU$100,H$1,k3.5_condition!$B49:$B50)))</f>
        <v>0</v>
      </c>
      <c r="I49" s="36">
        <f>if($A49="",0,if(I$1="",0,dproduct(k2_multipl!$A$1:$AU$100,I$1,k3.5_condition!$B49:$B50)))</f>
        <v>0</v>
      </c>
      <c r="J49" s="36">
        <f>if($A49="",0,if(J$1="",0,dproduct(k2_multipl!$A$1:$AU$100,J$1,k3.5_condition!$B49:$B50)))</f>
        <v>0</v>
      </c>
      <c r="K49" s="36">
        <f>if($A49="",0,if(K$1="",0,dproduct(k2_multipl!$A$1:$AU$100,K$1,k3.5_condition!$B49:$B50)))</f>
        <v>0</v>
      </c>
      <c r="L49" s="36">
        <f>if($A49="",0,if(L$1="",0,dproduct(k2_multipl!$A$1:$AU$100,L$1,k3.5_condition!$B49:$B50)))</f>
        <v>0</v>
      </c>
      <c r="M49" s="36">
        <f>if($A49="",0,if(M$1="",0,dproduct(k2_multipl!$A$1:$AU$100,M$1,k3.5_condition!$B49:$B50)))</f>
        <v>0</v>
      </c>
      <c r="N49" s="36">
        <f>if($A49="",0,if(N$1="",0,dproduct(k2_multipl!$A$1:$AU$100,N$1,k3.5_condition!$B49:$B50)))</f>
        <v>0</v>
      </c>
      <c r="O49" s="36">
        <f>if($A49="",0,if(O$1="",0,dproduct(k2_multipl!$A$1:$AU$100,O$1,k3.5_condition!$B49:$B50)))</f>
        <v>0</v>
      </c>
      <c r="P49" s="36">
        <f>if($A49="",0,if(P$1="",0,dproduct(k2_multipl!$A$1:$AU$100,P$1,k3.5_condition!$B49:$B50)))</f>
        <v>0</v>
      </c>
      <c r="Q49" s="36">
        <f>if($A49="",0,if(Q$1="",0,dproduct(k2_multipl!$A$1:$AU$100,Q$1,k3.5_condition!$B49:$B50)))</f>
        <v>0</v>
      </c>
      <c r="R49" s="36">
        <f>if($A49="",0,if(R$1="",0,dproduct(k2_multipl!$A$1:$AU$100,R$1,k3.5_condition!$B49:$B50)))</f>
        <v>0</v>
      </c>
      <c r="S49" s="36">
        <f>if($A49="",0,if(S$1="",0,dproduct(k2_multipl!$A$1:$AU$100,S$1,k3.5_condition!$B49:$B50)))</f>
        <v>0</v>
      </c>
      <c r="T49" s="36">
        <f>if($A49="",0,if(T$1="",0,dproduct(k2_multipl!$A$1:$AU$100,T$1,k3.5_condition!$B49:$B50)))</f>
        <v>0</v>
      </c>
      <c r="U49" s="36">
        <f>if($A49="",0,if(U$1="",0,dproduct(k2_multipl!$A$1:$AU$100,U$1,k3.5_condition!$B49:$B50)))</f>
        <v>0</v>
      </c>
      <c r="V49" s="36">
        <f>if($A49="",0,if(V$1="",0,dproduct(k2_multipl!$A$1:$AU$100,V$1,k3.5_condition!$B49:$B50)))</f>
        <v>0</v>
      </c>
      <c r="W49" s="36">
        <f>if($A49="",0,if(W$1="",0,dproduct(k2_multipl!$A$1:$AU$100,W$1,k3.5_condition!$B49:$B50)))</f>
        <v>0</v>
      </c>
      <c r="X49" s="36">
        <f>if($A49="",0,if(X$1="",0,dproduct(k2_multipl!$A$1:$AU$100,X$1,k3.5_condition!$B49:$B50)))</f>
        <v>0</v>
      </c>
      <c r="Y49" s="36">
        <f>if($A49="",0,if(Y$1="",0,dproduct(k2_multipl!$A$1:$AU$100,Y$1,k3.5_condition!$B49:$B50)))</f>
        <v>0</v>
      </c>
      <c r="Z49" s="36">
        <f>if($A49="",0,if(Z$1="",0,dproduct(k2_multipl!$A$1:$AU$100,Z$1,k3.5_condition!$B49:$B50)))</f>
        <v>0</v>
      </c>
      <c r="AA49" s="36">
        <f>if($A49="",0,if(AA$1="",0,dproduct(k2_multipl!$A$1:$AU$100,AA$1,k3.5_condition!$B49:$B50)))</f>
        <v>0</v>
      </c>
      <c r="AB49" s="36">
        <f>if($A49="",0,if(AB$1="",0,dproduct(k2_multipl!$A$1:$AU$100,AB$1,k3.5_condition!$B49:$B50)))</f>
        <v>0</v>
      </c>
      <c r="AC49" s="36">
        <f>if($A49="",0,if(AC$1="",0,dproduct(k2_multipl!$A$1:$AU$100,AC$1,k3.5_condition!$B49:$B50)))</f>
        <v>0</v>
      </c>
      <c r="AD49" s="36">
        <f>if($A49="",0,if(AD$1="",0,dproduct(k2_multipl!$A$1:$AU$100,AD$1,k3.5_condition!$B49:$B50)))</f>
        <v>0</v>
      </c>
      <c r="AE49" s="36">
        <f>if($A49="",0,if(AE$1="",0,dproduct(k2_multipl!$A$1:$AU$100,AE$1,k3.5_condition!$B49:$B50)))</f>
        <v>0</v>
      </c>
      <c r="AF49" s="36">
        <f>if($A49="",0,if(AF$1="",0,dproduct(k2_multipl!$A$1:$AU$100,AF$1,k3.5_condition!$B49:$B50)))</f>
        <v>0</v>
      </c>
      <c r="AG49" s="36">
        <f>if($A49="",0,if(AG$1="",0,dproduct(k2_multipl!$A$1:$AU$100,AG$1,k3.5_condition!$B49:$B50)))</f>
        <v>0</v>
      </c>
      <c r="AH49" s="36">
        <f>if($A49="",0,if(AH$1="",0,dproduct(k2_multipl!$A$1:$AU$100,AH$1,k3.5_condition!$B49:$B50)))</f>
        <v>0</v>
      </c>
      <c r="AI49" s="36">
        <f>if($A49="",0,if(AI$1="",0,dproduct(k2_multipl!$A$1:$AU$100,AI$1,k3.5_condition!$B49:$B50)))</f>
        <v>0</v>
      </c>
      <c r="AJ49" s="36">
        <f>if($A49="",0,if(AJ$1="",0,dproduct(k2_multipl!$A$1:$AU$100,AJ$1,k3.5_condition!$B49:$B50)))</f>
        <v>0</v>
      </c>
      <c r="AK49" s="36">
        <f>if($A49="",0,if(AK$1="",0,dproduct(k2_multipl!$A$1:$AU$100,AK$1,k3.5_condition!$B49:$B50)))</f>
        <v>0</v>
      </c>
      <c r="AL49" s="36">
        <f>if($A49="",0,if(AL$1="",0,dproduct(k2_multipl!$A$1:$AU$100,AL$1,k3.5_condition!$B49:$B50)))</f>
        <v>0</v>
      </c>
      <c r="AM49" s="36">
        <f>if($A49="",0,if(AM$1="",0,dproduct(k2_multipl!$A$1:$AU$100,AM$1,k3.5_condition!$B49:$B50)))</f>
        <v>0</v>
      </c>
      <c r="AN49" s="36">
        <f>if($A49="",0,if(AN$1="",0,dproduct(k2_multipl!$A$1:$AU$100,AN$1,k3.5_condition!$B49:$B50)))</f>
        <v>0</v>
      </c>
      <c r="AO49" s="36">
        <f>if($A49="",0,if(AO$1="",0,dproduct(k2_multipl!$A$1:$AU$100,AO$1,k3.5_condition!$B49:$B50)))</f>
        <v>0</v>
      </c>
      <c r="AP49" s="36">
        <f>if($A49="",0,if(AP$1="",0,dproduct(k2_multipl!$A$1:$AU$100,AP$1,k3.5_condition!$B49:$B50)))</f>
        <v>0</v>
      </c>
      <c r="AQ49" s="36">
        <f>if($A49="",0,if(AQ$1="",0,dproduct(k2_multipl!$A$1:$AU$100,AQ$1,k3.5_condition!$B49:$B50)))</f>
        <v>0</v>
      </c>
      <c r="AR49" s="36">
        <f>if($A49="",0,if(AR$1="",0,dproduct(k2_multipl!$A$1:$AU$100,AR$1,k3.5_condition!$B49:$B50)))</f>
        <v>0</v>
      </c>
      <c r="AS49" s="36">
        <f>if($A49="",0,if(AS$1="",0,dproduct(k2_multipl!$A$1:$AU$100,AS$1,k3.5_condition!$B49:$B50)))</f>
        <v>0</v>
      </c>
      <c r="AT49" s="36">
        <f>if($A49="",0,if(AT$1="",0,dproduct(k2_multipl!$A$1:$AU$100,AT$1,k3.5_condition!$B49:$B50)))</f>
        <v>0</v>
      </c>
      <c r="AU49" s="36">
        <f>if($A49="",0,if(AU$1="",0,dproduct(k2_multipl!$A$1:$AU$100,AU$1,k3.5_condition!$B49:$B50)))</f>
        <v>0</v>
      </c>
      <c r="AV49" s="36">
        <f>if($A49="",0,if(AV$1="",0,dproduct(k2_multipl!$A$1:$AU$100,AV$1,k3.5_condition!$B49:$B50)))</f>
        <v>0</v>
      </c>
      <c r="AW49" s="36">
        <f>if($A49="",0,if(AW$1="",0,dproduct(k2_multipl!$A$1:$AU$100,AW$1,k3.5_condition!$B49:$B50)))</f>
        <v>0</v>
      </c>
      <c r="AX49" s="36">
        <f>if($A49="",0,if(AX$1="",0,dproduct(k2_multipl!$A$1:$AU$100,AX$1,k3.5_condition!$B49:$B50)))</f>
        <v>0</v>
      </c>
      <c r="AY49" s="36">
        <f>if($A49="",0,if(AY$1="",0,dproduct(k2_multipl!$A$1:$AU$100,AY$1,k3.5_condition!$B49:$B50)))</f>
        <v>0</v>
      </c>
    </row>
    <row r="50">
      <c r="B50" s="36">
        <f>if($A50="",0,if(B$1="",0,dproduct(k2_multipl!$A$1:$AU$100,B$1,k3.5_condition!$A50:$A51)))</f>
        <v>0</v>
      </c>
      <c r="C50" s="36">
        <f>if($A50="",0,if(C$1="",0,dproduct(k2_multipl!$A$1:$AU$100,C$1,k3.5_condition!$A50:$A51)))</f>
        <v>0</v>
      </c>
      <c r="D50" s="36">
        <f>if($A50="",0,if(D$1="",0,dproduct(k2_multipl!$A$1:$AU$100,D$1,k3.5_condition!$A50:$A51)))</f>
        <v>0</v>
      </c>
      <c r="E50" s="36">
        <f>if($A50="",0,if(E$1="",0,dproduct(k2_multipl!$A$1:$AU$100,E$1,k3.5_condition!$A50:$A51)))</f>
        <v>0</v>
      </c>
      <c r="F50" s="36">
        <f>if($A50="",0,if(F$1="",0,dproduct(k2_multipl!$A$1:$AU$100,F$1,k3.5_condition!$A50:$A51)))</f>
        <v>0</v>
      </c>
      <c r="G50" s="36">
        <f>if($A50="",0,if(G$1="",0,dproduct(k2_multipl!$A$1:$AU$100,G$1,k3.5_condition!$A50:$A51)))</f>
        <v>0</v>
      </c>
      <c r="H50" s="36">
        <f>if($A50="",0,if(H$1="",0,dproduct(k2_multipl!$A$1:$AU$100,H$1,k3.5_condition!$A50:$A51)))</f>
        <v>0</v>
      </c>
      <c r="I50" s="36">
        <f>if($A50="",0,if(I$1="",0,dproduct(k2_multipl!$A$1:$AU$100,I$1,k3.5_condition!$A50:$A51)))</f>
        <v>0</v>
      </c>
      <c r="J50" s="36">
        <f>if($A50="",0,if(J$1="",0,dproduct(k2_multipl!$A$1:$AU$100,J$1,k3.5_condition!$A50:$A51)))</f>
        <v>0</v>
      </c>
      <c r="K50" s="36">
        <f>if($A50="",0,if(K$1="",0,dproduct(k2_multipl!$A$1:$AU$100,K$1,k3.5_condition!$A50:$A51)))</f>
        <v>0</v>
      </c>
      <c r="L50" s="36">
        <f>if($A50="",0,if(L$1="",0,dproduct(k2_multipl!$A$1:$AU$100,L$1,k3.5_condition!$A50:$A51)))</f>
        <v>0</v>
      </c>
      <c r="M50" s="36">
        <f>if($A50="",0,if(M$1="",0,dproduct(k2_multipl!$A$1:$AU$100,M$1,k3.5_condition!$A50:$A51)))</f>
        <v>0</v>
      </c>
      <c r="N50" s="36">
        <f>if($A50="",0,if(N$1="",0,dproduct(k2_multipl!$A$1:$AU$100,N$1,k3.5_condition!$A50:$A51)))</f>
        <v>0</v>
      </c>
      <c r="O50" s="36">
        <f>if($A50="",0,if(O$1="",0,dproduct(k2_multipl!$A$1:$AU$100,O$1,k3.5_condition!$A50:$A51)))</f>
        <v>0</v>
      </c>
      <c r="P50" s="36">
        <f>if($A50="",0,if(P$1="",0,dproduct(k2_multipl!$A$1:$AU$100,P$1,k3.5_condition!$A50:$A51)))</f>
        <v>0</v>
      </c>
      <c r="Q50" s="36">
        <f>if($A50="",0,if(Q$1="",0,dproduct(k2_multipl!$A$1:$AU$100,Q$1,k3.5_condition!$A50:$A51)))</f>
        <v>0</v>
      </c>
      <c r="R50" s="36">
        <f>if($A50="",0,if(R$1="",0,dproduct(k2_multipl!$A$1:$AU$100,R$1,k3.5_condition!$A50:$A51)))</f>
        <v>0</v>
      </c>
      <c r="S50" s="36">
        <f>if($A50="",0,if(S$1="",0,dproduct(k2_multipl!$A$1:$AU$100,S$1,k3.5_condition!$A50:$A51)))</f>
        <v>0</v>
      </c>
      <c r="T50" s="36">
        <f>if($A50="",0,if(T$1="",0,dproduct(k2_multipl!$A$1:$AU$100,T$1,k3.5_condition!$A50:$A51)))</f>
        <v>0</v>
      </c>
      <c r="U50" s="36">
        <f>if($A50="",0,if(U$1="",0,dproduct(k2_multipl!$A$1:$AU$100,U$1,k3.5_condition!$A50:$A51)))</f>
        <v>0</v>
      </c>
      <c r="V50" s="36">
        <f>if($A50="",0,if(V$1="",0,dproduct(k2_multipl!$A$1:$AU$100,V$1,k3.5_condition!$A50:$A51)))</f>
        <v>0</v>
      </c>
      <c r="W50" s="36">
        <f>if($A50="",0,if(W$1="",0,dproduct(k2_multipl!$A$1:$AU$100,W$1,k3.5_condition!$A50:$A51)))</f>
        <v>0</v>
      </c>
      <c r="X50" s="36">
        <f>if($A50="",0,if(X$1="",0,dproduct(k2_multipl!$A$1:$AU$100,X$1,k3.5_condition!$A50:$A51)))</f>
        <v>0</v>
      </c>
      <c r="Y50" s="36">
        <f>if($A50="",0,if(Y$1="",0,dproduct(k2_multipl!$A$1:$AU$100,Y$1,k3.5_condition!$A50:$A51)))</f>
        <v>0</v>
      </c>
      <c r="Z50" s="36">
        <f>if($A50="",0,if(Z$1="",0,dproduct(k2_multipl!$A$1:$AU$100,Z$1,k3.5_condition!$A50:$A51)))</f>
        <v>0</v>
      </c>
      <c r="AA50" s="36">
        <f>if($A50="",0,if(AA$1="",0,dproduct(k2_multipl!$A$1:$AU$100,AA$1,k3.5_condition!$A50:$A51)))</f>
        <v>0</v>
      </c>
      <c r="AB50" s="36">
        <f>if($A50="",0,if(AB$1="",0,dproduct(k2_multipl!$A$1:$AU$100,AB$1,k3.5_condition!$A50:$A51)))</f>
        <v>0</v>
      </c>
      <c r="AC50" s="36">
        <f>if($A50="",0,if(AC$1="",0,dproduct(k2_multipl!$A$1:$AU$100,AC$1,k3.5_condition!$A50:$A51)))</f>
        <v>0</v>
      </c>
      <c r="AD50" s="36">
        <f>if($A50="",0,if(AD$1="",0,dproduct(k2_multipl!$A$1:$AU$100,AD$1,k3.5_condition!$A50:$A51)))</f>
        <v>0</v>
      </c>
      <c r="AE50" s="36">
        <f>if($A50="",0,if(AE$1="",0,dproduct(k2_multipl!$A$1:$AU$100,AE$1,k3.5_condition!$A50:$A51)))</f>
        <v>0</v>
      </c>
      <c r="AF50" s="36">
        <f>if($A50="",0,if(AF$1="",0,dproduct(k2_multipl!$A$1:$AU$100,AF$1,k3.5_condition!$A50:$A51)))</f>
        <v>0</v>
      </c>
      <c r="AG50" s="36">
        <f>if($A50="",0,if(AG$1="",0,dproduct(k2_multipl!$A$1:$AU$100,AG$1,k3.5_condition!$A50:$A51)))</f>
        <v>0</v>
      </c>
      <c r="AH50" s="36">
        <f>if($A50="",0,if(AH$1="",0,dproduct(k2_multipl!$A$1:$AU$100,AH$1,k3.5_condition!$A50:$A51)))</f>
        <v>0</v>
      </c>
      <c r="AI50" s="36">
        <f>if($A50="",0,if(AI$1="",0,dproduct(k2_multipl!$A$1:$AU$100,AI$1,k3.5_condition!$A50:$A51)))</f>
        <v>0</v>
      </c>
      <c r="AJ50" s="36">
        <f>if($A50="",0,if(AJ$1="",0,dproduct(k2_multipl!$A$1:$AU$100,AJ$1,k3.5_condition!$A50:$A51)))</f>
        <v>0</v>
      </c>
      <c r="AK50" s="36">
        <f>if($A50="",0,if(AK$1="",0,dproduct(k2_multipl!$A$1:$AU$100,AK$1,k3.5_condition!$A50:$A51)))</f>
        <v>0</v>
      </c>
      <c r="AL50" s="36">
        <f>if($A50="",0,if(AL$1="",0,dproduct(k2_multipl!$A$1:$AU$100,AL$1,k3.5_condition!$A50:$A51)))</f>
        <v>0</v>
      </c>
      <c r="AM50" s="36">
        <f>if($A50="",0,if(AM$1="",0,dproduct(k2_multipl!$A$1:$AU$100,AM$1,k3.5_condition!$A50:$A51)))</f>
        <v>0</v>
      </c>
      <c r="AN50" s="36">
        <f>if($A50="",0,if(AN$1="",0,dproduct(k2_multipl!$A$1:$AU$100,AN$1,k3.5_condition!$A50:$A51)))</f>
        <v>0</v>
      </c>
      <c r="AO50" s="36">
        <f>if($A50="",0,if(AO$1="",0,dproduct(k2_multipl!$A$1:$AU$100,AO$1,k3.5_condition!$A50:$A51)))</f>
        <v>0</v>
      </c>
      <c r="AP50" s="36">
        <f>if($A50="",0,if(AP$1="",0,dproduct(k2_multipl!$A$1:$AU$100,AP$1,k3.5_condition!$A50:$A51)))</f>
        <v>0</v>
      </c>
      <c r="AQ50" s="36">
        <f>if($A50="",0,if(AQ$1="",0,dproduct(k2_multipl!$A$1:$AU$100,AQ$1,k3.5_condition!$A50:$A51)))</f>
        <v>0</v>
      </c>
      <c r="AR50" s="36">
        <f>if($A50="",0,if(AR$1="",0,dproduct(k2_multipl!$A$1:$AU$100,AR$1,k3.5_condition!$A50:$A51)))</f>
        <v>0</v>
      </c>
      <c r="AS50" s="36">
        <f>if($A50="",0,if(AS$1="",0,dproduct(k2_multipl!$A$1:$AU$100,AS$1,k3.5_condition!$A50:$A51)))</f>
        <v>0</v>
      </c>
      <c r="AT50" s="36">
        <f>if($A50="",0,if(AT$1="",0,dproduct(k2_multipl!$A$1:$AU$100,AT$1,k3.5_condition!$A50:$A51)))</f>
        <v>0</v>
      </c>
      <c r="AU50" s="36">
        <f>if($A50="",0,if(AU$1="",0,dproduct(k2_multipl!$A$1:$AU$100,AU$1,k3.5_condition!$A50:$A51)))</f>
        <v>0</v>
      </c>
      <c r="AV50" s="36">
        <f>if($A50="",0,if(AV$1="",0,dproduct(k2_multipl!$A$1:$AU$100,AV$1,k3.5_condition!$A50:$A51)))</f>
        <v>0</v>
      </c>
      <c r="AW50" s="36">
        <f>if($A50="",0,if(AW$1="",0,dproduct(k2_multipl!$A$1:$AU$100,AW$1,k3.5_condition!$A50:$A51)))</f>
        <v>0</v>
      </c>
      <c r="AX50" s="36">
        <f>if($A50="",0,if(AX$1="",0,dproduct(k2_multipl!$A$1:$AU$100,AX$1,k3.5_condition!$A50:$A51)))</f>
        <v>0</v>
      </c>
      <c r="AY50" s="36">
        <f>if($A50="",0,if(AY$1="",0,dproduct(k2_multipl!$A$1:$AU$100,AY$1,k3.5_condition!$A50:$A51)))</f>
        <v>0</v>
      </c>
    </row>
    <row r="51">
      <c r="B51" s="36">
        <f>if($A51="",0,if(B$1="",0,dproduct(k2_multipl!$A$1:$AU$100,B$1,k3.5_condition!$B51:$B52)))</f>
        <v>0</v>
      </c>
      <c r="C51" s="36">
        <f>if($A51="",0,if(C$1="",0,dproduct(k2_multipl!$A$1:$AU$100,C$1,k3.5_condition!$B51:$B52)))</f>
        <v>0</v>
      </c>
      <c r="D51" s="36">
        <f>if($A51="",0,if(D$1="",0,dproduct(k2_multipl!$A$1:$AU$100,D$1,k3.5_condition!$B51:$B52)))</f>
        <v>0</v>
      </c>
      <c r="E51" s="36">
        <f>if($A51="",0,if(E$1="",0,dproduct(k2_multipl!$A$1:$AU$100,E$1,k3.5_condition!$B51:$B52)))</f>
        <v>0</v>
      </c>
      <c r="F51" s="36">
        <f>if($A51="",0,if(F$1="",0,dproduct(k2_multipl!$A$1:$AU$100,F$1,k3.5_condition!$B51:$B52)))</f>
        <v>0</v>
      </c>
      <c r="G51" s="36">
        <f>if($A51="",0,if(G$1="",0,dproduct(k2_multipl!$A$1:$AU$100,G$1,k3.5_condition!$B51:$B52)))</f>
        <v>0</v>
      </c>
      <c r="H51" s="36">
        <f>if($A51="",0,if(H$1="",0,dproduct(k2_multipl!$A$1:$AU$100,H$1,k3.5_condition!$B51:$B52)))</f>
        <v>0</v>
      </c>
      <c r="I51" s="36">
        <f>if($A51="",0,if(I$1="",0,dproduct(k2_multipl!$A$1:$AU$100,I$1,k3.5_condition!$B51:$B52)))</f>
        <v>0</v>
      </c>
      <c r="J51" s="36">
        <f>if($A51="",0,if(J$1="",0,dproduct(k2_multipl!$A$1:$AU$100,J$1,k3.5_condition!$B51:$B52)))</f>
        <v>0</v>
      </c>
      <c r="K51" s="36">
        <f>if($A51="",0,if(K$1="",0,dproduct(k2_multipl!$A$1:$AU$100,K$1,k3.5_condition!$B51:$B52)))</f>
        <v>0</v>
      </c>
      <c r="L51" s="36">
        <f>if($A51="",0,if(L$1="",0,dproduct(k2_multipl!$A$1:$AU$100,L$1,k3.5_condition!$B51:$B52)))</f>
        <v>0</v>
      </c>
      <c r="M51" s="36">
        <f>if($A51="",0,if(M$1="",0,dproduct(k2_multipl!$A$1:$AU$100,M$1,k3.5_condition!$B51:$B52)))</f>
        <v>0</v>
      </c>
      <c r="N51" s="36">
        <f>if($A51="",0,if(N$1="",0,dproduct(k2_multipl!$A$1:$AU$100,N$1,k3.5_condition!$B51:$B52)))</f>
        <v>0</v>
      </c>
      <c r="O51" s="36">
        <f>if($A51="",0,if(O$1="",0,dproduct(k2_multipl!$A$1:$AU$100,O$1,k3.5_condition!$B51:$B52)))</f>
        <v>0</v>
      </c>
      <c r="P51" s="36">
        <f>if($A51="",0,if(P$1="",0,dproduct(k2_multipl!$A$1:$AU$100,P$1,k3.5_condition!$B51:$B52)))</f>
        <v>0</v>
      </c>
      <c r="Q51" s="36">
        <f>if($A51="",0,if(Q$1="",0,dproduct(k2_multipl!$A$1:$AU$100,Q$1,k3.5_condition!$B51:$B52)))</f>
        <v>0</v>
      </c>
      <c r="R51" s="36">
        <f>if($A51="",0,if(R$1="",0,dproduct(k2_multipl!$A$1:$AU$100,R$1,k3.5_condition!$B51:$B52)))</f>
        <v>0</v>
      </c>
      <c r="S51" s="36">
        <f>if($A51="",0,if(S$1="",0,dproduct(k2_multipl!$A$1:$AU$100,S$1,k3.5_condition!$B51:$B52)))</f>
        <v>0</v>
      </c>
      <c r="T51" s="36">
        <f>if($A51="",0,if(T$1="",0,dproduct(k2_multipl!$A$1:$AU$100,T$1,k3.5_condition!$B51:$B52)))</f>
        <v>0</v>
      </c>
      <c r="U51" s="36">
        <f>if($A51="",0,if(U$1="",0,dproduct(k2_multipl!$A$1:$AU$100,U$1,k3.5_condition!$B51:$B52)))</f>
        <v>0</v>
      </c>
      <c r="V51" s="36">
        <f>if($A51="",0,if(V$1="",0,dproduct(k2_multipl!$A$1:$AU$100,V$1,k3.5_condition!$B51:$B52)))</f>
        <v>0</v>
      </c>
      <c r="W51" s="36">
        <f>if($A51="",0,if(W$1="",0,dproduct(k2_multipl!$A$1:$AU$100,W$1,k3.5_condition!$B51:$B52)))</f>
        <v>0</v>
      </c>
      <c r="X51" s="36">
        <f>if($A51="",0,if(X$1="",0,dproduct(k2_multipl!$A$1:$AU$100,X$1,k3.5_condition!$B51:$B52)))</f>
        <v>0</v>
      </c>
      <c r="Y51" s="36">
        <f>if($A51="",0,if(Y$1="",0,dproduct(k2_multipl!$A$1:$AU$100,Y$1,k3.5_condition!$B51:$B52)))</f>
        <v>0</v>
      </c>
      <c r="Z51" s="36">
        <f>if($A51="",0,if(Z$1="",0,dproduct(k2_multipl!$A$1:$AU$100,Z$1,k3.5_condition!$B51:$B52)))</f>
        <v>0</v>
      </c>
      <c r="AA51" s="36">
        <f>if($A51="",0,if(AA$1="",0,dproduct(k2_multipl!$A$1:$AU$100,AA$1,k3.5_condition!$B51:$B52)))</f>
        <v>0</v>
      </c>
      <c r="AB51" s="36">
        <f>if($A51="",0,if(AB$1="",0,dproduct(k2_multipl!$A$1:$AU$100,AB$1,k3.5_condition!$B51:$B52)))</f>
        <v>0</v>
      </c>
      <c r="AC51" s="36">
        <f>if($A51="",0,if(AC$1="",0,dproduct(k2_multipl!$A$1:$AU$100,AC$1,k3.5_condition!$B51:$B52)))</f>
        <v>0</v>
      </c>
      <c r="AD51" s="36">
        <f>if($A51="",0,if(AD$1="",0,dproduct(k2_multipl!$A$1:$AU$100,AD$1,k3.5_condition!$B51:$B52)))</f>
        <v>0</v>
      </c>
      <c r="AE51" s="36">
        <f>if($A51="",0,if(AE$1="",0,dproduct(k2_multipl!$A$1:$AU$100,AE$1,k3.5_condition!$B51:$B52)))</f>
        <v>0</v>
      </c>
      <c r="AF51" s="36">
        <f>if($A51="",0,if(AF$1="",0,dproduct(k2_multipl!$A$1:$AU$100,AF$1,k3.5_condition!$B51:$B52)))</f>
        <v>0</v>
      </c>
      <c r="AG51" s="36">
        <f>if($A51="",0,if(AG$1="",0,dproduct(k2_multipl!$A$1:$AU$100,AG$1,k3.5_condition!$B51:$B52)))</f>
        <v>0</v>
      </c>
      <c r="AH51" s="36">
        <f>if($A51="",0,if(AH$1="",0,dproduct(k2_multipl!$A$1:$AU$100,AH$1,k3.5_condition!$B51:$B52)))</f>
        <v>0</v>
      </c>
      <c r="AI51" s="36">
        <f>if($A51="",0,if(AI$1="",0,dproduct(k2_multipl!$A$1:$AU$100,AI$1,k3.5_condition!$B51:$B52)))</f>
        <v>0</v>
      </c>
      <c r="AJ51" s="36">
        <f>if($A51="",0,if(AJ$1="",0,dproduct(k2_multipl!$A$1:$AU$100,AJ$1,k3.5_condition!$B51:$B52)))</f>
        <v>0</v>
      </c>
      <c r="AK51" s="36">
        <f>if($A51="",0,if(AK$1="",0,dproduct(k2_multipl!$A$1:$AU$100,AK$1,k3.5_condition!$B51:$B52)))</f>
        <v>0</v>
      </c>
      <c r="AL51" s="36">
        <f>if($A51="",0,if(AL$1="",0,dproduct(k2_multipl!$A$1:$AU$100,AL$1,k3.5_condition!$B51:$B52)))</f>
        <v>0</v>
      </c>
      <c r="AM51" s="36">
        <f>if($A51="",0,if(AM$1="",0,dproduct(k2_multipl!$A$1:$AU$100,AM$1,k3.5_condition!$B51:$B52)))</f>
        <v>0</v>
      </c>
      <c r="AN51" s="36">
        <f>if($A51="",0,if(AN$1="",0,dproduct(k2_multipl!$A$1:$AU$100,AN$1,k3.5_condition!$B51:$B52)))</f>
        <v>0</v>
      </c>
      <c r="AO51" s="36">
        <f>if($A51="",0,if(AO$1="",0,dproduct(k2_multipl!$A$1:$AU$100,AO$1,k3.5_condition!$B51:$B52)))</f>
        <v>0</v>
      </c>
      <c r="AP51" s="36">
        <f>if($A51="",0,if(AP$1="",0,dproduct(k2_multipl!$A$1:$AU$100,AP$1,k3.5_condition!$B51:$B52)))</f>
        <v>0</v>
      </c>
      <c r="AQ51" s="36">
        <f>if($A51="",0,if(AQ$1="",0,dproduct(k2_multipl!$A$1:$AU$100,AQ$1,k3.5_condition!$B51:$B52)))</f>
        <v>0</v>
      </c>
      <c r="AR51" s="36">
        <f>if($A51="",0,if(AR$1="",0,dproduct(k2_multipl!$A$1:$AU$100,AR$1,k3.5_condition!$B51:$B52)))</f>
        <v>0</v>
      </c>
      <c r="AS51" s="36">
        <f>if($A51="",0,if(AS$1="",0,dproduct(k2_multipl!$A$1:$AU$100,AS$1,k3.5_condition!$B51:$B52)))</f>
        <v>0</v>
      </c>
      <c r="AT51" s="36">
        <f>if($A51="",0,if(AT$1="",0,dproduct(k2_multipl!$A$1:$AU$100,AT$1,k3.5_condition!$B51:$B52)))</f>
        <v>0</v>
      </c>
      <c r="AU51" s="36">
        <f>if($A51="",0,if(AU$1="",0,dproduct(k2_multipl!$A$1:$AU$100,AU$1,k3.5_condition!$B51:$B52)))</f>
        <v>0</v>
      </c>
      <c r="AV51" s="36">
        <f>if($A51="",0,if(AV$1="",0,dproduct(k2_multipl!$A$1:$AU$100,AV$1,k3.5_condition!$B51:$B52)))</f>
        <v>0</v>
      </c>
      <c r="AW51" s="36">
        <f>if($A51="",0,if(AW$1="",0,dproduct(k2_multipl!$A$1:$AU$100,AW$1,k3.5_condition!$B51:$B52)))</f>
        <v>0</v>
      </c>
      <c r="AX51" s="36">
        <f>if($A51="",0,if(AX$1="",0,dproduct(k2_multipl!$A$1:$AU$100,AX$1,k3.5_condition!$B51:$B52)))</f>
        <v>0</v>
      </c>
      <c r="AY51" s="36">
        <f>if($A51="",0,if(AY$1="",0,dproduct(k2_multipl!$A$1:$AU$100,AY$1,k3.5_condition!$B51:$B52)))</f>
        <v>0</v>
      </c>
    </row>
    <row r="52">
      <c r="B52" s="36">
        <f>if($A52="",0,if(B$1="",0,dproduct(k2_multipl!$A$1:$AU$100,B$1,k3.5_condition!$A52:$A53)))</f>
        <v>0</v>
      </c>
      <c r="C52" s="36">
        <f>if($A52="",0,if(C$1="",0,dproduct(k2_multipl!$A$1:$AU$100,C$1,k3.5_condition!$A52:$A53)))</f>
        <v>0</v>
      </c>
      <c r="D52" s="36">
        <f>if($A52="",0,if(D$1="",0,dproduct(k2_multipl!$A$1:$AU$100,D$1,k3.5_condition!$A52:$A53)))</f>
        <v>0</v>
      </c>
      <c r="E52" s="36">
        <f>if($A52="",0,if(E$1="",0,dproduct(k2_multipl!$A$1:$AU$100,E$1,k3.5_condition!$A52:$A53)))</f>
        <v>0</v>
      </c>
      <c r="F52" s="36">
        <f>if($A52="",0,if(F$1="",0,dproduct(k2_multipl!$A$1:$AU$100,F$1,k3.5_condition!$A52:$A53)))</f>
        <v>0</v>
      </c>
      <c r="G52" s="36">
        <f>if($A52="",0,if(G$1="",0,dproduct(k2_multipl!$A$1:$AU$100,G$1,k3.5_condition!$A52:$A53)))</f>
        <v>0</v>
      </c>
      <c r="H52" s="36">
        <f>if($A52="",0,if(H$1="",0,dproduct(k2_multipl!$A$1:$AU$100,H$1,k3.5_condition!$A52:$A53)))</f>
        <v>0</v>
      </c>
      <c r="I52" s="36">
        <f>if($A52="",0,if(I$1="",0,dproduct(k2_multipl!$A$1:$AU$100,I$1,k3.5_condition!$A52:$A53)))</f>
        <v>0</v>
      </c>
      <c r="J52" s="36">
        <f>if($A52="",0,if(J$1="",0,dproduct(k2_multipl!$A$1:$AU$100,J$1,k3.5_condition!$A52:$A53)))</f>
        <v>0</v>
      </c>
      <c r="K52" s="36">
        <f>if($A52="",0,if(K$1="",0,dproduct(k2_multipl!$A$1:$AU$100,K$1,k3.5_condition!$A52:$A53)))</f>
        <v>0</v>
      </c>
      <c r="L52" s="36">
        <f>if($A52="",0,if(L$1="",0,dproduct(k2_multipl!$A$1:$AU$100,L$1,k3.5_condition!$A52:$A53)))</f>
        <v>0</v>
      </c>
      <c r="M52" s="36">
        <f>if($A52="",0,if(M$1="",0,dproduct(k2_multipl!$A$1:$AU$100,M$1,k3.5_condition!$A52:$A53)))</f>
        <v>0</v>
      </c>
      <c r="N52" s="36">
        <f>if($A52="",0,if(N$1="",0,dproduct(k2_multipl!$A$1:$AU$100,N$1,k3.5_condition!$A52:$A53)))</f>
        <v>0</v>
      </c>
      <c r="O52" s="36">
        <f>if($A52="",0,if(O$1="",0,dproduct(k2_multipl!$A$1:$AU$100,O$1,k3.5_condition!$A52:$A53)))</f>
        <v>0</v>
      </c>
      <c r="P52" s="36">
        <f>if($A52="",0,if(P$1="",0,dproduct(k2_multipl!$A$1:$AU$100,P$1,k3.5_condition!$A52:$A53)))</f>
        <v>0</v>
      </c>
      <c r="Q52" s="36">
        <f>if($A52="",0,if(Q$1="",0,dproduct(k2_multipl!$A$1:$AU$100,Q$1,k3.5_condition!$A52:$A53)))</f>
        <v>0</v>
      </c>
      <c r="R52" s="36">
        <f>if($A52="",0,if(R$1="",0,dproduct(k2_multipl!$A$1:$AU$100,R$1,k3.5_condition!$A52:$A53)))</f>
        <v>0</v>
      </c>
      <c r="S52" s="36">
        <f>if($A52="",0,if(S$1="",0,dproduct(k2_multipl!$A$1:$AU$100,S$1,k3.5_condition!$A52:$A53)))</f>
        <v>0</v>
      </c>
      <c r="T52" s="36">
        <f>if($A52="",0,if(T$1="",0,dproduct(k2_multipl!$A$1:$AU$100,T$1,k3.5_condition!$A52:$A53)))</f>
        <v>0</v>
      </c>
      <c r="U52" s="36">
        <f>if($A52="",0,if(U$1="",0,dproduct(k2_multipl!$A$1:$AU$100,U$1,k3.5_condition!$A52:$A53)))</f>
        <v>0</v>
      </c>
      <c r="V52" s="36">
        <f>if($A52="",0,if(V$1="",0,dproduct(k2_multipl!$A$1:$AU$100,V$1,k3.5_condition!$A52:$A53)))</f>
        <v>0</v>
      </c>
      <c r="W52" s="36">
        <f>if($A52="",0,if(W$1="",0,dproduct(k2_multipl!$A$1:$AU$100,W$1,k3.5_condition!$A52:$A53)))</f>
        <v>0</v>
      </c>
      <c r="X52" s="36">
        <f>if($A52="",0,if(X$1="",0,dproduct(k2_multipl!$A$1:$AU$100,X$1,k3.5_condition!$A52:$A53)))</f>
        <v>0</v>
      </c>
      <c r="Y52" s="36">
        <f>if($A52="",0,if(Y$1="",0,dproduct(k2_multipl!$A$1:$AU$100,Y$1,k3.5_condition!$A52:$A53)))</f>
        <v>0</v>
      </c>
      <c r="Z52" s="36">
        <f>if($A52="",0,if(Z$1="",0,dproduct(k2_multipl!$A$1:$AU$100,Z$1,k3.5_condition!$A52:$A53)))</f>
        <v>0</v>
      </c>
      <c r="AA52" s="36">
        <f>if($A52="",0,if(AA$1="",0,dproduct(k2_multipl!$A$1:$AU$100,AA$1,k3.5_condition!$A52:$A53)))</f>
        <v>0</v>
      </c>
      <c r="AB52" s="36">
        <f>if($A52="",0,if(AB$1="",0,dproduct(k2_multipl!$A$1:$AU$100,AB$1,k3.5_condition!$A52:$A53)))</f>
        <v>0</v>
      </c>
      <c r="AC52" s="36">
        <f>if($A52="",0,if(AC$1="",0,dproduct(k2_multipl!$A$1:$AU$100,AC$1,k3.5_condition!$A52:$A53)))</f>
        <v>0</v>
      </c>
      <c r="AD52" s="36">
        <f>if($A52="",0,if(AD$1="",0,dproduct(k2_multipl!$A$1:$AU$100,AD$1,k3.5_condition!$A52:$A53)))</f>
        <v>0</v>
      </c>
      <c r="AE52" s="36">
        <f>if($A52="",0,if(AE$1="",0,dproduct(k2_multipl!$A$1:$AU$100,AE$1,k3.5_condition!$A52:$A53)))</f>
        <v>0</v>
      </c>
      <c r="AF52" s="36">
        <f>if($A52="",0,if(AF$1="",0,dproduct(k2_multipl!$A$1:$AU$100,AF$1,k3.5_condition!$A52:$A53)))</f>
        <v>0</v>
      </c>
      <c r="AG52" s="36">
        <f>if($A52="",0,if(AG$1="",0,dproduct(k2_multipl!$A$1:$AU$100,AG$1,k3.5_condition!$A52:$A53)))</f>
        <v>0</v>
      </c>
      <c r="AH52" s="36">
        <f>if($A52="",0,if(AH$1="",0,dproduct(k2_multipl!$A$1:$AU$100,AH$1,k3.5_condition!$A52:$A53)))</f>
        <v>0</v>
      </c>
      <c r="AI52" s="36">
        <f>if($A52="",0,if(AI$1="",0,dproduct(k2_multipl!$A$1:$AU$100,AI$1,k3.5_condition!$A52:$A53)))</f>
        <v>0</v>
      </c>
      <c r="AJ52" s="36">
        <f>if($A52="",0,if(AJ$1="",0,dproduct(k2_multipl!$A$1:$AU$100,AJ$1,k3.5_condition!$A52:$A53)))</f>
        <v>0</v>
      </c>
      <c r="AK52" s="36">
        <f>if($A52="",0,if(AK$1="",0,dproduct(k2_multipl!$A$1:$AU$100,AK$1,k3.5_condition!$A52:$A53)))</f>
        <v>0</v>
      </c>
      <c r="AL52" s="36">
        <f>if($A52="",0,if(AL$1="",0,dproduct(k2_multipl!$A$1:$AU$100,AL$1,k3.5_condition!$A52:$A53)))</f>
        <v>0</v>
      </c>
      <c r="AM52" s="36">
        <f>if($A52="",0,if(AM$1="",0,dproduct(k2_multipl!$A$1:$AU$100,AM$1,k3.5_condition!$A52:$A53)))</f>
        <v>0</v>
      </c>
      <c r="AN52" s="36">
        <f>if($A52="",0,if(AN$1="",0,dproduct(k2_multipl!$A$1:$AU$100,AN$1,k3.5_condition!$A52:$A53)))</f>
        <v>0</v>
      </c>
      <c r="AO52" s="36">
        <f>if($A52="",0,if(AO$1="",0,dproduct(k2_multipl!$A$1:$AU$100,AO$1,k3.5_condition!$A52:$A53)))</f>
        <v>0</v>
      </c>
      <c r="AP52" s="36">
        <f>if($A52="",0,if(AP$1="",0,dproduct(k2_multipl!$A$1:$AU$100,AP$1,k3.5_condition!$A52:$A53)))</f>
        <v>0</v>
      </c>
      <c r="AQ52" s="36">
        <f>if($A52="",0,if(AQ$1="",0,dproduct(k2_multipl!$A$1:$AU$100,AQ$1,k3.5_condition!$A52:$A53)))</f>
        <v>0</v>
      </c>
      <c r="AR52" s="36">
        <f>if($A52="",0,if(AR$1="",0,dproduct(k2_multipl!$A$1:$AU$100,AR$1,k3.5_condition!$A52:$A53)))</f>
        <v>0</v>
      </c>
      <c r="AS52" s="36">
        <f>if($A52="",0,if(AS$1="",0,dproduct(k2_multipl!$A$1:$AU$100,AS$1,k3.5_condition!$A52:$A53)))</f>
        <v>0</v>
      </c>
      <c r="AT52" s="36">
        <f>if($A52="",0,if(AT$1="",0,dproduct(k2_multipl!$A$1:$AU$100,AT$1,k3.5_condition!$A52:$A53)))</f>
        <v>0</v>
      </c>
      <c r="AU52" s="36">
        <f>if($A52="",0,if(AU$1="",0,dproduct(k2_multipl!$A$1:$AU$100,AU$1,k3.5_condition!$A52:$A53)))</f>
        <v>0</v>
      </c>
      <c r="AV52" s="36">
        <f>if($A52="",0,if(AV$1="",0,dproduct(k2_multipl!$A$1:$AU$100,AV$1,k3.5_condition!$A52:$A53)))</f>
        <v>0</v>
      </c>
      <c r="AW52" s="36">
        <f>if($A52="",0,if(AW$1="",0,dproduct(k2_multipl!$A$1:$AU$100,AW$1,k3.5_condition!$A52:$A53)))</f>
        <v>0</v>
      </c>
      <c r="AX52" s="36">
        <f>if($A52="",0,if(AX$1="",0,dproduct(k2_multipl!$A$1:$AU$100,AX$1,k3.5_condition!$A52:$A53)))</f>
        <v>0</v>
      </c>
      <c r="AY52" s="36">
        <f>if($A52="",0,if(AY$1="",0,dproduct(k2_multipl!$A$1:$AU$100,AY$1,k3.5_condition!$A52:$A53)))</f>
        <v>0</v>
      </c>
    </row>
    <row r="53">
      <c r="B53" s="36">
        <f>if($A53="",0,if(B$1="",0,dproduct(k2_multipl!$A$1:$AU$100,B$1,k3.5_condition!$B53:$B54)))</f>
        <v>0</v>
      </c>
      <c r="C53" s="36">
        <f>if($A53="",0,if(C$1="",0,dproduct(k2_multipl!$A$1:$AU$100,C$1,k3.5_condition!$B53:$B54)))</f>
        <v>0</v>
      </c>
      <c r="D53" s="36">
        <f>if($A53="",0,if(D$1="",0,dproduct(k2_multipl!$A$1:$AU$100,D$1,k3.5_condition!$B53:$B54)))</f>
        <v>0</v>
      </c>
      <c r="E53" s="36">
        <f>if($A53="",0,if(E$1="",0,dproduct(k2_multipl!$A$1:$AU$100,E$1,k3.5_condition!$B53:$B54)))</f>
        <v>0</v>
      </c>
      <c r="F53" s="36">
        <f>if($A53="",0,if(F$1="",0,dproduct(k2_multipl!$A$1:$AU$100,F$1,k3.5_condition!$B53:$B54)))</f>
        <v>0</v>
      </c>
      <c r="G53" s="36">
        <f>if($A53="",0,if(G$1="",0,dproduct(k2_multipl!$A$1:$AU$100,G$1,k3.5_condition!$B53:$B54)))</f>
        <v>0</v>
      </c>
      <c r="H53" s="36">
        <f>if($A53="",0,if(H$1="",0,dproduct(k2_multipl!$A$1:$AU$100,H$1,k3.5_condition!$B53:$B54)))</f>
        <v>0</v>
      </c>
      <c r="I53" s="36">
        <f>if($A53="",0,if(I$1="",0,dproduct(k2_multipl!$A$1:$AU$100,I$1,k3.5_condition!$B53:$B54)))</f>
        <v>0</v>
      </c>
      <c r="J53" s="36">
        <f>if($A53="",0,if(J$1="",0,dproduct(k2_multipl!$A$1:$AU$100,J$1,k3.5_condition!$B53:$B54)))</f>
        <v>0</v>
      </c>
      <c r="K53" s="36">
        <f>if($A53="",0,if(K$1="",0,dproduct(k2_multipl!$A$1:$AU$100,K$1,k3.5_condition!$B53:$B54)))</f>
        <v>0</v>
      </c>
      <c r="L53" s="36">
        <f>if($A53="",0,if(L$1="",0,dproduct(k2_multipl!$A$1:$AU$100,L$1,k3.5_condition!$B53:$B54)))</f>
        <v>0</v>
      </c>
      <c r="M53" s="36">
        <f>if($A53="",0,if(M$1="",0,dproduct(k2_multipl!$A$1:$AU$100,M$1,k3.5_condition!$B53:$B54)))</f>
        <v>0</v>
      </c>
      <c r="N53" s="36">
        <f>if($A53="",0,if(N$1="",0,dproduct(k2_multipl!$A$1:$AU$100,N$1,k3.5_condition!$B53:$B54)))</f>
        <v>0</v>
      </c>
      <c r="O53" s="36">
        <f>if($A53="",0,if(O$1="",0,dproduct(k2_multipl!$A$1:$AU$100,O$1,k3.5_condition!$B53:$B54)))</f>
        <v>0</v>
      </c>
      <c r="P53" s="36">
        <f>if($A53="",0,if(P$1="",0,dproduct(k2_multipl!$A$1:$AU$100,P$1,k3.5_condition!$B53:$B54)))</f>
        <v>0</v>
      </c>
      <c r="Q53" s="36">
        <f>if($A53="",0,if(Q$1="",0,dproduct(k2_multipl!$A$1:$AU$100,Q$1,k3.5_condition!$B53:$B54)))</f>
        <v>0</v>
      </c>
      <c r="R53" s="36">
        <f>if($A53="",0,if(R$1="",0,dproduct(k2_multipl!$A$1:$AU$100,R$1,k3.5_condition!$B53:$B54)))</f>
        <v>0</v>
      </c>
      <c r="S53" s="36">
        <f>if($A53="",0,if(S$1="",0,dproduct(k2_multipl!$A$1:$AU$100,S$1,k3.5_condition!$B53:$B54)))</f>
        <v>0</v>
      </c>
      <c r="T53" s="36">
        <f>if($A53="",0,if(T$1="",0,dproduct(k2_multipl!$A$1:$AU$100,T$1,k3.5_condition!$B53:$B54)))</f>
        <v>0</v>
      </c>
      <c r="U53" s="36">
        <f>if($A53="",0,if(U$1="",0,dproduct(k2_multipl!$A$1:$AU$100,U$1,k3.5_condition!$B53:$B54)))</f>
        <v>0</v>
      </c>
      <c r="V53" s="36">
        <f>if($A53="",0,if(V$1="",0,dproduct(k2_multipl!$A$1:$AU$100,V$1,k3.5_condition!$B53:$B54)))</f>
        <v>0</v>
      </c>
      <c r="W53" s="36">
        <f>if($A53="",0,if(W$1="",0,dproduct(k2_multipl!$A$1:$AU$100,W$1,k3.5_condition!$B53:$B54)))</f>
        <v>0</v>
      </c>
      <c r="X53" s="36">
        <f>if($A53="",0,if(X$1="",0,dproduct(k2_multipl!$A$1:$AU$100,X$1,k3.5_condition!$B53:$B54)))</f>
        <v>0</v>
      </c>
      <c r="Y53" s="36">
        <f>if($A53="",0,if(Y$1="",0,dproduct(k2_multipl!$A$1:$AU$100,Y$1,k3.5_condition!$B53:$B54)))</f>
        <v>0</v>
      </c>
      <c r="Z53" s="36">
        <f>if($A53="",0,if(Z$1="",0,dproduct(k2_multipl!$A$1:$AU$100,Z$1,k3.5_condition!$B53:$B54)))</f>
        <v>0</v>
      </c>
      <c r="AA53" s="36">
        <f>if($A53="",0,if(AA$1="",0,dproduct(k2_multipl!$A$1:$AU$100,AA$1,k3.5_condition!$B53:$B54)))</f>
        <v>0</v>
      </c>
      <c r="AB53" s="36">
        <f>if($A53="",0,if(AB$1="",0,dproduct(k2_multipl!$A$1:$AU$100,AB$1,k3.5_condition!$B53:$B54)))</f>
        <v>0</v>
      </c>
      <c r="AC53" s="36">
        <f>if($A53="",0,if(AC$1="",0,dproduct(k2_multipl!$A$1:$AU$100,AC$1,k3.5_condition!$B53:$B54)))</f>
        <v>0</v>
      </c>
      <c r="AD53" s="36">
        <f>if($A53="",0,if(AD$1="",0,dproduct(k2_multipl!$A$1:$AU$100,AD$1,k3.5_condition!$B53:$B54)))</f>
        <v>0</v>
      </c>
      <c r="AE53" s="36">
        <f>if($A53="",0,if(AE$1="",0,dproduct(k2_multipl!$A$1:$AU$100,AE$1,k3.5_condition!$B53:$B54)))</f>
        <v>0</v>
      </c>
      <c r="AF53" s="36">
        <f>if($A53="",0,if(AF$1="",0,dproduct(k2_multipl!$A$1:$AU$100,AF$1,k3.5_condition!$B53:$B54)))</f>
        <v>0</v>
      </c>
      <c r="AG53" s="36">
        <f>if($A53="",0,if(AG$1="",0,dproduct(k2_multipl!$A$1:$AU$100,AG$1,k3.5_condition!$B53:$B54)))</f>
        <v>0</v>
      </c>
      <c r="AH53" s="36">
        <f>if($A53="",0,if(AH$1="",0,dproduct(k2_multipl!$A$1:$AU$100,AH$1,k3.5_condition!$B53:$B54)))</f>
        <v>0</v>
      </c>
      <c r="AI53" s="36">
        <f>if($A53="",0,if(AI$1="",0,dproduct(k2_multipl!$A$1:$AU$100,AI$1,k3.5_condition!$B53:$B54)))</f>
        <v>0</v>
      </c>
      <c r="AJ53" s="36">
        <f>if($A53="",0,if(AJ$1="",0,dproduct(k2_multipl!$A$1:$AU$100,AJ$1,k3.5_condition!$B53:$B54)))</f>
        <v>0</v>
      </c>
      <c r="AK53" s="36">
        <f>if($A53="",0,if(AK$1="",0,dproduct(k2_multipl!$A$1:$AU$100,AK$1,k3.5_condition!$B53:$B54)))</f>
        <v>0</v>
      </c>
      <c r="AL53" s="36">
        <f>if($A53="",0,if(AL$1="",0,dproduct(k2_multipl!$A$1:$AU$100,AL$1,k3.5_condition!$B53:$B54)))</f>
        <v>0</v>
      </c>
      <c r="AM53" s="36">
        <f>if($A53="",0,if(AM$1="",0,dproduct(k2_multipl!$A$1:$AU$100,AM$1,k3.5_condition!$B53:$B54)))</f>
        <v>0</v>
      </c>
      <c r="AN53" s="36">
        <f>if($A53="",0,if(AN$1="",0,dproduct(k2_multipl!$A$1:$AU$100,AN$1,k3.5_condition!$B53:$B54)))</f>
        <v>0</v>
      </c>
      <c r="AO53" s="36">
        <f>if($A53="",0,if(AO$1="",0,dproduct(k2_multipl!$A$1:$AU$100,AO$1,k3.5_condition!$B53:$B54)))</f>
        <v>0</v>
      </c>
      <c r="AP53" s="36">
        <f>if($A53="",0,if(AP$1="",0,dproduct(k2_multipl!$A$1:$AU$100,AP$1,k3.5_condition!$B53:$B54)))</f>
        <v>0</v>
      </c>
      <c r="AQ53" s="36">
        <f>if($A53="",0,if(AQ$1="",0,dproduct(k2_multipl!$A$1:$AU$100,AQ$1,k3.5_condition!$B53:$B54)))</f>
        <v>0</v>
      </c>
      <c r="AR53" s="36">
        <f>if($A53="",0,if(AR$1="",0,dproduct(k2_multipl!$A$1:$AU$100,AR$1,k3.5_condition!$B53:$B54)))</f>
        <v>0</v>
      </c>
      <c r="AS53" s="36">
        <f>if($A53="",0,if(AS$1="",0,dproduct(k2_multipl!$A$1:$AU$100,AS$1,k3.5_condition!$B53:$B54)))</f>
        <v>0</v>
      </c>
      <c r="AT53" s="36">
        <f>if($A53="",0,if(AT$1="",0,dproduct(k2_multipl!$A$1:$AU$100,AT$1,k3.5_condition!$B53:$B54)))</f>
        <v>0</v>
      </c>
      <c r="AU53" s="36">
        <f>if($A53="",0,if(AU$1="",0,dproduct(k2_multipl!$A$1:$AU$100,AU$1,k3.5_condition!$B53:$B54)))</f>
        <v>0</v>
      </c>
      <c r="AV53" s="36">
        <f>if($A53="",0,if(AV$1="",0,dproduct(k2_multipl!$A$1:$AU$100,AV$1,k3.5_condition!$B53:$B54)))</f>
        <v>0</v>
      </c>
      <c r="AW53" s="36">
        <f>if($A53="",0,if(AW$1="",0,dproduct(k2_multipl!$A$1:$AU$100,AW$1,k3.5_condition!$B53:$B54)))</f>
        <v>0</v>
      </c>
      <c r="AX53" s="36">
        <f>if($A53="",0,if(AX$1="",0,dproduct(k2_multipl!$A$1:$AU$100,AX$1,k3.5_condition!$B53:$B54)))</f>
        <v>0</v>
      </c>
      <c r="AY53" s="36">
        <f>if($A53="",0,if(AY$1="",0,dproduct(k2_multipl!$A$1:$AU$100,AY$1,k3.5_condition!$B53:$B54)))</f>
        <v>0</v>
      </c>
    </row>
    <row r="54">
      <c r="B54" s="36">
        <f>if($A54="",0,if(B$1="",0,dproduct(k2_multipl!$A$1:$AU$100,B$1,k3.5_condition!$A54:$A55)))</f>
        <v>0</v>
      </c>
      <c r="C54" s="36">
        <f>if($A54="",0,if(C$1="",0,dproduct(k2_multipl!$A$1:$AU$100,C$1,k3.5_condition!$A54:$A55)))</f>
        <v>0</v>
      </c>
      <c r="D54" s="36">
        <f>if($A54="",0,if(D$1="",0,dproduct(k2_multipl!$A$1:$AU$100,D$1,k3.5_condition!$A54:$A55)))</f>
        <v>0</v>
      </c>
      <c r="E54" s="36">
        <f>if($A54="",0,if(E$1="",0,dproduct(k2_multipl!$A$1:$AU$100,E$1,k3.5_condition!$A54:$A55)))</f>
        <v>0</v>
      </c>
      <c r="F54" s="36">
        <f>if($A54="",0,if(F$1="",0,dproduct(k2_multipl!$A$1:$AU$100,F$1,k3.5_condition!$A54:$A55)))</f>
        <v>0</v>
      </c>
      <c r="G54" s="36">
        <f>if($A54="",0,if(G$1="",0,dproduct(k2_multipl!$A$1:$AU$100,G$1,k3.5_condition!$A54:$A55)))</f>
        <v>0</v>
      </c>
      <c r="H54" s="36">
        <f>if($A54="",0,if(H$1="",0,dproduct(k2_multipl!$A$1:$AU$100,H$1,k3.5_condition!$A54:$A55)))</f>
        <v>0</v>
      </c>
      <c r="I54" s="36">
        <f>if($A54="",0,if(I$1="",0,dproduct(k2_multipl!$A$1:$AU$100,I$1,k3.5_condition!$A54:$A55)))</f>
        <v>0</v>
      </c>
      <c r="J54" s="36">
        <f>if($A54="",0,if(J$1="",0,dproduct(k2_multipl!$A$1:$AU$100,J$1,k3.5_condition!$A54:$A55)))</f>
        <v>0</v>
      </c>
      <c r="K54" s="36">
        <f>if($A54="",0,if(K$1="",0,dproduct(k2_multipl!$A$1:$AU$100,K$1,k3.5_condition!$A54:$A55)))</f>
        <v>0</v>
      </c>
      <c r="L54" s="36">
        <f>if($A54="",0,if(L$1="",0,dproduct(k2_multipl!$A$1:$AU$100,L$1,k3.5_condition!$A54:$A55)))</f>
        <v>0</v>
      </c>
      <c r="M54" s="36">
        <f>if($A54="",0,if(M$1="",0,dproduct(k2_multipl!$A$1:$AU$100,M$1,k3.5_condition!$A54:$A55)))</f>
        <v>0</v>
      </c>
      <c r="N54" s="36">
        <f>if($A54="",0,if(N$1="",0,dproduct(k2_multipl!$A$1:$AU$100,N$1,k3.5_condition!$A54:$A55)))</f>
        <v>0</v>
      </c>
      <c r="O54" s="36">
        <f>if($A54="",0,if(O$1="",0,dproduct(k2_multipl!$A$1:$AU$100,O$1,k3.5_condition!$A54:$A55)))</f>
        <v>0</v>
      </c>
      <c r="P54" s="36">
        <f>if($A54="",0,if(P$1="",0,dproduct(k2_multipl!$A$1:$AU$100,P$1,k3.5_condition!$A54:$A55)))</f>
        <v>0</v>
      </c>
      <c r="Q54" s="36">
        <f>if($A54="",0,if(Q$1="",0,dproduct(k2_multipl!$A$1:$AU$100,Q$1,k3.5_condition!$A54:$A55)))</f>
        <v>0</v>
      </c>
      <c r="R54" s="36">
        <f>if($A54="",0,if(R$1="",0,dproduct(k2_multipl!$A$1:$AU$100,R$1,k3.5_condition!$A54:$A55)))</f>
        <v>0</v>
      </c>
      <c r="S54" s="36">
        <f>if($A54="",0,if(S$1="",0,dproduct(k2_multipl!$A$1:$AU$100,S$1,k3.5_condition!$A54:$A55)))</f>
        <v>0</v>
      </c>
      <c r="T54" s="36">
        <f>if($A54="",0,if(T$1="",0,dproduct(k2_multipl!$A$1:$AU$100,T$1,k3.5_condition!$A54:$A55)))</f>
        <v>0</v>
      </c>
      <c r="U54" s="36">
        <f>if($A54="",0,if(U$1="",0,dproduct(k2_multipl!$A$1:$AU$100,U$1,k3.5_condition!$A54:$A55)))</f>
        <v>0</v>
      </c>
      <c r="V54" s="36">
        <f>if($A54="",0,if(V$1="",0,dproduct(k2_multipl!$A$1:$AU$100,V$1,k3.5_condition!$A54:$A55)))</f>
        <v>0</v>
      </c>
      <c r="W54" s="36">
        <f>if($A54="",0,if(W$1="",0,dproduct(k2_multipl!$A$1:$AU$100,W$1,k3.5_condition!$A54:$A55)))</f>
        <v>0</v>
      </c>
      <c r="X54" s="36">
        <f>if($A54="",0,if(X$1="",0,dproduct(k2_multipl!$A$1:$AU$100,X$1,k3.5_condition!$A54:$A55)))</f>
        <v>0</v>
      </c>
      <c r="Y54" s="36">
        <f>if($A54="",0,if(Y$1="",0,dproduct(k2_multipl!$A$1:$AU$100,Y$1,k3.5_condition!$A54:$A55)))</f>
        <v>0</v>
      </c>
      <c r="Z54" s="36">
        <f>if($A54="",0,if(Z$1="",0,dproduct(k2_multipl!$A$1:$AU$100,Z$1,k3.5_condition!$A54:$A55)))</f>
        <v>0</v>
      </c>
      <c r="AA54" s="36">
        <f>if($A54="",0,if(AA$1="",0,dproduct(k2_multipl!$A$1:$AU$100,AA$1,k3.5_condition!$A54:$A55)))</f>
        <v>0</v>
      </c>
      <c r="AB54" s="36">
        <f>if($A54="",0,if(AB$1="",0,dproduct(k2_multipl!$A$1:$AU$100,AB$1,k3.5_condition!$A54:$A55)))</f>
        <v>0</v>
      </c>
      <c r="AC54" s="36">
        <f>if($A54="",0,if(AC$1="",0,dproduct(k2_multipl!$A$1:$AU$100,AC$1,k3.5_condition!$A54:$A55)))</f>
        <v>0</v>
      </c>
      <c r="AD54" s="36">
        <f>if($A54="",0,if(AD$1="",0,dproduct(k2_multipl!$A$1:$AU$100,AD$1,k3.5_condition!$A54:$A55)))</f>
        <v>0</v>
      </c>
      <c r="AE54" s="36">
        <f>if($A54="",0,if(AE$1="",0,dproduct(k2_multipl!$A$1:$AU$100,AE$1,k3.5_condition!$A54:$A55)))</f>
        <v>0</v>
      </c>
      <c r="AF54" s="36">
        <f>if($A54="",0,if(AF$1="",0,dproduct(k2_multipl!$A$1:$AU$100,AF$1,k3.5_condition!$A54:$A55)))</f>
        <v>0</v>
      </c>
      <c r="AG54" s="36">
        <f>if($A54="",0,if(AG$1="",0,dproduct(k2_multipl!$A$1:$AU$100,AG$1,k3.5_condition!$A54:$A55)))</f>
        <v>0</v>
      </c>
      <c r="AH54" s="36">
        <f>if($A54="",0,if(AH$1="",0,dproduct(k2_multipl!$A$1:$AU$100,AH$1,k3.5_condition!$A54:$A55)))</f>
        <v>0</v>
      </c>
      <c r="AI54" s="36">
        <f>if($A54="",0,if(AI$1="",0,dproduct(k2_multipl!$A$1:$AU$100,AI$1,k3.5_condition!$A54:$A55)))</f>
        <v>0</v>
      </c>
      <c r="AJ54" s="36">
        <f>if($A54="",0,if(AJ$1="",0,dproduct(k2_multipl!$A$1:$AU$100,AJ$1,k3.5_condition!$A54:$A55)))</f>
        <v>0</v>
      </c>
      <c r="AK54" s="36">
        <f>if($A54="",0,if(AK$1="",0,dproduct(k2_multipl!$A$1:$AU$100,AK$1,k3.5_condition!$A54:$A55)))</f>
        <v>0</v>
      </c>
      <c r="AL54" s="36">
        <f>if($A54="",0,if(AL$1="",0,dproduct(k2_multipl!$A$1:$AU$100,AL$1,k3.5_condition!$A54:$A55)))</f>
        <v>0</v>
      </c>
      <c r="AM54" s="36">
        <f>if($A54="",0,if(AM$1="",0,dproduct(k2_multipl!$A$1:$AU$100,AM$1,k3.5_condition!$A54:$A55)))</f>
        <v>0</v>
      </c>
      <c r="AN54" s="36">
        <f>if($A54="",0,if(AN$1="",0,dproduct(k2_multipl!$A$1:$AU$100,AN$1,k3.5_condition!$A54:$A55)))</f>
        <v>0</v>
      </c>
      <c r="AO54" s="36">
        <f>if($A54="",0,if(AO$1="",0,dproduct(k2_multipl!$A$1:$AU$100,AO$1,k3.5_condition!$A54:$A55)))</f>
        <v>0</v>
      </c>
      <c r="AP54" s="36">
        <f>if($A54="",0,if(AP$1="",0,dproduct(k2_multipl!$A$1:$AU$100,AP$1,k3.5_condition!$A54:$A55)))</f>
        <v>0</v>
      </c>
      <c r="AQ54" s="36">
        <f>if($A54="",0,if(AQ$1="",0,dproduct(k2_multipl!$A$1:$AU$100,AQ$1,k3.5_condition!$A54:$A55)))</f>
        <v>0</v>
      </c>
      <c r="AR54" s="36">
        <f>if($A54="",0,if(AR$1="",0,dproduct(k2_multipl!$A$1:$AU$100,AR$1,k3.5_condition!$A54:$A55)))</f>
        <v>0</v>
      </c>
      <c r="AS54" s="36">
        <f>if($A54="",0,if(AS$1="",0,dproduct(k2_multipl!$A$1:$AU$100,AS$1,k3.5_condition!$A54:$A55)))</f>
        <v>0</v>
      </c>
      <c r="AT54" s="36">
        <f>if($A54="",0,if(AT$1="",0,dproduct(k2_multipl!$A$1:$AU$100,AT$1,k3.5_condition!$A54:$A55)))</f>
        <v>0</v>
      </c>
      <c r="AU54" s="36">
        <f>if($A54="",0,if(AU$1="",0,dproduct(k2_multipl!$A$1:$AU$100,AU$1,k3.5_condition!$A54:$A55)))</f>
        <v>0</v>
      </c>
      <c r="AV54" s="36">
        <f>if($A54="",0,if(AV$1="",0,dproduct(k2_multipl!$A$1:$AU$100,AV$1,k3.5_condition!$A54:$A55)))</f>
        <v>0</v>
      </c>
      <c r="AW54" s="36">
        <f>if($A54="",0,if(AW$1="",0,dproduct(k2_multipl!$A$1:$AU$100,AW$1,k3.5_condition!$A54:$A55)))</f>
        <v>0</v>
      </c>
      <c r="AX54" s="36">
        <f>if($A54="",0,if(AX$1="",0,dproduct(k2_multipl!$A$1:$AU$100,AX$1,k3.5_condition!$A54:$A55)))</f>
        <v>0</v>
      </c>
      <c r="AY54" s="36">
        <f>if($A54="",0,if(AY$1="",0,dproduct(k2_multipl!$A$1:$AU$100,AY$1,k3.5_condition!$A54:$A55)))</f>
        <v>0</v>
      </c>
    </row>
    <row r="55">
      <c r="B55" s="36">
        <f>if($A55="",0,if(B$1="",0,dproduct(k2_multipl!$A$1:$AU$100,B$1,k3.5_condition!$B55:$B56)))</f>
        <v>0</v>
      </c>
      <c r="C55" s="36">
        <f>if($A55="",0,if(C$1="",0,dproduct(k2_multipl!$A$1:$AU$100,C$1,k3.5_condition!$B55:$B56)))</f>
        <v>0</v>
      </c>
      <c r="D55" s="36">
        <f>if($A55="",0,if(D$1="",0,dproduct(k2_multipl!$A$1:$AU$100,D$1,k3.5_condition!$B55:$B56)))</f>
        <v>0</v>
      </c>
      <c r="E55" s="36">
        <f>if($A55="",0,if(E$1="",0,dproduct(k2_multipl!$A$1:$AU$100,E$1,k3.5_condition!$B55:$B56)))</f>
        <v>0</v>
      </c>
      <c r="F55" s="36">
        <f>if($A55="",0,if(F$1="",0,dproduct(k2_multipl!$A$1:$AU$100,F$1,k3.5_condition!$B55:$B56)))</f>
        <v>0</v>
      </c>
      <c r="G55" s="36">
        <f>if($A55="",0,if(G$1="",0,dproduct(k2_multipl!$A$1:$AU$100,G$1,k3.5_condition!$B55:$B56)))</f>
        <v>0</v>
      </c>
      <c r="H55" s="36">
        <f>if($A55="",0,if(H$1="",0,dproduct(k2_multipl!$A$1:$AU$100,H$1,k3.5_condition!$B55:$B56)))</f>
        <v>0</v>
      </c>
      <c r="I55" s="36">
        <f>if($A55="",0,if(I$1="",0,dproduct(k2_multipl!$A$1:$AU$100,I$1,k3.5_condition!$B55:$B56)))</f>
        <v>0</v>
      </c>
      <c r="J55" s="36">
        <f>if($A55="",0,if(J$1="",0,dproduct(k2_multipl!$A$1:$AU$100,J$1,k3.5_condition!$B55:$B56)))</f>
        <v>0</v>
      </c>
      <c r="K55" s="36">
        <f>if($A55="",0,if(K$1="",0,dproduct(k2_multipl!$A$1:$AU$100,K$1,k3.5_condition!$B55:$B56)))</f>
        <v>0</v>
      </c>
      <c r="L55" s="36">
        <f>if($A55="",0,if(L$1="",0,dproduct(k2_multipl!$A$1:$AU$100,L$1,k3.5_condition!$B55:$B56)))</f>
        <v>0</v>
      </c>
      <c r="M55" s="36">
        <f>if($A55="",0,if(M$1="",0,dproduct(k2_multipl!$A$1:$AU$100,M$1,k3.5_condition!$B55:$B56)))</f>
        <v>0</v>
      </c>
      <c r="N55" s="36">
        <f>if($A55="",0,if(N$1="",0,dproduct(k2_multipl!$A$1:$AU$100,N$1,k3.5_condition!$B55:$B56)))</f>
        <v>0</v>
      </c>
      <c r="O55" s="36">
        <f>if($A55="",0,if(O$1="",0,dproduct(k2_multipl!$A$1:$AU$100,O$1,k3.5_condition!$B55:$B56)))</f>
        <v>0</v>
      </c>
      <c r="P55" s="36">
        <f>if($A55="",0,if(P$1="",0,dproduct(k2_multipl!$A$1:$AU$100,P$1,k3.5_condition!$B55:$B56)))</f>
        <v>0</v>
      </c>
      <c r="Q55" s="36">
        <f>if($A55="",0,if(Q$1="",0,dproduct(k2_multipl!$A$1:$AU$100,Q$1,k3.5_condition!$B55:$B56)))</f>
        <v>0</v>
      </c>
      <c r="R55" s="36">
        <f>if($A55="",0,if(R$1="",0,dproduct(k2_multipl!$A$1:$AU$100,R$1,k3.5_condition!$B55:$B56)))</f>
        <v>0</v>
      </c>
      <c r="S55" s="36">
        <f>if($A55="",0,if(S$1="",0,dproduct(k2_multipl!$A$1:$AU$100,S$1,k3.5_condition!$B55:$B56)))</f>
        <v>0</v>
      </c>
      <c r="T55" s="36">
        <f>if($A55="",0,if(T$1="",0,dproduct(k2_multipl!$A$1:$AU$100,T$1,k3.5_condition!$B55:$B56)))</f>
        <v>0</v>
      </c>
      <c r="U55" s="36">
        <f>if($A55="",0,if(U$1="",0,dproduct(k2_multipl!$A$1:$AU$100,U$1,k3.5_condition!$B55:$B56)))</f>
        <v>0</v>
      </c>
      <c r="V55" s="36">
        <f>if($A55="",0,if(V$1="",0,dproduct(k2_multipl!$A$1:$AU$100,V$1,k3.5_condition!$B55:$B56)))</f>
        <v>0</v>
      </c>
      <c r="W55" s="36">
        <f>if($A55="",0,if(W$1="",0,dproduct(k2_multipl!$A$1:$AU$100,W$1,k3.5_condition!$B55:$B56)))</f>
        <v>0</v>
      </c>
      <c r="X55" s="36">
        <f>if($A55="",0,if(X$1="",0,dproduct(k2_multipl!$A$1:$AU$100,X$1,k3.5_condition!$B55:$B56)))</f>
        <v>0</v>
      </c>
      <c r="Y55" s="36">
        <f>if($A55="",0,if(Y$1="",0,dproduct(k2_multipl!$A$1:$AU$100,Y$1,k3.5_condition!$B55:$B56)))</f>
        <v>0</v>
      </c>
      <c r="Z55" s="36">
        <f>if($A55="",0,if(Z$1="",0,dproduct(k2_multipl!$A$1:$AU$100,Z$1,k3.5_condition!$B55:$B56)))</f>
        <v>0</v>
      </c>
      <c r="AA55" s="36">
        <f>if($A55="",0,if(AA$1="",0,dproduct(k2_multipl!$A$1:$AU$100,AA$1,k3.5_condition!$B55:$B56)))</f>
        <v>0</v>
      </c>
      <c r="AB55" s="36">
        <f>if($A55="",0,if(AB$1="",0,dproduct(k2_multipl!$A$1:$AU$100,AB$1,k3.5_condition!$B55:$B56)))</f>
        <v>0</v>
      </c>
      <c r="AC55" s="36">
        <f>if($A55="",0,if(AC$1="",0,dproduct(k2_multipl!$A$1:$AU$100,AC$1,k3.5_condition!$B55:$B56)))</f>
        <v>0</v>
      </c>
      <c r="AD55" s="36">
        <f>if($A55="",0,if(AD$1="",0,dproduct(k2_multipl!$A$1:$AU$100,AD$1,k3.5_condition!$B55:$B56)))</f>
        <v>0</v>
      </c>
      <c r="AE55" s="36">
        <f>if($A55="",0,if(AE$1="",0,dproduct(k2_multipl!$A$1:$AU$100,AE$1,k3.5_condition!$B55:$B56)))</f>
        <v>0</v>
      </c>
      <c r="AF55" s="36">
        <f>if($A55="",0,if(AF$1="",0,dproduct(k2_multipl!$A$1:$AU$100,AF$1,k3.5_condition!$B55:$B56)))</f>
        <v>0</v>
      </c>
      <c r="AG55" s="36">
        <f>if($A55="",0,if(AG$1="",0,dproduct(k2_multipl!$A$1:$AU$100,AG$1,k3.5_condition!$B55:$B56)))</f>
        <v>0</v>
      </c>
      <c r="AH55" s="36">
        <f>if($A55="",0,if(AH$1="",0,dproduct(k2_multipl!$A$1:$AU$100,AH$1,k3.5_condition!$B55:$B56)))</f>
        <v>0</v>
      </c>
      <c r="AI55" s="36">
        <f>if($A55="",0,if(AI$1="",0,dproduct(k2_multipl!$A$1:$AU$100,AI$1,k3.5_condition!$B55:$B56)))</f>
        <v>0</v>
      </c>
      <c r="AJ55" s="36">
        <f>if($A55="",0,if(AJ$1="",0,dproduct(k2_multipl!$A$1:$AU$100,AJ$1,k3.5_condition!$B55:$B56)))</f>
        <v>0</v>
      </c>
      <c r="AK55" s="36">
        <f>if($A55="",0,if(AK$1="",0,dproduct(k2_multipl!$A$1:$AU$100,AK$1,k3.5_condition!$B55:$B56)))</f>
        <v>0</v>
      </c>
      <c r="AL55" s="36">
        <f>if($A55="",0,if(AL$1="",0,dproduct(k2_multipl!$A$1:$AU$100,AL$1,k3.5_condition!$B55:$B56)))</f>
        <v>0</v>
      </c>
      <c r="AM55" s="36">
        <f>if($A55="",0,if(AM$1="",0,dproduct(k2_multipl!$A$1:$AU$100,AM$1,k3.5_condition!$B55:$B56)))</f>
        <v>0</v>
      </c>
      <c r="AN55" s="36">
        <f>if($A55="",0,if(AN$1="",0,dproduct(k2_multipl!$A$1:$AU$100,AN$1,k3.5_condition!$B55:$B56)))</f>
        <v>0</v>
      </c>
      <c r="AO55" s="36">
        <f>if($A55="",0,if(AO$1="",0,dproduct(k2_multipl!$A$1:$AU$100,AO$1,k3.5_condition!$B55:$B56)))</f>
        <v>0</v>
      </c>
      <c r="AP55" s="36">
        <f>if($A55="",0,if(AP$1="",0,dproduct(k2_multipl!$A$1:$AU$100,AP$1,k3.5_condition!$B55:$B56)))</f>
        <v>0</v>
      </c>
      <c r="AQ55" s="36">
        <f>if($A55="",0,if(AQ$1="",0,dproduct(k2_multipl!$A$1:$AU$100,AQ$1,k3.5_condition!$B55:$B56)))</f>
        <v>0</v>
      </c>
      <c r="AR55" s="36">
        <f>if($A55="",0,if(AR$1="",0,dproduct(k2_multipl!$A$1:$AU$100,AR$1,k3.5_condition!$B55:$B56)))</f>
        <v>0</v>
      </c>
      <c r="AS55" s="36">
        <f>if($A55="",0,if(AS$1="",0,dproduct(k2_multipl!$A$1:$AU$100,AS$1,k3.5_condition!$B55:$B56)))</f>
        <v>0</v>
      </c>
      <c r="AT55" s="36">
        <f>if($A55="",0,if(AT$1="",0,dproduct(k2_multipl!$A$1:$AU$100,AT$1,k3.5_condition!$B55:$B56)))</f>
        <v>0</v>
      </c>
      <c r="AU55" s="36">
        <f>if($A55="",0,if(AU$1="",0,dproduct(k2_multipl!$A$1:$AU$100,AU$1,k3.5_condition!$B55:$B56)))</f>
        <v>0</v>
      </c>
      <c r="AV55" s="36">
        <f>if($A55="",0,if(AV$1="",0,dproduct(k2_multipl!$A$1:$AU$100,AV$1,k3.5_condition!$B55:$B56)))</f>
        <v>0</v>
      </c>
      <c r="AW55" s="36">
        <f>if($A55="",0,if(AW$1="",0,dproduct(k2_multipl!$A$1:$AU$100,AW$1,k3.5_condition!$B55:$B56)))</f>
        <v>0</v>
      </c>
      <c r="AX55" s="36">
        <f>if($A55="",0,if(AX$1="",0,dproduct(k2_multipl!$A$1:$AU$100,AX$1,k3.5_condition!$B55:$B56)))</f>
        <v>0</v>
      </c>
      <c r="AY55" s="36">
        <f>if($A55="",0,if(AY$1="",0,dproduct(k2_multipl!$A$1:$AU$100,AY$1,k3.5_condition!$B55:$B56)))</f>
        <v>0</v>
      </c>
    </row>
    <row r="56">
      <c r="B56" s="36">
        <f>if($A56="",0,if(B$1="",0,dproduct(k2_multipl!$A$1:$AU$100,B$1,k3.5_condition!$A56:$A57)))</f>
        <v>0</v>
      </c>
      <c r="C56" s="36">
        <f>if($A56="",0,if(C$1="",0,dproduct(k2_multipl!$A$1:$AU$100,C$1,k3.5_condition!$A56:$A57)))</f>
        <v>0</v>
      </c>
      <c r="D56" s="36">
        <f>if($A56="",0,if(D$1="",0,dproduct(k2_multipl!$A$1:$AU$100,D$1,k3.5_condition!$A56:$A57)))</f>
        <v>0</v>
      </c>
      <c r="E56" s="36">
        <f>if($A56="",0,if(E$1="",0,dproduct(k2_multipl!$A$1:$AU$100,E$1,k3.5_condition!$A56:$A57)))</f>
        <v>0</v>
      </c>
      <c r="F56" s="36">
        <f>if($A56="",0,if(F$1="",0,dproduct(k2_multipl!$A$1:$AU$100,F$1,k3.5_condition!$A56:$A57)))</f>
        <v>0</v>
      </c>
      <c r="G56" s="36">
        <f>if($A56="",0,if(G$1="",0,dproduct(k2_multipl!$A$1:$AU$100,G$1,k3.5_condition!$A56:$A57)))</f>
        <v>0</v>
      </c>
      <c r="H56" s="36">
        <f>if($A56="",0,if(H$1="",0,dproduct(k2_multipl!$A$1:$AU$100,H$1,k3.5_condition!$A56:$A57)))</f>
        <v>0</v>
      </c>
      <c r="I56" s="36">
        <f>if($A56="",0,if(I$1="",0,dproduct(k2_multipl!$A$1:$AU$100,I$1,k3.5_condition!$A56:$A57)))</f>
        <v>0</v>
      </c>
      <c r="J56" s="36">
        <f>if($A56="",0,if(J$1="",0,dproduct(k2_multipl!$A$1:$AU$100,J$1,k3.5_condition!$A56:$A57)))</f>
        <v>0</v>
      </c>
      <c r="K56" s="36">
        <f>if($A56="",0,if(K$1="",0,dproduct(k2_multipl!$A$1:$AU$100,K$1,k3.5_condition!$A56:$A57)))</f>
        <v>0</v>
      </c>
      <c r="L56" s="36">
        <f>if($A56="",0,if(L$1="",0,dproduct(k2_multipl!$A$1:$AU$100,L$1,k3.5_condition!$A56:$A57)))</f>
        <v>0</v>
      </c>
      <c r="M56" s="36">
        <f>if($A56="",0,if(M$1="",0,dproduct(k2_multipl!$A$1:$AU$100,M$1,k3.5_condition!$A56:$A57)))</f>
        <v>0</v>
      </c>
      <c r="N56" s="36">
        <f>if($A56="",0,if(N$1="",0,dproduct(k2_multipl!$A$1:$AU$100,N$1,k3.5_condition!$A56:$A57)))</f>
        <v>0</v>
      </c>
      <c r="O56" s="36">
        <f>if($A56="",0,if(O$1="",0,dproduct(k2_multipl!$A$1:$AU$100,O$1,k3.5_condition!$A56:$A57)))</f>
        <v>0</v>
      </c>
      <c r="P56" s="36">
        <f>if($A56="",0,if(P$1="",0,dproduct(k2_multipl!$A$1:$AU$100,P$1,k3.5_condition!$A56:$A57)))</f>
        <v>0</v>
      </c>
      <c r="Q56" s="36">
        <f>if($A56="",0,if(Q$1="",0,dproduct(k2_multipl!$A$1:$AU$100,Q$1,k3.5_condition!$A56:$A57)))</f>
        <v>0</v>
      </c>
      <c r="R56" s="36">
        <f>if($A56="",0,if(R$1="",0,dproduct(k2_multipl!$A$1:$AU$100,R$1,k3.5_condition!$A56:$A57)))</f>
        <v>0</v>
      </c>
      <c r="S56" s="36">
        <f>if($A56="",0,if(S$1="",0,dproduct(k2_multipl!$A$1:$AU$100,S$1,k3.5_condition!$A56:$A57)))</f>
        <v>0</v>
      </c>
      <c r="T56" s="36">
        <f>if($A56="",0,if(T$1="",0,dproduct(k2_multipl!$A$1:$AU$100,T$1,k3.5_condition!$A56:$A57)))</f>
        <v>0</v>
      </c>
      <c r="U56" s="36">
        <f>if($A56="",0,if(U$1="",0,dproduct(k2_multipl!$A$1:$AU$100,U$1,k3.5_condition!$A56:$A57)))</f>
        <v>0</v>
      </c>
      <c r="V56" s="36">
        <f>if($A56="",0,if(V$1="",0,dproduct(k2_multipl!$A$1:$AU$100,V$1,k3.5_condition!$A56:$A57)))</f>
        <v>0</v>
      </c>
      <c r="W56" s="36">
        <f>if($A56="",0,if(W$1="",0,dproduct(k2_multipl!$A$1:$AU$100,W$1,k3.5_condition!$A56:$A57)))</f>
        <v>0</v>
      </c>
      <c r="X56" s="36">
        <f>if($A56="",0,if(X$1="",0,dproduct(k2_multipl!$A$1:$AU$100,X$1,k3.5_condition!$A56:$A57)))</f>
        <v>0</v>
      </c>
      <c r="Y56" s="36">
        <f>if($A56="",0,if(Y$1="",0,dproduct(k2_multipl!$A$1:$AU$100,Y$1,k3.5_condition!$A56:$A57)))</f>
        <v>0</v>
      </c>
      <c r="Z56" s="36">
        <f>if($A56="",0,if(Z$1="",0,dproduct(k2_multipl!$A$1:$AU$100,Z$1,k3.5_condition!$A56:$A57)))</f>
        <v>0</v>
      </c>
      <c r="AA56" s="36">
        <f>if($A56="",0,if(AA$1="",0,dproduct(k2_multipl!$A$1:$AU$100,AA$1,k3.5_condition!$A56:$A57)))</f>
        <v>0</v>
      </c>
      <c r="AB56" s="36">
        <f>if($A56="",0,if(AB$1="",0,dproduct(k2_multipl!$A$1:$AU$100,AB$1,k3.5_condition!$A56:$A57)))</f>
        <v>0</v>
      </c>
      <c r="AC56" s="36">
        <f>if($A56="",0,if(AC$1="",0,dproduct(k2_multipl!$A$1:$AU$100,AC$1,k3.5_condition!$A56:$A57)))</f>
        <v>0</v>
      </c>
      <c r="AD56" s="36">
        <f>if($A56="",0,if(AD$1="",0,dproduct(k2_multipl!$A$1:$AU$100,AD$1,k3.5_condition!$A56:$A57)))</f>
        <v>0</v>
      </c>
      <c r="AE56" s="36">
        <f>if($A56="",0,if(AE$1="",0,dproduct(k2_multipl!$A$1:$AU$100,AE$1,k3.5_condition!$A56:$A57)))</f>
        <v>0</v>
      </c>
      <c r="AF56" s="36">
        <f>if($A56="",0,if(AF$1="",0,dproduct(k2_multipl!$A$1:$AU$100,AF$1,k3.5_condition!$A56:$A57)))</f>
        <v>0</v>
      </c>
      <c r="AG56" s="36">
        <f>if($A56="",0,if(AG$1="",0,dproduct(k2_multipl!$A$1:$AU$100,AG$1,k3.5_condition!$A56:$A57)))</f>
        <v>0</v>
      </c>
      <c r="AH56" s="36">
        <f>if($A56="",0,if(AH$1="",0,dproduct(k2_multipl!$A$1:$AU$100,AH$1,k3.5_condition!$A56:$A57)))</f>
        <v>0</v>
      </c>
      <c r="AI56" s="36">
        <f>if($A56="",0,if(AI$1="",0,dproduct(k2_multipl!$A$1:$AU$100,AI$1,k3.5_condition!$A56:$A57)))</f>
        <v>0</v>
      </c>
      <c r="AJ56" s="36">
        <f>if($A56="",0,if(AJ$1="",0,dproduct(k2_multipl!$A$1:$AU$100,AJ$1,k3.5_condition!$A56:$A57)))</f>
        <v>0</v>
      </c>
      <c r="AK56" s="36">
        <f>if($A56="",0,if(AK$1="",0,dproduct(k2_multipl!$A$1:$AU$100,AK$1,k3.5_condition!$A56:$A57)))</f>
        <v>0</v>
      </c>
      <c r="AL56" s="36">
        <f>if($A56="",0,if(AL$1="",0,dproduct(k2_multipl!$A$1:$AU$100,AL$1,k3.5_condition!$A56:$A57)))</f>
        <v>0</v>
      </c>
      <c r="AM56" s="36">
        <f>if($A56="",0,if(AM$1="",0,dproduct(k2_multipl!$A$1:$AU$100,AM$1,k3.5_condition!$A56:$A57)))</f>
        <v>0</v>
      </c>
      <c r="AN56" s="36">
        <f>if($A56="",0,if(AN$1="",0,dproduct(k2_multipl!$A$1:$AU$100,AN$1,k3.5_condition!$A56:$A57)))</f>
        <v>0</v>
      </c>
      <c r="AO56" s="36">
        <f>if($A56="",0,if(AO$1="",0,dproduct(k2_multipl!$A$1:$AU$100,AO$1,k3.5_condition!$A56:$A57)))</f>
        <v>0</v>
      </c>
      <c r="AP56" s="36">
        <f>if($A56="",0,if(AP$1="",0,dproduct(k2_multipl!$A$1:$AU$100,AP$1,k3.5_condition!$A56:$A57)))</f>
        <v>0</v>
      </c>
      <c r="AQ56" s="36">
        <f>if($A56="",0,if(AQ$1="",0,dproduct(k2_multipl!$A$1:$AU$100,AQ$1,k3.5_condition!$A56:$A57)))</f>
        <v>0</v>
      </c>
      <c r="AR56" s="36">
        <f>if($A56="",0,if(AR$1="",0,dproduct(k2_multipl!$A$1:$AU$100,AR$1,k3.5_condition!$A56:$A57)))</f>
        <v>0</v>
      </c>
      <c r="AS56" s="36">
        <f>if($A56="",0,if(AS$1="",0,dproduct(k2_multipl!$A$1:$AU$100,AS$1,k3.5_condition!$A56:$A57)))</f>
        <v>0</v>
      </c>
      <c r="AT56" s="36">
        <f>if($A56="",0,if(AT$1="",0,dproduct(k2_multipl!$A$1:$AU$100,AT$1,k3.5_condition!$A56:$A57)))</f>
        <v>0</v>
      </c>
      <c r="AU56" s="36">
        <f>if($A56="",0,if(AU$1="",0,dproduct(k2_multipl!$A$1:$AU$100,AU$1,k3.5_condition!$A56:$A57)))</f>
        <v>0</v>
      </c>
      <c r="AV56" s="36">
        <f>if($A56="",0,if(AV$1="",0,dproduct(k2_multipl!$A$1:$AU$100,AV$1,k3.5_condition!$A56:$A57)))</f>
        <v>0</v>
      </c>
      <c r="AW56" s="36">
        <f>if($A56="",0,if(AW$1="",0,dproduct(k2_multipl!$A$1:$AU$100,AW$1,k3.5_condition!$A56:$A57)))</f>
        <v>0</v>
      </c>
      <c r="AX56" s="36">
        <f>if($A56="",0,if(AX$1="",0,dproduct(k2_multipl!$A$1:$AU$100,AX$1,k3.5_condition!$A56:$A57)))</f>
        <v>0</v>
      </c>
      <c r="AY56" s="36">
        <f>if($A56="",0,if(AY$1="",0,dproduct(k2_multipl!$A$1:$AU$100,AY$1,k3.5_condition!$A56:$A57)))</f>
        <v>0</v>
      </c>
    </row>
    <row r="57">
      <c r="B57" s="36">
        <f>if($A57="",0,if(B$1="",0,dproduct(k2_multipl!$A$1:$AU$100,B$1,k3.5_condition!$B57:$B58)))</f>
        <v>0</v>
      </c>
      <c r="C57" s="36">
        <f>if($A57="",0,if(C$1="",0,dproduct(k2_multipl!$A$1:$AU$100,C$1,k3.5_condition!$B57:$B58)))</f>
        <v>0</v>
      </c>
      <c r="D57" s="36">
        <f>if($A57="",0,if(D$1="",0,dproduct(k2_multipl!$A$1:$AU$100,D$1,k3.5_condition!$B57:$B58)))</f>
        <v>0</v>
      </c>
      <c r="E57" s="36">
        <f>if($A57="",0,if(E$1="",0,dproduct(k2_multipl!$A$1:$AU$100,E$1,k3.5_condition!$B57:$B58)))</f>
        <v>0</v>
      </c>
      <c r="F57" s="36">
        <f>if($A57="",0,if(F$1="",0,dproduct(k2_multipl!$A$1:$AU$100,F$1,k3.5_condition!$B57:$B58)))</f>
        <v>0</v>
      </c>
      <c r="G57" s="36">
        <f>if($A57="",0,if(G$1="",0,dproduct(k2_multipl!$A$1:$AU$100,G$1,k3.5_condition!$B57:$B58)))</f>
        <v>0</v>
      </c>
      <c r="H57" s="36">
        <f>if($A57="",0,if(H$1="",0,dproduct(k2_multipl!$A$1:$AU$100,H$1,k3.5_condition!$B57:$B58)))</f>
        <v>0</v>
      </c>
      <c r="I57" s="36">
        <f>if($A57="",0,if(I$1="",0,dproduct(k2_multipl!$A$1:$AU$100,I$1,k3.5_condition!$B57:$B58)))</f>
        <v>0</v>
      </c>
      <c r="J57" s="36">
        <f>if($A57="",0,if(J$1="",0,dproduct(k2_multipl!$A$1:$AU$100,J$1,k3.5_condition!$B57:$B58)))</f>
        <v>0</v>
      </c>
      <c r="K57" s="36">
        <f>if($A57="",0,if(K$1="",0,dproduct(k2_multipl!$A$1:$AU$100,K$1,k3.5_condition!$B57:$B58)))</f>
        <v>0</v>
      </c>
      <c r="L57" s="36">
        <f>if($A57="",0,if(L$1="",0,dproduct(k2_multipl!$A$1:$AU$100,L$1,k3.5_condition!$B57:$B58)))</f>
        <v>0</v>
      </c>
      <c r="M57" s="36">
        <f>if($A57="",0,if(M$1="",0,dproduct(k2_multipl!$A$1:$AU$100,M$1,k3.5_condition!$B57:$B58)))</f>
        <v>0</v>
      </c>
      <c r="N57" s="36">
        <f>if($A57="",0,if(N$1="",0,dproduct(k2_multipl!$A$1:$AU$100,N$1,k3.5_condition!$B57:$B58)))</f>
        <v>0</v>
      </c>
      <c r="O57" s="36">
        <f>if($A57="",0,if(O$1="",0,dproduct(k2_multipl!$A$1:$AU$100,O$1,k3.5_condition!$B57:$B58)))</f>
        <v>0</v>
      </c>
      <c r="P57" s="36">
        <f>if($A57="",0,if(P$1="",0,dproduct(k2_multipl!$A$1:$AU$100,P$1,k3.5_condition!$B57:$B58)))</f>
        <v>0</v>
      </c>
      <c r="Q57" s="36">
        <f>if($A57="",0,if(Q$1="",0,dproduct(k2_multipl!$A$1:$AU$100,Q$1,k3.5_condition!$B57:$B58)))</f>
        <v>0</v>
      </c>
      <c r="R57" s="36">
        <f>if($A57="",0,if(R$1="",0,dproduct(k2_multipl!$A$1:$AU$100,R$1,k3.5_condition!$B57:$B58)))</f>
        <v>0</v>
      </c>
      <c r="S57" s="36">
        <f>if($A57="",0,if(S$1="",0,dproduct(k2_multipl!$A$1:$AU$100,S$1,k3.5_condition!$B57:$B58)))</f>
        <v>0</v>
      </c>
      <c r="T57" s="36">
        <f>if($A57="",0,if(T$1="",0,dproduct(k2_multipl!$A$1:$AU$100,T$1,k3.5_condition!$B57:$B58)))</f>
        <v>0</v>
      </c>
      <c r="U57" s="36">
        <f>if($A57="",0,if(U$1="",0,dproduct(k2_multipl!$A$1:$AU$100,U$1,k3.5_condition!$B57:$B58)))</f>
        <v>0</v>
      </c>
      <c r="V57" s="36">
        <f>if($A57="",0,if(V$1="",0,dproduct(k2_multipl!$A$1:$AU$100,V$1,k3.5_condition!$B57:$B58)))</f>
        <v>0</v>
      </c>
      <c r="W57" s="36">
        <f>if($A57="",0,if(W$1="",0,dproduct(k2_multipl!$A$1:$AU$100,W$1,k3.5_condition!$B57:$B58)))</f>
        <v>0</v>
      </c>
      <c r="X57" s="36">
        <f>if($A57="",0,if(X$1="",0,dproduct(k2_multipl!$A$1:$AU$100,X$1,k3.5_condition!$B57:$B58)))</f>
        <v>0</v>
      </c>
      <c r="Y57" s="36">
        <f>if($A57="",0,if(Y$1="",0,dproduct(k2_multipl!$A$1:$AU$100,Y$1,k3.5_condition!$B57:$B58)))</f>
        <v>0</v>
      </c>
      <c r="Z57" s="36">
        <f>if($A57="",0,if(Z$1="",0,dproduct(k2_multipl!$A$1:$AU$100,Z$1,k3.5_condition!$B57:$B58)))</f>
        <v>0</v>
      </c>
      <c r="AA57" s="36">
        <f>if($A57="",0,if(AA$1="",0,dproduct(k2_multipl!$A$1:$AU$100,AA$1,k3.5_condition!$B57:$B58)))</f>
        <v>0</v>
      </c>
      <c r="AB57" s="36">
        <f>if($A57="",0,if(AB$1="",0,dproduct(k2_multipl!$A$1:$AU$100,AB$1,k3.5_condition!$B57:$B58)))</f>
        <v>0</v>
      </c>
      <c r="AC57" s="36">
        <f>if($A57="",0,if(AC$1="",0,dproduct(k2_multipl!$A$1:$AU$100,AC$1,k3.5_condition!$B57:$B58)))</f>
        <v>0</v>
      </c>
      <c r="AD57" s="36">
        <f>if($A57="",0,if(AD$1="",0,dproduct(k2_multipl!$A$1:$AU$100,AD$1,k3.5_condition!$B57:$B58)))</f>
        <v>0</v>
      </c>
      <c r="AE57" s="36">
        <f>if($A57="",0,if(AE$1="",0,dproduct(k2_multipl!$A$1:$AU$100,AE$1,k3.5_condition!$B57:$B58)))</f>
        <v>0</v>
      </c>
      <c r="AF57" s="36">
        <f>if($A57="",0,if(AF$1="",0,dproduct(k2_multipl!$A$1:$AU$100,AF$1,k3.5_condition!$B57:$B58)))</f>
        <v>0</v>
      </c>
      <c r="AG57" s="36">
        <f>if($A57="",0,if(AG$1="",0,dproduct(k2_multipl!$A$1:$AU$100,AG$1,k3.5_condition!$B57:$B58)))</f>
        <v>0</v>
      </c>
      <c r="AH57" s="36">
        <f>if($A57="",0,if(AH$1="",0,dproduct(k2_multipl!$A$1:$AU$100,AH$1,k3.5_condition!$B57:$B58)))</f>
        <v>0</v>
      </c>
      <c r="AI57" s="36">
        <f>if($A57="",0,if(AI$1="",0,dproduct(k2_multipl!$A$1:$AU$100,AI$1,k3.5_condition!$B57:$B58)))</f>
        <v>0</v>
      </c>
      <c r="AJ57" s="36">
        <f>if($A57="",0,if(AJ$1="",0,dproduct(k2_multipl!$A$1:$AU$100,AJ$1,k3.5_condition!$B57:$B58)))</f>
        <v>0</v>
      </c>
      <c r="AK57" s="36">
        <f>if($A57="",0,if(AK$1="",0,dproduct(k2_multipl!$A$1:$AU$100,AK$1,k3.5_condition!$B57:$B58)))</f>
        <v>0</v>
      </c>
      <c r="AL57" s="36">
        <f>if($A57="",0,if(AL$1="",0,dproduct(k2_multipl!$A$1:$AU$100,AL$1,k3.5_condition!$B57:$B58)))</f>
        <v>0</v>
      </c>
      <c r="AM57" s="36">
        <f>if($A57="",0,if(AM$1="",0,dproduct(k2_multipl!$A$1:$AU$100,AM$1,k3.5_condition!$B57:$B58)))</f>
        <v>0</v>
      </c>
      <c r="AN57" s="36">
        <f>if($A57="",0,if(AN$1="",0,dproduct(k2_multipl!$A$1:$AU$100,AN$1,k3.5_condition!$B57:$B58)))</f>
        <v>0</v>
      </c>
      <c r="AO57" s="36">
        <f>if($A57="",0,if(AO$1="",0,dproduct(k2_multipl!$A$1:$AU$100,AO$1,k3.5_condition!$B57:$B58)))</f>
        <v>0</v>
      </c>
      <c r="AP57" s="36">
        <f>if($A57="",0,if(AP$1="",0,dproduct(k2_multipl!$A$1:$AU$100,AP$1,k3.5_condition!$B57:$B58)))</f>
        <v>0</v>
      </c>
      <c r="AQ57" s="36">
        <f>if($A57="",0,if(AQ$1="",0,dproduct(k2_multipl!$A$1:$AU$100,AQ$1,k3.5_condition!$B57:$B58)))</f>
        <v>0</v>
      </c>
      <c r="AR57" s="36">
        <f>if($A57="",0,if(AR$1="",0,dproduct(k2_multipl!$A$1:$AU$100,AR$1,k3.5_condition!$B57:$B58)))</f>
        <v>0</v>
      </c>
      <c r="AS57" s="36">
        <f>if($A57="",0,if(AS$1="",0,dproduct(k2_multipl!$A$1:$AU$100,AS$1,k3.5_condition!$B57:$B58)))</f>
        <v>0</v>
      </c>
      <c r="AT57" s="36">
        <f>if($A57="",0,if(AT$1="",0,dproduct(k2_multipl!$A$1:$AU$100,AT$1,k3.5_condition!$B57:$B58)))</f>
        <v>0</v>
      </c>
      <c r="AU57" s="36">
        <f>if($A57="",0,if(AU$1="",0,dproduct(k2_multipl!$A$1:$AU$100,AU$1,k3.5_condition!$B57:$B58)))</f>
        <v>0</v>
      </c>
      <c r="AV57" s="36">
        <f>if($A57="",0,if(AV$1="",0,dproduct(k2_multipl!$A$1:$AU$100,AV$1,k3.5_condition!$B57:$B58)))</f>
        <v>0</v>
      </c>
      <c r="AW57" s="36">
        <f>if($A57="",0,if(AW$1="",0,dproduct(k2_multipl!$A$1:$AU$100,AW$1,k3.5_condition!$B57:$B58)))</f>
        <v>0</v>
      </c>
      <c r="AX57" s="36">
        <f>if($A57="",0,if(AX$1="",0,dproduct(k2_multipl!$A$1:$AU$100,AX$1,k3.5_condition!$B57:$B58)))</f>
        <v>0</v>
      </c>
      <c r="AY57" s="36">
        <f>if($A57="",0,if(AY$1="",0,dproduct(k2_multipl!$A$1:$AU$100,AY$1,k3.5_condition!$B57:$B58)))</f>
        <v>0</v>
      </c>
    </row>
    <row r="58">
      <c r="B58" s="36">
        <f>if($A58="",0,if(B$1="",0,dproduct(k2_multipl!$A$1:$AU$100,B$1,k3.5_condition!$A58:$A59)))</f>
        <v>0</v>
      </c>
      <c r="C58" s="36">
        <f>if($A58="",0,if(C$1="",0,dproduct(k2_multipl!$A$1:$AU$100,C$1,k3.5_condition!$A58:$A59)))</f>
        <v>0</v>
      </c>
      <c r="D58" s="36">
        <f>if($A58="",0,if(D$1="",0,dproduct(k2_multipl!$A$1:$AU$100,D$1,k3.5_condition!$A58:$A59)))</f>
        <v>0</v>
      </c>
      <c r="E58" s="36">
        <f>if($A58="",0,if(E$1="",0,dproduct(k2_multipl!$A$1:$AU$100,E$1,k3.5_condition!$A58:$A59)))</f>
        <v>0</v>
      </c>
      <c r="F58" s="36">
        <f>if($A58="",0,if(F$1="",0,dproduct(k2_multipl!$A$1:$AU$100,F$1,k3.5_condition!$A58:$A59)))</f>
        <v>0</v>
      </c>
      <c r="G58" s="36">
        <f>if($A58="",0,if(G$1="",0,dproduct(k2_multipl!$A$1:$AU$100,G$1,k3.5_condition!$A58:$A59)))</f>
        <v>0</v>
      </c>
      <c r="H58" s="36">
        <f>if($A58="",0,if(H$1="",0,dproduct(k2_multipl!$A$1:$AU$100,H$1,k3.5_condition!$A58:$A59)))</f>
        <v>0</v>
      </c>
      <c r="I58" s="36">
        <f>if($A58="",0,if(I$1="",0,dproduct(k2_multipl!$A$1:$AU$100,I$1,k3.5_condition!$A58:$A59)))</f>
        <v>0</v>
      </c>
      <c r="J58" s="36">
        <f>if($A58="",0,if(J$1="",0,dproduct(k2_multipl!$A$1:$AU$100,J$1,k3.5_condition!$A58:$A59)))</f>
        <v>0</v>
      </c>
      <c r="K58" s="36">
        <f>if($A58="",0,if(K$1="",0,dproduct(k2_multipl!$A$1:$AU$100,K$1,k3.5_condition!$A58:$A59)))</f>
        <v>0</v>
      </c>
      <c r="L58" s="36">
        <f>if($A58="",0,if(L$1="",0,dproduct(k2_multipl!$A$1:$AU$100,L$1,k3.5_condition!$A58:$A59)))</f>
        <v>0</v>
      </c>
      <c r="M58" s="36">
        <f>if($A58="",0,if(M$1="",0,dproduct(k2_multipl!$A$1:$AU$100,M$1,k3.5_condition!$A58:$A59)))</f>
        <v>0</v>
      </c>
      <c r="N58" s="36">
        <f>if($A58="",0,if(N$1="",0,dproduct(k2_multipl!$A$1:$AU$100,N$1,k3.5_condition!$A58:$A59)))</f>
        <v>0</v>
      </c>
      <c r="O58" s="36">
        <f>if($A58="",0,if(O$1="",0,dproduct(k2_multipl!$A$1:$AU$100,O$1,k3.5_condition!$A58:$A59)))</f>
        <v>0</v>
      </c>
      <c r="P58" s="36">
        <f>if($A58="",0,if(P$1="",0,dproduct(k2_multipl!$A$1:$AU$100,P$1,k3.5_condition!$A58:$A59)))</f>
        <v>0</v>
      </c>
      <c r="Q58" s="36">
        <f>if($A58="",0,if(Q$1="",0,dproduct(k2_multipl!$A$1:$AU$100,Q$1,k3.5_condition!$A58:$A59)))</f>
        <v>0</v>
      </c>
      <c r="R58" s="36">
        <f>if($A58="",0,if(R$1="",0,dproduct(k2_multipl!$A$1:$AU$100,R$1,k3.5_condition!$A58:$A59)))</f>
        <v>0</v>
      </c>
      <c r="S58" s="36">
        <f>if($A58="",0,if(S$1="",0,dproduct(k2_multipl!$A$1:$AU$100,S$1,k3.5_condition!$A58:$A59)))</f>
        <v>0</v>
      </c>
      <c r="T58" s="36">
        <f>if($A58="",0,if(T$1="",0,dproduct(k2_multipl!$A$1:$AU$100,T$1,k3.5_condition!$A58:$A59)))</f>
        <v>0</v>
      </c>
      <c r="U58" s="36">
        <f>if($A58="",0,if(U$1="",0,dproduct(k2_multipl!$A$1:$AU$100,U$1,k3.5_condition!$A58:$A59)))</f>
        <v>0</v>
      </c>
      <c r="V58" s="36">
        <f>if($A58="",0,if(V$1="",0,dproduct(k2_multipl!$A$1:$AU$100,V$1,k3.5_condition!$A58:$A59)))</f>
        <v>0</v>
      </c>
      <c r="W58" s="36">
        <f>if($A58="",0,if(W$1="",0,dproduct(k2_multipl!$A$1:$AU$100,W$1,k3.5_condition!$A58:$A59)))</f>
        <v>0</v>
      </c>
      <c r="X58" s="36">
        <f>if($A58="",0,if(X$1="",0,dproduct(k2_multipl!$A$1:$AU$100,X$1,k3.5_condition!$A58:$A59)))</f>
        <v>0</v>
      </c>
      <c r="Y58" s="36">
        <f>if($A58="",0,if(Y$1="",0,dproduct(k2_multipl!$A$1:$AU$100,Y$1,k3.5_condition!$A58:$A59)))</f>
        <v>0</v>
      </c>
      <c r="Z58" s="36">
        <f>if($A58="",0,if(Z$1="",0,dproduct(k2_multipl!$A$1:$AU$100,Z$1,k3.5_condition!$A58:$A59)))</f>
        <v>0</v>
      </c>
      <c r="AA58" s="36">
        <f>if($A58="",0,if(AA$1="",0,dproduct(k2_multipl!$A$1:$AU$100,AA$1,k3.5_condition!$A58:$A59)))</f>
        <v>0</v>
      </c>
      <c r="AB58" s="36">
        <f>if($A58="",0,if(AB$1="",0,dproduct(k2_multipl!$A$1:$AU$100,AB$1,k3.5_condition!$A58:$A59)))</f>
        <v>0</v>
      </c>
      <c r="AC58" s="36">
        <f>if($A58="",0,if(AC$1="",0,dproduct(k2_multipl!$A$1:$AU$100,AC$1,k3.5_condition!$A58:$A59)))</f>
        <v>0</v>
      </c>
      <c r="AD58" s="36">
        <f>if($A58="",0,if(AD$1="",0,dproduct(k2_multipl!$A$1:$AU$100,AD$1,k3.5_condition!$A58:$A59)))</f>
        <v>0</v>
      </c>
      <c r="AE58" s="36">
        <f>if($A58="",0,if(AE$1="",0,dproduct(k2_multipl!$A$1:$AU$100,AE$1,k3.5_condition!$A58:$A59)))</f>
        <v>0</v>
      </c>
      <c r="AF58" s="36">
        <f>if($A58="",0,if(AF$1="",0,dproduct(k2_multipl!$A$1:$AU$100,AF$1,k3.5_condition!$A58:$A59)))</f>
        <v>0</v>
      </c>
      <c r="AG58" s="36">
        <f>if($A58="",0,if(AG$1="",0,dproduct(k2_multipl!$A$1:$AU$100,AG$1,k3.5_condition!$A58:$A59)))</f>
        <v>0</v>
      </c>
      <c r="AH58" s="36">
        <f>if($A58="",0,if(AH$1="",0,dproduct(k2_multipl!$A$1:$AU$100,AH$1,k3.5_condition!$A58:$A59)))</f>
        <v>0</v>
      </c>
      <c r="AI58" s="36">
        <f>if($A58="",0,if(AI$1="",0,dproduct(k2_multipl!$A$1:$AU$100,AI$1,k3.5_condition!$A58:$A59)))</f>
        <v>0</v>
      </c>
      <c r="AJ58" s="36">
        <f>if($A58="",0,if(AJ$1="",0,dproduct(k2_multipl!$A$1:$AU$100,AJ$1,k3.5_condition!$A58:$A59)))</f>
        <v>0</v>
      </c>
      <c r="AK58" s="36">
        <f>if($A58="",0,if(AK$1="",0,dproduct(k2_multipl!$A$1:$AU$100,AK$1,k3.5_condition!$A58:$A59)))</f>
        <v>0</v>
      </c>
      <c r="AL58" s="36">
        <f>if($A58="",0,if(AL$1="",0,dproduct(k2_multipl!$A$1:$AU$100,AL$1,k3.5_condition!$A58:$A59)))</f>
        <v>0</v>
      </c>
      <c r="AM58" s="36">
        <f>if($A58="",0,if(AM$1="",0,dproduct(k2_multipl!$A$1:$AU$100,AM$1,k3.5_condition!$A58:$A59)))</f>
        <v>0</v>
      </c>
      <c r="AN58" s="36">
        <f>if($A58="",0,if(AN$1="",0,dproduct(k2_multipl!$A$1:$AU$100,AN$1,k3.5_condition!$A58:$A59)))</f>
        <v>0</v>
      </c>
      <c r="AO58" s="36">
        <f>if($A58="",0,if(AO$1="",0,dproduct(k2_multipl!$A$1:$AU$100,AO$1,k3.5_condition!$A58:$A59)))</f>
        <v>0</v>
      </c>
      <c r="AP58" s="36">
        <f>if($A58="",0,if(AP$1="",0,dproduct(k2_multipl!$A$1:$AU$100,AP$1,k3.5_condition!$A58:$A59)))</f>
        <v>0</v>
      </c>
      <c r="AQ58" s="36">
        <f>if($A58="",0,if(AQ$1="",0,dproduct(k2_multipl!$A$1:$AU$100,AQ$1,k3.5_condition!$A58:$A59)))</f>
        <v>0</v>
      </c>
      <c r="AR58" s="36">
        <f>if($A58="",0,if(AR$1="",0,dproduct(k2_multipl!$A$1:$AU$100,AR$1,k3.5_condition!$A58:$A59)))</f>
        <v>0</v>
      </c>
      <c r="AS58" s="36">
        <f>if($A58="",0,if(AS$1="",0,dproduct(k2_multipl!$A$1:$AU$100,AS$1,k3.5_condition!$A58:$A59)))</f>
        <v>0</v>
      </c>
      <c r="AT58" s="36">
        <f>if($A58="",0,if(AT$1="",0,dproduct(k2_multipl!$A$1:$AU$100,AT$1,k3.5_condition!$A58:$A59)))</f>
        <v>0</v>
      </c>
      <c r="AU58" s="36">
        <f>if($A58="",0,if(AU$1="",0,dproduct(k2_multipl!$A$1:$AU$100,AU$1,k3.5_condition!$A58:$A59)))</f>
        <v>0</v>
      </c>
      <c r="AV58" s="36">
        <f>if($A58="",0,if(AV$1="",0,dproduct(k2_multipl!$A$1:$AU$100,AV$1,k3.5_condition!$A58:$A59)))</f>
        <v>0</v>
      </c>
      <c r="AW58" s="36">
        <f>if($A58="",0,if(AW$1="",0,dproduct(k2_multipl!$A$1:$AU$100,AW$1,k3.5_condition!$A58:$A59)))</f>
        <v>0</v>
      </c>
      <c r="AX58" s="36">
        <f>if($A58="",0,if(AX$1="",0,dproduct(k2_multipl!$A$1:$AU$100,AX$1,k3.5_condition!$A58:$A59)))</f>
        <v>0</v>
      </c>
      <c r="AY58" s="36">
        <f>if($A58="",0,if(AY$1="",0,dproduct(k2_multipl!$A$1:$AU$100,AY$1,k3.5_condition!$A58:$A59)))</f>
        <v>0</v>
      </c>
    </row>
    <row r="59">
      <c r="B59" s="36">
        <f>if($A59="",0,if(B$1="",0,dproduct(k2_multipl!$A$1:$AU$100,B$1,k3.5_condition!$B59:$B60)))</f>
        <v>0</v>
      </c>
      <c r="C59" s="36">
        <f>if($A59="",0,if(C$1="",0,dproduct(k2_multipl!$A$1:$AU$100,C$1,k3.5_condition!$B59:$B60)))</f>
        <v>0</v>
      </c>
      <c r="D59" s="36">
        <f>if($A59="",0,if(D$1="",0,dproduct(k2_multipl!$A$1:$AU$100,D$1,k3.5_condition!$B59:$B60)))</f>
        <v>0</v>
      </c>
      <c r="E59" s="36">
        <f>if($A59="",0,if(E$1="",0,dproduct(k2_multipl!$A$1:$AU$100,E$1,k3.5_condition!$B59:$B60)))</f>
        <v>0</v>
      </c>
      <c r="F59" s="36">
        <f>if($A59="",0,if(F$1="",0,dproduct(k2_multipl!$A$1:$AU$100,F$1,k3.5_condition!$B59:$B60)))</f>
        <v>0</v>
      </c>
      <c r="G59" s="36">
        <f>if($A59="",0,if(G$1="",0,dproduct(k2_multipl!$A$1:$AU$100,G$1,k3.5_condition!$B59:$B60)))</f>
        <v>0</v>
      </c>
      <c r="H59" s="36">
        <f>if($A59="",0,if(H$1="",0,dproduct(k2_multipl!$A$1:$AU$100,H$1,k3.5_condition!$B59:$B60)))</f>
        <v>0</v>
      </c>
      <c r="I59" s="36">
        <f>if($A59="",0,if(I$1="",0,dproduct(k2_multipl!$A$1:$AU$100,I$1,k3.5_condition!$B59:$B60)))</f>
        <v>0</v>
      </c>
      <c r="J59" s="36">
        <f>if($A59="",0,if(J$1="",0,dproduct(k2_multipl!$A$1:$AU$100,J$1,k3.5_condition!$B59:$B60)))</f>
        <v>0</v>
      </c>
      <c r="K59" s="36">
        <f>if($A59="",0,if(K$1="",0,dproduct(k2_multipl!$A$1:$AU$100,K$1,k3.5_condition!$B59:$B60)))</f>
        <v>0</v>
      </c>
      <c r="L59" s="36">
        <f>if($A59="",0,if(L$1="",0,dproduct(k2_multipl!$A$1:$AU$100,L$1,k3.5_condition!$B59:$B60)))</f>
        <v>0</v>
      </c>
      <c r="M59" s="36">
        <f>if($A59="",0,if(M$1="",0,dproduct(k2_multipl!$A$1:$AU$100,M$1,k3.5_condition!$B59:$B60)))</f>
        <v>0</v>
      </c>
      <c r="N59" s="36">
        <f>if($A59="",0,if(N$1="",0,dproduct(k2_multipl!$A$1:$AU$100,N$1,k3.5_condition!$B59:$B60)))</f>
        <v>0</v>
      </c>
      <c r="O59" s="36">
        <f>if($A59="",0,if(O$1="",0,dproduct(k2_multipl!$A$1:$AU$100,O$1,k3.5_condition!$B59:$B60)))</f>
        <v>0</v>
      </c>
      <c r="P59" s="36">
        <f>if($A59="",0,if(P$1="",0,dproduct(k2_multipl!$A$1:$AU$100,P$1,k3.5_condition!$B59:$B60)))</f>
        <v>0</v>
      </c>
      <c r="Q59" s="36">
        <f>if($A59="",0,if(Q$1="",0,dproduct(k2_multipl!$A$1:$AU$100,Q$1,k3.5_condition!$B59:$B60)))</f>
        <v>0</v>
      </c>
      <c r="R59" s="36">
        <f>if($A59="",0,if(R$1="",0,dproduct(k2_multipl!$A$1:$AU$100,R$1,k3.5_condition!$B59:$B60)))</f>
        <v>0</v>
      </c>
      <c r="S59" s="36">
        <f>if($A59="",0,if(S$1="",0,dproduct(k2_multipl!$A$1:$AU$100,S$1,k3.5_condition!$B59:$B60)))</f>
        <v>0</v>
      </c>
      <c r="T59" s="36">
        <f>if($A59="",0,if(T$1="",0,dproduct(k2_multipl!$A$1:$AU$100,T$1,k3.5_condition!$B59:$B60)))</f>
        <v>0</v>
      </c>
      <c r="U59" s="36">
        <f>if($A59="",0,if(U$1="",0,dproduct(k2_multipl!$A$1:$AU$100,U$1,k3.5_condition!$B59:$B60)))</f>
        <v>0</v>
      </c>
      <c r="V59" s="36">
        <f>if($A59="",0,if(V$1="",0,dproduct(k2_multipl!$A$1:$AU$100,V$1,k3.5_condition!$B59:$B60)))</f>
        <v>0</v>
      </c>
      <c r="W59" s="36">
        <f>if($A59="",0,if(W$1="",0,dproduct(k2_multipl!$A$1:$AU$100,W$1,k3.5_condition!$B59:$B60)))</f>
        <v>0</v>
      </c>
      <c r="X59" s="36">
        <f>if($A59="",0,if(X$1="",0,dproduct(k2_multipl!$A$1:$AU$100,X$1,k3.5_condition!$B59:$B60)))</f>
        <v>0</v>
      </c>
      <c r="Y59" s="36">
        <f>if($A59="",0,if(Y$1="",0,dproduct(k2_multipl!$A$1:$AU$100,Y$1,k3.5_condition!$B59:$B60)))</f>
        <v>0</v>
      </c>
      <c r="Z59" s="36">
        <f>if($A59="",0,if(Z$1="",0,dproduct(k2_multipl!$A$1:$AU$100,Z$1,k3.5_condition!$B59:$B60)))</f>
        <v>0</v>
      </c>
      <c r="AA59" s="36">
        <f>if($A59="",0,if(AA$1="",0,dproduct(k2_multipl!$A$1:$AU$100,AA$1,k3.5_condition!$B59:$B60)))</f>
        <v>0</v>
      </c>
      <c r="AB59" s="36">
        <f>if($A59="",0,if(AB$1="",0,dproduct(k2_multipl!$A$1:$AU$100,AB$1,k3.5_condition!$B59:$B60)))</f>
        <v>0</v>
      </c>
      <c r="AC59" s="36">
        <f>if($A59="",0,if(AC$1="",0,dproduct(k2_multipl!$A$1:$AU$100,AC$1,k3.5_condition!$B59:$B60)))</f>
        <v>0</v>
      </c>
      <c r="AD59" s="36">
        <f>if($A59="",0,if(AD$1="",0,dproduct(k2_multipl!$A$1:$AU$100,AD$1,k3.5_condition!$B59:$B60)))</f>
        <v>0</v>
      </c>
      <c r="AE59" s="36">
        <f>if($A59="",0,if(AE$1="",0,dproduct(k2_multipl!$A$1:$AU$100,AE$1,k3.5_condition!$B59:$B60)))</f>
        <v>0</v>
      </c>
      <c r="AF59" s="36">
        <f>if($A59="",0,if(AF$1="",0,dproduct(k2_multipl!$A$1:$AU$100,AF$1,k3.5_condition!$B59:$B60)))</f>
        <v>0</v>
      </c>
      <c r="AG59" s="36">
        <f>if($A59="",0,if(AG$1="",0,dproduct(k2_multipl!$A$1:$AU$100,AG$1,k3.5_condition!$B59:$B60)))</f>
        <v>0</v>
      </c>
      <c r="AH59" s="36">
        <f>if($A59="",0,if(AH$1="",0,dproduct(k2_multipl!$A$1:$AU$100,AH$1,k3.5_condition!$B59:$B60)))</f>
        <v>0</v>
      </c>
      <c r="AI59" s="36">
        <f>if($A59="",0,if(AI$1="",0,dproduct(k2_multipl!$A$1:$AU$100,AI$1,k3.5_condition!$B59:$B60)))</f>
        <v>0</v>
      </c>
      <c r="AJ59" s="36">
        <f>if($A59="",0,if(AJ$1="",0,dproduct(k2_multipl!$A$1:$AU$100,AJ$1,k3.5_condition!$B59:$B60)))</f>
        <v>0</v>
      </c>
      <c r="AK59" s="36">
        <f>if($A59="",0,if(AK$1="",0,dproduct(k2_multipl!$A$1:$AU$100,AK$1,k3.5_condition!$B59:$B60)))</f>
        <v>0</v>
      </c>
      <c r="AL59" s="36">
        <f>if($A59="",0,if(AL$1="",0,dproduct(k2_multipl!$A$1:$AU$100,AL$1,k3.5_condition!$B59:$B60)))</f>
        <v>0</v>
      </c>
      <c r="AM59" s="36">
        <f>if($A59="",0,if(AM$1="",0,dproduct(k2_multipl!$A$1:$AU$100,AM$1,k3.5_condition!$B59:$B60)))</f>
        <v>0</v>
      </c>
      <c r="AN59" s="36">
        <f>if($A59="",0,if(AN$1="",0,dproduct(k2_multipl!$A$1:$AU$100,AN$1,k3.5_condition!$B59:$B60)))</f>
        <v>0</v>
      </c>
      <c r="AO59" s="36">
        <f>if($A59="",0,if(AO$1="",0,dproduct(k2_multipl!$A$1:$AU$100,AO$1,k3.5_condition!$B59:$B60)))</f>
        <v>0</v>
      </c>
      <c r="AP59" s="36">
        <f>if($A59="",0,if(AP$1="",0,dproduct(k2_multipl!$A$1:$AU$100,AP$1,k3.5_condition!$B59:$B60)))</f>
        <v>0</v>
      </c>
      <c r="AQ59" s="36">
        <f>if($A59="",0,if(AQ$1="",0,dproduct(k2_multipl!$A$1:$AU$100,AQ$1,k3.5_condition!$B59:$B60)))</f>
        <v>0</v>
      </c>
      <c r="AR59" s="36">
        <f>if($A59="",0,if(AR$1="",0,dproduct(k2_multipl!$A$1:$AU$100,AR$1,k3.5_condition!$B59:$B60)))</f>
        <v>0</v>
      </c>
      <c r="AS59" s="36">
        <f>if($A59="",0,if(AS$1="",0,dproduct(k2_multipl!$A$1:$AU$100,AS$1,k3.5_condition!$B59:$B60)))</f>
        <v>0</v>
      </c>
      <c r="AT59" s="36">
        <f>if($A59="",0,if(AT$1="",0,dproduct(k2_multipl!$A$1:$AU$100,AT$1,k3.5_condition!$B59:$B60)))</f>
        <v>0</v>
      </c>
      <c r="AU59" s="36">
        <f>if($A59="",0,if(AU$1="",0,dproduct(k2_multipl!$A$1:$AU$100,AU$1,k3.5_condition!$B59:$B60)))</f>
        <v>0</v>
      </c>
      <c r="AV59" s="36">
        <f>if($A59="",0,if(AV$1="",0,dproduct(k2_multipl!$A$1:$AU$100,AV$1,k3.5_condition!$B59:$B60)))</f>
        <v>0</v>
      </c>
      <c r="AW59" s="36">
        <f>if($A59="",0,if(AW$1="",0,dproduct(k2_multipl!$A$1:$AU$100,AW$1,k3.5_condition!$B59:$B60)))</f>
        <v>0</v>
      </c>
      <c r="AX59" s="36">
        <f>if($A59="",0,if(AX$1="",0,dproduct(k2_multipl!$A$1:$AU$100,AX$1,k3.5_condition!$B59:$B60)))</f>
        <v>0</v>
      </c>
      <c r="AY59" s="36">
        <f>if($A59="",0,if(AY$1="",0,dproduct(k2_multipl!$A$1:$AU$100,AY$1,k3.5_condition!$B59:$B60)))</f>
        <v>0</v>
      </c>
    </row>
    <row r="60">
      <c r="B60" s="36">
        <f>if($A60="",0,if(B$1="",0,dproduct(k2_multipl!$A$1:$AU$100,B$1,k3.5_condition!$A60:$A61)))</f>
        <v>0</v>
      </c>
      <c r="C60" s="36">
        <f>if($A60="",0,if(C$1="",0,dproduct(k2_multipl!$A$1:$AU$100,C$1,k3.5_condition!$A60:$A61)))</f>
        <v>0</v>
      </c>
      <c r="D60" s="36">
        <f>if($A60="",0,if(D$1="",0,dproduct(k2_multipl!$A$1:$AU$100,D$1,k3.5_condition!$A60:$A61)))</f>
        <v>0</v>
      </c>
      <c r="E60" s="36">
        <f>if($A60="",0,if(E$1="",0,dproduct(k2_multipl!$A$1:$AU$100,E$1,k3.5_condition!$A60:$A61)))</f>
        <v>0</v>
      </c>
      <c r="F60" s="36">
        <f>if($A60="",0,if(F$1="",0,dproduct(k2_multipl!$A$1:$AU$100,F$1,k3.5_condition!$A60:$A61)))</f>
        <v>0</v>
      </c>
      <c r="G60" s="36">
        <f>if($A60="",0,if(G$1="",0,dproduct(k2_multipl!$A$1:$AU$100,G$1,k3.5_condition!$A60:$A61)))</f>
        <v>0</v>
      </c>
      <c r="H60" s="36">
        <f>if($A60="",0,if(H$1="",0,dproduct(k2_multipl!$A$1:$AU$100,H$1,k3.5_condition!$A60:$A61)))</f>
        <v>0</v>
      </c>
      <c r="I60" s="36">
        <f>if($A60="",0,if(I$1="",0,dproduct(k2_multipl!$A$1:$AU$100,I$1,k3.5_condition!$A60:$A61)))</f>
        <v>0</v>
      </c>
      <c r="J60" s="36">
        <f>if($A60="",0,if(J$1="",0,dproduct(k2_multipl!$A$1:$AU$100,J$1,k3.5_condition!$A60:$A61)))</f>
        <v>0</v>
      </c>
      <c r="K60" s="36">
        <f>if($A60="",0,if(K$1="",0,dproduct(k2_multipl!$A$1:$AU$100,K$1,k3.5_condition!$A60:$A61)))</f>
        <v>0</v>
      </c>
      <c r="L60" s="36">
        <f>if($A60="",0,if(L$1="",0,dproduct(k2_multipl!$A$1:$AU$100,L$1,k3.5_condition!$A60:$A61)))</f>
        <v>0</v>
      </c>
      <c r="M60" s="36">
        <f>if($A60="",0,if(M$1="",0,dproduct(k2_multipl!$A$1:$AU$100,M$1,k3.5_condition!$A60:$A61)))</f>
        <v>0</v>
      </c>
      <c r="N60" s="36">
        <f>if($A60="",0,if(N$1="",0,dproduct(k2_multipl!$A$1:$AU$100,N$1,k3.5_condition!$A60:$A61)))</f>
        <v>0</v>
      </c>
      <c r="O60" s="36">
        <f>if($A60="",0,if(O$1="",0,dproduct(k2_multipl!$A$1:$AU$100,O$1,k3.5_condition!$A60:$A61)))</f>
        <v>0</v>
      </c>
      <c r="P60" s="36">
        <f>if($A60="",0,if(P$1="",0,dproduct(k2_multipl!$A$1:$AU$100,P$1,k3.5_condition!$A60:$A61)))</f>
        <v>0</v>
      </c>
      <c r="Q60" s="36">
        <f>if($A60="",0,if(Q$1="",0,dproduct(k2_multipl!$A$1:$AU$100,Q$1,k3.5_condition!$A60:$A61)))</f>
        <v>0</v>
      </c>
      <c r="R60" s="36">
        <f>if($A60="",0,if(R$1="",0,dproduct(k2_multipl!$A$1:$AU$100,R$1,k3.5_condition!$A60:$A61)))</f>
        <v>0</v>
      </c>
      <c r="S60" s="36">
        <f>if($A60="",0,if(S$1="",0,dproduct(k2_multipl!$A$1:$AU$100,S$1,k3.5_condition!$A60:$A61)))</f>
        <v>0</v>
      </c>
      <c r="T60" s="36">
        <f>if($A60="",0,if(T$1="",0,dproduct(k2_multipl!$A$1:$AU$100,T$1,k3.5_condition!$A60:$A61)))</f>
        <v>0</v>
      </c>
      <c r="U60" s="36">
        <f>if($A60="",0,if(U$1="",0,dproduct(k2_multipl!$A$1:$AU$100,U$1,k3.5_condition!$A60:$A61)))</f>
        <v>0</v>
      </c>
      <c r="V60" s="36">
        <f>if($A60="",0,if(V$1="",0,dproduct(k2_multipl!$A$1:$AU$100,V$1,k3.5_condition!$A60:$A61)))</f>
        <v>0</v>
      </c>
      <c r="W60" s="36">
        <f>if($A60="",0,if(W$1="",0,dproduct(k2_multipl!$A$1:$AU$100,W$1,k3.5_condition!$A60:$A61)))</f>
        <v>0</v>
      </c>
      <c r="X60" s="36">
        <f>if($A60="",0,if(X$1="",0,dproduct(k2_multipl!$A$1:$AU$100,X$1,k3.5_condition!$A60:$A61)))</f>
        <v>0</v>
      </c>
      <c r="Y60" s="36">
        <f>if($A60="",0,if(Y$1="",0,dproduct(k2_multipl!$A$1:$AU$100,Y$1,k3.5_condition!$A60:$A61)))</f>
        <v>0</v>
      </c>
      <c r="Z60" s="36">
        <f>if($A60="",0,if(Z$1="",0,dproduct(k2_multipl!$A$1:$AU$100,Z$1,k3.5_condition!$A60:$A61)))</f>
        <v>0</v>
      </c>
      <c r="AA60" s="36">
        <f>if($A60="",0,if(AA$1="",0,dproduct(k2_multipl!$A$1:$AU$100,AA$1,k3.5_condition!$A60:$A61)))</f>
        <v>0</v>
      </c>
      <c r="AB60" s="36">
        <f>if($A60="",0,if(AB$1="",0,dproduct(k2_multipl!$A$1:$AU$100,AB$1,k3.5_condition!$A60:$A61)))</f>
        <v>0</v>
      </c>
      <c r="AC60" s="36">
        <f>if($A60="",0,if(AC$1="",0,dproduct(k2_multipl!$A$1:$AU$100,AC$1,k3.5_condition!$A60:$A61)))</f>
        <v>0</v>
      </c>
      <c r="AD60" s="36">
        <f>if($A60="",0,if(AD$1="",0,dproduct(k2_multipl!$A$1:$AU$100,AD$1,k3.5_condition!$A60:$A61)))</f>
        <v>0</v>
      </c>
      <c r="AE60" s="36">
        <f>if($A60="",0,if(AE$1="",0,dproduct(k2_multipl!$A$1:$AU$100,AE$1,k3.5_condition!$A60:$A61)))</f>
        <v>0</v>
      </c>
      <c r="AF60" s="36">
        <f>if($A60="",0,if(AF$1="",0,dproduct(k2_multipl!$A$1:$AU$100,AF$1,k3.5_condition!$A60:$A61)))</f>
        <v>0</v>
      </c>
      <c r="AG60" s="36">
        <f>if($A60="",0,if(AG$1="",0,dproduct(k2_multipl!$A$1:$AU$100,AG$1,k3.5_condition!$A60:$A61)))</f>
        <v>0</v>
      </c>
      <c r="AH60" s="36">
        <f>if($A60="",0,if(AH$1="",0,dproduct(k2_multipl!$A$1:$AU$100,AH$1,k3.5_condition!$A60:$A61)))</f>
        <v>0</v>
      </c>
      <c r="AI60" s="36">
        <f>if($A60="",0,if(AI$1="",0,dproduct(k2_multipl!$A$1:$AU$100,AI$1,k3.5_condition!$A60:$A61)))</f>
        <v>0</v>
      </c>
      <c r="AJ60" s="36">
        <f>if($A60="",0,if(AJ$1="",0,dproduct(k2_multipl!$A$1:$AU$100,AJ$1,k3.5_condition!$A60:$A61)))</f>
        <v>0</v>
      </c>
      <c r="AK60" s="36">
        <f>if($A60="",0,if(AK$1="",0,dproduct(k2_multipl!$A$1:$AU$100,AK$1,k3.5_condition!$A60:$A61)))</f>
        <v>0</v>
      </c>
      <c r="AL60" s="36">
        <f>if($A60="",0,if(AL$1="",0,dproduct(k2_multipl!$A$1:$AU$100,AL$1,k3.5_condition!$A60:$A61)))</f>
        <v>0</v>
      </c>
      <c r="AM60" s="36">
        <f>if($A60="",0,if(AM$1="",0,dproduct(k2_multipl!$A$1:$AU$100,AM$1,k3.5_condition!$A60:$A61)))</f>
        <v>0</v>
      </c>
      <c r="AN60" s="36">
        <f>if($A60="",0,if(AN$1="",0,dproduct(k2_multipl!$A$1:$AU$100,AN$1,k3.5_condition!$A60:$A61)))</f>
        <v>0</v>
      </c>
      <c r="AO60" s="36">
        <f>if($A60="",0,if(AO$1="",0,dproduct(k2_multipl!$A$1:$AU$100,AO$1,k3.5_condition!$A60:$A61)))</f>
        <v>0</v>
      </c>
      <c r="AP60" s="36">
        <f>if($A60="",0,if(AP$1="",0,dproduct(k2_multipl!$A$1:$AU$100,AP$1,k3.5_condition!$A60:$A61)))</f>
        <v>0</v>
      </c>
      <c r="AQ60" s="36">
        <f>if($A60="",0,if(AQ$1="",0,dproduct(k2_multipl!$A$1:$AU$100,AQ$1,k3.5_condition!$A60:$A61)))</f>
        <v>0</v>
      </c>
      <c r="AR60" s="36">
        <f>if($A60="",0,if(AR$1="",0,dproduct(k2_multipl!$A$1:$AU$100,AR$1,k3.5_condition!$A60:$A61)))</f>
        <v>0</v>
      </c>
      <c r="AS60" s="36">
        <f>if($A60="",0,if(AS$1="",0,dproduct(k2_multipl!$A$1:$AU$100,AS$1,k3.5_condition!$A60:$A61)))</f>
        <v>0</v>
      </c>
      <c r="AT60" s="36">
        <f>if($A60="",0,if(AT$1="",0,dproduct(k2_multipl!$A$1:$AU$100,AT$1,k3.5_condition!$A60:$A61)))</f>
        <v>0</v>
      </c>
      <c r="AU60" s="36">
        <f>if($A60="",0,if(AU$1="",0,dproduct(k2_multipl!$A$1:$AU$100,AU$1,k3.5_condition!$A60:$A61)))</f>
        <v>0</v>
      </c>
      <c r="AV60" s="36">
        <f>if($A60="",0,if(AV$1="",0,dproduct(k2_multipl!$A$1:$AU$100,AV$1,k3.5_condition!$A60:$A61)))</f>
        <v>0</v>
      </c>
      <c r="AW60" s="36">
        <f>if($A60="",0,if(AW$1="",0,dproduct(k2_multipl!$A$1:$AU$100,AW$1,k3.5_condition!$A60:$A61)))</f>
        <v>0</v>
      </c>
      <c r="AX60" s="36">
        <f>if($A60="",0,if(AX$1="",0,dproduct(k2_multipl!$A$1:$AU$100,AX$1,k3.5_condition!$A60:$A61)))</f>
        <v>0</v>
      </c>
      <c r="AY60" s="36">
        <f>if($A60="",0,if(AY$1="",0,dproduct(k2_multipl!$A$1:$AU$100,AY$1,k3.5_condition!$A60:$A61)))</f>
        <v>0</v>
      </c>
    </row>
    <row r="61">
      <c r="B61" s="36">
        <f>if($A61="",0,if(B$1="",0,dproduct(k2_multipl!$A$1:$AU$100,B$1,k3.5_condition!$B61:$B62)))</f>
        <v>0</v>
      </c>
      <c r="C61" s="36">
        <f>if($A61="",0,if(C$1="",0,dproduct(k2_multipl!$A$1:$AU$100,C$1,k3.5_condition!$B61:$B62)))</f>
        <v>0</v>
      </c>
      <c r="D61" s="36">
        <f>if($A61="",0,if(D$1="",0,dproduct(k2_multipl!$A$1:$AU$100,D$1,k3.5_condition!$B61:$B62)))</f>
        <v>0</v>
      </c>
      <c r="E61" s="36">
        <f>if($A61="",0,if(E$1="",0,dproduct(k2_multipl!$A$1:$AU$100,E$1,k3.5_condition!$B61:$B62)))</f>
        <v>0</v>
      </c>
      <c r="F61" s="36">
        <f>if($A61="",0,if(F$1="",0,dproduct(k2_multipl!$A$1:$AU$100,F$1,k3.5_condition!$B61:$B62)))</f>
        <v>0</v>
      </c>
      <c r="G61" s="36">
        <f>if($A61="",0,if(G$1="",0,dproduct(k2_multipl!$A$1:$AU$100,G$1,k3.5_condition!$B61:$B62)))</f>
        <v>0</v>
      </c>
      <c r="H61" s="36">
        <f>if($A61="",0,if(H$1="",0,dproduct(k2_multipl!$A$1:$AU$100,H$1,k3.5_condition!$B61:$B62)))</f>
        <v>0</v>
      </c>
      <c r="I61" s="36">
        <f>if($A61="",0,if(I$1="",0,dproduct(k2_multipl!$A$1:$AU$100,I$1,k3.5_condition!$B61:$B62)))</f>
        <v>0</v>
      </c>
      <c r="J61" s="36">
        <f>if($A61="",0,if(J$1="",0,dproduct(k2_multipl!$A$1:$AU$100,J$1,k3.5_condition!$B61:$B62)))</f>
        <v>0</v>
      </c>
      <c r="K61" s="36">
        <f>if($A61="",0,if(K$1="",0,dproduct(k2_multipl!$A$1:$AU$100,K$1,k3.5_condition!$B61:$B62)))</f>
        <v>0</v>
      </c>
      <c r="L61" s="36">
        <f>if($A61="",0,if(L$1="",0,dproduct(k2_multipl!$A$1:$AU$100,L$1,k3.5_condition!$B61:$B62)))</f>
        <v>0</v>
      </c>
      <c r="M61" s="36">
        <f>if($A61="",0,if(M$1="",0,dproduct(k2_multipl!$A$1:$AU$100,M$1,k3.5_condition!$B61:$B62)))</f>
        <v>0</v>
      </c>
      <c r="N61" s="36">
        <f>if($A61="",0,if(N$1="",0,dproduct(k2_multipl!$A$1:$AU$100,N$1,k3.5_condition!$B61:$B62)))</f>
        <v>0</v>
      </c>
      <c r="O61" s="36">
        <f>if($A61="",0,if(O$1="",0,dproduct(k2_multipl!$A$1:$AU$100,O$1,k3.5_condition!$B61:$B62)))</f>
        <v>0</v>
      </c>
      <c r="P61" s="36">
        <f>if($A61="",0,if(P$1="",0,dproduct(k2_multipl!$A$1:$AU$100,P$1,k3.5_condition!$B61:$B62)))</f>
        <v>0</v>
      </c>
      <c r="Q61" s="36">
        <f>if($A61="",0,if(Q$1="",0,dproduct(k2_multipl!$A$1:$AU$100,Q$1,k3.5_condition!$B61:$B62)))</f>
        <v>0</v>
      </c>
      <c r="R61" s="36">
        <f>if($A61="",0,if(R$1="",0,dproduct(k2_multipl!$A$1:$AU$100,R$1,k3.5_condition!$B61:$B62)))</f>
        <v>0</v>
      </c>
      <c r="S61" s="36">
        <f>if($A61="",0,if(S$1="",0,dproduct(k2_multipl!$A$1:$AU$100,S$1,k3.5_condition!$B61:$B62)))</f>
        <v>0</v>
      </c>
      <c r="T61" s="36">
        <f>if($A61="",0,if(T$1="",0,dproduct(k2_multipl!$A$1:$AU$100,T$1,k3.5_condition!$B61:$B62)))</f>
        <v>0</v>
      </c>
      <c r="U61" s="36">
        <f>if($A61="",0,if(U$1="",0,dproduct(k2_multipl!$A$1:$AU$100,U$1,k3.5_condition!$B61:$B62)))</f>
        <v>0</v>
      </c>
      <c r="V61" s="36">
        <f>if($A61="",0,if(V$1="",0,dproduct(k2_multipl!$A$1:$AU$100,V$1,k3.5_condition!$B61:$B62)))</f>
        <v>0</v>
      </c>
      <c r="W61" s="36">
        <f>if($A61="",0,if(W$1="",0,dproduct(k2_multipl!$A$1:$AU$100,W$1,k3.5_condition!$B61:$B62)))</f>
        <v>0</v>
      </c>
      <c r="X61" s="36">
        <f>if($A61="",0,if(X$1="",0,dproduct(k2_multipl!$A$1:$AU$100,X$1,k3.5_condition!$B61:$B62)))</f>
        <v>0</v>
      </c>
      <c r="Y61" s="36">
        <f>if($A61="",0,if(Y$1="",0,dproduct(k2_multipl!$A$1:$AU$100,Y$1,k3.5_condition!$B61:$B62)))</f>
        <v>0</v>
      </c>
      <c r="Z61" s="36">
        <f>if($A61="",0,if(Z$1="",0,dproduct(k2_multipl!$A$1:$AU$100,Z$1,k3.5_condition!$B61:$B62)))</f>
        <v>0</v>
      </c>
      <c r="AA61" s="36">
        <f>if($A61="",0,if(AA$1="",0,dproduct(k2_multipl!$A$1:$AU$100,AA$1,k3.5_condition!$B61:$B62)))</f>
        <v>0</v>
      </c>
      <c r="AB61" s="36">
        <f>if($A61="",0,if(AB$1="",0,dproduct(k2_multipl!$A$1:$AU$100,AB$1,k3.5_condition!$B61:$B62)))</f>
        <v>0</v>
      </c>
      <c r="AC61" s="36">
        <f>if($A61="",0,if(AC$1="",0,dproduct(k2_multipl!$A$1:$AU$100,AC$1,k3.5_condition!$B61:$B62)))</f>
        <v>0</v>
      </c>
      <c r="AD61" s="36">
        <f>if($A61="",0,if(AD$1="",0,dproduct(k2_multipl!$A$1:$AU$100,AD$1,k3.5_condition!$B61:$B62)))</f>
        <v>0</v>
      </c>
      <c r="AE61" s="36">
        <f>if($A61="",0,if(AE$1="",0,dproduct(k2_multipl!$A$1:$AU$100,AE$1,k3.5_condition!$B61:$B62)))</f>
        <v>0</v>
      </c>
      <c r="AF61" s="36">
        <f>if($A61="",0,if(AF$1="",0,dproduct(k2_multipl!$A$1:$AU$100,AF$1,k3.5_condition!$B61:$B62)))</f>
        <v>0</v>
      </c>
      <c r="AG61" s="36">
        <f>if($A61="",0,if(AG$1="",0,dproduct(k2_multipl!$A$1:$AU$100,AG$1,k3.5_condition!$B61:$B62)))</f>
        <v>0</v>
      </c>
      <c r="AH61" s="36">
        <f>if($A61="",0,if(AH$1="",0,dproduct(k2_multipl!$A$1:$AU$100,AH$1,k3.5_condition!$B61:$B62)))</f>
        <v>0</v>
      </c>
      <c r="AI61" s="36">
        <f>if($A61="",0,if(AI$1="",0,dproduct(k2_multipl!$A$1:$AU$100,AI$1,k3.5_condition!$B61:$B62)))</f>
        <v>0</v>
      </c>
      <c r="AJ61" s="36">
        <f>if($A61="",0,if(AJ$1="",0,dproduct(k2_multipl!$A$1:$AU$100,AJ$1,k3.5_condition!$B61:$B62)))</f>
        <v>0</v>
      </c>
      <c r="AK61" s="36">
        <f>if($A61="",0,if(AK$1="",0,dproduct(k2_multipl!$A$1:$AU$100,AK$1,k3.5_condition!$B61:$B62)))</f>
        <v>0</v>
      </c>
      <c r="AL61" s="36">
        <f>if($A61="",0,if(AL$1="",0,dproduct(k2_multipl!$A$1:$AU$100,AL$1,k3.5_condition!$B61:$B62)))</f>
        <v>0</v>
      </c>
      <c r="AM61" s="36">
        <f>if($A61="",0,if(AM$1="",0,dproduct(k2_multipl!$A$1:$AU$100,AM$1,k3.5_condition!$B61:$B62)))</f>
        <v>0</v>
      </c>
      <c r="AN61" s="36">
        <f>if($A61="",0,if(AN$1="",0,dproduct(k2_multipl!$A$1:$AU$100,AN$1,k3.5_condition!$B61:$B62)))</f>
        <v>0</v>
      </c>
      <c r="AO61" s="36">
        <f>if($A61="",0,if(AO$1="",0,dproduct(k2_multipl!$A$1:$AU$100,AO$1,k3.5_condition!$B61:$B62)))</f>
        <v>0</v>
      </c>
      <c r="AP61" s="36">
        <f>if($A61="",0,if(AP$1="",0,dproduct(k2_multipl!$A$1:$AU$100,AP$1,k3.5_condition!$B61:$B62)))</f>
        <v>0</v>
      </c>
      <c r="AQ61" s="36">
        <f>if($A61="",0,if(AQ$1="",0,dproduct(k2_multipl!$A$1:$AU$100,AQ$1,k3.5_condition!$B61:$B62)))</f>
        <v>0</v>
      </c>
      <c r="AR61" s="36">
        <f>if($A61="",0,if(AR$1="",0,dproduct(k2_multipl!$A$1:$AU$100,AR$1,k3.5_condition!$B61:$B62)))</f>
        <v>0</v>
      </c>
      <c r="AS61" s="36">
        <f>if($A61="",0,if(AS$1="",0,dproduct(k2_multipl!$A$1:$AU$100,AS$1,k3.5_condition!$B61:$B62)))</f>
        <v>0</v>
      </c>
      <c r="AT61" s="36">
        <f>if($A61="",0,if(AT$1="",0,dproduct(k2_multipl!$A$1:$AU$100,AT$1,k3.5_condition!$B61:$B62)))</f>
        <v>0</v>
      </c>
      <c r="AU61" s="36">
        <f>if($A61="",0,if(AU$1="",0,dproduct(k2_multipl!$A$1:$AU$100,AU$1,k3.5_condition!$B61:$B62)))</f>
        <v>0</v>
      </c>
      <c r="AV61" s="36">
        <f>if($A61="",0,if(AV$1="",0,dproduct(k2_multipl!$A$1:$AU$100,AV$1,k3.5_condition!$B61:$B62)))</f>
        <v>0</v>
      </c>
      <c r="AW61" s="36">
        <f>if($A61="",0,if(AW$1="",0,dproduct(k2_multipl!$A$1:$AU$100,AW$1,k3.5_condition!$B61:$B62)))</f>
        <v>0</v>
      </c>
      <c r="AX61" s="36">
        <f>if($A61="",0,if(AX$1="",0,dproduct(k2_multipl!$A$1:$AU$100,AX$1,k3.5_condition!$B61:$B62)))</f>
        <v>0</v>
      </c>
      <c r="AY61" s="36">
        <f>if($A61="",0,if(AY$1="",0,dproduct(k2_multipl!$A$1:$AU$100,AY$1,k3.5_condition!$B61:$B62)))</f>
        <v>0</v>
      </c>
    </row>
    <row r="62">
      <c r="B62" s="36">
        <f>if($A62="",0,if(B$1="",0,dproduct(k2_multipl!$A$1:$AU$100,B$1,k3.5_condition!$A62:$A63)))</f>
        <v>0</v>
      </c>
      <c r="C62" s="36">
        <f>if($A62="",0,if(C$1="",0,dproduct(k2_multipl!$A$1:$AU$100,C$1,k3.5_condition!$A62:$A63)))</f>
        <v>0</v>
      </c>
      <c r="D62" s="36">
        <f>if($A62="",0,if(D$1="",0,dproduct(k2_multipl!$A$1:$AU$100,D$1,k3.5_condition!$A62:$A63)))</f>
        <v>0</v>
      </c>
      <c r="E62" s="36">
        <f>if($A62="",0,if(E$1="",0,dproduct(k2_multipl!$A$1:$AU$100,E$1,k3.5_condition!$A62:$A63)))</f>
        <v>0</v>
      </c>
      <c r="F62" s="36">
        <f>if($A62="",0,if(F$1="",0,dproduct(k2_multipl!$A$1:$AU$100,F$1,k3.5_condition!$A62:$A63)))</f>
        <v>0</v>
      </c>
      <c r="G62" s="36">
        <f>if($A62="",0,if(G$1="",0,dproduct(k2_multipl!$A$1:$AU$100,G$1,k3.5_condition!$A62:$A63)))</f>
        <v>0</v>
      </c>
      <c r="H62" s="36">
        <f>if($A62="",0,if(H$1="",0,dproduct(k2_multipl!$A$1:$AU$100,H$1,k3.5_condition!$A62:$A63)))</f>
        <v>0</v>
      </c>
      <c r="I62" s="36">
        <f>if($A62="",0,if(I$1="",0,dproduct(k2_multipl!$A$1:$AU$100,I$1,k3.5_condition!$A62:$A63)))</f>
        <v>0</v>
      </c>
      <c r="J62" s="36">
        <f>if($A62="",0,if(J$1="",0,dproduct(k2_multipl!$A$1:$AU$100,J$1,k3.5_condition!$A62:$A63)))</f>
        <v>0</v>
      </c>
      <c r="K62" s="36">
        <f>if($A62="",0,if(K$1="",0,dproduct(k2_multipl!$A$1:$AU$100,K$1,k3.5_condition!$A62:$A63)))</f>
        <v>0</v>
      </c>
      <c r="L62" s="36">
        <f>if($A62="",0,if(L$1="",0,dproduct(k2_multipl!$A$1:$AU$100,L$1,k3.5_condition!$A62:$A63)))</f>
        <v>0</v>
      </c>
      <c r="M62" s="36">
        <f>if($A62="",0,if(M$1="",0,dproduct(k2_multipl!$A$1:$AU$100,M$1,k3.5_condition!$A62:$A63)))</f>
        <v>0</v>
      </c>
      <c r="N62" s="36">
        <f>if($A62="",0,if(N$1="",0,dproduct(k2_multipl!$A$1:$AU$100,N$1,k3.5_condition!$A62:$A63)))</f>
        <v>0</v>
      </c>
      <c r="O62" s="36">
        <f>if($A62="",0,if(O$1="",0,dproduct(k2_multipl!$A$1:$AU$100,O$1,k3.5_condition!$A62:$A63)))</f>
        <v>0</v>
      </c>
      <c r="P62" s="36">
        <f>if($A62="",0,if(P$1="",0,dproduct(k2_multipl!$A$1:$AU$100,P$1,k3.5_condition!$A62:$A63)))</f>
        <v>0</v>
      </c>
      <c r="Q62" s="36">
        <f>if($A62="",0,if(Q$1="",0,dproduct(k2_multipl!$A$1:$AU$100,Q$1,k3.5_condition!$A62:$A63)))</f>
        <v>0</v>
      </c>
      <c r="R62" s="36">
        <f>if($A62="",0,if(R$1="",0,dproduct(k2_multipl!$A$1:$AU$100,R$1,k3.5_condition!$A62:$A63)))</f>
        <v>0</v>
      </c>
      <c r="S62" s="36">
        <f>if($A62="",0,if(S$1="",0,dproduct(k2_multipl!$A$1:$AU$100,S$1,k3.5_condition!$A62:$A63)))</f>
        <v>0</v>
      </c>
      <c r="T62" s="36">
        <f>if($A62="",0,if(T$1="",0,dproduct(k2_multipl!$A$1:$AU$100,T$1,k3.5_condition!$A62:$A63)))</f>
        <v>0</v>
      </c>
      <c r="U62" s="36">
        <f>if($A62="",0,if(U$1="",0,dproduct(k2_multipl!$A$1:$AU$100,U$1,k3.5_condition!$A62:$A63)))</f>
        <v>0</v>
      </c>
      <c r="V62" s="36">
        <f>if($A62="",0,if(V$1="",0,dproduct(k2_multipl!$A$1:$AU$100,V$1,k3.5_condition!$A62:$A63)))</f>
        <v>0</v>
      </c>
      <c r="W62" s="36">
        <f>if($A62="",0,if(W$1="",0,dproduct(k2_multipl!$A$1:$AU$100,W$1,k3.5_condition!$A62:$A63)))</f>
        <v>0</v>
      </c>
      <c r="X62" s="36">
        <f>if($A62="",0,if(X$1="",0,dproduct(k2_multipl!$A$1:$AU$100,X$1,k3.5_condition!$A62:$A63)))</f>
        <v>0</v>
      </c>
      <c r="Y62" s="36">
        <f>if($A62="",0,if(Y$1="",0,dproduct(k2_multipl!$A$1:$AU$100,Y$1,k3.5_condition!$A62:$A63)))</f>
        <v>0</v>
      </c>
      <c r="Z62" s="36">
        <f>if($A62="",0,if(Z$1="",0,dproduct(k2_multipl!$A$1:$AU$100,Z$1,k3.5_condition!$A62:$A63)))</f>
        <v>0</v>
      </c>
      <c r="AA62" s="36">
        <f>if($A62="",0,if(AA$1="",0,dproduct(k2_multipl!$A$1:$AU$100,AA$1,k3.5_condition!$A62:$A63)))</f>
        <v>0</v>
      </c>
      <c r="AB62" s="36">
        <f>if($A62="",0,if(AB$1="",0,dproduct(k2_multipl!$A$1:$AU$100,AB$1,k3.5_condition!$A62:$A63)))</f>
        <v>0</v>
      </c>
      <c r="AC62" s="36">
        <f>if($A62="",0,if(AC$1="",0,dproduct(k2_multipl!$A$1:$AU$100,AC$1,k3.5_condition!$A62:$A63)))</f>
        <v>0</v>
      </c>
      <c r="AD62" s="36">
        <f>if($A62="",0,if(AD$1="",0,dproduct(k2_multipl!$A$1:$AU$100,AD$1,k3.5_condition!$A62:$A63)))</f>
        <v>0</v>
      </c>
      <c r="AE62" s="36">
        <f>if($A62="",0,if(AE$1="",0,dproduct(k2_multipl!$A$1:$AU$100,AE$1,k3.5_condition!$A62:$A63)))</f>
        <v>0</v>
      </c>
      <c r="AF62" s="36">
        <f>if($A62="",0,if(AF$1="",0,dproduct(k2_multipl!$A$1:$AU$100,AF$1,k3.5_condition!$A62:$A63)))</f>
        <v>0</v>
      </c>
      <c r="AG62" s="36">
        <f>if($A62="",0,if(AG$1="",0,dproduct(k2_multipl!$A$1:$AU$100,AG$1,k3.5_condition!$A62:$A63)))</f>
        <v>0</v>
      </c>
      <c r="AH62" s="36">
        <f>if($A62="",0,if(AH$1="",0,dproduct(k2_multipl!$A$1:$AU$100,AH$1,k3.5_condition!$A62:$A63)))</f>
        <v>0</v>
      </c>
      <c r="AI62" s="36">
        <f>if($A62="",0,if(AI$1="",0,dproduct(k2_multipl!$A$1:$AU$100,AI$1,k3.5_condition!$A62:$A63)))</f>
        <v>0</v>
      </c>
      <c r="AJ62" s="36">
        <f>if($A62="",0,if(AJ$1="",0,dproduct(k2_multipl!$A$1:$AU$100,AJ$1,k3.5_condition!$A62:$A63)))</f>
        <v>0</v>
      </c>
      <c r="AK62" s="36">
        <f>if($A62="",0,if(AK$1="",0,dproduct(k2_multipl!$A$1:$AU$100,AK$1,k3.5_condition!$A62:$A63)))</f>
        <v>0</v>
      </c>
      <c r="AL62" s="36">
        <f>if($A62="",0,if(AL$1="",0,dproduct(k2_multipl!$A$1:$AU$100,AL$1,k3.5_condition!$A62:$A63)))</f>
        <v>0</v>
      </c>
      <c r="AM62" s="36">
        <f>if($A62="",0,if(AM$1="",0,dproduct(k2_multipl!$A$1:$AU$100,AM$1,k3.5_condition!$A62:$A63)))</f>
        <v>0</v>
      </c>
      <c r="AN62" s="36">
        <f>if($A62="",0,if(AN$1="",0,dproduct(k2_multipl!$A$1:$AU$100,AN$1,k3.5_condition!$A62:$A63)))</f>
        <v>0</v>
      </c>
      <c r="AO62" s="36">
        <f>if($A62="",0,if(AO$1="",0,dproduct(k2_multipl!$A$1:$AU$100,AO$1,k3.5_condition!$A62:$A63)))</f>
        <v>0</v>
      </c>
      <c r="AP62" s="36">
        <f>if($A62="",0,if(AP$1="",0,dproduct(k2_multipl!$A$1:$AU$100,AP$1,k3.5_condition!$A62:$A63)))</f>
        <v>0</v>
      </c>
      <c r="AQ62" s="36">
        <f>if($A62="",0,if(AQ$1="",0,dproduct(k2_multipl!$A$1:$AU$100,AQ$1,k3.5_condition!$A62:$A63)))</f>
        <v>0</v>
      </c>
      <c r="AR62" s="36">
        <f>if($A62="",0,if(AR$1="",0,dproduct(k2_multipl!$A$1:$AU$100,AR$1,k3.5_condition!$A62:$A63)))</f>
        <v>0</v>
      </c>
      <c r="AS62" s="36">
        <f>if($A62="",0,if(AS$1="",0,dproduct(k2_multipl!$A$1:$AU$100,AS$1,k3.5_condition!$A62:$A63)))</f>
        <v>0</v>
      </c>
      <c r="AT62" s="36">
        <f>if($A62="",0,if(AT$1="",0,dproduct(k2_multipl!$A$1:$AU$100,AT$1,k3.5_condition!$A62:$A63)))</f>
        <v>0</v>
      </c>
      <c r="AU62" s="36">
        <f>if($A62="",0,if(AU$1="",0,dproduct(k2_multipl!$A$1:$AU$100,AU$1,k3.5_condition!$A62:$A63)))</f>
        <v>0</v>
      </c>
      <c r="AV62" s="36">
        <f>if($A62="",0,if(AV$1="",0,dproduct(k2_multipl!$A$1:$AU$100,AV$1,k3.5_condition!$A62:$A63)))</f>
        <v>0</v>
      </c>
      <c r="AW62" s="36">
        <f>if($A62="",0,if(AW$1="",0,dproduct(k2_multipl!$A$1:$AU$100,AW$1,k3.5_condition!$A62:$A63)))</f>
        <v>0</v>
      </c>
      <c r="AX62" s="36">
        <f>if($A62="",0,if(AX$1="",0,dproduct(k2_multipl!$A$1:$AU$100,AX$1,k3.5_condition!$A62:$A63)))</f>
        <v>0</v>
      </c>
      <c r="AY62" s="36">
        <f>if($A62="",0,if(AY$1="",0,dproduct(k2_multipl!$A$1:$AU$100,AY$1,k3.5_condition!$A62:$A63)))</f>
        <v>0</v>
      </c>
    </row>
    <row r="63">
      <c r="B63" s="36">
        <f>if($A63="",0,if(B$1="",0,dproduct(k2_multipl!$A$1:$AU$100,B$1,k3.5_condition!$B63:$B64)))</f>
        <v>0</v>
      </c>
      <c r="C63" s="36">
        <f>if($A63="",0,if(C$1="",0,dproduct(k2_multipl!$A$1:$AU$100,C$1,k3.5_condition!$B63:$B64)))</f>
        <v>0</v>
      </c>
      <c r="D63" s="36">
        <f>if($A63="",0,if(D$1="",0,dproduct(k2_multipl!$A$1:$AU$100,D$1,k3.5_condition!$B63:$B64)))</f>
        <v>0</v>
      </c>
      <c r="E63" s="36">
        <f>if($A63="",0,if(E$1="",0,dproduct(k2_multipl!$A$1:$AU$100,E$1,k3.5_condition!$B63:$B64)))</f>
        <v>0</v>
      </c>
      <c r="F63" s="36">
        <f>if($A63="",0,if(F$1="",0,dproduct(k2_multipl!$A$1:$AU$100,F$1,k3.5_condition!$B63:$B64)))</f>
        <v>0</v>
      </c>
      <c r="G63" s="36">
        <f>if($A63="",0,if(G$1="",0,dproduct(k2_multipl!$A$1:$AU$100,G$1,k3.5_condition!$B63:$B64)))</f>
        <v>0</v>
      </c>
      <c r="H63" s="36">
        <f>if($A63="",0,if(H$1="",0,dproduct(k2_multipl!$A$1:$AU$100,H$1,k3.5_condition!$B63:$B64)))</f>
        <v>0</v>
      </c>
      <c r="I63" s="36">
        <f>if($A63="",0,if(I$1="",0,dproduct(k2_multipl!$A$1:$AU$100,I$1,k3.5_condition!$B63:$B64)))</f>
        <v>0</v>
      </c>
      <c r="J63" s="36">
        <f>if($A63="",0,if(J$1="",0,dproduct(k2_multipl!$A$1:$AU$100,J$1,k3.5_condition!$B63:$B64)))</f>
        <v>0</v>
      </c>
      <c r="K63" s="36">
        <f>if($A63="",0,if(K$1="",0,dproduct(k2_multipl!$A$1:$AU$100,K$1,k3.5_condition!$B63:$B64)))</f>
        <v>0</v>
      </c>
      <c r="L63" s="36">
        <f>if($A63="",0,if(L$1="",0,dproduct(k2_multipl!$A$1:$AU$100,L$1,k3.5_condition!$B63:$B64)))</f>
        <v>0</v>
      </c>
      <c r="M63" s="36">
        <f>if($A63="",0,if(M$1="",0,dproduct(k2_multipl!$A$1:$AU$100,M$1,k3.5_condition!$B63:$B64)))</f>
        <v>0</v>
      </c>
      <c r="N63" s="36">
        <f>if($A63="",0,if(N$1="",0,dproduct(k2_multipl!$A$1:$AU$100,N$1,k3.5_condition!$B63:$B64)))</f>
        <v>0</v>
      </c>
      <c r="O63" s="36">
        <f>if($A63="",0,if(O$1="",0,dproduct(k2_multipl!$A$1:$AU$100,O$1,k3.5_condition!$B63:$B64)))</f>
        <v>0</v>
      </c>
      <c r="P63" s="36">
        <f>if($A63="",0,if(P$1="",0,dproduct(k2_multipl!$A$1:$AU$100,P$1,k3.5_condition!$B63:$B64)))</f>
        <v>0</v>
      </c>
      <c r="Q63" s="36">
        <f>if($A63="",0,if(Q$1="",0,dproduct(k2_multipl!$A$1:$AU$100,Q$1,k3.5_condition!$B63:$B64)))</f>
        <v>0</v>
      </c>
      <c r="R63" s="36">
        <f>if($A63="",0,if(R$1="",0,dproduct(k2_multipl!$A$1:$AU$100,R$1,k3.5_condition!$B63:$B64)))</f>
        <v>0</v>
      </c>
      <c r="S63" s="36">
        <f>if($A63="",0,if(S$1="",0,dproduct(k2_multipl!$A$1:$AU$100,S$1,k3.5_condition!$B63:$B64)))</f>
        <v>0</v>
      </c>
      <c r="T63" s="36">
        <f>if($A63="",0,if(T$1="",0,dproduct(k2_multipl!$A$1:$AU$100,T$1,k3.5_condition!$B63:$B64)))</f>
        <v>0</v>
      </c>
      <c r="U63" s="36">
        <f>if($A63="",0,if(U$1="",0,dproduct(k2_multipl!$A$1:$AU$100,U$1,k3.5_condition!$B63:$B64)))</f>
        <v>0</v>
      </c>
      <c r="V63" s="36">
        <f>if($A63="",0,if(V$1="",0,dproduct(k2_multipl!$A$1:$AU$100,V$1,k3.5_condition!$B63:$B64)))</f>
        <v>0</v>
      </c>
      <c r="W63" s="36">
        <f>if($A63="",0,if(W$1="",0,dproduct(k2_multipl!$A$1:$AU$100,W$1,k3.5_condition!$B63:$B64)))</f>
        <v>0</v>
      </c>
      <c r="X63" s="36">
        <f>if($A63="",0,if(X$1="",0,dproduct(k2_multipl!$A$1:$AU$100,X$1,k3.5_condition!$B63:$B64)))</f>
        <v>0</v>
      </c>
      <c r="Y63" s="36">
        <f>if($A63="",0,if(Y$1="",0,dproduct(k2_multipl!$A$1:$AU$100,Y$1,k3.5_condition!$B63:$B64)))</f>
        <v>0</v>
      </c>
      <c r="Z63" s="36">
        <f>if($A63="",0,if(Z$1="",0,dproduct(k2_multipl!$A$1:$AU$100,Z$1,k3.5_condition!$B63:$B64)))</f>
        <v>0</v>
      </c>
      <c r="AA63" s="36">
        <f>if($A63="",0,if(AA$1="",0,dproduct(k2_multipl!$A$1:$AU$100,AA$1,k3.5_condition!$B63:$B64)))</f>
        <v>0</v>
      </c>
      <c r="AB63" s="36">
        <f>if($A63="",0,if(AB$1="",0,dproduct(k2_multipl!$A$1:$AU$100,AB$1,k3.5_condition!$B63:$B64)))</f>
        <v>0</v>
      </c>
      <c r="AC63" s="36">
        <f>if($A63="",0,if(AC$1="",0,dproduct(k2_multipl!$A$1:$AU$100,AC$1,k3.5_condition!$B63:$B64)))</f>
        <v>0</v>
      </c>
      <c r="AD63" s="36">
        <f>if($A63="",0,if(AD$1="",0,dproduct(k2_multipl!$A$1:$AU$100,AD$1,k3.5_condition!$B63:$B64)))</f>
        <v>0</v>
      </c>
      <c r="AE63" s="36">
        <f>if($A63="",0,if(AE$1="",0,dproduct(k2_multipl!$A$1:$AU$100,AE$1,k3.5_condition!$B63:$B64)))</f>
        <v>0</v>
      </c>
      <c r="AF63" s="36">
        <f>if($A63="",0,if(AF$1="",0,dproduct(k2_multipl!$A$1:$AU$100,AF$1,k3.5_condition!$B63:$B64)))</f>
        <v>0</v>
      </c>
      <c r="AG63" s="36">
        <f>if($A63="",0,if(AG$1="",0,dproduct(k2_multipl!$A$1:$AU$100,AG$1,k3.5_condition!$B63:$B64)))</f>
        <v>0</v>
      </c>
      <c r="AH63" s="36">
        <f>if($A63="",0,if(AH$1="",0,dproduct(k2_multipl!$A$1:$AU$100,AH$1,k3.5_condition!$B63:$B64)))</f>
        <v>0</v>
      </c>
      <c r="AI63" s="36">
        <f>if($A63="",0,if(AI$1="",0,dproduct(k2_multipl!$A$1:$AU$100,AI$1,k3.5_condition!$B63:$B64)))</f>
        <v>0</v>
      </c>
      <c r="AJ63" s="36">
        <f>if($A63="",0,if(AJ$1="",0,dproduct(k2_multipl!$A$1:$AU$100,AJ$1,k3.5_condition!$B63:$B64)))</f>
        <v>0</v>
      </c>
      <c r="AK63" s="36">
        <f>if($A63="",0,if(AK$1="",0,dproduct(k2_multipl!$A$1:$AU$100,AK$1,k3.5_condition!$B63:$B64)))</f>
        <v>0</v>
      </c>
      <c r="AL63" s="36">
        <f>if($A63="",0,if(AL$1="",0,dproduct(k2_multipl!$A$1:$AU$100,AL$1,k3.5_condition!$B63:$B64)))</f>
        <v>0</v>
      </c>
      <c r="AM63" s="36">
        <f>if($A63="",0,if(AM$1="",0,dproduct(k2_multipl!$A$1:$AU$100,AM$1,k3.5_condition!$B63:$B64)))</f>
        <v>0</v>
      </c>
      <c r="AN63" s="36">
        <f>if($A63="",0,if(AN$1="",0,dproduct(k2_multipl!$A$1:$AU$100,AN$1,k3.5_condition!$B63:$B64)))</f>
        <v>0</v>
      </c>
      <c r="AO63" s="36">
        <f>if($A63="",0,if(AO$1="",0,dproduct(k2_multipl!$A$1:$AU$100,AO$1,k3.5_condition!$B63:$B64)))</f>
        <v>0</v>
      </c>
      <c r="AP63" s="36">
        <f>if($A63="",0,if(AP$1="",0,dproduct(k2_multipl!$A$1:$AU$100,AP$1,k3.5_condition!$B63:$B64)))</f>
        <v>0</v>
      </c>
      <c r="AQ63" s="36">
        <f>if($A63="",0,if(AQ$1="",0,dproduct(k2_multipl!$A$1:$AU$100,AQ$1,k3.5_condition!$B63:$B64)))</f>
        <v>0</v>
      </c>
      <c r="AR63" s="36">
        <f>if($A63="",0,if(AR$1="",0,dproduct(k2_multipl!$A$1:$AU$100,AR$1,k3.5_condition!$B63:$B64)))</f>
        <v>0</v>
      </c>
      <c r="AS63" s="36">
        <f>if($A63="",0,if(AS$1="",0,dproduct(k2_multipl!$A$1:$AU$100,AS$1,k3.5_condition!$B63:$B64)))</f>
        <v>0</v>
      </c>
      <c r="AT63" s="36">
        <f>if($A63="",0,if(AT$1="",0,dproduct(k2_multipl!$A$1:$AU$100,AT$1,k3.5_condition!$B63:$B64)))</f>
        <v>0</v>
      </c>
      <c r="AU63" s="36">
        <f>if($A63="",0,if(AU$1="",0,dproduct(k2_multipl!$A$1:$AU$100,AU$1,k3.5_condition!$B63:$B64)))</f>
        <v>0</v>
      </c>
      <c r="AV63" s="36">
        <f>if($A63="",0,if(AV$1="",0,dproduct(k2_multipl!$A$1:$AU$100,AV$1,k3.5_condition!$B63:$B64)))</f>
        <v>0</v>
      </c>
      <c r="AW63" s="36">
        <f>if($A63="",0,if(AW$1="",0,dproduct(k2_multipl!$A$1:$AU$100,AW$1,k3.5_condition!$B63:$B64)))</f>
        <v>0</v>
      </c>
      <c r="AX63" s="36">
        <f>if($A63="",0,if(AX$1="",0,dproduct(k2_multipl!$A$1:$AU$100,AX$1,k3.5_condition!$B63:$B64)))</f>
        <v>0</v>
      </c>
      <c r="AY63" s="36">
        <f>if($A63="",0,if(AY$1="",0,dproduct(k2_multipl!$A$1:$AU$100,AY$1,k3.5_condition!$B63:$B64)))</f>
        <v>0</v>
      </c>
    </row>
    <row r="64">
      <c r="B64" s="36">
        <f>if($A64="",0,if(B$1="",0,dproduct(k2_multipl!$A$1:$AU$100,B$1,k3.5_condition!$A64:$A65)))</f>
        <v>0</v>
      </c>
      <c r="C64" s="36">
        <f>if($A64="",0,if(C$1="",0,dproduct(k2_multipl!$A$1:$AU$100,C$1,k3.5_condition!$A64:$A65)))</f>
        <v>0</v>
      </c>
      <c r="D64" s="36">
        <f>if($A64="",0,if(D$1="",0,dproduct(k2_multipl!$A$1:$AU$100,D$1,k3.5_condition!$A64:$A65)))</f>
        <v>0</v>
      </c>
      <c r="E64" s="36">
        <f>if($A64="",0,if(E$1="",0,dproduct(k2_multipl!$A$1:$AU$100,E$1,k3.5_condition!$A64:$A65)))</f>
        <v>0</v>
      </c>
      <c r="F64" s="36">
        <f>if($A64="",0,if(F$1="",0,dproduct(k2_multipl!$A$1:$AU$100,F$1,k3.5_condition!$A64:$A65)))</f>
        <v>0</v>
      </c>
      <c r="G64" s="36">
        <f>if($A64="",0,if(G$1="",0,dproduct(k2_multipl!$A$1:$AU$100,G$1,k3.5_condition!$A64:$A65)))</f>
        <v>0</v>
      </c>
      <c r="H64" s="36">
        <f>if($A64="",0,if(H$1="",0,dproduct(k2_multipl!$A$1:$AU$100,H$1,k3.5_condition!$A64:$A65)))</f>
        <v>0</v>
      </c>
      <c r="I64" s="36">
        <f>if($A64="",0,if(I$1="",0,dproduct(k2_multipl!$A$1:$AU$100,I$1,k3.5_condition!$A64:$A65)))</f>
        <v>0</v>
      </c>
      <c r="J64" s="36">
        <f>if($A64="",0,if(J$1="",0,dproduct(k2_multipl!$A$1:$AU$100,J$1,k3.5_condition!$A64:$A65)))</f>
        <v>0</v>
      </c>
      <c r="K64" s="36">
        <f>if($A64="",0,if(K$1="",0,dproduct(k2_multipl!$A$1:$AU$100,K$1,k3.5_condition!$A64:$A65)))</f>
        <v>0</v>
      </c>
      <c r="L64" s="36">
        <f>if($A64="",0,if(L$1="",0,dproduct(k2_multipl!$A$1:$AU$100,L$1,k3.5_condition!$A64:$A65)))</f>
        <v>0</v>
      </c>
      <c r="M64" s="36">
        <f>if($A64="",0,if(M$1="",0,dproduct(k2_multipl!$A$1:$AU$100,M$1,k3.5_condition!$A64:$A65)))</f>
        <v>0</v>
      </c>
      <c r="N64" s="36">
        <f>if($A64="",0,if(N$1="",0,dproduct(k2_multipl!$A$1:$AU$100,N$1,k3.5_condition!$A64:$A65)))</f>
        <v>0</v>
      </c>
      <c r="O64" s="36">
        <f>if($A64="",0,if(O$1="",0,dproduct(k2_multipl!$A$1:$AU$100,O$1,k3.5_condition!$A64:$A65)))</f>
        <v>0</v>
      </c>
      <c r="P64" s="36">
        <f>if($A64="",0,if(P$1="",0,dproduct(k2_multipl!$A$1:$AU$100,P$1,k3.5_condition!$A64:$A65)))</f>
        <v>0</v>
      </c>
      <c r="Q64" s="36">
        <f>if($A64="",0,if(Q$1="",0,dproduct(k2_multipl!$A$1:$AU$100,Q$1,k3.5_condition!$A64:$A65)))</f>
        <v>0</v>
      </c>
      <c r="R64" s="36">
        <f>if($A64="",0,if(R$1="",0,dproduct(k2_multipl!$A$1:$AU$100,R$1,k3.5_condition!$A64:$A65)))</f>
        <v>0</v>
      </c>
      <c r="S64" s="36">
        <f>if($A64="",0,if(S$1="",0,dproduct(k2_multipl!$A$1:$AU$100,S$1,k3.5_condition!$A64:$A65)))</f>
        <v>0</v>
      </c>
      <c r="T64" s="36">
        <f>if($A64="",0,if(T$1="",0,dproduct(k2_multipl!$A$1:$AU$100,T$1,k3.5_condition!$A64:$A65)))</f>
        <v>0</v>
      </c>
      <c r="U64" s="36">
        <f>if($A64="",0,if(U$1="",0,dproduct(k2_multipl!$A$1:$AU$100,U$1,k3.5_condition!$A64:$A65)))</f>
        <v>0</v>
      </c>
      <c r="V64" s="36">
        <f>if($A64="",0,if(V$1="",0,dproduct(k2_multipl!$A$1:$AU$100,V$1,k3.5_condition!$A64:$A65)))</f>
        <v>0</v>
      </c>
      <c r="W64" s="36">
        <f>if($A64="",0,if(W$1="",0,dproduct(k2_multipl!$A$1:$AU$100,W$1,k3.5_condition!$A64:$A65)))</f>
        <v>0</v>
      </c>
      <c r="X64" s="36">
        <f>if($A64="",0,if(X$1="",0,dproduct(k2_multipl!$A$1:$AU$100,X$1,k3.5_condition!$A64:$A65)))</f>
        <v>0</v>
      </c>
      <c r="Y64" s="36">
        <f>if($A64="",0,if(Y$1="",0,dproduct(k2_multipl!$A$1:$AU$100,Y$1,k3.5_condition!$A64:$A65)))</f>
        <v>0</v>
      </c>
      <c r="Z64" s="36">
        <f>if($A64="",0,if(Z$1="",0,dproduct(k2_multipl!$A$1:$AU$100,Z$1,k3.5_condition!$A64:$A65)))</f>
        <v>0</v>
      </c>
      <c r="AA64" s="36">
        <f>if($A64="",0,if(AA$1="",0,dproduct(k2_multipl!$A$1:$AU$100,AA$1,k3.5_condition!$A64:$A65)))</f>
        <v>0</v>
      </c>
      <c r="AB64" s="36">
        <f>if($A64="",0,if(AB$1="",0,dproduct(k2_multipl!$A$1:$AU$100,AB$1,k3.5_condition!$A64:$A65)))</f>
        <v>0</v>
      </c>
      <c r="AC64" s="36">
        <f>if($A64="",0,if(AC$1="",0,dproduct(k2_multipl!$A$1:$AU$100,AC$1,k3.5_condition!$A64:$A65)))</f>
        <v>0</v>
      </c>
      <c r="AD64" s="36">
        <f>if($A64="",0,if(AD$1="",0,dproduct(k2_multipl!$A$1:$AU$100,AD$1,k3.5_condition!$A64:$A65)))</f>
        <v>0</v>
      </c>
      <c r="AE64" s="36">
        <f>if($A64="",0,if(AE$1="",0,dproduct(k2_multipl!$A$1:$AU$100,AE$1,k3.5_condition!$A64:$A65)))</f>
        <v>0</v>
      </c>
      <c r="AF64" s="36">
        <f>if($A64="",0,if(AF$1="",0,dproduct(k2_multipl!$A$1:$AU$100,AF$1,k3.5_condition!$A64:$A65)))</f>
        <v>0</v>
      </c>
      <c r="AG64" s="36">
        <f>if($A64="",0,if(AG$1="",0,dproduct(k2_multipl!$A$1:$AU$100,AG$1,k3.5_condition!$A64:$A65)))</f>
        <v>0</v>
      </c>
      <c r="AH64" s="36">
        <f>if($A64="",0,if(AH$1="",0,dproduct(k2_multipl!$A$1:$AU$100,AH$1,k3.5_condition!$A64:$A65)))</f>
        <v>0</v>
      </c>
      <c r="AI64" s="36">
        <f>if($A64="",0,if(AI$1="",0,dproduct(k2_multipl!$A$1:$AU$100,AI$1,k3.5_condition!$A64:$A65)))</f>
        <v>0</v>
      </c>
      <c r="AJ64" s="36">
        <f>if($A64="",0,if(AJ$1="",0,dproduct(k2_multipl!$A$1:$AU$100,AJ$1,k3.5_condition!$A64:$A65)))</f>
        <v>0</v>
      </c>
      <c r="AK64" s="36">
        <f>if($A64="",0,if(AK$1="",0,dproduct(k2_multipl!$A$1:$AU$100,AK$1,k3.5_condition!$A64:$A65)))</f>
        <v>0</v>
      </c>
      <c r="AL64" s="36">
        <f>if($A64="",0,if(AL$1="",0,dproduct(k2_multipl!$A$1:$AU$100,AL$1,k3.5_condition!$A64:$A65)))</f>
        <v>0</v>
      </c>
      <c r="AM64" s="36">
        <f>if($A64="",0,if(AM$1="",0,dproduct(k2_multipl!$A$1:$AU$100,AM$1,k3.5_condition!$A64:$A65)))</f>
        <v>0</v>
      </c>
      <c r="AN64" s="36">
        <f>if($A64="",0,if(AN$1="",0,dproduct(k2_multipl!$A$1:$AU$100,AN$1,k3.5_condition!$A64:$A65)))</f>
        <v>0</v>
      </c>
      <c r="AO64" s="36">
        <f>if($A64="",0,if(AO$1="",0,dproduct(k2_multipl!$A$1:$AU$100,AO$1,k3.5_condition!$A64:$A65)))</f>
        <v>0</v>
      </c>
      <c r="AP64" s="36">
        <f>if($A64="",0,if(AP$1="",0,dproduct(k2_multipl!$A$1:$AU$100,AP$1,k3.5_condition!$A64:$A65)))</f>
        <v>0</v>
      </c>
      <c r="AQ64" s="36">
        <f>if($A64="",0,if(AQ$1="",0,dproduct(k2_multipl!$A$1:$AU$100,AQ$1,k3.5_condition!$A64:$A65)))</f>
        <v>0</v>
      </c>
      <c r="AR64" s="36">
        <f>if($A64="",0,if(AR$1="",0,dproduct(k2_multipl!$A$1:$AU$100,AR$1,k3.5_condition!$A64:$A65)))</f>
        <v>0</v>
      </c>
      <c r="AS64" s="36">
        <f>if($A64="",0,if(AS$1="",0,dproduct(k2_multipl!$A$1:$AU$100,AS$1,k3.5_condition!$A64:$A65)))</f>
        <v>0</v>
      </c>
      <c r="AT64" s="36">
        <f>if($A64="",0,if(AT$1="",0,dproduct(k2_multipl!$A$1:$AU$100,AT$1,k3.5_condition!$A64:$A65)))</f>
        <v>0</v>
      </c>
      <c r="AU64" s="36">
        <f>if($A64="",0,if(AU$1="",0,dproduct(k2_multipl!$A$1:$AU$100,AU$1,k3.5_condition!$A64:$A65)))</f>
        <v>0</v>
      </c>
      <c r="AV64" s="36">
        <f>if($A64="",0,if(AV$1="",0,dproduct(k2_multipl!$A$1:$AU$100,AV$1,k3.5_condition!$A64:$A65)))</f>
        <v>0</v>
      </c>
      <c r="AW64" s="36">
        <f>if($A64="",0,if(AW$1="",0,dproduct(k2_multipl!$A$1:$AU$100,AW$1,k3.5_condition!$A64:$A65)))</f>
        <v>0</v>
      </c>
      <c r="AX64" s="36">
        <f>if($A64="",0,if(AX$1="",0,dproduct(k2_multipl!$A$1:$AU$100,AX$1,k3.5_condition!$A64:$A65)))</f>
        <v>0</v>
      </c>
      <c r="AY64" s="36">
        <f>if($A64="",0,if(AY$1="",0,dproduct(k2_multipl!$A$1:$AU$100,AY$1,k3.5_condition!$A64:$A65)))</f>
        <v>0</v>
      </c>
    </row>
    <row r="65">
      <c r="B65" s="36">
        <f>if($A65="",0,if(B$1="",0,dproduct(k2_multipl!$A$1:$AU$100,B$1,k3.5_condition!$B65:$B66)))</f>
        <v>0</v>
      </c>
      <c r="C65" s="36">
        <f>if($A65="",0,if(C$1="",0,dproduct(k2_multipl!$A$1:$AU$100,C$1,k3.5_condition!$B65:$B66)))</f>
        <v>0</v>
      </c>
      <c r="D65" s="36">
        <f>if($A65="",0,if(D$1="",0,dproduct(k2_multipl!$A$1:$AU$100,D$1,k3.5_condition!$B65:$B66)))</f>
        <v>0</v>
      </c>
      <c r="E65" s="36">
        <f>if($A65="",0,if(E$1="",0,dproduct(k2_multipl!$A$1:$AU$100,E$1,k3.5_condition!$B65:$B66)))</f>
        <v>0</v>
      </c>
      <c r="F65" s="36">
        <f>if($A65="",0,if(F$1="",0,dproduct(k2_multipl!$A$1:$AU$100,F$1,k3.5_condition!$B65:$B66)))</f>
        <v>0</v>
      </c>
      <c r="G65" s="36">
        <f>if($A65="",0,if(G$1="",0,dproduct(k2_multipl!$A$1:$AU$100,G$1,k3.5_condition!$B65:$B66)))</f>
        <v>0</v>
      </c>
      <c r="H65" s="36">
        <f>if($A65="",0,if(H$1="",0,dproduct(k2_multipl!$A$1:$AU$100,H$1,k3.5_condition!$B65:$B66)))</f>
        <v>0</v>
      </c>
      <c r="I65" s="36">
        <f>if($A65="",0,if(I$1="",0,dproduct(k2_multipl!$A$1:$AU$100,I$1,k3.5_condition!$B65:$B66)))</f>
        <v>0</v>
      </c>
      <c r="J65" s="36">
        <f>if($A65="",0,if(J$1="",0,dproduct(k2_multipl!$A$1:$AU$100,J$1,k3.5_condition!$B65:$B66)))</f>
        <v>0</v>
      </c>
      <c r="K65" s="36">
        <f>if($A65="",0,if(K$1="",0,dproduct(k2_multipl!$A$1:$AU$100,K$1,k3.5_condition!$B65:$B66)))</f>
        <v>0</v>
      </c>
      <c r="L65" s="36">
        <f>if($A65="",0,if(L$1="",0,dproduct(k2_multipl!$A$1:$AU$100,L$1,k3.5_condition!$B65:$B66)))</f>
        <v>0</v>
      </c>
      <c r="M65" s="36">
        <f>if($A65="",0,if(M$1="",0,dproduct(k2_multipl!$A$1:$AU$100,M$1,k3.5_condition!$B65:$B66)))</f>
        <v>0</v>
      </c>
      <c r="N65" s="36">
        <f>if($A65="",0,if(N$1="",0,dproduct(k2_multipl!$A$1:$AU$100,N$1,k3.5_condition!$B65:$B66)))</f>
        <v>0</v>
      </c>
      <c r="O65" s="36">
        <f>if($A65="",0,if(O$1="",0,dproduct(k2_multipl!$A$1:$AU$100,O$1,k3.5_condition!$B65:$B66)))</f>
        <v>0</v>
      </c>
      <c r="P65" s="36">
        <f>if($A65="",0,if(P$1="",0,dproduct(k2_multipl!$A$1:$AU$100,P$1,k3.5_condition!$B65:$B66)))</f>
        <v>0</v>
      </c>
      <c r="Q65" s="36">
        <f>if($A65="",0,if(Q$1="",0,dproduct(k2_multipl!$A$1:$AU$100,Q$1,k3.5_condition!$B65:$B66)))</f>
        <v>0</v>
      </c>
      <c r="R65" s="36">
        <f>if($A65="",0,if(R$1="",0,dproduct(k2_multipl!$A$1:$AU$100,R$1,k3.5_condition!$B65:$B66)))</f>
        <v>0</v>
      </c>
      <c r="S65" s="36">
        <f>if($A65="",0,if(S$1="",0,dproduct(k2_multipl!$A$1:$AU$100,S$1,k3.5_condition!$B65:$B66)))</f>
        <v>0</v>
      </c>
      <c r="T65" s="36">
        <f>if($A65="",0,if(T$1="",0,dproduct(k2_multipl!$A$1:$AU$100,T$1,k3.5_condition!$B65:$B66)))</f>
        <v>0</v>
      </c>
      <c r="U65" s="36">
        <f>if($A65="",0,if(U$1="",0,dproduct(k2_multipl!$A$1:$AU$100,U$1,k3.5_condition!$B65:$B66)))</f>
        <v>0</v>
      </c>
      <c r="V65" s="36">
        <f>if($A65="",0,if(V$1="",0,dproduct(k2_multipl!$A$1:$AU$100,V$1,k3.5_condition!$B65:$B66)))</f>
        <v>0</v>
      </c>
      <c r="W65" s="36">
        <f>if($A65="",0,if(W$1="",0,dproduct(k2_multipl!$A$1:$AU$100,W$1,k3.5_condition!$B65:$B66)))</f>
        <v>0</v>
      </c>
      <c r="X65" s="36">
        <f>if($A65="",0,if(X$1="",0,dproduct(k2_multipl!$A$1:$AU$100,X$1,k3.5_condition!$B65:$B66)))</f>
        <v>0</v>
      </c>
      <c r="Y65" s="36">
        <f>if($A65="",0,if(Y$1="",0,dproduct(k2_multipl!$A$1:$AU$100,Y$1,k3.5_condition!$B65:$B66)))</f>
        <v>0</v>
      </c>
      <c r="Z65" s="36">
        <f>if($A65="",0,if(Z$1="",0,dproduct(k2_multipl!$A$1:$AU$100,Z$1,k3.5_condition!$B65:$B66)))</f>
        <v>0</v>
      </c>
      <c r="AA65" s="36">
        <f>if($A65="",0,if(AA$1="",0,dproduct(k2_multipl!$A$1:$AU$100,AA$1,k3.5_condition!$B65:$B66)))</f>
        <v>0</v>
      </c>
      <c r="AB65" s="36">
        <f>if($A65="",0,if(AB$1="",0,dproduct(k2_multipl!$A$1:$AU$100,AB$1,k3.5_condition!$B65:$B66)))</f>
        <v>0</v>
      </c>
      <c r="AC65" s="36">
        <f>if($A65="",0,if(AC$1="",0,dproduct(k2_multipl!$A$1:$AU$100,AC$1,k3.5_condition!$B65:$B66)))</f>
        <v>0</v>
      </c>
      <c r="AD65" s="36">
        <f>if($A65="",0,if(AD$1="",0,dproduct(k2_multipl!$A$1:$AU$100,AD$1,k3.5_condition!$B65:$B66)))</f>
        <v>0</v>
      </c>
      <c r="AE65" s="36">
        <f>if($A65="",0,if(AE$1="",0,dproduct(k2_multipl!$A$1:$AU$100,AE$1,k3.5_condition!$B65:$B66)))</f>
        <v>0</v>
      </c>
      <c r="AF65" s="36">
        <f>if($A65="",0,if(AF$1="",0,dproduct(k2_multipl!$A$1:$AU$100,AF$1,k3.5_condition!$B65:$B66)))</f>
        <v>0</v>
      </c>
      <c r="AG65" s="36">
        <f>if($A65="",0,if(AG$1="",0,dproduct(k2_multipl!$A$1:$AU$100,AG$1,k3.5_condition!$B65:$B66)))</f>
        <v>0</v>
      </c>
      <c r="AH65" s="36">
        <f>if($A65="",0,if(AH$1="",0,dproduct(k2_multipl!$A$1:$AU$100,AH$1,k3.5_condition!$B65:$B66)))</f>
        <v>0</v>
      </c>
      <c r="AI65" s="36">
        <f>if($A65="",0,if(AI$1="",0,dproduct(k2_multipl!$A$1:$AU$100,AI$1,k3.5_condition!$B65:$B66)))</f>
        <v>0</v>
      </c>
      <c r="AJ65" s="36">
        <f>if($A65="",0,if(AJ$1="",0,dproduct(k2_multipl!$A$1:$AU$100,AJ$1,k3.5_condition!$B65:$B66)))</f>
        <v>0</v>
      </c>
      <c r="AK65" s="36">
        <f>if($A65="",0,if(AK$1="",0,dproduct(k2_multipl!$A$1:$AU$100,AK$1,k3.5_condition!$B65:$B66)))</f>
        <v>0</v>
      </c>
      <c r="AL65" s="36">
        <f>if($A65="",0,if(AL$1="",0,dproduct(k2_multipl!$A$1:$AU$100,AL$1,k3.5_condition!$B65:$B66)))</f>
        <v>0</v>
      </c>
      <c r="AM65" s="36">
        <f>if($A65="",0,if(AM$1="",0,dproduct(k2_multipl!$A$1:$AU$100,AM$1,k3.5_condition!$B65:$B66)))</f>
        <v>0</v>
      </c>
      <c r="AN65" s="36">
        <f>if($A65="",0,if(AN$1="",0,dproduct(k2_multipl!$A$1:$AU$100,AN$1,k3.5_condition!$B65:$B66)))</f>
        <v>0</v>
      </c>
      <c r="AO65" s="36">
        <f>if($A65="",0,if(AO$1="",0,dproduct(k2_multipl!$A$1:$AU$100,AO$1,k3.5_condition!$B65:$B66)))</f>
        <v>0</v>
      </c>
      <c r="AP65" s="36">
        <f>if($A65="",0,if(AP$1="",0,dproduct(k2_multipl!$A$1:$AU$100,AP$1,k3.5_condition!$B65:$B66)))</f>
        <v>0</v>
      </c>
      <c r="AQ65" s="36">
        <f>if($A65="",0,if(AQ$1="",0,dproduct(k2_multipl!$A$1:$AU$100,AQ$1,k3.5_condition!$B65:$B66)))</f>
        <v>0</v>
      </c>
      <c r="AR65" s="36">
        <f>if($A65="",0,if(AR$1="",0,dproduct(k2_multipl!$A$1:$AU$100,AR$1,k3.5_condition!$B65:$B66)))</f>
        <v>0</v>
      </c>
      <c r="AS65" s="36">
        <f>if($A65="",0,if(AS$1="",0,dproduct(k2_multipl!$A$1:$AU$100,AS$1,k3.5_condition!$B65:$B66)))</f>
        <v>0</v>
      </c>
      <c r="AT65" s="36">
        <f>if($A65="",0,if(AT$1="",0,dproduct(k2_multipl!$A$1:$AU$100,AT$1,k3.5_condition!$B65:$B66)))</f>
        <v>0</v>
      </c>
      <c r="AU65" s="36">
        <f>if($A65="",0,if(AU$1="",0,dproduct(k2_multipl!$A$1:$AU$100,AU$1,k3.5_condition!$B65:$B66)))</f>
        <v>0</v>
      </c>
      <c r="AV65" s="36">
        <f>if($A65="",0,if(AV$1="",0,dproduct(k2_multipl!$A$1:$AU$100,AV$1,k3.5_condition!$B65:$B66)))</f>
        <v>0</v>
      </c>
      <c r="AW65" s="36">
        <f>if($A65="",0,if(AW$1="",0,dproduct(k2_multipl!$A$1:$AU$100,AW$1,k3.5_condition!$B65:$B66)))</f>
        <v>0</v>
      </c>
      <c r="AX65" s="36">
        <f>if($A65="",0,if(AX$1="",0,dproduct(k2_multipl!$A$1:$AU$100,AX$1,k3.5_condition!$B65:$B66)))</f>
        <v>0</v>
      </c>
      <c r="AY65" s="36">
        <f>if($A65="",0,if(AY$1="",0,dproduct(k2_multipl!$A$1:$AU$100,AY$1,k3.5_condition!$B65:$B66)))</f>
        <v>0</v>
      </c>
    </row>
    <row r="66">
      <c r="B66" s="36">
        <f>if($A66="",0,if(B$1="",0,dproduct(k2_multipl!$A$1:$AU$100,B$1,k3.5_condition!$A66:$A67)))</f>
        <v>0</v>
      </c>
      <c r="C66" s="36">
        <f>if($A66="",0,if(C$1="",0,dproduct(k2_multipl!$A$1:$AU$100,C$1,k3.5_condition!$A66:$A67)))</f>
        <v>0</v>
      </c>
      <c r="D66" s="36">
        <f>if($A66="",0,if(D$1="",0,dproduct(k2_multipl!$A$1:$AU$100,D$1,k3.5_condition!$A66:$A67)))</f>
        <v>0</v>
      </c>
      <c r="E66" s="36">
        <f>if($A66="",0,if(E$1="",0,dproduct(k2_multipl!$A$1:$AU$100,E$1,k3.5_condition!$A66:$A67)))</f>
        <v>0</v>
      </c>
      <c r="F66" s="36">
        <f>if($A66="",0,if(F$1="",0,dproduct(k2_multipl!$A$1:$AU$100,F$1,k3.5_condition!$A66:$A67)))</f>
        <v>0</v>
      </c>
      <c r="G66" s="36">
        <f>if($A66="",0,if(G$1="",0,dproduct(k2_multipl!$A$1:$AU$100,G$1,k3.5_condition!$A66:$A67)))</f>
        <v>0</v>
      </c>
      <c r="H66" s="36">
        <f>if($A66="",0,if(H$1="",0,dproduct(k2_multipl!$A$1:$AU$100,H$1,k3.5_condition!$A66:$A67)))</f>
        <v>0</v>
      </c>
      <c r="I66" s="36">
        <f>if($A66="",0,if(I$1="",0,dproduct(k2_multipl!$A$1:$AU$100,I$1,k3.5_condition!$A66:$A67)))</f>
        <v>0</v>
      </c>
      <c r="J66" s="36">
        <f>if($A66="",0,if(J$1="",0,dproduct(k2_multipl!$A$1:$AU$100,J$1,k3.5_condition!$A66:$A67)))</f>
        <v>0</v>
      </c>
      <c r="K66" s="36">
        <f>if($A66="",0,if(K$1="",0,dproduct(k2_multipl!$A$1:$AU$100,K$1,k3.5_condition!$A66:$A67)))</f>
        <v>0</v>
      </c>
      <c r="L66" s="36">
        <f>if($A66="",0,if(L$1="",0,dproduct(k2_multipl!$A$1:$AU$100,L$1,k3.5_condition!$A66:$A67)))</f>
        <v>0</v>
      </c>
      <c r="M66" s="36">
        <f>if($A66="",0,if(M$1="",0,dproduct(k2_multipl!$A$1:$AU$100,M$1,k3.5_condition!$A66:$A67)))</f>
        <v>0</v>
      </c>
      <c r="N66" s="36">
        <f>if($A66="",0,if(N$1="",0,dproduct(k2_multipl!$A$1:$AU$100,N$1,k3.5_condition!$A66:$A67)))</f>
        <v>0</v>
      </c>
      <c r="O66" s="36">
        <f>if($A66="",0,if(O$1="",0,dproduct(k2_multipl!$A$1:$AU$100,O$1,k3.5_condition!$A66:$A67)))</f>
        <v>0</v>
      </c>
      <c r="P66" s="36">
        <f>if($A66="",0,if(P$1="",0,dproduct(k2_multipl!$A$1:$AU$100,P$1,k3.5_condition!$A66:$A67)))</f>
        <v>0</v>
      </c>
      <c r="Q66" s="36">
        <f>if($A66="",0,if(Q$1="",0,dproduct(k2_multipl!$A$1:$AU$100,Q$1,k3.5_condition!$A66:$A67)))</f>
        <v>0</v>
      </c>
      <c r="R66" s="36">
        <f>if($A66="",0,if(R$1="",0,dproduct(k2_multipl!$A$1:$AU$100,R$1,k3.5_condition!$A66:$A67)))</f>
        <v>0</v>
      </c>
      <c r="S66" s="36">
        <f>if($A66="",0,if(S$1="",0,dproduct(k2_multipl!$A$1:$AU$100,S$1,k3.5_condition!$A66:$A67)))</f>
        <v>0</v>
      </c>
      <c r="T66" s="36">
        <f>if($A66="",0,if(T$1="",0,dproduct(k2_multipl!$A$1:$AU$100,T$1,k3.5_condition!$A66:$A67)))</f>
        <v>0</v>
      </c>
      <c r="U66" s="36">
        <f>if($A66="",0,if(U$1="",0,dproduct(k2_multipl!$A$1:$AU$100,U$1,k3.5_condition!$A66:$A67)))</f>
        <v>0</v>
      </c>
      <c r="V66" s="36">
        <f>if($A66="",0,if(V$1="",0,dproduct(k2_multipl!$A$1:$AU$100,V$1,k3.5_condition!$A66:$A67)))</f>
        <v>0</v>
      </c>
      <c r="W66" s="36">
        <f>if($A66="",0,if(W$1="",0,dproduct(k2_multipl!$A$1:$AU$100,W$1,k3.5_condition!$A66:$A67)))</f>
        <v>0</v>
      </c>
      <c r="X66" s="36">
        <f>if($A66="",0,if(X$1="",0,dproduct(k2_multipl!$A$1:$AU$100,X$1,k3.5_condition!$A66:$A67)))</f>
        <v>0</v>
      </c>
      <c r="Y66" s="36">
        <f>if($A66="",0,if(Y$1="",0,dproduct(k2_multipl!$A$1:$AU$100,Y$1,k3.5_condition!$A66:$A67)))</f>
        <v>0</v>
      </c>
      <c r="Z66" s="36">
        <f>if($A66="",0,if(Z$1="",0,dproduct(k2_multipl!$A$1:$AU$100,Z$1,k3.5_condition!$A66:$A67)))</f>
        <v>0</v>
      </c>
      <c r="AA66" s="36">
        <f>if($A66="",0,if(AA$1="",0,dproduct(k2_multipl!$A$1:$AU$100,AA$1,k3.5_condition!$A66:$A67)))</f>
        <v>0</v>
      </c>
      <c r="AB66" s="36">
        <f>if($A66="",0,if(AB$1="",0,dproduct(k2_multipl!$A$1:$AU$100,AB$1,k3.5_condition!$A66:$A67)))</f>
        <v>0</v>
      </c>
      <c r="AC66" s="36">
        <f>if($A66="",0,if(AC$1="",0,dproduct(k2_multipl!$A$1:$AU$100,AC$1,k3.5_condition!$A66:$A67)))</f>
        <v>0</v>
      </c>
      <c r="AD66" s="36">
        <f>if($A66="",0,if(AD$1="",0,dproduct(k2_multipl!$A$1:$AU$100,AD$1,k3.5_condition!$A66:$A67)))</f>
        <v>0</v>
      </c>
      <c r="AE66" s="36">
        <f>if($A66="",0,if(AE$1="",0,dproduct(k2_multipl!$A$1:$AU$100,AE$1,k3.5_condition!$A66:$A67)))</f>
        <v>0</v>
      </c>
      <c r="AF66" s="36">
        <f>if($A66="",0,if(AF$1="",0,dproduct(k2_multipl!$A$1:$AU$100,AF$1,k3.5_condition!$A66:$A67)))</f>
        <v>0</v>
      </c>
      <c r="AG66" s="36">
        <f>if($A66="",0,if(AG$1="",0,dproduct(k2_multipl!$A$1:$AU$100,AG$1,k3.5_condition!$A66:$A67)))</f>
        <v>0</v>
      </c>
      <c r="AH66" s="36">
        <f>if($A66="",0,if(AH$1="",0,dproduct(k2_multipl!$A$1:$AU$100,AH$1,k3.5_condition!$A66:$A67)))</f>
        <v>0</v>
      </c>
      <c r="AI66" s="36">
        <f>if($A66="",0,if(AI$1="",0,dproduct(k2_multipl!$A$1:$AU$100,AI$1,k3.5_condition!$A66:$A67)))</f>
        <v>0</v>
      </c>
      <c r="AJ66" s="36">
        <f>if($A66="",0,if(AJ$1="",0,dproduct(k2_multipl!$A$1:$AU$100,AJ$1,k3.5_condition!$A66:$A67)))</f>
        <v>0</v>
      </c>
      <c r="AK66" s="36">
        <f>if($A66="",0,if(AK$1="",0,dproduct(k2_multipl!$A$1:$AU$100,AK$1,k3.5_condition!$A66:$A67)))</f>
        <v>0</v>
      </c>
      <c r="AL66" s="36">
        <f>if($A66="",0,if(AL$1="",0,dproduct(k2_multipl!$A$1:$AU$100,AL$1,k3.5_condition!$A66:$A67)))</f>
        <v>0</v>
      </c>
      <c r="AM66" s="36">
        <f>if($A66="",0,if(AM$1="",0,dproduct(k2_multipl!$A$1:$AU$100,AM$1,k3.5_condition!$A66:$A67)))</f>
        <v>0</v>
      </c>
      <c r="AN66" s="36">
        <f>if($A66="",0,if(AN$1="",0,dproduct(k2_multipl!$A$1:$AU$100,AN$1,k3.5_condition!$A66:$A67)))</f>
        <v>0</v>
      </c>
      <c r="AO66" s="36">
        <f>if($A66="",0,if(AO$1="",0,dproduct(k2_multipl!$A$1:$AU$100,AO$1,k3.5_condition!$A66:$A67)))</f>
        <v>0</v>
      </c>
      <c r="AP66" s="36">
        <f>if($A66="",0,if(AP$1="",0,dproduct(k2_multipl!$A$1:$AU$100,AP$1,k3.5_condition!$A66:$A67)))</f>
        <v>0</v>
      </c>
      <c r="AQ66" s="36">
        <f>if($A66="",0,if(AQ$1="",0,dproduct(k2_multipl!$A$1:$AU$100,AQ$1,k3.5_condition!$A66:$A67)))</f>
        <v>0</v>
      </c>
      <c r="AR66" s="36">
        <f>if($A66="",0,if(AR$1="",0,dproduct(k2_multipl!$A$1:$AU$100,AR$1,k3.5_condition!$A66:$A67)))</f>
        <v>0</v>
      </c>
      <c r="AS66" s="36">
        <f>if($A66="",0,if(AS$1="",0,dproduct(k2_multipl!$A$1:$AU$100,AS$1,k3.5_condition!$A66:$A67)))</f>
        <v>0</v>
      </c>
      <c r="AT66" s="36">
        <f>if($A66="",0,if(AT$1="",0,dproduct(k2_multipl!$A$1:$AU$100,AT$1,k3.5_condition!$A66:$A67)))</f>
        <v>0</v>
      </c>
      <c r="AU66" s="36">
        <f>if($A66="",0,if(AU$1="",0,dproduct(k2_multipl!$A$1:$AU$100,AU$1,k3.5_condition!$A66:$A67)))</f>
        <v>0</v>
      </c>
      <c r="AV66" s="36">
        <f>if($A66="",0,if(AV$1="",0,dproduct(k2_multipl!$A$1:$AU$100,AV$1,k3.5_condition!$A66:$A67)))</f>
        <v>0</v>
      </c>
      <c r="AW66" s="36">
        <f>if($A66="",0,if(AW$1="",0,dproduct(k2_multipl!$A$1:$AU$100,AW$1,k3.5_condition!$A66:$A67)))</f>
        <v>0</v>
      </c>
      <c r="AX66" s="36">
        <f>if($A66="",0,if(AX$1="",0,dproduct(k2_multipl!$A$1:$AU$100,AX$1,k3.5_condition!$A66:$A67)))</f>
        <v>0</v>
      </c>
      <c r="AY66" s="36">
        <f>if($A66="",0,if(AY$1="",0,dproduct(k2_multipl!$A$1:$AU$100,AY$1,k3.5_condition!$A66:$A67)))</f>
        <v>0</v>
      </c>
    </row>
    <row r="67">
      <c r="B67" s="36">
        <f>if($A67="",0,if(B$1="",0,dproduct(k2_multipl!$A$1:$AU$100,B$1,k3.5_condition!$B67:$B68)))</f>
        <v>0</v>
      </c>
      <c r="C67" s="36">
        <f>if($A67="",0,if(C$1="",0,dproduct(k2_multipl!$A$1:$AU$100,C$1,k3.5_condition!$B67:$B68)))</f>
        <v>0</v>
      </c>
      <c r="D67" s="36">
        <f>if($A67="",0,if(D$1="",0,dproduct(k2_multipl!$A$1:$AU$100,D$1,k3.5_condition!$B67:$B68)))</f>
        <v>0</v>
      </c>
      <c r="E67" s="36">
        <f>if($A67="",0,if(E$1="",0,dproduct(k2_multipl!$A$1:$AU$100,E$1,k3.5_condition!$B67:$B68)))</f>
        <v>0</v>
      </c>
      <c r="F67" s="36">
        <f>if($A67="",0,if(F$1="",0,dproduct(k2_multipl!$A$1:$AU$100,F$1,k3.5_condition!$B67:$B68)))</f>
        <v>0</v>
      </c>
      <c r="G67" s="36">
        <f>if($A67="",0,if(G$1="",0,dproduct(k2_multipl!$A$1:$AU$100,G$1,k3.5_condition!$B67:$B68)))</f>
        <v>0</v>
      </c>
      <c r="H67" s="36">
        <f>if($A67="",0,if(H$1="",0,dproduct(k2_multipl!$A$1:$AU$100,H$1,k3.5_condition!$B67:$B68)))</f>
        <v>0</v>
      </c>
      <c r="I67" s="36">
        <f>if($A67="",0,if(I$1="",0,dproduct(k2_multipl!$A$1:$AU$100,I$1,k3.5_condition!$B67:$B68)))</f>
        <v>0</v>
      </c>
      <c r="J67" s="36">
        <f>if($A67="",0,if(J$1="",0,dproduct(k2_multipl!$A$1:$AU$100,J$1,k3.5_condition!$B67:$B68)))</f>
        <v>0</v>
      </c>
      <c r="K67" s="36">
        <f>if($A67="",0,if(K$1="",0,dproduct(k2_multipl!$A$1:$AU$100,K$1,k3.5_condition!$B67:$B68)))</f>
        <v>0</v>
      </c>
      <c r="L67" s="36">
        <f>if($A67="",0,if(L$1="",0,dproduct(k2_multipl!$A$1:$AU$100,L$1,k3.5_condition!$B67:$B68)))</f>
        <v>0</v>
      </c>
      <c r="M67" s="36">
        <f>if($A67="",0,if(M$1="",0,dproduct(k2_multipl!$A$1:$AU$100,M$1,k3.5_condition!$B67:$B68)))</f>
        <v>0</v>
      </c>
      <c r="N67" s="36">
        <f>if($A67="",0,if(N$1="",0,dproduct(k2_multipl!$A$1:$AU$100,N$1,k3.5_condition!$B67:$B68)))</f>
        <v>0</v>
      </c>
      <c r="O67" s="36">
        <f>if($A67="",0,if(O$1="",0,dproduct(k2_multipl!$A$1:$AU$100,O$1,k3.5_condition!$B67:$B68)))</f>
        <v>0</v>
      </c>
      <c r="P67" s="36">
        <f>if($A67="",0,if(P$1="",0,dproduct(k2_multipl!$A$1:$AU$100,P$1,k3.5_condition!$B67:$B68)))</f>
        <v>0</v>
      </c>
      <c r="Q67" s="36">
        <f>if($A67="",0,if(Q$1="",0,dproduct(k2_multipl!$A$1:$AU$100,Q$1,k3.5_condition!$B67:$B68)))</f>
        <v>0</v>
      </c>
      <c r="R67" s="36">
        <f>if($A67="",0,if(R$1="",0,dproduct(k2_multipl!$A$1:$AU$100,R$1,k3.5_condition!$B67:$B68)))</f>
        <v>0</v>
      </c>
      <c r="S67" s="36">
        <f>if($A67="",0,if(S$1="",0,dproduct(k2_multipl!$A$1:$AU$100,S$1,k3.5_condition!$B67:$B68)))</f>
        <v>0</v>
      </c>
      <c r="T67" s="36">
        <f>if($A67="",0,if(T$1="",0,dproduct(k2_multipl!$A$1:$AU$100,T$1,k3.5_condition!$B67:$B68)))</f>
        <v>0</v>
      </c>
      <c r="U67" s="36">
        <f>if($A67="",0,if(U$1="",0,dproduct(k2_multipl!$A$1:$AU$100,U$1,k3.5_condition!$B67:$B68)))</f>
        <v>0</v>
      </c>
      <c r="V67" s="36">
        <f>if($A67="",0,if(V$1="",0,dproduct(k2_multipl!$A$1:$AU$100,V$1,k3.5_condition!$B67:$B68)))</f>
        <v>0</v>
      </c>
      <c r="W67" s="36">
        <f>if($A67="",0,if(W$1="",0,dproduct(k2_multipl!$A$1:$AU$100,W$1,k3.5_condition!$B67:$B68)))</f>
        <v>0</v>
      </c>
      <c r="X67" s="36">
        <f>if($A67="",0,if(X$1="",0,dproduct(k2_multipl!$A$1:$AU$100,X$1,k3.5_condition!$B67:$B68)))</f>
        <v>0</v>
      </c>
      <c r="Y67" s="36">
        <f>if($A67="",0,if(Y$1="",0,dproduct(k2_multipl!$A$1:$AU$100,Y$1,k3.5_condition!$B67:$B68)))</f>
        <v>0</v>
      </c>
      <c r="Z67" s="36">
        <f>if($A67="",0,if(Z$1="",0,dproduct(k2_multipl!$A$1:$AU$100,Z$1,k3.5_condition!$B67:$B68)))</f>
        <v>0</v>
      </c>
      <c r="AA67" s="36">
        <f>if($A67="",0,if(AA$1="",0,dproduct(k2_multipl!$A$1:$AU$100,AA$1,k3.5_condition!$B67:$B68)))</f>
        <v>0</v>
      </c>
      <c r="AB67" s="36">
        <f>if($A67="",0,if(AB$1="",0,dproduct(k2_multipl!$A$1:$AU$100,AB$1,k3.5_condition!$B67:$B68)))</f>
        <v>0</v>
      </c>
      <c r="AC67" s="36">
        <f>if($A67="",0,if(AC$1="",0,dproduct(k2_multipl!$A$1:$AU$100,AC$1,k3.5_condition!$B67:$B68)))</f>
        <v>0</v>
      </c>
      <c r="AD67" s="36">
        <f>if($A67="",0,if(AD$1="",0,dproduct(k2_multipl!$A$1:$AU$100,AD$1,k3.5_condition!$B67:$B68)))</f>
        <v>0</v>
      </c>
      <c r="AE67" s="36">
        <f>if($A67="",0,if(AE$1="",0,dproduct(k2_multipl!$A$1:$AU$100,AE$1,k3.5_condition!$B67:$B68)))</f>
        <v>0</v>
      </c>
      <c r="AF67" s="36">
        <f>if($A67="",0,if(AF$1="",0,dproduct(k2_multipl!$A$1:$AU$100,AF$1,k3.5_condition!$B67:$B68)))</f>
        <v>0</v>
      </c>
      <c r="AG67" s="36">
        <f>if($A67="",0,if(AG$1="",0,dproduct(k2_multipl!$A$1:$AU$100,AG$1,k3.5_condition!$B67:$B68)))</f>
        <v>0</v>
      </c>
      <c r="AH67" s="36">
        <f>if($A67="",0,if(AH$1="",0,dproduct(k2_multipl!$A$1:$AU$100,AH$1,k3.5_condition!$B67:$B68)))</f>
        <v>0</v>
      </c>
      <c r="AI67" s="36">
        <f>if($A67="",0,if(AI$1="",0,dproduct(k2_multipl!$A$1:$AU$100,AI$1,k3.5_condition!$B67:$B68)))</f>
        <v>0</v>
      </c>
      <c r="AJ67" s="36">
        <f>if($A67="",0,if(AJ$1="",0,dproduct(k2_multipl!$A$1:$AU$100,AJ$1,k3.5_condition!$B67:$B68)))</f>
        <v>0</v>
      </c>
      <c r="AK67" s="36">
        <f>if($A67="",0,if(AK$1="",0,dproduct(k2_multipl!$A$1:$AU$100,AK$1,k3.5_condition!$B67:$B68)))</f>
        <v>0</v>
      </c>
      <c r="AL67" s="36">
        <f>if($A67="",0,if(AL$1="",0,dproduct(k2_multipl!$A$1:$AU$100,AL$1,k3.5_condition!$B67:$B68)))</f>
        <v>0</v>
      </c>
      <c r="AM67" s="36">
        <f>if($A67="",0,if(AM$1="",0,dproduct(k2_multipl!$A$1:$AU$100,AM$1,k3.5_condition!$B67:$B68)))</f>
        <v>0</v>
      </c>
      <c r="AN67" s="36">
        <f>if($A67="",0,if(AN$1="",0,dproduct(k2_multipl!$A$1:$AU$100,AN$1,k3.5_condition!$B67:$B68)))</f>
        <v>0</v>
      </c>
      <c r="AO67" s="36">
        <f>if($A67="",0,if(AO$1="",0,dproduct(k2_multipl!$A$1:$AU$100,AO$1,k3.5_condition!$B67:$B68)))</f>
        <v>0</v>
      </c>
      <c r="AP67" s="36">
        <f>if($A67="",0,if(AP$1="",0,dproduct(k2_multipl!$A$1:$AU$100,AP$1,k3.5_condition!$B67:$B68)))</f>
        <v>0</v>
      </c>
      <c r="AQ67" s="36">
        <f>if($A67="",0,if(AQ$1="",0,dproduct(k2_multipl!$A$1:$AU$100,AQ$1,k3.5_condition!$B67:$B68)))</f>
        <v>0</v>
      </c>
      <c r="AR67" s="36">
        <f>if($A67="",0,if(AR$1="",0,dproduct(k2_multipl!$A$1:$AU$100,AR$1,k3.5_condition!$B67:$B68)))</f>
        <v>0</v>
      </c>
      <c r="AS67" s="36">
        <f>if($A67="",0,if(AS$1="",0,dproduct(k2_multipl!$A$1:$AU$100,AS$1,k3.5_condition!$B67:$B68)))</f>
        <v>0</v>
      </c>
      <c r="AT67" s="36">
        <f>if($A67="",0,if(AT$1="",0,dproduct(k2_multipl!$A$1:$AU$100,AT$1,k3.5_condition!$B67:$B68)))</f>
        <v>0</v>
      </c>
      <c r="AU67" s="36">
        <f>if($A67="",0,if(AU$1="",0,dproduct(k2_multipl!$A$1:$AU$100,AU$1,k3.5_condition!$B67:$B68)))</f>
        <v>0</v>
      </c>
      <c r="AV67" s="36">
        <f>if($A67="",0,if(AV$1="",0,dproduct(k2_multipl!$A$1:$AU$100,AV$1,k3.5_condition!$B67:$B68)))</f>
        <v>0</v>
      </c>
      <c r="AW67" s="36">
        <f>if($A67="",0,if(AW$1="",0,dproduct(k2_multipl!$A$1:$AU$100,AW$1,k3.5_condition!$B67:$B68)))</f>
        <v>0</v>
      </c>
      <c r="AX67" s="36">
        <f>if($A67="",0,if(AX$1="",0,dproduct(k2_multipl!$A$1:$AU$100,AX$1,k3.5_condition!$B67:$B68)))</f>
        <v>0</v>
      </c>
      <c r="AY67" s="36">
        <f>if($A67="",0,if(AY$1="",0,dproduct(k2_multipl!$A$1:$AU$100,AY$1,k3.5_condition!$B67:$B68)))</f>
        <v>0</v>
      </c>
    </row>
    <row r="68">
      <c r="B68" s="36">
        <f>if($A68="",0,if(B$1="",0,dproduct(k2_multipl!$A$1:$AU$100,B$1,k3.5_condition!$A68:$A69)))</f>
        <v>0</v>
      </c>
      <c r="C68" s="36">
        <f>if($A68="",0,if(C$1="",0,dproduct(k2_multipl!$A$1:$AU$100,C$1,k3.5_condition!$A68:$A69)))</f>
        <v>0</v>
      </c>
      <c r="D68" s="36">
        <f>if($A68="",0,if(D$1="",0,dproduct(k2_multipl!$A$1:$AU$100,D$1,k3.5_condition!$A68:$A69)))</f>
        <v>0</v>
      </c>
      <c r="E68" s="36">
        <f>if($A68="",0,if(E$1="",0,dproduct(k2_multipl!$A$1:$AU$100,E$1,k3.5_condition!$A68:$A69)))</f>
        <v>0</v>
      </c>
      <c r="F68" s="36">
        <f>if($A68="",0,if(F$1="",0,dproduct(k2_multipl!$A$1:$AU$100,F$1,k3.5_condition!$A68:$A69)))</f>
        <v>0</v>
      </c>
      <c r="G68" s="36">
        <f>if($A68="",0,if(G$1="",0,dproduct(k2_multipl!$A$1:$AU$100,G$1,k3.5_condition!$A68:$A69)))</f>
        <v>0</v>
      </c>
      <c r="H68" s="36">
        <f>if($A68="",0,if(H$1="",0,dproduct(k2_multipl!$A$1:$AU$100,H$1,k3.5_condition!$A68:$A69)))</f>
        <v>0</v>
      </c>
      <c r="I68" s="36">
        <f>if($A68="",0,if(I$1="",0,dproduct(k2_multipl!$A$1:$AU$100,I$1,k3.5_condition!$A68:$A69)))</f>
        <v>0</v>
      </c>
      <c r="J68" s="36">
        <f>if($A68="",0,if(J$1="",0,dproduct(k2_multipl!$A$1:$AU$100,J$1,k3.5_condition!$A68:$A69)))</f>
        <v>0</v>
      </c>
      <c r="K68" s="36">
        <f>if($A68="",0,if(K$1="",0,dproduct(k2_multipl!$A$1:$AU$100,K$1,k3.5_condition!$A68:$A69)))</f>
        <v>0</v>
      </c>
      <c r="L68" s="36">
        <f>if($A68="",0,if(L$1="",0,dproduct(k2_multipl!$A$1:$AU$100,L$1,k3.5_condition!$A68:$A69)))</f>
        <v>0</v>
      </c>
      <c r="M68" s="36">
        <f>if($A68="",0,if(M$1="",0,dproduct(k2_multipl!$A$1:$AU$100,M$1,k3.5_condition!$A68:$A69)))</f>
        <v>0</v>
      </c>
      <c r="N68" s="36">
        <f>if($A68="",0,if(N$1="",0,dproduct(k2_multipl!$A$1:$AU$100,N$1,k3.5_condition!$A68:$A69)))</f>
        <v>0</v>
      </c>
      <c r="O68" s="36">
        <f>if($A68="",0,if(O$1="",0,dproduct(k2_multipl!$A$1:$AU$100,O$1,k3.5_condition!$A68:$A69)))</f>
        <v>0</v>
      </c>
      <c r="P68" s="36">
        <f>if($A68="",0,if(P$1="",0,dproduct(k2_multipl!$A$1:$AU$100,P$1,k3.5_condition!$A68:$A69)))</f>
        <v>0</v>
      </c>
      <c r="Q68" s="36">
        <f>if($A68="",0,if(Q$1="",0,dproduct(k2_multipl!$A$1:$AU$100,Q$1,k3.5_condition!$A68:$A69)))</f>
        <v>0</v>
      </c>
      <c r="R68" s="36">
        <f>if($A68="",0,if(R$1="",0,dproduct(k2_multipl!$A$1:$AU$100,R$1,k3.5_condition!$A68:$A69)))</f>
        <v>0</v>
      </c>
      <c r="S68" s="36">
        <f>if($A68="",0,if(S$1="",0,dproduct(k2_multipl!$A$1:$AU$100,S$1,k3.5_condition!$A68:$A69)))</f>
        <v>0</v>
      </c>
      <c r="T68" s="36">
        <f>if($A68="",0,if(T$1="",0,dproduct(k2_multipl!$A$1:$AU$100,T$1,k3.5_condition!$A68:$A69)))</f>
        <v>0</v>
      </c>
      <c r="U68" s="36">
        <f>if($A68="",0,if(U$1="",0,dproduct(k2_multipl!$A$1:$AU$100,U$1,k3.5_condition!$A68:$A69)))</f>
        <v>0</v>
      </c>
      <c r="V68" s="36">
        <f>if($A68="",0,if(V$1="",0,dproduct(k2_multipl!$A$1:$AU$100,V$1,k3.5_condition!$A68:$A69)))</f>
        <v>0</v>
      </c>
      <c r="W68" s="36">
        <f>if($A68="",0,if(W$1="",0,dproduct(k2_multipl!$A$1:$AU$100,W$1,k3.5_condition!$A68:$A69)))</f>
        <v>0</v>
      </c>
      <c r="X68" s="36">
        <f>if($A68="",0,if(X$1="",0,dproduct(k2_multipl!$A$1:$AU$100,X$1,k3.5_condition!$A68:$A69)))</f>
        <v>0</v>
      </c>
      <c r="Y68" s="36">
        <f>if($A68="",0,if(Y$1="",0,dproduct(k2_multipl!$A$1:$AU$100,Y$1,k3.5_condition!$A68:$A69)))</f>
        <v>0</v>
      </c>
      <c r="Z68" s="36">
        <f>if($A68="",0,if(Z$1="",0,dproduct(k2_multipl!$A$1:$AU$100,Z$1,k3.5_condition!$A68:$A69)))</f>
        <v>0</v>
      </c>
      <c r="AA68" s="36">
        <f>if($A68="",0,if(AA$1="",0,dproduct(k2_multipl!$A$1:$AU$100,AA$1,k3.5_condition!$A68:$A69)))</f>
        <v>0</v>
      </c>
      <c r="AB68" s="36">
        <f>if($A68="",0,if(AB$1="",0,dproduct(k2_multipl!$A$1:$AU$100,AB$1,k3.5_condition!$A68:$A69)))</f>
        <v>0</v>
      </c>
      <c r="AC68" s="36">
        <f>if($A68="",0,if(AC$1="",0,dproduct(k2_multipl!$A$1:$AU$100,AC$1,k3.5_condition!$A68:$A69)))</f>
        <v>0</v>
      </c>
      <c r="AD68" s="36">
        <f>if($A68="",0,if(AD$1="",0,dproduct(k2_multipl!$A$1:$AU$100,AD$1,k3.5_condition!$A68:$A69)))</f>
        <v>0</v>
      </c>
      <c r="AE68" s="36">
        <f>if($A68="",0,if(AE$1="",0,dproduct(k2_multipl!$A$1:$AU$100,AE$1,k3.5_condition!$A68:$A69)))</f>
        <v>0</v>
      </c>
      <c r="AF68" s="36">
        <f>if($A68="",0,if(AF$1="",0,dproduct(k2_multipl!$A$1:$AU$100,AF$1,k3.5_condition!$A68:$A69)))</f>
        <v>0</v>
      </c>
      <c r="AG68" s="36">
        <f>if($A68="",0,if(AG$1="",0,dproduct(k2_multipl!$A$1:$AU$100,AG$1,k3.5_condition!$A68:$A69)))</f>
        <v>0</v>
      </c>
      <c r="AH68" s="36">
        <f>if($A68="",0,if(AH$1="",0,dproduct(k2_multipl!$A$1:$AU$100,AH$1,k3.5_condition!$A68:$A69)))</f>
        <v>0</v>
      </c>
      <c r="AI68" s="36">
        <f>if($A68="",0,if(AI$1="",0,dproduct(k2_multipl!$A$1:$AU$100,AI$1,k3.5_condition!$A68:$A69)))</f>
        <v>0</v>
      </c>
      <c r="AJ68" s="36">
        <f>if($A68="",0,if(AJ$1="",0,dproduct(k2_multipl!$A$1:$AU$100,AJ$1,k3.5_condition!$A68:$A69)))</f>
        <v>0</v>
      </c>
      <c r="AK68" s="36">
        <f>if($A68="",0,if(AK$1="",0,dproduct(k2_multipl!$A$1:$AU$100,AK$1,k3.5_condition!$A68:$A69)))</f>
        <v>0</v>
      </c>
      <c r="AL68" s="36">
        <f>if($A68="",0,if(AL$1="",0,dproduct(k2_multipl!$A$1:$AU$100,AL$1,k3.5_condition!$A68:$A69)))</f>
        <v>0</v>
      </c>
      <c r="AM68" s="36">
        <f>if($A68="",0,if(AM$1="",0,dproduct(k2_multipl!$A$1:$AU$100,AM$1,k3.5_condition!$A68:$A69)))</f>
        <v>0</v>
      </c>
      <c r="AN68" s="36">
        <f>if($A68="",0,if(AN$1="",0,dproduct(k2_multipl!$A$1:$AU$100,AN$1,k3.5_condition!$A68:$A69)))</f>
        <v>0</v>
      </c>
      <c r="AO68" s="36">
        <f>if($A68="",0,if(AO$1="",0,dproduct(k2_multipl!$A$1:$AU$100,AO$1,k3.5_condition!$A68:$A69)))</f>
        <v>0</v>
      </c>
      <c r="AP68" s="36">
        <f>if($A68="",0,if(AP$1="",0,dproduct(k2_multipl!$A$1:$AU$100,AP$1,k3.5_condition!$A68:$A69)))</f>
        <v>0</v>
      </c>
      <c r="AQ68" s="36">
        <f>if($A68="",0,if(AQ$1="",0,dproduct(k2_multipl!$A$1:$AU$100,AQ$1,k3.5_condition!$A68:$A69)))</f>
        <v>0</v>
      </c>
      <c r="AR68" s="36">
        <f>if($A68="",0,if(AR$1="",0,dproduct(k2_multipl!$A$1:$AU$100,AR$1,k3.5_condition!$A68:$A69)))</f>
        <v>0</v>
      </c>
      <c r="AS68" s="36">
        <f>if($A68="",0,if(AS$1="",0,dproduct(k2_multipl!$A$1:$AU$100,AS$1,k3.5_condition!$A68:$A69)))</f>
        <v>0</v>
      </c>
      <c r="AT68" s="36">
        <f>if($A68="",0,if(AT$1="",0,dproduct(k2_multipl!$A$1:$AU$100,AT$1,k3.5_condition!$A68:$A69)))</f>
        <v>0</v>
      </c>
      <c r="AU68" s="36">
        <f>if($A68="",0,if(AU$1="",0,dproduct(k2_multipl!$A$1:$AU$100,AU$1,k3.5_condition!$A68:$A69)))</f>
        <v>0</v>
      </c>
      <c r="AV68" s="36">
        <f>if($A68="",0,if(AV$1="",0,dproduct(k2_multipl!$A$1:$AU$100,AV$1,k3.5_condition!$A68:$A69)))</f>
        <v>0</v>
      </c>
      <c r="AW68" s="36">
        <f>if($A68="",0,if(AW$1="",0,dproduct(k2_multipl!$A$1:$AU$100,AW$1,k3.5_condition!$A68:$A69)))</f>
        <v>0</v>
      </c>
      <c r="AX68" s="36">
        <f>if($A68="",0,if(AX$1="",0,dproduct(k2_multipl!$A$1:$AU$100,AX$1,k3.5_condition!$A68:$A69)))</f>
        <v>0</v>
      </c>
      <c r="AY68" s="36">
        <f>if($A68="",0,if(AY$1="",0,dproduct(k2_multipl!$A$1:$AU$100,AY$1,k3.5_condition!$A68:$A69)))</f>
        <v>0</v>
      </c>
    </row>
    <row r="69">
      <c r="B69" s="36">
        <f>if($A69="",0,if(B$1="",0,dproduct(k2_multipl!$A$1:$AU$100,B$1,k3.5_condition!$B69:$B70)))</f>
        <v>0</v>
      </c>
      <c r="C69" s="36">
        <f>if($A69="",0,if(C$1="",0,dproduct(k2_multipl!$A$1:$AU$100,C$1,k3.5_condition!$B69:$B70)))</f>
        <v>0</v>
      </c>
      <c r="D69" s="36">
        <f>if($A69="",0,if(D$1="",0,dproduct(k2_multipl!$A$1:$AU$100,D$1,k3.5_condition!$B69:$B70)))</f>
        <v>0</v>
      </c>
      <c r="E69" s="36">
        <f>if($A69="",0,if(E$1="",0,dproduct(k2_multipl!$A$1:$AU$100,E$1,k3.5_condition!$B69:$B70)))</f>
        <v>0</v>
      </c>
      <c r="F69" s="36">
        <f>if($A69="",0,if(F$1="",0,dproduct(k2_multipl!$A$1:$AU$100,F$1,k3.5_condition!$B69:$B70)))</f>
        <v>0</v>
      </c>
      <c r="G69" s="36">
        <f>if($A69="",0,if(G$1="",0,dproduct(k2_multipl!$A$1:$AU$100,G$1,k3.5_condition!$B69:$B70)))</f>
        <v>0</v>
      </c>
      <c r="H69" s="36">
        <f>if($A69="",0,if(H$1="",0,dproduct(k2_multipl!$A$1:$AU$100,H$1,k3.5_condition!$B69:$B70)))</f>
        <v>0</v>
      </c>
      <c r="I69" s="36">
        <f>if($A69="",0,if(I$1="",0,dproduct(k2_multipl!$A$1:$AU$100,I$1,k3.5_condition!$B69:$B70)))</f>
        <v>0</v>
      </c>
      <c r="J69" s="36">
        <f>if($A69="",0,if(J$1="",0,dproduct(k2_multipl!$A$1:$AU$100,J$1,k3.5_condition!$B69:$B70)))</f>
        <v>0</v>
      </c>
      <c r="K69" s="36">
        <f>if($A69="",0,if(K$1="",0,dproduct(k2_multipl!$A$1:$AU$100,K$1,k3.5_condition!$B69:$B70)))</f>
        <v>0</v>
      </c>
      <c r="L69" s="36">
        <f>if($A69="",0,if(L$1="",0,dproduct(k2_multipl!$A$1:$AU$100,L$1,k3.5_condition!$B69:$B70)))</f>
        <v>0</v>
      </c>
      <c r="M69" s="36">
        <f>if($A69="",0,if(M$1="",0,dproduct(k2_multipl!$A$1:$AU$100,M$1,k3.5_condition!$B69:$B70)))</f>
        <v>0</v>
      </c>
      <c r="N69" s="36">
        <f>if($A69="",0,if(N$1="",0,dproduct(k2_multipl!$A$1:$AU$100,N$1,k3.5_condition!$B69:$B70)))</f>
        <v>0</v>
      </c>
      <c r="O69" s="36">
        <f>if($A69="",0,if(O$1="",0,dproduct(k2_multipl!$A$1:$AU$100,O$1,k3.5_condition!$B69:$B70)))</f>
        <v>0</v>
      </c>
      <c r="P69" s="36">
        <f>if($A69="",0,if(P$1="",0,dproduct(k2_multipl!$A$1:$AU$100,P$1,k3.5_condition!$B69:$B70)))</f>
        <v>0</v>
      </c>
      <c r="Q69" s="36">
        <f>if($A69="",0,if(Q$1="",0,dproduct(k2_multipl!$A$1:$AU$100,Q$1,k3.5_condition!$B69:$B70)))</f>
        <v>0</v>
      </c>
      <c r="R69" s="36">
        <f>if($A69="",0,if(R$1="",0,dproduct(k2_multipl!$A$1:$AU$100,R$1,k3.5_condition!$B69:$B70)))</f>
        <v>0</v>
      </c>
      <c r="S69" s="36">
        <f>if($A69="",0,if(S$1="",0,dproduct(k2_multipl!$A$1:$AU$100,S$1,k3.5_condition!$B69:$B70)))</f>
        <v>0</v>
      </c>
      <c r="T69" s="36">
        <f>if($A69="",0,if(T$1="",0,dproduct(k2_multipl!$A$1:$AU$100,T$1,k3.5_condition!$B69:$B70)))</f>
        <v>0</v>
      </c>
      <c r="U69" s="36">
        <f>if($A69="",0,if(U$1="",0,dproduct(k2_multipl!$A$1:$AU$100,U$1,k3.5_condition!$B69:$B70)))</f>
        <v>0</v>
      </c>
      <c r="V69" s="36">
        <f>if($A69="",0,if(V$1="",0,dproduct(k2_multipl!$A$1:$AU$100,V$1,k3.5_condition!$B69:$B70)))</f>
        <v>0</v>
      </c>
      <c r="W69" s="36">
        <f>if($A69="",0,if(W$1="",0,dproduct(k2_multipl!$A$1:$AU$100,W$1,k3.5_condition!$B69:$B70)))</f>
        <v>0</v>
      </c>
      <c r="X69" s="36">
        <f>if($A69="",0,if(X$1="",0,dproduct(k2_multipl!$A$1:$AU$100,X$1,k3.5_condition!$B69:$B70)))</f>
        <v>0</v>
      </c>
      <c r="Y69" s="36">
        <f>if($A69="",0,if(Y$1="",0,dproduct(k2_multipl!$A$1:$AU$100,Y$1,k3.5_condition!$B69:$B70)))</f>
        <v>0</v>
      </c>
      <c r="Z69" s="36">
        <f>if($A69="",0,if(Z$1="",0,dproduct(k2_multipl!$A$1:$AU$100,Z$1,k3.5_condition!$B69:$B70)))</f>
        <v>0</v>
      </c>
      <c r="AA69" s="36">
        <f>if($A69="",0,if(AA$1="",0,dproduct(k2_multipl!$A$1:$AU$100,AA$1,k3.5_condition!$B69:$B70)))</f>
        <v>0</v>
      </c>
      <c r="AB69" s="36">
        <f>if($A69="",0,if(AB$1="",0,dproduct(k2_multipl!$A$1:$AU$100,AB$1,k3.5_condition!$B69:$B70)))</f>
        <v>0</v>
      </c>
      <c r="AC69" s="36">
        <f>if($A69="",0,if(AC$1="",0,dproduct(k2_multipl!$A$1:$AU$100,AC$1,k3.5_condition!$B69:$B70)))</f>
        <v>0</v>
      </c>
      <c r="AD69" s="36">
        <f>if($A69="",0,if(AD$1="",0,dproduct(k2_multipl!$A$1:$AU$100,AD$1,k3.5_condition!$B69:$B70)))</f>
        <v>0</v>
      </c>
      <c r="AE69" s="36">
        <f>if($A69="",0,if(AE$1="",0,dproduct(k2_multipl!$A$1:$AU$100,AE$1,k3.5_condition!$B69:$B70)))</f>
        <v>0</v>
      </c>
      <c r="AF69" s="36">
        <f>if($A69="",0,if(AF$1="",0,dproduct(k2_multipl!$A$1:$AU$100,AF$1,k3.5_condition!$B69:$B70)))</f>
        <v>0</v>
      </c>
      <c r="AG69" s="36">
        <f>if($A69="",0,if(AG$1="",0,dproduct(k2_multipl!$A$1:$AU$100,AG$1,k3.5_condition!$B69:$B70)))</f>
        <v>0</v>
      </c>
      <c r="AH69" s="36">
        <f>if($A69="",0,if(AH$1="",0,dproduct(k2_multipl!$A$1:$AU$100,AH$1,k3.5_condition!$B69:$B70)))</f>
        <v>0</v>
      </c>
      <c r="AI69" s="36">
        <f>if($A69="",0,if(AI$1="",0,dproduct(k2_multipl!$A$1:$AU$100,AI$1,k3.5_condition!$B69:$B70)))</f>
        <v>0</v>
      </c>
      <c r="AJ69" s="36">
        <f>if($A69="",0,if(AJ$1="",0,dproduct(k2_multipl!$A$1:$AU$100,AJ$1,k3.5_condition!$B69:$B70)))</f>
        <v>0</v>
      </c>
      <c r="AK69" s="36">
        <f>if($A69="",0,if(AK$1="",0,dproduct(k2_multipl!$A$1:$AU$100,AK$1,k3.5_condition!$B69:$B70)))</f>
        <v>0</v>
      </c>
      <c r="AL69" s="36">
        <f>if($A69="",0,if(AL$1="",0,dproduct(k2_multipl!$A$1:$AU$100,AL$1,k3.5_condition!$B69:$B70)))</f>
        <v>0</v>
      </c>
      <c r="AM69" s="36">
        <f>if($A69="",0,if(AM$1="",0,dproduct(k2_multipl!$A$1:$AU$100,AM$1,k3.5_condition!$B69:$B70)))</f>
        <v>0</v>
      </c>
      <c r="AN69" s="36">
        <f>if($A69="",0,if(AN$1="",0,dproduct(k2_multipl!$A$1:$AU$100,AN$1,k3.5_condition!$B69:$B70)))</f>
        <v>0</v>
      </c>
      <c r="AO69" s="36">
        <f>if($A69="",0,if(AO$1="",0,dproduct(k2_multipl!$A$1:$AU$100,AO$1,k3.5_condition!$B69:$B70)))</f>
        <v>0</v>
      </c>
      <c r="AP69" s="36">
        <f>if($A69="",0,if(AP$1="",0,dproduct(k2_multipl!$A$1:$AU$100,AP$1,k3.5_condition!$B69:$B70)))</f>
        <v>0</v>
      </c>
      <c r="AQ69" s="36">
        <f>if($A69="",0,if(AQ$1="",0,dproduct(k2_multipl!$A$1:$AU$100,AQ$1,k3.5_condition!$B69:$B70)))</f>
        <v>0</v>
      </c>
      <c r="AR69" s="36">
        <f>if($A69="",0,if(AR$1="",0,dproduct(k2_multipl!$A$1:$AU$100,AR$1,k3.5_condition!$B69:$B70)))</f>
        <v>0</v>
      </c>
      <c r="AS69" s="36">
        <f>if($A69="",0,if(AS$1="",0,dproduct(k2_multipl!$A$1:$AU$100,AS$1,k3.5_condition!$B69:$B70)))</f>
        <v>0</v>
      </c>
      <c r="AT69" s="36">
        <f>if($A69="",0,if(AT$1="",0,dproduct(k2_multipl!$A$1:$AU$100,AT$1,k3.5_condition!$B69:$B70)))</f>
        <v>0</v>
      </c>
      <c r="AU69" s="36">
        <f>if($A69="",0,if(AU$1="",0,dproduct(k2_multipl!$A$1:$AU$100,AU$1,k3.5_condition!$B69:$B70)))</f>
        <v>0</v>
      </c>
      <c r="AV69" s="36">
        <f>if($A69="",0,if(AV$1="",0,dproduct(k2_multipl!$A$1:$AU$100,AV$1,k3.5_condition!$B69:$B70)))</f>
        <v>0</v>
      </c>
      <c r="AW69" s="36">
        <f>if($A69="",0,if(AW$1="",0,dproduct(k2_multipl!$A$1:$AU$100,AW$1,k3.5_condition!$B69:$B70)))</f>
        <v>0</v>
      </c>
      <c r="AX69" s="36">
        <f>if($A69="",0,if(AX$1="",0,dproduct(k2_multipl!$A$1:$AU$100,AX$1,k3.5_condition!$B69:$B70)))</f>
        <v>0</v>
      </c>
      <c r="AY69" s="36">
        <f>if($A69="",0,if(AY$1="",0,dproduct(k2_multipl!$A$1:$AU$100,AY$1,k3.5_condition!$B69:$B70)))</f>
        <v>0</v>
      </c>
    </row>
    <row r="70">
      <c r="B70" s="36">
        <f>if($A70="",0,if(B$1="",0,dproduct(k2_multipl!$A$1:$AU$100,B$1,k3.5_condition!$A70:$A71)))</f>
        <v>0</v>
      </c>
      <c r="C70" s="36">
        <f>if($A70="",0,if(C$1="",0,dproduct(k2_multipl!$A$1:$AU$100,C$1,k3.5_condition!$A70:$A71)))</f>
        <v>0</v>
      </c>
      <c r="D70" s="36">
        <f>if($A70="",0,if(D$1="",0,dproduct(k2_multipl!$A$1:$AU$100,D$1,k3.5_condition!$A70:$A71)))</f>
        <v>0</v>
      </c>
      <c r="E70" s="36">
        <f>if($A70="",0,if(E$1="",0,dproduct(k2_multipl!$A$1:$AU$100,E$1,k3.5_condition!$A70:$A71)))</f>
        <v>0</v>
      </c>
      <c r="F70" s="36">
        <f>if($A70="",0,if(F$1="",0,dproduct(k2_multipl!$A$1:$AU$100,F$1,k3.5_condition!$A70:$A71)))</f>
        <v>0</v>
      </c>
      <c r="G70" s="36">
        <f>if($A70="",0,if(G$1="",0,dproduct(k2_multipl!$A$1:$AU$100,G$1,k3.5_condition!$A70:$A71)))</f>
        <v>0</v>
      </c>
      <c r="H70" s="36">
        <f>if($A70="",0,if(H$1="",0,dproduct(k2_multipl!$A$1:$AU$100,H$1,k3.5_condition!$A70:$A71)))</f>
        <v>0</v>
      </c>
      <c r="I70" s="36">
        <f>if($A70="",0,if(I$1="",0,dproduct(k2_multipl!$A$1:$AU$100,I$1,k3.5_condition!$A70:$A71)))</f>
        <v>0</v>
      </c>
      <c r="J70" s="36">
        <f>if($A70="",0,if(J$1="",0,dproduct(k2_multipl!$A$1:$AU$100,J$1,k3.5_condition!$A70:$A71)))</f>
        <v>0</v>
      </c>
      <c r="K70" s="36">
        <f>if($A70="",0,if(K$1="",0,dproduct(k2_multipl!$A$1:$AU$100,K$1,k3.5_condition!$A70:$A71)))</f>
        <v>0</v>
      </c>
      <c r="L70" s="36">
        <f>if($A70="",0,if(L$1="",0,dproduct(k2_multipl!$A$1:$AU$100,L$1,k3.5_condition!$A70:$A71)))</f>
        <v>0</v>
      </c>
      <c r="M70" s="36">
        <f>if($A70="",0,if(M$1="",0,dproduct(k2_multipl!$A$1:$AU$100,M$1,k3.5_condition!$A70:$A71)))</f>
        <v>0</v>
      </c>
      <c r="N70" s="36">
        <f>if($A70="",0,if(N$1="",0,dproduct(k2_multipl!$A$1:$AU$100,N$1,k3.5_condition!$A70:$A71)))</f>
        <v>0</v>
      </c>
      <c r="O70" s="36">
        <f>if($A70="",0,if(O$1="",0,dproduct(k2_multipl!$A$1:$AU$100,O$1,k3.5_condition!$A70:$A71)))</f>
        <v>0</v>
      </c>
      <c r="P70" s="36">
        <f>if($A70="",0,if(P$1="",0,dproduct(k2_multipl!$A$1:$AU$100,P$1,k3.5_condition!$A70:$A71)))</f>
        <v>0</v>
      </c>
      <c r="Q70" s="36">
        <f>if($A70="",0,if(Q$1="",0,dproduct(k2_multipl!$A$1:$AU$100,Q$1,k3.5_condition!$A70:$A71)))</f>
        <v>0</v>
      </c>
      <c r="R70" s="36">
        <f>if($A70="",0,if(R$1="",0,dproduct(k2_multipl!$A$1:$AU$100,R$1,k3.5_condition!$A70:$A71)))</f>
        <v>0</v>
      </c>
      <c r="S70" s="36">
        <f>if($A70="",0,if(S$1="",0,dproduct(k2_multipl!$A$1:$AU$100,S$1,k3.5_condition!$A70:$A71)))</f>
        <v>0</v>
      </c>
      <c r="T70" s="36">
        <f>if($A70="",0,if(T$1="",0,dproduct(k2_multipl!$A$1:$AU$100,T$1,k3.5_condition!$A70:$A71)))</f>
        <v>0</v>
      </c>
      <c r="U70" s="36">
        <f>if($A70="",0,if(U$1="",0,dproduct(k2_multipl!$A$1:$AU$100,U$1,k3.5_condition!$A70:$A71)))</f>
        <v>0</v>
      </c>
      <c r="V70" s="36">
        <f>if($A70="",0,if(V$1="",0,dproduct(k2_multipl!$A$1:$AU$100,V$1,k3.5_condition!$A70:$A71)))</f>
        <v>0</v>
      </c>
      <c r="W70" s="36">
        <f>if($A70="",0,if(W$1="",0,dproduct(k2_multipl!$A$1:$AU$100,W$1,k3.5_condition!$A70:$A71)))</f>
        <v>0</v>
      </c>
      <c r="X70" s="36">
        <f>if($A70="",0,if(X$1="",0,dproduct(k2_multipl!$A$1:$AU$100,X$1,k3.5_condition!$A70:$A71)))</f>
        <v>0</v>
      </c>
      <c r="Y70" s="36">
        <f>if($A70="",0,if(Y$1="",0,dproduct(k2_multipl!$A$1:$AU$100,Y$1,k3.5_condition!$A70:$A71)))</f>
        <v>0</v>
      </c>
      <c r="Z70" s="36">
        <f>if($A70="",0,if(Z$1="",0,dproduct(k2_multipl!$A$1:$AU$100,Z$1,k3.5_condition!$A70:$A71)))</f>
        <v>0</v>
      </c>
      <c r="AA70" s="36">
        <f>if($A70="",0,if(AA$1="",0,dproduct(k2_multipl!$A$1:$AU$100,AA$1,k3.5_condition!$A70:$A71)))</f>
        <v>0</v>
      </c>
      <c r="AB70" s="36">
        <f>if($A70="",0,if(AB$1="",0,dproduct(k2_multipl!$A$1:$AU$100,AB$1,k3.5_condition!$A70:$A71)))</f>
        <v>0</v>
      </c>
      <c r="AC70" s="36">
        <f>if($A70="",0,if(AC$1="",0,dproduct(k2_multipl!$A$1:$AU$100,AC$1,k3.5_condition!$A70:$A71)))</f>
        <v>0</v>
      </c>
      <c r="AD70" s="36">
        <f>if($A70="",0,if(AD$1="",0,dproduct(k2_multipl!$A$1:$AU$100,AD$1,k3.5_condition!$A70:$A71)))</f>
        <v>0</v>
      </c>
      <c r="AE70" s="36">
        <f>if($A70="",0,if(AE$1="",0,dproduct(k2_multipl!$A$1:$AU$100,AE$1,k3.5_condition!$A70:$A71)))</f>
        <v>0</v>
      </c>
      <c r="AF70" s="36">
        <f>if($A70="",0,if(AF$1="",0,dproduct(k2_multipl!$A$1:$AU$100,AF$1,k3.5_condition!$A70:$A71)))</f>
        <v>0</v>
      </c>
      <c r="AG70" s="36">
        <f>if($A70="",0,if(AG$1="",0,dproduct(k2_multipl!$A$1:$AU$100,AG$1,k3.5_condition!$A70:$A71)))</f>
        <v>0</v>
      </c>
      <c r="AH70" s="36">
        <f>if($A70="",0,if(AH$1="",0,dproduct(k2_multipl!$A$1:$AU$100,AH$1,k3.5_condition!$A70:$A71)))</f>
        <v>0</v>
      </c>
      <c r="AI70" s="36">
        <f>if($A70="",0,if(AI$1="",0,dproduct(k2_multipl!$A$1:$AU$100,AI$1,k3.5_condition!$A70:$A71)))</f>
        <v>0</v>
      </c>
      <c r="AJ70" s="36">
        <f>if($A70="",0,if(AJ$1="",0,dproduct(k2_multipl!$A$1:$AU$100,AJ$1,k3.5_condition!$A70:$A71)))</f>
        <v>0</v>
      </c>
      <c r="AK70" s="36">
        <f>if($A70="",0,if(AK$1="",0,dproduct(k2_multipl!$A$1:$AU$100,AK$1,k3.5_condition!$A70:$A71)))</f>
        <v>0</v>
      </c>
      <c r="AL70" s="36">
        <f>if($A70="",0,if(AL$1="",0,dproduct(k2_multipl!$A$1:$AU$100,AL$1,k3.5_condition!$A70:$A71)))</f>
        <v>0</v>
      </c>
      <c r="AM70" s="36">
        <f>if($A70="",0,if(AM$1="",0,dproduct(k2_multipl!$A$1:$AU$100,AM$1,k3.5_condition!$A70:$A71)))</f>
        <v>0</v>
      </c>
      <c r="AN70" s="36">
        <f>if($A70="",0,if(AN$1="",0,dproduct(k2_multipl!$A$1:$AU$100,AN$1,k3.5_condition!$A70:$A71)))</f>
        <v>0</v>
      </c>
      <c r="AO70" s="36">
        <f>if($A70="",0,if(AO$1="",0,dproduct(k2_multipl!$A$1:$AU$100,AO$1,k3.5_condition!$A70:$A71)))</f>
        <v>0</v>
      </c>
      <c r="AP70" s="36">
        <f>if($A70="",0,if(AP$1="",0,dproduct(k2_multipl!$A$1:$AU$100,AP$1,k3.5_condition!$A70:$A71)))</f>
        <v>0</v>
      </c>
      <c r="AQ70" s="36">
        <f>if($A70="",0,if(AQ$1="",0,dproduct(k2_multipl!$A$1:$AU$100,AQ$1,k3.5_condition!$A70:$A71)))</f>
        <v>0</v>
      </c>
      <c r="AR70" s="36">
        <f>if($A70="",0,if(AR$1="",0,dproduct(k2_multipl!$A$1:$AU$100,AR$1,k3.5_condition!$A70:$A71)))</f>
        <v>0</v>
      </c>
      <c r="AS70" s="36">
        <f>if($A70="",0,if(AS$1="",0,dproduct(k2_multipl!$A$1:$AU$100,AS$1,k3.5_condition!$A70:$A71)))</f>
        <v>0</v>
      </c>
      <c r="AT70" s="36">
        <f>if($A70="",0,if(AT$1="",0,dproduct(k2_multipl!$A$1:$AU$100,AT$1,k3.5_condition!$A70:$A71)))</f>
        <v>0</v>
      </c>
      <c r="AU70" s="36">
        <f>if($A70="",0,if(AU$1="",0,dproduct(k2_multipl!$A$1:$AU$100,AU$1,k3.5_condition!$A70:$A71)))</f>
        <v>0</v>
      </c>
      <c r="AV70" s="36">
        <f>if($A70="",0,if(AV$1="",0,dproduct(k2_multipl!$A$1:$AU$100,AV$1,k3.5_condition!$A70:$A71)))</f>
        <v>0</v>
      </c>
      <c r="AW70" s="36">
        <f>if($A70="",0,if(AW$1="",0,dproduct(k2_multipl!$A$1:$AU$100,AW$1,k3.5_condition!$A70:$A71)))</f>
        <v>0</v>
      </c>
      <c r="AX70" s="36">
        <f>if($A70="",0,if(AX$1="",0,dproduct(k2_multipl!$A$1:$AU$100,AX$1,k3.5_condition!$A70:$A71)))</f>
        <v>0</v>
      </c>
      <c r="AY70" s="36">
        <f>if($A70="",0,if(AY$1="",0,dproduct(k2_multipl!$A$1:$AU$100,AY$1,k3.5_condition!$A70:$A71)))</f>
        <v>0</v>
      </c>
    </row>
    <row r="71">
      <c r="B71" s="36">
        <f>if($A71="",0,if(B$1="",0,dproduct(k2_multipl!$A$1:$AU$100,B$1,k3.5_condition!$B71:$B72)))</f>
        <v>0</v>
      </c>
      <c r="C71" s="36">
        <f>if($A71="",0,if(C$1="",0,dproduct(k2_multipl!$A$1:$AU$100,C$1,k3.5_condition!$B71:$B72)))</f>
        <v>0</v>
      </c>
      <c r="D71" s="36">
        <f>if($A71="",0,if(D$1="",0,dproduct(k2_multipl!$A$1:$AU$100,D$1,k3.5_condition!$B71:$B72)))</f>
        <v>0</v>
      </c>
      <c r="E71" s="36">
        <f>if($A71="",0,if(E$1="",0,dproduct(k2_multipl!$A$1:$AU$100,E$1,k3.5_condition!$B71:$B72)))</f>
        <v>0</v>
      </c>
      <c r="F71" s="36">
        <f>if($A71="",0,if(F$1="",0,dproduct(k2_multipl!$A$1:$AU$100,F$1,k3.5_condition!$B71:$B72)))</f>
        <v>0</v>
      </c>
      <c r="G71" s="36">
        <f>if($A71="",0,if(G$1="",0,dproduct(k2_multipl!$A$1:$AU$100,G$1,k3.5_condition!$B71:$B72)))</f>
        <v>0</v>
      </c>
      <c r="H71" s="36">
        <f>if($A71="",0,if(H$1="",0,dproduct(k2_multipl!$A$1:$AU$100,H$1,k3.5_condition!$B71:$B72)))</f>
        <v>0</v>
      </c>
      <c r="I71" s="36">
        <f>if($A71="",0,if(I$1="",0,dproduct(k2_multipl!$A$1:$AU$100,I$1,k3.5_condition!$B71:$B72)))</f>
        <v>0</v>
      </c>
      <c r="J71" s="36">
        <f>if($A71="",0,if(J$1="",0,dproduct(k2_multipl!$A$1:$AU$100,J$1,k3.5_condition!$B71:$B72)))</f>
        <v>0</v>
      </c>
      <c r="K71" s="36">
        <f>if($A71="",0,if(K$1="",0,dproduct(k2_multipl!$A$1:$AU$100,K$1,k3.5_condition!$B71:$B72)))</f>
        <v>0</v>
      </c>
      <c r="L71" s="36">
        <f>if($A71="",0,if(L$1="",0,dproduct(k2_multipl!$A$1:$AU$100,L$1,k3.5_condition!$B71:$B72)))</f>
        <v>0</v>
      </c>
      <c r="M71" s="36">
        <f>if($A71="",0,if(M$1="",0,dproduct(k2_multipl!$A$1:$AU$100,M$1,k3.5_condition!$B71:$B72)))</f>
        <v>0</v>
      </c>
      <c r="N71" s="36">
        <f>if($A71="",0,if(N$1="",0,dproduct(k2_multipl!$A$1:$AU$100,N$1,k3.5_condition!$B71:$B72)))</f>
        <v>0</v>
      </c>
      <c r="O71" s="36">
        <f>if($A71="",0,if(O$1="",0,dproduct(k2_multipl!$A$1:$AU$100,O$1,k3.5_condition!$B71:$B72)))</f>
        <v>0</v>
      </c>
      <c r="P71" s="36">
        <f>if($A71="",0,if(P$1="",0,dproduct(k2_multipl!$A$1:$AU$100,P$1,k3.5_condition!$B71:$B72)))</f>
        <v>0</v>
      </c>
      <c r="Q71" s="36">
        <f>if($A71="",0,if(Q$1="",0,dproduct(k2_multipl!$A$1:$AU$100,Q$1,k3.5_condition!$B71:$B72)))</f>
        <v>0</v>
      </c>
      <c r="R71" s="36">
        <f>if($A71="",0,if(R$1="",0,dproduct(k2_multipl!$A$1:$AU$100,R$1,k3.5_condition!$B71:$B72)))</f>
        <v>0</v>
      </c>
      <c r="S71" s="36">
        <f>if($A71="",0,if(S$1="",0,dproduct(k2_multipl!$A$1:$AU$100,S$1,k3.5_condition!$B71:$B72)))</f>
        <v>0</v>
      </c>
      <c r="T71" s="36">
        <f>if($A71="",0,if(T$1="",0,dproduct(k2_multipl!$A$1:$AU$100,T$1,k3.5_condition!$B71:$B72)))</f>
        <v>0</v>
      </c>
      <c r="U71" s="36">
        <f>if($A71="",0,if(U$1="",0,dproduct(k2_multipl!$A$1:$AU$100,U$1,k3.5_condition!$B71:$B72)))</f>
        <v>0</v>
      </c>
      <c r="V71" s="36">
        <f>if($A71="",0,if(V$1="",0,dproduct(k2_multipl!$A$1:$AU$100,V$1,k3.5_condition!$B71:$B72)))</f>
        <v>0</v>
      </c>
      <c r="W71" s="36">
        <f>if($A71="",0,if(W$1="",0,dproduct(k2_multipl!$A$1:$AU$100,W$1,k3.5_condition!$B71:$B72)))</f>
        <v>0</v>
      </c>
      <c r="X71" s="36">
        <f>if($A71="",0,if(X$1="",0,dproduct(k2_multipl!$A$1:$AU$100,X$1,k3.5_condition!$B71:$B72)))</f>
        <v>0</v>
      </c>
      <c r="Y71" s="36">
        <f>if($A71="",0,if(Y$1="",0,dproduct(k2_multipl!$A$1:$AU$100,Y$1,k3.5_condition!$B71:$B72)))</f>
        <v>0</v>
      </c>
      <c r="Z71" s="36">
        <f>if($A71="",0,if(Z$1="",0,dproduct(k2_multipl!$A$1:$AU$100,Z$1,k3.5_condition!$B71:$B72)))</f>
        <v>0</v>
      </c>
      <c r="AA71" s="36">
        <f>if($A71="",0,if(AA$1="",0,dproduct(k2_multipl!$A$1:$AU$100,AA$1,k3.5_condition!$B71:$B72)))</f>
        <v>0</v>
      </c>
      <c r="AB71" s="36">
        <f>if($A71="",0,if(AB$1="",0,dproduct(k2_multipl!$A$1:$AU$100,AB$1,k3.5_condition!$B71:$B72)))</f>
        <v>0</v>
      </c>
      <c r="AC71" s="36">
        <f>if($A71="",0,if(AC$1="",0,dproduct(k2_multipl!$A$1:$AU$100,AC$1,k3.5_condition!$B71:$B72)))</f>
        <v>0</v>
      </c>
      <c r="AD71" s="36">
        <f>if($A71="",0,if(AD$1="",0,dproduct(k2_multipl!$A$1:$AU$100,AD$1,k3.5_condition!$B71:$B72)))</f>
        <v>0</v>
      </c>
      <c r="AE71" s="36">
        <f>if($A71="",0,if(AE$1="",0,dproduct(k2_multipl!$A$1:$AU$100,AE$1,k3.5_condition!$B71:$B72)))</f>
        <v>0</v>
      </c>
      <c r="AF71" s="36">
        <f>if($A71="",0,if(AF$1="",0,dproduct(k2_multipl!$A$1:$AU$100,AF$1,k3.5_condition!$B71:$B72)))</f>
        <v>0</v>
      </c>
      <c r="AG71" s="36">
        <f>if($A71="",0,if(AG$1="",0,dproduct(k2_multipl!$A$1:$AU$100,AG$1,k3.5_condition!$B71:$B72)))</f>
        <v>0</v>
      </c>
      <c r="AH71" s="36">
        <f>if($A71="",0,if(AH$1="",0,dproduct(k2_multipl!$A$1:$AU$100,AH$1,k3.5_condition!$B71:$B72)))</f>
        <v>0</v>
      </c>
      <c r="AI71" s="36">
        <f>if($A71="",0,if(AI$1="",0,dproduct(k2_multipl!$A$1:$AU$100,AI$1,k3.5_condition!$B71:$B72)))</f>
        <v>0</v>
      </c>
      <c r="AJ71" s="36">
        <f>if($A71="",0,if(AJ$1="",0,dproduct(k2_multipl!$A$1:$AU$100,AJ$1,k3.5_condition!$B71:$B72)))</f>
        <v>0</v>
      </c>
      <c r="AK71" s="36">
        <f>if($A71="",0,if(AK$1="",0,dproduct(k2_multipl!$A$1:$AU$100,AK$1,k3.5_condition!$B71:$B72)))</f>
        <v>0</v>
      </c>
      <c r="AL71" s="36">
        <f>if($A71="",0,if(AL$1="",0,dproduct(k2_multipl!$A$1:$AU$100,AL$1,k3.5_condition!$B71:$B72)))</f>
        <v>0</v>
      </c>
      <c r="AM71" s="36">
        <f>if($A71="",0,if(AM$1="",0,dproduct(k2_multipl!$A$1:$AU$100,AM$1,k3.5_condition!$B71:$B72)))</f>
        <v>0</v>
      </c>
      <c r="AN71" s="36">
        <f>if($A71="",0,if(AN$1="",0,dproduct(k2_multipl!$A$1:$AU$100,AN$1,k3.5_condition!$B71:$B72)))</f>
        <v>0</v>
      </c>
      <c r="AO71" s="36">
        <f>if($A71="",0,if(AO$1="",0,dproduct(k2_multipl!$A$1:$AU$100,AO$1,k3.5_condition!$B71:$B72)))</f>
        <v>0</v>
      </c>
      <c r="AP71" s="36">
        <f>if($A71="",0,if(AP$1="",0,dproduct(k2_multipl!$A$1:$AU$100,AP$1,k3.5_condition!$B71:$B72)))</f>
        <v>0</v>
      </c>
      <c r="AQ71" s="36">
        <f>if($A71="",0,if(AQ$1="",0,dproduct(k2_multipl!$A$1:$AU$100,AQ$1,k3.5_condition!$B71:$B72)))</f>
        <v>0</v>
      </c>
      <c r="AR71" s="36">
        <f>if($A71="",0,if(AR$1="",0,dproduct(k2_multipl!$A$1:$AU$100,AR$1,k3.5_condition!$B71:$B72)))</f>
        <v>0</v>
      </c>
      <c r="AS71" s="36">
        <f>if($A71="",0,if(AS$1="",0,dproduct(k2_multipl!$A$1:$AU$100,AS$1,k3.5_condition!$B71:$B72)))</f>
        <v>0</v>
      </c>
      <c r="AT71" s="36">
        <f>if($A71="",0,if(AT$1="",0,dproduct(k2_multipl!$A$1:$AU$100,AT$1,k3.5_condition!$B71:$B72)))</f>
        <v>0</v>
      </c>
      <c r="AU71" s="36">
        <f>if($A71="",0,if(AU$1="",0,dproduct(k2_multipl!$A$1:$AU$100,AU$1,k3.5_condition!$B71:$B72)))</f>
        <v>0</v>
      </c>
      <c r="AV71" s="36">
        <f>if($A71="",0,if(AV$1="",0,dproduct(k2_multipl!$A$1:$AU$100,AV$1,k3.5_condition!$B71:$B72)))</f>
        <v>0</v>
      </c>
      <c r="AW71" s="36">
        <f>if($A71="",0,if(AW$1="",0,dproduct(k2_multipl!$A$1:$AU$100,AW$1,k3.5_condition!$B71:$B72)))</f>
        <v>0</v>
      </c>
      <c r="AX71" s="36">
        <f>if($A71="",0,if(AX$1="",0,dproduct(k2_multipl!$A$1:$AU$100,AX$1,k3.5_condition!$B71:$B72)))</f>
        <v>0</v>
      </c>
      <c r="AY71" s="36">
        <f>if($A71="",0,if(AY$1="",0,dproduct(k2_multipl!$A$1:$AU$100,AY$1,k3.5_condition!$B71:$B72)))</f>
        <v>0</v>
      </c>
    </row>
    <row r="72">
      <c r="B72" s="36">
        <f>if($A72="",0,if(B$1="",0,dproduct(k2_multipl!$A$1:$AU$100,B$1,k3.5_condition!$A72:$A73)))</f>
        <v>0</v>
      </c>
      <c r="C72" s="36">
        <f>if($A72="",0,if(C$1="",0,dproduct(k2_multipl!$A$1:$AU$100,C$1,k3.5_condition!$A72:$A73)))</f>
        <v>0</v>
      </c>
      <c r="D72" s="36">
        <f>if($A72="",0,if(D$1="",0,dproduct(k2_multipl!$A$1:$AU$100,D$1,k3.5_condition!$A72:$A73)))</f>
        <v>0</v>
      </c>
      <c r="E72" s="36">
        <f>if($A72="",0,if(E$1="",0,dproduct(k2_multipl!$A$1:$AU$100,E$1,k3.5_condition!$A72:$A73)))</f>
        <v>0</v>
      </c>
      <c r="F72" s="36">
        <f>if($A72="",0,if(F$1="",0,dproduct(k2_multipl!$A$1:$AU$100,F$1,k3.5_condition!$A72:$A73)))</f>
        <v>0</v>
      </c>
      <c r="G72" s="36">
        <f>if($A72="",0,if(G$1="",0,dproduct(k2_multipl!$A$1:$AU$100,G$1,k3.5_condition!$A72:$A73)))</f>
        <v>0</v>
      </c>
      <c r="H72" s="36">
        <f>if($A72="",0,if(H$1="",0,dproduct(k2_multipl!$A$1:$AU$100,H$1,k3.5_condition!$A72:$A73)))</f>
        <v>0</v>
      </c>
      <c r="I72" s="36">
        <f>if($A72="",0,if(I$1="",0,dproduct(k2_multipl!$A$1:$AU$100,I$1,k3.5_condition!$A72:$A73)))</f>
        <v>0</v>
      </c>
      <c r="J72" s="36">
        <f>if($A72="",0,if(J$1="",0,dproduct(k2_multipl!$A$1:$AU$100,J$1,k3.5_condition!$A72:$A73)))</f>
        <v>0</v>
      </c>
      <c r="K72" s="36">
        <f>if($A72="",0,if(K$1="",0,dproduct(k2_multipl!$A$1:$AU$100,K$1,k3.5_condition!$A72:$A73)))</f>
        <v>0</v>
      </c>
      <c r="L72" s="36">
        <f>if($A72="",0,if(L$1="",0,dproduct(k2_multipl!$A$1:$AU$100,L$1,k3.5_condition!$A72:$A73)))</f>
        <v>0</v>
      </c>
      <c r="M72" s="36">
        <f>if($A72="",0,if(M$1="",0,dproduct(k2_multipl!$A$1:$AU$100,M$1,k3.5_condition!$A72:$A73)))</f>
        <v>0</v>
      </c>
      <c r="N72" s="36">
        <f>if($A72="",0,if(N$1="",0,dproduct(k2_multipl!$A$1:$AU$100,N$1,k3.5_condition!$A72:$A73)))</f>
        <v>0</v>
      </c>
      <c r="O72" s="36">
        <f>if($A72="",0,if(O$1="",0,dproduct(k2_multipl!$A$1:$AU$100,O$1,k3.5_condition!$A72:$A73)))</f>
        <v>0</v>
      </c>
      <c r="P72" s="36">
        <f>if($A72="",0,if(P$1="",0,dproduct(k2_multipl!$A$1:$AU$100,P$1,k3.5_condition!$A72:$A73)))</f>
        <v>0</v>
      </c>
      <c r="Q72" s="36">
        <f>if($A72="",0,if(Q$1="",0,dproduct(k2_multipl!$A$1:$AU$100,Q$1,k3.5_condition!$A72:$A73)))</f>
        <v>0</v>
      </c>
      <c r="R72" s="36">
        <f>if($A72="",0,if(R$1="",0,dproduct(k2_multipl!$A$1:$AU$100,R$1,k3.5_condition!$A72:$A73)))</f>
        <v>0</v>
      </c>
      <c r="S72" s="36">
        <f>if($A72="",0,if(S$1="",0,dproduct(k2_multipl!$A$1:$AU$100,S$1,k3.5_condition!$A72:$A73)))</f>
        <v>0</v>
      </c>
      <c r="T72" s="36">
        <f>if($A72="",0,if(T$1="",0,dproduct(k2_multipl!$A$1:$AU$100,T$1,k3.5_condition!$A72:$A73)))</f>
        <v>0</v>
      </c>
      <c r="U72" s="36">
        <f>if($A72="",0,if(U$1="",0,dproduct(k2_multipl!$A$1:$AU$100,U$1,k3.5_condition!$A72:$A73)))</f>
        <v>0</v>
      </c>
      <c r="V72" s="36">
        <f>if($A72="",0,if(V$1="",0,dproduct(k2_multipl!$A$1:$AU$100,V$1,k3.5_condition!$A72:$A73)))</f>
        <v>0</v>
      </c>
      <c r="W72" s="36">
        <f>if($A72="",0,if(W$1="",0,dproduct(k2_multipl!$A$1:$AU$100,W$1,k3.5_condition!$A72:$A73)))</f>
        <v>0</v>
      </c>
      <c r="X72" s="36">
        <f>if($A72="",0,if(X$1="",0,dproduct(k2_multipl!$A$1:$AU$100,X$1,k3.5_condition!$A72:$A73)))</f>
        <v>0</v>
      </c>
      <c r="Y72" s="36">
        <f>if($A72="",0,if(Y$1="",0,dproduct(k2_multipl!$A$1:$AU$100,Y$1,k3.5_condition!$A72:$A73)))</f>
        <v>0</v>
      </c>
      <c r="Z72" s="36">
        <f>if($A72="",0,if(Z$1="",0,dproduct(k2_multipl!$A$1:$AU$100,Z$1,k3.5_condition!$A72:$A73)))</f>
        <v>0</v>
      </c>
      <c r="AA72" s="36">
        <f>if($A72="",0,if(AA$1="",0,dproduct(k2_multipl!$A$1:$AU$100,AA$1,k3.5_condition!$A72:$A73)))</f>
        <v>0</v>
      </c>
      <c r="AB72" s="36">
        <f>if($A72="",0,if(AB$1="",0,dproduct(k2_multipl!$A$1:$AU$100,AB$1,k3.5_condition!$A72:$A73)))</f>
        <v>0</v>
      </c>
      <c r="AC72" s="36">
        <f>if($A72="",0,if(AC$1="",0,dproduct(k2_multipl!$A$1:$AU$100,AC$1,k3.5_condition!$A72:$A73)))</f>
        <v>0</v>
      </c>
      <c r="AD72" s="36">
        <f>if($A72="",0,if(AD$1="",0,dproduct(k2_multipl!$A$1:$AU$100,AD$1,k3.5_condition!$A72:$A73)))</f>
        <v>0</v>
      </c>
      <c r="AE72" s="36">
        <f>if($A72="",0,if(AE$1="",0,dproduct(k2_multipl!$A$1:$AU$100,AE$1,k3.5_condition!$A72:$A73)))</f>
        <v>0</v>
      </c>
      <c r="AF72" s="36">
        <f>if($A72="",0,if(AF$1="",0,dproduct(k2_multipl!$A$1:$AU$100,AF$1,k3.5_condition!$A72:$A73)))</f>
        <v>0</v>
      </c>
      <c r="AG72" s="36">
        <f>if($A72="",0,if(AG$1="",0,dproduct(k2_multipl!$A$1:$AU$100,AG$1,k3.5_condition!$A72:$A73)))</f>
        <v>0</v>
      </c>
      <c r="AH72" s="36">
        <f>if($A72="",0,if(AH$1="",0,dproduct(k2_multipl!$A$1:$AU$100,AH$1,k3.5_condition!$A72:$A73)))</f>
        <v>0</v>
      </c>
      <c r="AI72" s="36">
        <f>if($A72="",0,if(AI$1="",0,dproduct(k2_multipl!$A$1:$AU$100,AI$1,k3.5_condition!$A72:$A73)))</f>
        <v>0</v>
      </c>
      <c r="AJ72" s="36">
        <f>if($A72="",0,if(AJ$1="",0,dproduct(k2_multipl!$A$1:$AU$100,AJ$1,k3.5_condition!$A72:$A73)))</f>
        <v>0</v>
      </c>
      <c r="AK72" s="36">
        <f>if($A72="",0,if(AK$1="",0,dproduct(k2_multipl!$A$1:$AU$100,AK$1,k3.5_condition!$A72:$A73)))</f>
        <v>0</v>
      </c>
      <c r="AL72" s="36">
        <f>if($A72="",0,if(AL$1="",0,dproduct(k2_multipl!$A$1:$AU$100,AL$1,k3.5_condition!$A72:$A73)))</f>
        <v>0</v>
      </c>
      <c r="AM72" s="36">
        <f>if($A72="",0,if(AM$1="",0,dproduct(k2_multipl!$A$1:$AU$100,AM$1,k3.5_condition!$A72:$A73)))</f>
        <v>0</v>
      </c>
      <c r="AN72" s="36">
        <f>if($A72="",0,if(AN$1="",0,dproduct(k2_multipl!$A$1:$AU$100,AN$1,k3.5_condition!$A72:$A73)))</f>
        <v>0</v>
      </c>
      <c r="AO72" s="36">
        <f>if($A72="",0,if(AO$1="",0,dproduct(k2_multipl!$A$1:$AU$100,AO$1,k3.5_condition!$A72:$A73)))</f>
        <v>0</v>
      </c>
      <c r="AP72" s="36">
        <f>if($A72="",0,if(AP$1="",0,dproduct(k2_multipl!$A$1:$AU$100,AP$1,k3.5_condition!$A72:$A73)))</f>
        <v>0</v>
      </c>
      <c r="AQ72" s="36">
        <f>if($A72="",0,if(AQ$1="",0,dproduct(k2_multipl!$A$1:$AU$100,AQ$1,k3.5_condition!$A72:$A73)))</f>
        <v>0</v>
      </c>
      <c r="AR72" s="36">
        <f>if($A72="",0,if(AR$1="",0,dproduct(k2_multipl!$A$1:$AU$100,AR$1,k3.5_condition!$A72:$A73)))</f>
        <v>0</v>
      </c>
      <c r="AS72" s="36">
        <f>if($A72="",0,if(AS$1="",0,dproduct(k2_multipl!$A$1:$AU$100,AS$1,k3.5_condition!$A72:$A73)))</f>
        <v>0</v>
      </c>
      <c r="AT72" s="36">
        <f>if($A72="",0,if(AT$1="",0,dproduct(k2_multipl!$A$1:$AU$100,AT$1,k3.5_condition!$A72:$A73)))</f>
        <v>0</v>
      </c>
      <c r="AU72" s="36">
        <f>if($A72="",0,if(AU$1="",0,dproduct(k2_multipl!$A$1:$AU$100,AU$1,k3.5_condition!$A72:$A73)))</f>
        <v>0</v>
      </c>
      <c r="AV72" s="36">
        <f>if($A72="",0,if(AV$1="",0,dproduct(k2_multipl!$A$1:$AU$100,AV$1,k3.5_condition!$A72:$A73)))</f>
        <v>0</v>
      </c>
      <c r="AW72" s="36">
        <f>if($A72="",0,if(AW$1="",0,dproduct(k2_multipl!$A$1:$AU$100,AW$1,k3.5_condition!$A72:$A73)))</f>
        <v>0</v>
      </c>
      <c r="AX72" s="36">
        <f>if($A72="",0,if(AX$1="",0,dproduct(k2_multipl!$A$1:$AU$100,AX$1,k3.5_condition!$A72:$A73)))</f>
        <v>0</v>
      </c>
      <c r="AY72" s="36">
        <f>if($A72="",0,if(AY$1="",0,dproduct(k2_multipl!$A$1:$AU$100,AY$1,k3.5_condition!$A72:$A73)))</f>
        <v>0</v>
      </c>
    </row>
    <row r="73">
      <c r="B73" s="36">
        <f>if($A73="",0,if(B$1="",0,dproduct(k2_multipl!$A$1:$AU$100,B$1,k3.5_condition!$B73:$B74)))</f>
        <v>0</v>
      </c>
      <c r="C73" s="36">
        <f>if($A73="",0,if(C$1="",0,dproduct(k2_multipl!$A$1:$AU$100,C$1,k3.5_condition!$B73:$B74)))</f>
        <v>0</v>
      </c>
      <c r="D73" s="36">
        <f>if($A73="",0,if(D$1="",0,dproduct(k2_multipl!$A$1:$AU$100,D$1,k3.5_condition!$B73:$B74)))</f>
        <v>0</v>
      </c>
      <c r="E73" s="36">
        <f>if($A73="",0,if(E$1="",0,dproduct(k2_multipl!$A$1:$AU$100,E$1,k3.5_condition!$B73:$B74)))</f>
        <v>0</v>
      </c>
      <c r="F73" s="36">
        <f>if($A73="",0,if(F$1="",0,dproduct(k2_multipl!$A$1:$AU$100,F$1,k3.5_condition!$B73:$B74)))</f>
        <v>0</v>
      </c>
      <c r="G73" s="36">
        <f>if($A73="",0,if(G$1="",0,dproduct(k2_multipl!$A$1:$AU$100,G$1,k3.5_condition!$B73:$B74)))</f>
        <v>0</v>
      </c>
      <c r="H73" s="36">
        <f>if($A73="",0,if(H$1="",0,dproduct(k2_multipl!$A$1:$AU$100,H$1,k3.5_condition!$B73:$B74)))</f>
        <v>0</v>
      </c>
      <c r="I73" s="36">
        <f>if($A73="",0,if(I$1="",0,dproduct(k2_multipl!$A$1:$AU$100,I$1,k3.5_condition!$B73:$B74)))</f>
        <v>0</v>
      </c>
      <c r="J73" s="36">
        <f>if($A73="",0,if(J$1="",0,dproduct(k2_multipl!$A$1:$AU$100,J$1,k3.5_condition!$B73:$B74)))</f>
        <v>0</v>
      </c>
      <c r="K73" s="36">
        <f>if($A73="",0,if(K$1="",0,dproduct(k2_multipl!$A$1:$AU$100,K$1,k3.5_condition!$B73:$B74)))</f>
        <v>0</v>
      </c>
      <c r="L73" s="36">
        <f>if($A73="",0,if(L$1="",0,dproduct(k2_multipl!$A$1:$AU$100,L$1,k3.5_condition!$B73:$B74)))</f>
        <v>0</v>
      </c>
      <c r="M73" s="36">
        <f>if($A73="",0,if(M$1="",0,dproduct(k2_multipl!$A$1:$AU$100,M$1,k3.5_condition!$B73:$B74)))</f>
        <v>0</v>
      </c>
      <c r="N73" s="36">
        <f>if($A73="",0,if(N$1="",0,dproduct(k2_multipl!$A$1:$AU$100,N$1,k3.5_condition!$B73:$B74)))</f>
        <v>0</v>
      </c>
      <c r="O73" s="36">
        <f>if($A73="",0,if(O$1="",0,dproduct(k2_multipl!$A$1:$AU$100,O$1,k3.5_condition!$B73:$B74)))</f>
        <v>0</v>
      </c>
      <c r="P73" s="36">
        <f>if($A73="",0,if(P$1="",0,dproduct(k2_multipl!$A$1:$AU$100,P$1,k3.5_condition!$B73:$B74)))</f>
        <v>0</v>
      </c>
      <c r="Q73" s="36">
        <f>if($A73="",0,if(Q$1="",0,dproduct(k2_multipl!$A$1:$AU$100,Q$1,k3.5_condition!$B73:$B74)))</f>
        <v>0</v>
      </c>
      <c r="R73" s="36">
        <f>if($A73="",0,if(R$1="",0,dproduct(k2_multipl!$A$1:$AU$100,R$1,k3.5_condition!$B73:$B74)))</f>
        <v>0</v>
      </c>
      <c r="S73" s="36">
        <f>if($A73="",0,if(S$1="",0,dproduct(k2_multipl!$A$1:$AU$100,S$1,k3.5_condition!$B73:$B74)))</f>
        <v>0</v>
      </c>
      <c r="T73" s="36">
        <f>if($A73="",0,if(T$1="",0,dproduct(k2_multipl!$A$1:$AU$100,T$1,k3.5_condition!$B73:$B74)))</f>
        <v>0</v>
      </c>
      <c r="U73" s="36">
        <f>if($A73="",0,if(U$1="",0,dproduct(k2_multipl!$A$1:$AU$100,U$1,k3.5_condition!$B73:$B74)))</f>
        <v>0</v>
      </c>
      <c r="V73" s="36">
        <f>if($A73="",0,if(V$1="",0,dproduct(k2_multipl!$A$1:$AU$100,V$1,k3.5_condition!$B73:$B74)))</f>
        <v>0</v>
      </c>
      <c r="W73" s="36">
        <f>if($A73="",0,if(W$1="",0,dproduct(k2_multipl!$A$1:$AU$100,W$1,k3.5_condition!$B73:$B74)))</f>
        <v>0</v>
      </c>
      <c r="X73" s="36">
        <f>if($A73="",0,if(X$1="",0,dproduct(k2_multipl!$A$1:$AU$100,X$1,k3.5_condition!$B73:$B74)))</f>
        <v>0</v>
      </c>
      <c r="Y73" s="36">
        <f>if($A73="",0,if(Y$1="",0,dproduct(k2_multipl!$A$1:$AU$100,Y$1,k3.5_condition!$B73:$B74)))</f>
        <v>0</v>
      </c>
      <c r="Z73" s="36">
        <f>if($A73="",0,if(Z$1="",0,dproduct(k2_multipl!$A$1:$AU$100,Z$1,k3.5_condition!$B73:$B74)))</f>
        <v>0</v>
      </c>
      <c r="AA73" s="36">
        <f>if($A73="",0,if(AA$1="",0,dproduct(k2_multipl!$A$1:$AU$100,AA$1,k3.5_condition!$B73:$B74)))</f>
        <v>0</v>
      </c>
      <c r="AB73" s="36">
        <f>if($A73="",0,if(AB$1="",0,dproduct(k2_multipl!$A$1:$AU$100,AB$1,k3.5_condition!$B73:$B74)))</f>
        <v>0</v>
      </c>
      <c r="AC73" s="36">
        <f>if($A73="",0,if(AC$1="",0,dproduct(k2_multipl!$A$1:$AU$100,AC$1,k3.5_condition!$B73:$B74)))</f>
        <v>0</v>
      </c>
      <c r="AD73" s="36">
        <f>if($A73="",0,if(AD$1="",0,dproduct(k2_multipl!$A$1:$AU$100,AD$1,k3.5_condition!$B73:$B74)))</f>
        <v>0</v>
      </c>
      <c r="AE73" s="36">
        <f>if($A73="",0,if(AE$1="",0,dproduct(k2_multipl!$A$1:$AU$100,AE$1,k3.5_condition!$B73:$B74)))</f>
        <v>0</v>
      </c>
      <c r="AF73" s="36">
        <f>if($A73="",0,if(AF$1="",0,dproduct(k2_multipl!$A$1:$AU$100,AF$1,k3.5_condition!$B73:$B74)))</f>
        <v>0</v>
      </c>
      <c r="AG73" s="36">
        <f>if($A73="",0,if(AG$1="",0,dproduct(k2_multipl!$A$1:$AU$100,AG$1,k3.5_condition!$B73:$B74)))</f>
        <v>0</v>
      </c>
      <c r="AH73" s="36">
        <f>if($A73="",0,if(AH$1="",0,dproduct(k2_multipl!$A$1:$AU$100,AH$1,k3.5_condition!$B73:$B74)))</f>
        <v>0</v>
      </c>
      <c r="AI73" s="36">
        <f>if($A73="",0,if(AI$1="",0,dproduct(k2_multipl!$A$1:$AU$100,AI$1,k3.5_condition!$B73:$B74)))</f>
        <v>0</v>
      </c>
      <c r="AJ73" s="36">
        <f>if($A73="",0,if(AJ$1="",0,dproduct(k2_multipl!$A$1:$AU$100,AJ$1,k3.5_condition!$B73:$B74)))</f>
        <v>0</v>
      </c>
      <c r="AK73" s="36">
        <f>if($A73="",0,if(AK$1="",0,dproduct(k2_multipl!$A$1:$AU$100,AK$1,k3.5_condition!$B73:$B74)))</f>
        <v>0</v>
      </c>
      <c r="AL73" s="36">
        <f>if($A73="",0,if(AL$1="",0,dproduct(k2_multipl!$A$1:$AU$100,AL$1,k3.5_condition!$B73:$B74)))</f>
        <v>0</v>
      </c>
      <c r="AM73" s="36">
        <f>if($A73="",0,if(AM$1="",0,dproduct(k2_multipl!$A$1:$AU$100,AM$1,k3.5_condition!$B73:$B74)))</f>
        <v>0</v>
      </c>
      <c r="AN73" s="36">
        <f>if($A73="",0,if(AN$1="",0,dproduct(k2_multipl!$A$1:$AU$100,AN$1,k3.5_condition!$B73:$B74)))</f>
        <v>0</v>
      </c>
      <c r="AO73" s="36">
        <f>if($A73="",0,if(AO$1="",0,dproduct(k2_multipl!$A$1:$AU$100,AO$1,k3.5_condition!$B73:$B74)))</f>
        <v>0</v>
      </c>
      <c r="AP73" s="36">
        <f>if($A73="",0,if(AP$1="",0,dproduct(k2_multipl!$A$1:$AU$100,AP$1,k3.5_condition!$B73:$B74)))</f>
        <v>0</v>
      </c>
      <c r="AQ73" s="36">
        <f>if($A73="",0,if(AQ$1="",0,dproduct(k2_multipl!$A$1:$AU$100,AQ$1,k3.5_condition!$B73:$B74)))</f>
        <v>0</v>
      </c>
      <c r="AR73" s="36">
        <f>if($A73="",0,if(AR$1="",0,dproduct(k2_multipl!$A$1:$AU$100,AR$1,k3.5_condition!$B73:$B74)))</f>
        <v>0</v>
      </c>
      <c r="AS73" s="36">
        <f>if($A73="",0,if(AS$1="",0,dproduct(k2_multipl!$A$1:$AU$100,AS$1,k3.5_condition!$B73:$B74)))</f>
        <v>0</v>
      </c>
      <c r="AT73" s="36">
        <f>if($A73="",0,if(AT$1="",0,dproduct(k2_multipl!$A$1:$AU$100,AT$1,k3.5_condition!$B73:$B74)))</f>
        <v>0</v>
      </c>
      <c r="AU73" s="36">
        <f>if($A73="",0,if(AU$1="",0,dproduct(k2_multipl!$A$1:$AU$100,AU$1,k3.5_condition!$B73:$B74)))</f>
        <v>0</v>
      </c>
      <c r="AV73" s="36">
        <f>if($A73="",0,if(AV$1="",0,dproduct(k2_multipl!$A$1:$AU$100,AV$1,k3.5_condition!$B73:$B74)))</f>
        <v>0</v>
      </c>
      <c r="AW73" s="36">
        <f>if($A73="",0,if(AW$1="",0,dproduct(k2_multipl!$A$1:$AU$100,AW$1,k3.5_condition!$B73:$B74)))</f>
        <v>0</v>
      </c>
      <c r="AX73" s="36">
        <f>if($A73="",0,if(AX$1="",0,dproduct(k2_multipl!$A$1:$AU$100,AX$1,k3.5_condition!$B73:$B74)))</f>
        <v>0</v>
      </c>
      <c r="AY73" s="36">
        <f>if($A73="",0,if(AY$1="",0,dproduct(k2_multipl!$A$1:$AU$100,AY$1,k3.5_condition!$B73:$B74)))</f>
        <v>0</v>
      </c>
    </row>
    <row r="74">
      <c r="B74" s="36">
        <f>if($A74="",0,if(B$1="",0,dproduct(k2_multipl!$A$1:$AU$100,B$1,k3.5_condition!$A74:$A75)))</f>
        <v>0</v>
      </c>
      <c r="C74" s="36">
        <f>if($A74="",0,if(C$1="",0,dproduct(k2_multipl!$A$1:$AU$100,C$1,k3.5_condition!$A74:$A75)))</f>
        <v>0</v>
      </c>
      <c r="D74" s="36">
        <f>if($A74="",0,if(D$1="",0,dproduct(k2_multipl!$A$1:$AU$100,D$1,k3.5_condition!$A74:$A75)))</f>
        <v>0</v>
      </c>
      <c r="E74" s="36">
        <f>if($A74="",0,if(E$1="",0,dproduct(k2_multipl!$A$1:$AU$100,E$1,k3.5_condition!$A74:$A75)))</f>
        <v>0</v>
      </c>
      <c r="F74" s="36">
        <f>if($A74="",0,if(F$1="",0,dproduct(k2_multipl!$A$1:$AU$100,F$1,k3.5_condition!$A74:$A75)))</f>
        <v>0</v>
      </c>
      <c r="G74" s="36">
        <f>if($A74="",0,if(G$1="",0,dproduct(k2_multipl!$A$1:$AU$100,G$1,k3.5_condition!$A74:$A75)))</f>
        <v>0</v>
      </c>
      <c r="H74" s="36">
        <f>if($A74="",0,if(H$1="",0,dproduct(k2_multipl!$A$1:$AU$100,H$1,k3.5_condition!$A74:$A75)))</f>
        <v>0</v>
      </c>
      <c r="I74" s="36">
        <f>if($A74="",0,if(I$1="",0,dproduct(k2_multipl!$A$1:$AU$100,I$1,k3.5_condition!$A74:$A75)))</f>
        <v>0</v>
      </c>
      <c r="J74" s="36">
        <f>if($A74="",0,if(J$1="",0,dproduct(k2_multipl!$A$1:$AU$100,J$1,k3.5_condition!$A74:$A75)))</f>
        <v>0</v>
      </c>
      <c r="K74" s="36">
        <f>if($A74="",0,if(K$1="",0,dproduct(k2_multipl!$A$1:$AU$100,K$1,k3.5_condition!$A74:$A75)))</f>
        <v>0</v>
      </c>
      <c r="L74" s="36">
        <f>if($A74="",0,if(L$1="",0,dproduct(k2_multipl!$A$1:$AU$100,L$1,k3.5_condition!$A74:$A75)))</f>
        <v>0</v>
      </c>
      <c r="M74" s="36">
        <f>if($A74="",0,if(M$1="",0,dproduct(k2_multipl!$A$1:$AU$100,M$1,k3.5_condition!$A74:$A75)))</f>
        <v>0</v>
      </c>
      <c r="N74" s="36">
        <f>if($A74="",0,if(N$1="",0,dproduct(k2_multipl!$A$1:$AU$100,N$1,k3.5_condition!$A74:$A75)))</f>
        <v>0</v>
      </c>
      <c r="O74" s="36">
        <f>if($A74="",0,if(O$1="",0,dproduct(k2_multipl!$A$1:$AU$100,O$1,k3.5_condition!$A74:$A75)))</f>
        <v>0</v>
      </c>
      <c r="P74" s="36">
        <f>if($A74="",0,if(P$1="",0,dproduct(k2_multipl!$A$1:$AU$100,P$1,k3.5_condition!$A74:$A75)))</f>
        <v>0</v>
      </c>
      <c r="Q74" s="36">
        <f>if($A74="",0,if(Q$1="",0,dproduct(k2_multipl!$A$1:$AU$100,Q$1,k3.5_condition!$A74:$A75)))</f>
        <v>0</v>
      </c>
      <c r="R74" s="36">
        <f>if($A74="",0,if(R$1="",0,dproduct(k2_multipl!$A$1:$AU$100,R$1,k3.5_condition!$A74:$A75)))</f>
        <v>0</v>
      </c>
      <c r="S74" s="36">
        <f>if($A74="",0,if(S$1="",0,dproduct(k2_multipl!$A$1:$AU$100,S$1,k3.5_condition!$A74:$A75)))</f>
        <v>0</v>
      </c>
      <c r="T74" s="36">
        <f>if($A74="",0,if(T$1="",0,dproduct(k2_multipl!$A$1:$AU$100,T$1,k3.5_condition!$A74:$A75)))</f>
        <v>0</v>
      </c>
      <c r="U74" s="36">
        <f>if($A74="",0,if(U$1="",0,dproduct(k2_multipl!$A$1:$AU$100,U$1,k3.5_condition!$A74:$A75)))</f>
        <v>0</v>
      </c>
      <c r="V74" s="36">
        <f>if($A74="",0,if(V$1="",0,dproduct(k2_multipl!$A$1:$AU$100,V$1,k3.5_condition!$A74:$A75)))</f>
        <v>0</v>
      </c>
      <c r="W74" s="36">
        <f>if($A74="",0,if(W$1="",0,dproduct(k2_multipl!$A$1:$AU$100,W$1,k3.5_condition!$A74:$A75)))</f>
        <v>0</v>
      </c>
      <c r="X74" s="36">
        <f>if($A74="",0,if(X$1="",0,dproduct(k2_multipl!$A$1:$AU$100,X$1,k3.5_condition!$A74:$A75)))</f>
        <v>0</v>
      </c>
      <c r="Y74" s="36">
        <f>if($A74="",0,if(Y$1="",0,dproduct(k2_multipl!$A$1:$AU$100,Y$1,k3.5_condition!$A74:$A75)))</f>
        <v>0</v>
      </c>
      <c r="Z74" s="36">
        <f>if($A74="",0,if(Z$1="",0,dproduct(k2_multipl!$A$1:$AU$100,Z$1,k3.5_condition!$A74:$A75)))</f>
        <v>0</v>
      </c>
      <c r="AA74" s="36">
        <f>if($A74="",0,if(AA$1="",0,dproduct(k2_multipl!$A$1:$AU$100,AA$1,k3.5_condition!$A74:$A75)))</f>
        <v>0</v>
      </c>
      <c r="AB74" s="36">
        <f>if($A74="",0,if(AB$1="",0,dproduct(k2_multipl!$A$1:$AU$100,AB$1,k3.5_condition!$A74:$A75)))</f>
        <v>0</v>
      </c>
      <c r="AC74" s="36">
        <f>if($A74="",0,if(AC$1="",0,dproduct(k2_multipl!$A$1:$AU$100,AC$1,k3.5_condition!$A74:$A75)))</f>
        <v>0</v>
      </c>
      <c r="AD74" s="36">
        <f>if($A74="",0,if(AD$1="",0,dproduct(k2_multipl!$A$1:$AU$100,AD$1,k3.5_condition!$A74:$A75)))</f>
        <v>0</v>
      </c>
      <c r="AE74" s="36">
        <f>if($A74="",0,if(AE$1="",0,dproduct(k2_multipl!$A$1:$AU$100,AE$1,k3.5_condition!$A74:$A75)))</f>
        <v>0</v>
      </c>
      <c r="AF74" s="36">
        <f>if($A74="",0,if(AF$1="",0,dproduct(k2_multipl!$A$1:$AU$100,AF$1,k3.5_condition!$A74:$A75)))</f>
        <v>0</v>
      </c>
      <c r="AG74" s="36">
        <f>if($A74="",0,if(AG$1="",0,dproduct(k2_multipl!$A$1:$AU$100,AG$1,k3.5_condition!$A74:$A75)))</f>
        <v>0</v>
      </c>
      <c r="AH74" s="36">
        <f>if($A74="",0,if(AH$1="",0,dproduct(k2_multipl!$A$1:$AU$100,AH$1,k3.5_condition!$A74:$A75)))</f>
        <v>0</v>
      </c>
      <c r="AI74" s="36">
        <f>if($A74="",0,if(AI$1="",0,dproduct(k2_multipl!$A$1:$AU$100,AI$1,k3.5_condition!$A74:$A75)))</f>
        <v>0</v>
      </c>
      <c r="AJ74" s="36">
        <f>if($A74="",0,if(AJ$1="",0,dproduct(k2_multipl!$A$1:$AU$100,AJ$1,k3.5_condition!$A74:$A75)))</f>
        <v>0</v>
      </c>
      <c r="AK74" s="36">
        <f>if($A74="",0,if(AK$1="",0,dproduct(k2_multipl!$A$1:$AU$100,AK$1,k3.5_condition!$A74:$A75)))</f>
        <v>0</v>
      </c>
      <c r="AL74" s="36">
        <f>if($A74="",0,if(AL$1="",0,dproduct(k2_multipl!$A$1:$AU$100,AL$1,k3.5_condition!$A74:$A75)))</f>
        <v>0</v>
      </c>
      <c r="AM74" s="36">
        <f>if($A74="",0,if(AM$1="",0,dproduct(k2_multipl!$A$1:$AU$100,AM$1,k3.5_condition!$A74:$A75)))</f>
        <v>0</v>
      </c>
      <c r="AN74" s="36">
        <f>if($A74="",0,if(AN$1="",0,dproduct(k2_multipl!$A$1:$AU$100,AN$1,k3.5_condition!$A74:$A75)))</f>
        <v>0</v>
      </c>
      <c r="AO74" s="36">
        <f>if($A74="",0,if(AO$1="",0,dproduct(k2_multipl!$A$1:$AU$100,AO$1,k3.5_condition!$A74:$A75)))</f>
        <v>0</v>
      </c>
      <c r="AP74" s="36">
        <f>if($A74="",0,if(AP$1="",0,dproduct(k2_multipl!$A$1:$AU$100,AP$1,k3.5_condition!$A74:$A75)))</f>
        <v>0</v>
      </c>
      <c r="AQ74" s="36">
        <f>if($A74="",0,if(AQ$1="",0,dproduct(k2_multipl!$A$1:$AU$100,AQ$1,k3.5_condition!$A74:$A75)))</f>
        <v>0</v>
      </c>
      <c r="AR74" s="36">
        <f>if($A74="",0,if(AR$1="",0,dproduct(k2_multipl!$A$1:$AU$100,AR$1,k3.5_condition!$A74:$A75)))</f>
        <v>0</v>
      </c>
      <c r="AS74" s="36">
        <f>if($A74="",0,if(AS$1="",0,dproduct(k2_multipl!$A$1:$AU$100,AS$1,k3.5_condition!$A74:$A75)))</f>
        <v>0</v>
      </c>
      <c r="AT74" s="36">
        <f>if($A74="",0,if(AT$1="",0,dproduct(k2_multipl!$A$1:$AU$100,AT$1,k3.5_condition!$A74:$A75)))</f>
        <v>0</v>
      </c>
      <c r="AU74" s="36">
        <f>if($A74="",0,if(AU$1="",0,dproduct(k2_multipl!$A$1:$AU$100,AU$1,k3.5_condition!$A74:$A75)))</f>
        <v>0</v>
      </c>
      <c r="AV74" s="36">
        <f>if($A74="",0,if(AV$1="",0,dproduct(k2_multipl!$A$1:$AU$100,AV$1,k3.5_condition!$A74:$A75)))</f>
        <v>0</v>
      </c>
      <c r="AW74" s="36">
        <f>if($A74="",0,if(AW$1="",0,dproduct(k2_multipl!$A$1:$AU$100,AW$1,k3.5_condition!$A74:$A75)))</f>
        <v>0</v>
      </c>
      <c r="AX74" s="36">
        <f>if($A74="",0,if(AX$1="",0,dproduct(k2_multipl!$A$1:$AU$100,AX$1,k3.5_condition!$A74:$A75)))</f>
        <v>0</v>
      </c>
      <c r="AY74" s="36">
        <f>if($A74="",0,if(AY$1="",0,dproduct(k2_multipl!$A$1:$AU$100,AY$1,k3.5_condition!$A74:$A75)))</f>
        <v>0</v>
      </c>
    </row>
    <row r="75">
      <c r="B75" s="36">
        <f>if($A75="",0,if(B$1="",0,dproduct(k2_multipl!$A$1:$AU$100,B$1,k3.5_condition!$B75:$B76)))</f>
        <v>0</v>
      </c>
      <c r="C75" s="36">
        <f>if($A75="",0,if(C$1="",0,dproduct(k2_multipl!$A$1:$AU$100,C$1,k3.5_condition!$B75:$B76)))</f>
        <v>0</v>
      </c>
      <c r="D75" s="36">
        <f>if($A75="",0,if(D$1="",0,dproduct(k2_multipl!$A$1:$AU$100,D$1,k3.5_condition!$B75:$B76)))</f>
        <v>0</v>
      </c>
      <c r="E75" s="36">
        <f>if($A75="",0,if(E$1="",0,dproduct(k2_multipl!$A$1:$AU$100,E$1,k3.5_condition!$B75:$B76)))</f>
        <v>0</v>
      </c>
      <c r="F75" s="36">
        <f>if($A75="",0,if(F$1="",0,dproduct(k2_multipl!$A$1:$AU$100,F$1,k3.5_condition!$B75:$B76)))</f>
        <v>0</v>
      </c>
      <c r="G75" s="36">
        <f>if($A75="",0,if(G$1="",0,dproduct(k2_multipl!$A$1:$AU$100,G$1,k3.5_condition!$B75:$B76)))</f>
        <v>0</v>
      </c>
      <c r="H75" s="36">
        <f>if($A75="",0,if(H$1="",0,dproduct(k2_multipl!$A$1:$AU$100,H$1,k3.5_condition!$B75:$B76)))</f>
        <v>0</v>
      </c>
      <c r="I75" s="36">
        <f>if($A75="",0,if(I$1="",0,dproduct(k2_multipl!$A$1:$AU$100,I$1,k3.5_condition!$B75:$B76)))</f>
        <v>0</v>
      </c>
      <c r="J75" s="36">
        <f>if($A75="",0,if(J$1="",0,dproduct(k2_multipl!$A$1:$AU$100,J$1,k3.5_condition!$B75:$B76)))</f>
        <v>0</v>
      </c>
      <c r="K75" s="36">
        <f>if($A75="",0,if(K$1="",0,dproduct(k2_multipl!$A$1:$AU$100,K$1,k3.5_condition!$B75:$B76)))</f>
        <v>0</v>
      </c>
      <c r="L75" s="36">
        <f>if($A75="",0,if(L$1="",0,dproduct(k2_multipl!$A$1:$AU$100,L$1,k3.5_condition!$B75:$B76)))</f>
        <v>0</v>
      </c>
      <c r="M75" s="36">
        <f>if($A75="",0,if(M$1="",0,dproduct(k2_multipl!$A$1:$AU$100,M$1,k3.5_condition!$B75:$B76)))</f>
        <v>0</v>
      </c>
      <c r="N75" s="36">
        <f>if($A75="",0,if(N$1="",0,dproduct(k2_multipl!$A$1:$AU$100,N$1,k3.5_condition!$B75:$B76)))</f>
        <v>0</v>
      </c>
      <c r="O75" s="36">
        <f>if($A75="",0,if(O$1="",0,dproduct(k2_multipl!$A$1:$AU$100,O$1,k3.5_condition!$B75:$B76)))</f>
        <v>0</v>
      </c>
      <c r="P75" s="36">
        <f>if($A75="",0,if(P$1="",0,dproduct(k2_multipl!$A$1:$AU$100,P$1,k3.5_condition!$B75:$B76)))</f>
        <v>0</v>
      </c>
      <c r="Q75" s="36">
        <f>if($A75="",0,if(Q$1="",0,dproduct(k2_multipl!$A$1:$AU$100,Q$1,k3.5_condition!$B75:$B76)))</f>
        <v>0</v>
      </c>
      <c r="R75" s="36">
        <f>if($A75="",0,if(R$1="",0,dproduct(k2_multipl!$A$1:$AU$100,R$1,k3.5_condition!$B75:$B76)))</f>
        <v>0</v>
      </c>
      <c r="S75" s="36">
        <f>if($A75="",0,if(S$1="",0,dproduct(k2_multipl!$A$1:$AU$100,S$1,k3.5_condition!$B75:$B76)))</f>
        <v>0</v>
      </c>
      <c r="T75" s="36">
        <f>if($A75="",0,if(T$1="",0,dproduct(k2_multipl!$A$1:$AU$100,T$1,k3.5_condition!$B75:$B76)))</f>
        <v>0</v>
      </c>
      <c r="U75" s="36">
        <f>if($A75="",0,if(U$1="",0,dproduct(k2_multipl!$A$1:$AU$100,U$1,k3.5_condition!$B75:$B76)))</f>
        <v>0</v>
      </c>
      <c r="V75" s="36">
        <f>if($A75="",0,if(V$1="",0,dproduct(k2_multipl!$A$1:$AU$100,V$1,k3.5_condition!$B75:$B76)))</f>
        <v>0</v>
      </c>
      <c r="W75" s="36">
        <f>if($A75="",0,if(W$1="",0,dproduct(k2_multipl!$A$1:$AU$100,W$1,k3.5_condition!$B75:$B76)))</f>
        <v>0</v>
      </c>
      <c r="X75" s="36">
        <f>if($A75="",0,if(X$1="",0,dproduct(k2_multipl!$A$1:$AU$100,X$1,k3.5_condition!$B75:$B76)))</f>
        <v>0</v>
      </c>
      <c r="Y75" s="36">
        <f>if($A75="",0,if(Y$1="",0,dproduct(k2_multipl!$A$1:$AU$100,Y$1,k3.5_condition!$B75:$B76)))</f>
        <v>0</v>
      </c>
      <c r="Z75" s="36">
        <f>if($A75="",0,if(Z$1="",0,dproduct(k2_multipl!$A$1:$AU$100,Z$1,k3.5_condition!$B75:$B76)))</f>
        <v>0</v>
      </c>
      <c r="AA75" s="36">
        <f>if($A75="",0,if(AA$1="",0,dproduct(k2_multipl!$A$1:$AU$100,AA$1,k3.5_condition!$B75:$B76)))</f>
        <v>0</v>
      </c>
      <c r="AB75" s="36">
        <f>if($A75="",0,if(AB$1="",0,dproduct(k2_multipl!$A$1:$AU$100,AB$1,k3.5_condition!$B75:$B76)))</f>
        <v>0</v>
      </c>
      <c r="AC75" s="36">
        <f>if($A75="",0,if(AC$1="",0,dproduct(k2_multipl!$A$1:$AU$100,AC$1,k3.5_condition!$B75:$B76)))</f>
        <v>0</v>
      </c>
      <c r="AD75" s="36">
        <f>if($A75="",0,if(AD$1="",0,dproduct(k2_multipl!$A$1:$AU$100,AD$1,k3.5_condition!$B75:$B76)))</f>
        <v>0</v>
      </c>
      <c r="AE75" s="36">
        <f>if($A75="",0,if(AE$1="",0,dproduct(k2_multipl!$A$1:$AU$100,AE$1,k3.5_condition!$B75:$B76)))</f>
        <v>0</v>
      </c>
      <c r="AF75" s="36">
        <f>if($A75="",0,if(AF$1="",0,dproduct(k2_multipl!$A$1:$AU$100,AF$1,k3.5_condition!$B75:$B76)))</f>
        <v>0</v>
      </c>
      <c r="AG75" s="36">
        <f>if($A75="",0,if(AG$1="",0,dproduct(k2_multipl!$A$1:$AU$100,AG$1,k3.5_condition!$B75:$B76)))</f>
        <v>0</v>
      </c>
      <c r="AH75" s="36">
        <f>if($A75="",0,if(AH$1="",0,dproduct(k2_multipl!$A$1:$AU$100,AH$1,k3.5_condition!$B75:$B76)))</f>
        <v>0</v>
      </c>
      <c r="AI75" s="36">
        <f>if($A75="",0,if(AI$1="",0,dproduct(k2_multipl!$A$1:$AU$100,AI$1,k3.5_condition!$B75:$B76)))</f>
        <v>0</v>
      </c>
      <c r="AJ75" s="36">
        <f>if($A75="",0,if(AJ$1="",0,dproduct(k2_multipl!$A$1:$AU$100,AJ$1,k3.5_condition!$B75:$B76)))</f>
        <v>0</v>
      </c>
      <c r="AK75" s="36">
        <f>if($A75="",0,if(AK$1="",0,dproduct(k2_multipl!$A$1:$AU$100,AK$1,k3.5_condition!$B75:$B76)))</f>
        <v>0</v>
      </c>
      <c r="AL75" s="36">
        <f>if($A75="",0,if(AL$1="",0,dproduct(k2_multipl!$A$1:$AU$100,AL$1,k3.5_condition!$B75:$B76)))</f>
        <v>0</v>
      </c>
      <c r="AM75" s="36">
        <f>if($A75="",0,if(AM$1="",0,dproduct(k2_multipl!$A$1:$AU$100,AM$1,k3.5_condition!$B75:$B76)))</f>
        <v>0</v>
      </c>
      <c r="AN75" s="36">
        <f>if($A75="",0,if(AN$1="",0,dproduct(k2_multipl!$A$1:$AU$100,AN$1,k3.5_condition!$B75:$B76)))</f>
        <v>0</v>
      </c>
      <c r="AO75" s="36">
        <f>if($A75="",0,if(AO$1="",0,dproduct(k2_multipl!$A$1:$AU$100,AO$1,k3.5_condition!$B75:$B76)))</f>
        <v>0</v>
      </c>
      <c r="AP75" s="36">
        <f>if($A75="",0,if(AP$1="",0,dproduct(k2_multipl!$A$1:$AU$100,AP$1,k3.5_condition!$B75:$B76)))</f>
        <v>0</v>
      </c>
      <c r="AQ75" s="36">
        <f>if($A75="",0,if(AQ$1="",0,dproduct(k2_multipl!$A$1:$AU$100,AQ$1,k3.5_condition!$B75:$B76)))</f>
        <v>0</v>
      </c>
      <c r="AR75" s="36">
        <f>if($A75="",0,if(AR$1="",0,dproduct(k2_multipl!$A$1:$AU$100,AR$1,k3.5_condition!$B75:$B76)))</f>
        <v>0</v>
      </c>
      <c r="AS75" s="36">
        <f>if($A75="",0,if(AS$1="",0,dproduct(k2_multipl!$A$1:$AU$100,AS$1,k3.5_condition!$B75:$B76)))</f>
        <v>0</v>
      </c>
      <c r="AT75" s="36">
        <f>if($A75="",0,if(AT$1="",0,dproduct(k2_multipl!$A$1:$AU$100,AT$1,k3.5_condition!$B75:$B76)))</f>
        <v>0</v>
      </c>
      <c r="AU75" s="36">
        <f>if($A75="",0,if(AU$1="",0,dproduct(k2_multipl!$A$1:$AU$100,AU$1,k3.5_condition!$B75:$B76)))</f>
        <v>0</v>
      </c>
      <c r="AV75" s="36">
        <f>if($A75="",0,if(AV$1="",0,dproduct(k2_multipl!$A$1:$AU$100,AV$1,k3.5_condition!$B75:$B76)))</f>
        <v>0</v>
      </c>
      <c r="AW75" s="36">
        <f>if($A75="",0,if(AW$1="",0,dproduct(k2_multipl!$A$1:$AU$100,AW$1,k3.5_condition!$B75:$B76)))</f>
        <v>0</v>
      </c>
      <c r="AX75" s="36">
        <f>if($A75="",0,if(AX$1="",0,dproduct(k2_multipl!$A$1:$AU$100,AX$1,k3.5_condition!$B75:$B76)))</f>
        <v>0</v>
      </c>
      <c r="AY75" s="36">
        <f>if($A75="",0,if(AY$1="",0,dproduct(k2_multipl!$A$1:$AU$100,AY$1,k3.5_condition!$B75:$B76)))</f>
        <v>0</v>
      </c>
    </row>
    <row r="76">
      <c r="B76" s="36">
        <f>if($A76="",0,if(B$1="",0,dproduct(k2_multipl!$A$1:$AU$100,B$1,k3.5_condition!$A76:$A77)))</f>
        <v>0</v>
      </c>
      <c r="C76" s="36">
        <f>if($A76="",0,if(C$1="",0,dproduct(k2_multipl!$A$1:$AU$100,C$1,k3.5_condition!$A76:$A77)))</f>
        <v>0</v>
      </c>
      <c r="D76" s="36">
        <f>if($A76="",0,if(D$1="",0,dproduct(k2_multipl!$A$1:$AU$100,D$1,k3.5_condition!$A76:$A77)))</f>
        <v>0</v>
      </c>
      <c r="E76" s="36">
        <f>if($A76="",0,if(E$1="",0,dproduct(k2_multipl!$A$1:$AU$100,E$1,k3.5_condition!$A76:$A77)))</f>
        <v>0</v>
      </c>
      <c r="F76" s="36">
        <f>if($A76="",0,if(F$1="",0,dproduct(k2_multipl!$A$1:$AU$100,F$1,k3.5_condition!$A76:$A77)))</f>
        <v>0</v>
      </c>
      <c r="G76" s="36">
        <f>if($A76="",0,if(G$1="",0,dproduct(k2_multipl!$A$1:$AU$100,G$1,k3.5_condition!$A76:$A77)))</f>
        <v>0</v>
      </c>
      <c r="H76" s="36">
        <f>if($A76="",0,if(H$1="",0,dproduct(k2_multipl!$A$1:$AU$100,H$1,k3.5_condition!$A76:$A77)))</f>
        <v>0</v>
      </c>
      <c r="I76" s="36">
        <f>if($A76="",0,if(I$1="",0,dproduct(k2_multipl!$A$1:$AU$100,I$1,k3.5_condition!$A76:$A77)))</f>
        <v>0</v>
      </c>
      <c r="J76" s="36">
        <f>if($A76="",0,if(J$1="",0,dproduct(k2_multipl!$A$1:$AU$100,J$1,k3.5_condition!$A76:$A77)))</f>
        <v>0</v>
      </c>
      <c r="K76" s="36">
        <f>if($A76="",0,if(K$1="",0,dproduct(k2_multipl!$A$1:$AU$100,K$1,k3.5_condition!$A76:$A77)))</f>
        <v>0</v>
      </c>
      <c r="L76" s="36">
        <f>if($A76="",0,if(L$1="",0,dproduct(k2_multipl!$A$1:$AU$100,L$1,k3.5_condition!$A76:$A77)))</f>
        <v>0</v>
      </c>
      <c r="M76" s="36">
        <f>if($A76="",0,if(M$1="",0,dproduct(k2_multipl!$A$1:$AU$100,M$1,k3.5_condition!$A76:$A77)))</f>
        <v>0</v>
      </c>
      <c r="N76" s="36">
        <f>if($A76="",0,if(N$1="",0,dproduct(k2_multipl!$A$1:$AU$100,N$1,k3.5_condition!$A76:$A77)))</f>
        <v>0</v>
      </c>
      <c r="O76" s="36">
        <f>if($A76="",0,if(O$1="",0,dproduct(k2_multipl!$A$1:$AU$100,O$1,k3.5_condition!$A76:$A77)))</f>
        <v>0</v>
      </c>
      <c r="P76" s="36">
        <f>if($A76="",0,if(P$1="",0,dproduct(k2_multipl!$A$1:$AU$100,P$1,k3.5_condition!$A76:$A77)))</f>
        <v>0</v>
      </c>
      <c r="Q76" s="36">
        <f>if($A76="",0,if(Q$1="",0,dproduct(k2_multipl!$A$1:$AU$100,Q$1,k3.5_condition!$A76:$A77)))</f>
        <v>0</v>
      </c>
      <c r="R76" s="36">
        <f>if($A76="",0,if(R$1="",0,dproduct(k2_multipl!$A$1:$AU$100,R$1,k3.5_condition!$A76:$A77)))</f>
        <v>0</v>
      </c>
      <c r="S76" s="36">
        <f>if($A76="",0,if(S$1="",0,dproduct(k2_multipl!$A$1:$AU$100,S$1,k3.5_condition!$A76:$A77)))</f>
        <v>0</v>
      </c>
      <c r="T76" s="36">
        <f>if($A76="",0,if(T$1="",0,dproduct(k2_multipl!$A$1:$AU$100,T$1,k3.5_condition!$A76:$A77)))</f>
        <v>0</v>
      </c>
      <c r="U76" s="36">
        <f>if($A76="",0,if(U$1="",0,dproduct(k2_multipl!$A$1:$AU$100,U$1,k3.5_condition!$A76:$A77)))</f>
        <v>0</v>
      </c>
      <c r="V76" s="36">
        <f>if($A76="",0,if(V$1="",0,dproduct(k2_multipl!$A$1:$AU$100,V$1,k3.5_condition!$A76:$A77)))</f>
        <v>0</v>
      </c>
      <c r="W76" s="36">
        <f>if($A76="",0,if(W$1="",0,dproduct(k2_multipl!$A$1:$AU$100,W$1,k3.5_condition!$A76:$A77)))</f>
        <v>0</v>
      </c>
      <c r="X76" s="36">
        <f>if($A76="",0,if(X$1="",0,dproduct(k2_multipl!$A$1:$AU$100,X$1,k3.5_condition!$A76:$A77)))</f>
        <v>0</v>
      </c>
      <c r="Y76" s="36">
        <f>if($A76="",0,if(Y$1="",0,dproduct(k2_multipl!$A$1:$AU$100,Y$1,k3.5_condition!$A76:$A77)))</f>
        <v>0</v>
      </c>
      <c r="Z76" s="36">
        <f>if($A76="",0,if(Z$1="",0,dproduct(k2_multipl!$A$1:$AU$100,Z$1,k3.5_condition!$A76:$A77)))</f>
        <v>0</v>
      </c>
      <c r="AA76" s="36">
        <f>if($A76="",0,if(AA$1="",0,dproduct(k2_multipl!$A$1:$AU$100,AA$1,k3.5_condition!$A76:$A77)))</f>
        <v>0</v>
      </c>
      <c r="AB76" s="36">
        <f>if($A76="",0,if(AB$1="",0,dproduct(k2_multipl!$A$1:$AU$100,AB$1,k3.5_condition!$A76:$A77)))</f>
        <v>0</v>
      </c>
      <c r="AC76" s="36">
        <f>if($A76="",0,if(AC$1="",0,dproduct(k2_multipl!$A$1:$AU$100,AC$1,k3.5_condition!$A76:$A77)))</f>
        <v>0</v>
      </c>
      <c r="AD76" s="36">
        <f>if($A76="",0,if(AD$1="",0,dproduct(k2_multipl!$A$1:$AU$100,AD$1,k3.5_condition!$A76:$A77)))</f>
        <v>0</v>
      </c>
      <c r="AE76" s="36">
        <f>if($A76="",0,if(AE$1="",0,dproduct(k2_multipl!$A$1:$AU$100,AE$1,k3.5_condition!$A76:$A77)))</f>
        <v>0</v>
      </c>
      <c r="AF76" s="36">
        <f>if($A76="",0,if(AF$1="",0,dproduct(k2_multipl!$A$1:$AU$100,AF$1,k3.5_condition!$A76:$A77)))</f>
        <v>0</v>
      </c>
      <c r="AG76" s="36">
        <f>if($A76="",0,if(AG$1="",0,dproduct(k2_multipl!$A$1:$AU$100,AG$1,k3.5_condition!$A76:$A77)))</f>
        <v>0</v>
      </c>
      <c r="AH76" s="36">
        <f>if($A76="",0,if(AH$1="",0,dproduct(k2_multipl!$A$1:$AU$100,AH$1,k3.5_condition!$A76:$A77)))</f>
        <v>0</v>
      </c>
      <c r="AI76" s="36">
        <f>if($A76="",0,if(AI$1="",0,dproduct(k2_multipl!$A$1:$AU$100,AI$1,k3.5_condition!$A76:$A77)))</f>
        <v>0</v>
      </c>
      <c r="AJ76" s="36">
        <f>if($A76="",0,if(AJ$1="",0,dproduct(k2_multipl!$A$1:$AU$100,AJ$1,k3.5_condition!$A76:$A77)))</f>
        <v>0</v>
      </c>
      <c r="AK76" s="36">
        <f>if($A76="",0,if(AK$1="",0,dproduct(k2_multipl!$A$1:$AU$100,AK$1,k3.5_condition!$A76:$A77)))</f>
        <v>0</v>
      </c>
      <c r="AL76" s="36">
        <f>if($A76="",0,if(AL$1="",0,dproduct(k2_multipl!$A$1:$AU$100,AL$1,k3.5_condition!$A76:$A77)))</f>
        <v>0</v>
      </c>
      <c r="AM76" s="36">
        <f>if($A76="",0,if(AM$1="",0,dproduct(k2_multipl!$A$1:$AU$100,AM$1,k3.5_condition!$A76:$A77)))</f>
        <v>0</v>
      </c>
      <c r="AN76" s="36">
        <f>if($A76="",0,if(AN$1="",0,dproduct(k2_multipl!$A$1:$AU$100,AN$1,k3.5_condition!$A76:$A77)))</f>
        <v>0</v>
      </c>
      <c r="AO76" s="36">
        <f>if($A76="",0,if(AO$1="",0,dproduct(k2_multipl!$A$1:$AU$100,AO$1,k3.5_condition!$A76:$A77)))</f>
        <v>0</v>
      </c>
      <c r="AP76" s="36">
        <f>if($A76="",0,if(AP$1="",0,dproduct(k2_multipl!$A$1:$AU$100,AP$1,k3.5_condition!$A76:$A77)))</f>
        <v>0</v>
      </c>
      <c r="AQ76" s="36">
        <f>if($A76="",0,if(AQ$1="",0,dproduct(k2_multipl!$A$1:$AU$100,AQ$1,k3.5_condition!$A76:$A77)))</f>
        <v>0</v>
      </c>
      <c r="AR76" s="36">
        <f>if($A76="",0,if(AR$1="",0,dproduct(k2_multipl!$A$1:$AU$100,AR$1,k3.5_condition!$A76:$A77)))</f>
        <v>0</v>
      </c>
      <c r="AS76" s="36">
        <f>if($A76="",0,if(AS$1="",0,dproduct(k2_multipl!$A$1:$AU$100,AS$1,k3.5_condition!$A76:$A77)))</f>
        <v>0</v>
      </c>
      <c r="AT76" s="36">
        <f>if($A76="",0,if(AT$1="",0,dproduct(k2_multipl!$A$1:$AU$100,AT$1,k3.5_condition!$A76:$A77)))</f>
        <v>0</v>
      </c>
      <c r="AU76" s="36">
        <f>if($A76="",0,if(AU$1="",0,dproduct(k2_multipl!$A$1:$AU$100,AU$1,k3.5_condition!$A76:$A77)))</f>
        <v>0</v>
      </c>
      <c r="AV76" s="36">
        <f>if($A76="",0,if(AV$1="",0,dproduct(k2_multipl!$A$1:$AU$100,AV$1,k3.5_condition!$A76:$A77)))</f>
        <v>0</v>
      </c>
      <c r="AW76" s="36">
        <f>if($A76="",0,if(AW$1="",0,dproduct(k2_multipl!$A$1:$AU$100,AW$1,k3.5_condition!$A76:$A77)))</f>
        <v>0</v>
      </c>
      <c r="AX76" s="36">
        <f>if($A76="",0,if(AX$1="",0,dproduct(k2_multipl!$A$1:$AU$100,AX$1,k3.5_condition!$A76:$A77)))</f>
        <v>0</v>
      </c>
      <c r="AY76" s="36">
        <f>if($A76="",0,if(AY$1="",0,dproduct(k2_multipl!$A$1:$AU$100,AY$1,k3.5_condition!$A76:$A77)))</f>
        <v>0</v>
      </c>
    </row>
    <row r="77">
      <c r="B77" s="36">
        <f>if($A77="",0,if(B$1="",0,dproduct(k2_multipl!$A$1:$AU$100,B$1,k3.5_condition!$B77:$B78)))</f>
        <v>0</v>
      </c>
      <c r="C77" s="36">
        <f>if($A77="",0,if(C$1="",0,dproduct(k2_multipl!$A$1:$AU$100,C$1,k3.5_condition!$B77:$B78)))</f>
        <v>0</v>
      </c>
      <c r="D77" s="36">
        <f>if($A77="",0,if(D$1="",0,dproduct(k2_multipl!$A$1:$AU$100,D$1,k3.5_condition!$B77:$B78)))</f>
        <v>0</v>
      </c>
      <c r="E77" s="36">
        <f>if($A77="",0,if(E$1="",0,dproduct(k2_multipl!$A$1:$AU$100,E$1,k3.5_condition!$B77:$B78)))</f>
        <v>0</v>
      </c>
      <c r="F77" s="36">
        <f>if($A77="",0,if(F$1="",0,dproduct(k2_multipl!$A$1:$AU$100,F$1,k3.5_condition!$B77:$B78)))</f>
        <v>0</v>
      </c>
      <c r="G77" s="36">
        <f>if($A77="",0,if(G$1="",0,dproduct(k2_multipl!$A$1:$AU$100,G$1,k3.5_condition!$B77:$B78)))</f>
        <v>0</v>
      </c>
      <c r="H77" s="36">
        <f>if($A77="",0,if(H$1="",0,dproduct(k2_multipl!$A$1:$AU$100,H$1,k3.5_condition!$B77:$B78)))</f>
        <v>0</v>
      </c>
      <c r="I77" s="36">
        <f>if($A77="",0,if(I$1="",0,dproduct(k2_multipl!$A$1:$AU$100,I$1,k3.5_condition!$B77:$B78)))</f>
        <v>0</v>
      </c>
      <c r="J77" s="36">
        <f>if($A77="",0,if(J$1="",0,dproduct(k2_multipl!$A$1:$AU$100,J$1,k3.5_condition!$B77:$B78)))</f>
        <v>0</v>
      </c>
      <c r="K77" s="36">
        <f>if($A77="",0,if(K$1="",0,dproduct(k2_multipl!$A$1:$AU$100,K$1,k3.5_condition!$B77:$B78)))</f>
        <v>0</v>
      </c>
      <c r="L77" s="36">
        <f>if($A77="",0,if(L$1="",0,dproduct(k2_multipl!$A$1:$AU$100,L$1,k3.5_condition!$B77:$B78)))</f>
        <v>0</v>
      </c>
      <c r="M77" s="36">
        <f>if($A77="",0,if(M$1="",0,dproduct(k2_multipl!$A$1:$AU$100,M$1,k3.5_condition!$B77:$B78)))</f>
        <v>0</v>
      </c>
      <c r="N77" s="36">
        <f>if($A77="",0,if(N$1="",0,dproduct(k2_multipl!$A$1:$AU$100,N$1,k3.5_condition!$B77:$B78)))</f>
        <v>0</v>
      </c>
      <c r="O77" s="36">
        <f>if($A77="",0,if(O$1="",0,dproduct(k2_multipl!$A$1:$AU$100,O$1,k3.5_condition!$B77:$B78)))</f>
        <v>0</v>
      </c>
      <c r="P77" s="36">
        <f>if($A77="",0,if(P$1="",0,dproduct(k2_multipl!$A$1:$AU$100,P$1,k3.5_condition!$B77:$B78)))</f>
        <v>0</v>
      </c>
      <c r="Q77" s="36">
        <f>if($A77="",0,if(Q$1="",0,dproduct(k2_multipl!$A$1:$AU$100,Q$1,k3.5_condition!$B77:$B78)))</f>
        <v>0</v>
      </c>
      <c r="R77" s="36">
        <f>if($A77="",0,if(R$1="",0,dproduct(k2_multipl!$A$1:$AU$100,R$1,k3.5_condition!$B77:$B78)))</f>
        <v>0</v>
      </c>
      <c r="S77" s="36">
        <f>if($A77="",0,if(S$1="",0,dproduct(k2_multipl!$A$1:$AU$100,S$1,k3.5_condition!$B77:$B78)))</f>
        <v>0</v>
      </c>
      <c r="T77" s="36">
        <f>if($A77="",0,if(T$1="",0,dproduct(k2_multipl!$A$1:$AU$100,T$1,k3.5_condition!$B77:$B78)))</f>
        <v>0</v>
      </c>
      <c r="U77" s="36">
        <f>if($A77="",0,if(U$1="",0,dproduct(k2_multipl!$A$1:$AU$100,U$1,k3.5_condition!$B77:$B78)))</f>
        <v>0</v>
      </c>
      <c r="V77" s="36">
        <f>if($A77="",0,if(V$1="",0,dproduct(k2_multipl!$A$1:$AU$100,V$1,k3.5_condition!$B77:$B78)))</f>
        <v>0</v>
      </c>
      <c r="W77" s="36">
        <f>if($A77="",0,if(W$1="",0,dproduct(k2_multipl!$A$1:$AU$100,W$1,k3.5_condition!$B77:$B78)))</f>
        <v>0</v>
      </c>
      <c r="X77" s="36">
        <f>if($A77="",0,if(X$1="",0,dproduct(k2_multipl!$A$1:$AU$100,X$1,k3.5_condition!$B77:$B78)))</f>
        <v>0</v>
      </c>
      <c r="Y77" s="36">
        <f>if($A77="",0,if(Y$1="",0,dproduct(k2_multipl!$A$1:$AU$100,Y$1,k3.5_condition!$B77:$B78)))</f>
        <v>0</v>
      </c>
      <c r="Z77" s="36">
        <f>if($A77="",0,if(Z$1="",0,dproduct(k2_multipl!$A$1:$AU$100,Z$1,k3.5_condition!$B77:$B78)))</f>
        <v>0</v>
      </c>
      <c r="AA77" s="36">
        <f>if($A77="",0,if(AA$1="",0,dproduct(k2_multipl!$A$1:$AU$100,AA$1,k3.5_condition!$B77:$B78)))</f>
        <v>0</v>
      </c>
      <c r="AB77" s="36">
        <f>if($A77="",0,if(AB$1="",0,dproduct(k2_multipl!$A$1:$AU$100,AB$1,k3.5_condition!$B77:$B78)))</f>
        <v>0</v>
      </c>
      <c r="AC77" s="36">
        <f>if($A77="",0,if(AC$1="",0,dproduct(k2_multipl!$A$1:$AU$100,AC$1,k3.5_condition!$B77:$B78)))</f>
        <v>0</v>
      </c>
      <c r="AD77" s="36">
        <f>if($A77="",0,if(AD$1="",0,dproduct(k2_multipl!$A$1:$AU$100,AD$1,k3.5_condition!$B77:$B78)))</f>
        <v>0</v>
      </c>
      <c r="AE77" s="36">
        <f>if($A77="",0,if(AE$1="",0,dproduct(k2_multipl!$A$1:$AU$100,AE$1,k3.5_condition!$B77:$B78)))</f>
        <v>0</v>
      </c>
      <c r="AF77" s="36">
        <f>if($A77="",0,if(AF$1="",0,dproduct(k2_multipl!$A$1:$AU$100,AF$1,k3.5_condition!$B77:$B78)))</f>
        <v>0</v>
      </c>
      <c r="AG77" s="36">
        <f>if($A77="",0,if(AG$1="",0,dproduct(k2_multipl!$A$1:$AU$100,AG$1,k3.5_condition!$B77:$B78)))</f>
        <v>0</v>
      </c>
      <c r="AH77" s="36">
        <f>if($A77="",0,if(AH$1="",0,dproduct(k2_multipl!$A$1:$AU$100,AH$1,k3.5_condition!$B77:$B78)))</f>
        <v>0</v>
      </c>
      <c r="AI77" s="36">
        <f>if($A77="",0,if(AI$1="",0,dproduct(k2_multipl!$A$1:$AU$100,AI$1,k3.5_condition!$B77:$B78)))</f>
        <v>0</v>
      </c>
      <c r="AJ77" s="36">
        <f>if($A77="",0,if(AJ$1="",0,dproduct(k2_multipl!$A$1:$AU$100,AJ$1,k3.5_condition!$B77:$B78)))</f>
        <v>0</v>
      </c>
      <c r="AK77" s="36">
        <f>if($A77="",0,if(AK$1="",0,dproduct(k2_multipl!$A$1:$AU$100,AK$1,k3.5_condition!$B77:$B78)))</f>
        <v>0</v>
      </c>
      <c r="AL77" s="36">
        <f>if($A77="",0,if(AL$1="",0,dproduct(k2_multipl!$A$1:$AU$100,AL$1,k3.5_condition!$B77:$B78)))</f>
        <v>0</v>
      </c>
      <c r="AM77" s="36">
        <f>if($A77="",0,if(AM$1="",0,dproduct(k2_multipl!$A$1:$AU$100,AM$1,k3.5_condition!$B77:$B78)))</f>
        <v>0</v>
      </c>
      <c r="AN77" s="36">
        <f>if($A77="",0,if(AN$1="",0,dproduct(k2_multipl!$A$1:$AU$100,AN$1,k3.5_condition!$B77:$B78)))</f>
        <v>0</v>
      </c>
      <c r="AO77" s="36">
        <f>if($A77="",0,if(AO$1="",0,dproduct(k2_multipl!$A$1:$AU$100,AO$1,k3.5_condition!$B77:$B78)))</f>
        <v>0</v>
      </c>
      <c r="AP77" s="36">
        <f>if($A77="",0,if(AP$1="",0,dproduct(k2_multipl!$A$1:$AU$100,AP$1,k3.5_condition!$B77:$B78)))</f>
        <v>0</v>
      </c>
      <c r="AQ77" s="36">
        <f>if($A77="",0,if(AQ$1="",0,dproduct(k2_multipl!$A$1:$AU$100,AQ$1,k3.5_condition!$B77:$B78)))</f>
        <v>0</v>
      </c>
      <c r="AR77" s="36">
        <f>if($A77="",0,if(AR$1="",0,dproduct(k2_multipl!$A$1:$AU$100,AR$1,k3.5_condition!$B77:$B78)))</f>
        <v>0</v>
      </c>
      <c r="AS77" s="36">
        <f>if($A77="",0,if(AS$1="",0,dproduct(k2_multipl!$A$1:$AU$100,AS$1,k3.5_condition!$B77:$B78)))</f>
        <v>0</v>
      </c>
      <c r="AT77" s="36">
        <f>if($A77="",0,if(AT$1="",0,dproduct(k2_multipl!$A$1:$AU$100,AT$1,k3.5_condition!$B77:$B78)))</f>
        <v>0</v>
      </c>
      <c r="AU77" s="36">
        <f>if($A77="",0,if(AU$1="",0,dproduct(k2_multipl!$A$1:$AU$100,AU$1,k3.5_condition!$B77:$B78)))</f>
        <v>0</v>
      </c>
      <c r="AV77" s="36">
        <f>if($A77="",0,if(AV$1="",0,dproduct(k2_multipl!$A$1:$AU$100,AV$1,k3.5_condition!$B77:$B78)))</f>
        <v>0</v>
      </c>
      <c r="AW77" s="36">
        <f>if($A77="",0,if(AW$1="",0,dproduct(k2_multipl!$A$1:$AU$100,AW$1,k3.5_condition!$B77:$B78)))</f>
        <v>0</v>
      </c>
      <c r="AX77" s="36">
        <f>if($A77="",0,if(AX$1="",0,dproduct(k2_multipl!$A$1:$AU$100,AX$1,k3.5_condition!$B77:$B78)))</f>
        <v>0</v>
      </c>
      <c r="AY77" s="36">
        <f>if($A77="",0,if(AY$1="",0,dproduct(k2_multipl!$A$1:$AU$100,AY$1,k3.5_condition!$B77:$B78)))</f>
        <v>0</v>
      </c>
    </row>
    <row r="78">
      <c r="B78" s="36">
        <f>if($A78="",0,if(B$1="",0,dproduct(k2_multipl!$A$1:$AU$100,B$1,k3.5_condition!$A78:$A79)))</f>
        <v>0</v>
      </c>
      <c r="C78" s="36">
        <f>if($A78="",0,if(C$1="",0,dproduct(k2_multipl!$A$1:$AU$100,C$1,k3.5_condition!$A78:$A79)))</f>
        <v>0</v>
      </c>
      <c r="D78" s="36">
        <f>if($A78="",0,if(D$1="",0,dproduct(k2_multipl!$A$1:$AU$100,D$1,k3.5_condition!$A78:$A79)))</f>
        <v>0</v>
      </c>
      <c r="E78" s="36">
        <f>if($A78="",0,if(E$1="",0,dproduct(k2_multipl!$A$1:$AU$100,E$1,k3.5_condition!$A78:$A79)))</f>
        <v>0</v>
      </c>
      <c r="F78" s="36">
        <f>if($A78="",0,if(F$1="",0,dproduct(k2_multipl!$A$1:$AU$100,F$1,k3.5_condition!$A78:$A79)))</f>
        <v>0</v>
      </c>
      <c r="G78" s="36">
        <f>if($A78="",0,if(G$1="",0,dproduct(k2_multipl!$A$1:$AU$100,G$1,k3.5_condition!$A78:$A79)))</f>
        <v>0</v>
      </c>
      <c r="H78" s="36">
        <f>if($A78="",0,if(H$1="",0,dproduct(k2_multipl!$A$1:$AU$100,H$1,k3.5_condition!$A78:$A79)))</f>
        <v>0</v>
      </c>
      <c r="I78" s="36">
        <f>if($A78="",0,if(I$1="",0,dproduct(k2_multipl!$A$1:$AU$100,I$1,k3.5_condition!$A78:$A79)))</f>
        <v>0</v>
      </c>
      <c r="J78" s="36">
        <f>if($A78="",0,if(J$1="",0,dproduct(k2_multipl!$A$1:$AU$100,J$1,k3.5_condition!$A78:$A79)))</f>
        <v>0</v>
      </c>
      <c r="K78" s="36">
        <f>if($A78="",0,if(K$1="",0,dproduct(k2_multipl!$A$1:$AU$100,K$1,k3.5_condition!$A78:$A79)))</f>
        <v>0</v>
      </c>
      <c r="L78" s="36">
        <f>if($A78="",0,if(L$1="",0,dproduct(k2_multipl!$A$1:$AU$100,L$1,k3.5_condition!$A78:$A79)))</f>
        <v>0</v>
      </c>
      <c r="M78" s="36">
        <f>if($A78="",0,if(M$1="",0,dproduct(k2_multipl!$A$1:$AU$100,M$1,k3.5_condition!$A78:$A79)))</f>
        <v>0</v>
      </c>
      <c r="N78" s="36">
        <f>if($A78="",0,if(N$1="",0,dproduct(k2_multipl!$A$1:$AU$100,N$1,k3.5_condition!$A78:$A79)))</f>
        <v>0</v>
      </c>
      <c r="O78" s="36">
        <f>if($A78="",0,if(O$1="",0,dproduct(k2_multipl!$A$1:$AU$100,O$1,k3.5_condition!$A78:$A79)))</f>
        <v>0</v>
      </c>
      <c r="P78" s="36">
        <f>if($A78="",0,if(P$1="",0,dproduct(k2_multipl!$A$1:$AU$100,P$1,k3.5_condition!$A78:$A79)))</f>
        <v>0</v>
      </c>
      <c r="Q78" s="36">
        <f>if($A78="",0,if(Q$1="",0,dproduct(k2_multipl!$A$1:$AU$100,Q$1,k3.5_condition!$A78:$A79)))</f>
        <v>0</v>
      </c>
      <c r="R78" s="36">
        <f>if($A78="",0,if(R$1="",0,dproduct(k2_multipl!$A$1:$AU$100,R$1,k3.5_condition!$A78:$A79)))</f>
        <v>0</v>
      </c>
      <c r="S78" s="36">
        <f>if($A78="",0,if(S$1="",0,dproduct(k2_multipl!$A$1:$AU$100,S$1,k3.5_condition!$A78:$A79)))</f>
        <v>0</v>
      </c>
      <c r="T78" s="36">
        <f>if($A78="",0,if(T$1="",0,dproduct(k2_multipl!$A$1:$AU$100,T$1,k3.5_condition!$A78:$A79)))</f>
        <v>0</v>
      </c>
      <c r="U78" s="36">
        <f>if($A78="",0,if(U$1="",0,dproduct(k2_multipl!$A$1:$AU$100,U$1,k3.5_condition!$A78:$A79)))</f>
        <v>0</v>
      </c>
      <c r="V78" s="36">
        <f>if($A78="",0,if(V$1="",0,dproduct(k2_multipl!$A$1:$AU$100,V$1,k3.5_condition!$A78:$A79)))</f>
        <v>0</v>
      </c>
      <c r="W78" s="36">
        <f>if($A78="",0,if(W$1="",0,dproduct(k2_multipl!$A$1:$AU$100,W$1,k3.5_condition!$A78:$A79)))</f>
        <v>0</v>
      </c>
      <c r="X78" s="36">
        <f>if($A78="",0,if(X$1="",0,dproduct(k2_multipl!$A$1:$AU$100,X$1,k3.5_condition!$A78:$A79)))</f>
        <v>0</v>
      </c>
      <c r="Y78" s="36">
        <f>if($A78="",0,if(Y$1="",0,dproduct(k2_multipl!$A$1:$AU$100,Y$1,k3.5_condition!$A78:$A79)))</f>
        <v>0</v>
      </c>
      <c r="Z78" s="36">
        <f>if($A78="",0,if(Z$1="",0,dproduct(k2_multipl!$A$1:$AU$100,Z$1,k3.5_condition!$A78:$A79)))</f>
        <v>0</v>
      </c>
      <c r="AA78" s="36">
        <f>if($A78="",0,if(AA$1="",0,dproduct(k2_multipl!$A$1:$AU$100,AA$1,k3.5_condition!$A78:$A79)))</f>
        <v>0</v>
      </c>
      <c r="AB78" s="36">
        <f>if($A78="",0,if(AB$1="",0,dproduct(k2_multipl!$A$1:$AU$100,AB$1,k3.5_condition!$A78:$A79)))</f>
        <v>0</v>
      </c>
      <c r="AC78" s="36">
        <f>if($A78="",0,if(AC$1="",0,dproduct(k2_multipl!$A$1:$AU$100,AC$1,k3.5_condition!$A78:$A79)))</f>
        <v>0</v>
      </c>
      <c r="AD78" s="36">
        <f>if($A78="",0,if(AD$1="",0,dproduct(k2_multipl!$A$1:$AU$100,AD$1,k3.5_condition!$A78:$A79)))</f>
        <v>0</v>
      </c>
      <c r="AE78" s="36">
        <f>if($A78="",0,if(AE$1="",0,dproduct(k2_multipl!$A$1:$AU$100,AE$1,k3.5_condition!$A78:$A79)))</f>
        <v>0</v>
      </c>
      <c r="AF78" s="36">
        <f>if($A78="",0,if(AF$1="",0,dproduct(k2_multipl!$A$1:$AU$100,AF$1,k3.5_condition!$A78:$A79)))</f>
        <v>0</v>
      </c>
      <c r="AG78" s="36">
        <f>if($A78="",0,if(AG$1="",0,dproduct(k2_multipl!$A$1:$AU$100,AG$1,k3.5_condition!$A78:$A79)))</f>
        <v>0</v>
      </c>
      <c r="AH78" s="36">
        <f>if($A78="",0,if(AH$1="",0,dproduct(k2_multipl!$A$1:$AU$100,AH$1,k3.5_condition!$A78:$A79)))</f>
        <v>0</v>
      </c>
      <c r="AI78" s="36">
        <f>if($A78="",0,if(AI$1="",0,dproduct(k2_multipl!$A$1:$AU$100,AI$1,k3.5_condition!$A78:$A79)))</f>
        <v>0</v>
      </c>
      <c r="AJ78" s="36">
        <f>if($A78="",0,if(AJ$1="",0,dproduct(k2_multipl!$A$1:$AU$100,AJ$1,k3.5_condition!$A78:$A79)))</f>
        <v>0</v>
      </c>
      <c r="AK78" s="36">
        <f>if($A78="",0,if(AK$1="",0,dproduct(k2_multipl!$A$1:$AU$100,AK$1,k3.5_condition!$A78:$A79)))</f>
        <v>0</v>
      </c>
      <c r="AL78" s="36">
        <f>if($A78="",0,if(AL$1="",0,dproduct(k2_multipl!$A$1:$AU$100,AL$1,k3.5_condition!$A78:$A79)))</f>
        <v>0</v>
      </c>
      <c r="AM78" s="36">
        <f>if($A78="",0,if(AM$1="",0,dproduct(k2_multipl!$A$1:$AU$100,AM$1,k3.5_condition!$A78:$A79)))</f>
        <v>0</v>
      </c>
      <c r="AN78" s="36">
        <f>if($A78="",0,if(AN$1="",0,dproduct(k2_multipl!$A$1:$AU$100,AN$1,k3.5_condition!$A78:$A79)))</f>
        <v>0</v>
      </c>
      <c r="AO78" s="36">
        <f>if($A78="",0,if(AO$1="",0,dproduct(k2_multipl!$A$1:$AU$100,AO$1,k3.5_condition!$A78:$A79)))</f>
        <v>0</v>
      </c>
      <c r="AP78" s="36">
        <f>if($A78="",0,if(AP$1="",0,dproduct(k2_multipl!$A$1:$AU$100,AP$1,k3.5_condition!$A78:$A79)))</f>
        <v>0</v>
      </c>
      <c r="AQ78" s="36">
        <f>if($A78="",0,if(AQ$1="",0,dproduct(k2_multipl!$A$1:$AU$100,AQ$1,k3.5_condition!$A78:$A79)))</f>
        <v>0</v>
      </c>
      <c r="AR78" s="36">
        <f>if($A78="",0,if(AR$1="",0,dproduct(k2_multipl!$A$1:$AU$100,AR$1,k3.5_condition!$A78:$A79)))</f>
        <v>0</v>
      </c>
      <c r="AS78" s="36">
        <f>if($A78="",0,if(AS$1="",0,dproduct(k2_multipl!$A$1:$AU$100,AS$1,k3.5_condition!$A78:$A79)))</f>
        <v>0</v>
      </c>
      <c r="AT78" s="36">
        <f>if($A78="",0,if(AT$1="",0,dproduct(k2_multipl!$A$1:$AU$100,AT$1,k3.5_condition!$A78:$A79)))</f>
        <v>0</v>
      </c>
      <c r="AU78" s="36">
        <f>if($A78="",0,if(AU$1="",0,dproduct(k2_multipl!$A$1:$AU$100,AU$1,k3.5_condition!$A78:$A79)))</f>
        <v>0</v>
      </c>
      <c r="AV78" s="36">
        <f>if($A78="",0,if(AV$1="",0,dproduct(k2_multipl!$A$1:$AU$100,AV$1,k3.5_condition!$A78:$A79)))</f>
        <v>0</v>
      </c>
      <c r="AW78" s="36">
        <f>if($A78="",0,if(AW$1="",0,dproduct(k2_multipl!$A$1:$AU$100,AW$1,k3.5_condition!$A78:$A79)))</f>
        <v>0</v>
      </c>
      <c r="AX78" s="36">
        <f>if($A78="",0,if(AX$1="",0,dproduct(k2_multipl!$A$1:$AU$100,AX$1,k3.5_condition!$A78:$A79)))</f>
        <v>0</v>
      </c>
      <c r="AY78" s="36">
        <f>if($A78="",0,if(AY$1="",0,dproduct(k2_multipl!$A$1:$AU$100,AY$1,k3.5_condition!$A78:$A79)))</f>
        <v>0</v>
      </c>
    </row>
    <row r="79">
      <c r="B79" s="36">
        <f>if($A79="",0,if(B$1="",0,dproduct(k2_multipl!$A$1:$AU$100,B$1,k3.5_condition!$B79:$B80)))</f>
        <v>0</v>
      </c>
      <c r="C79" s="36">
        <f>if($A79="",0,if(C$1="",0,dproduct(k2_multipl!$A$1:$AU$100,C$1,k3.5_condition!$B79:$B80)))</f>
        <v>0</v>
      </c>
      <c r="D79" s="36">
        <f>if($A79="",0,if(D$1="",0,dproduct(k2_multipl!$A$1:$AU$100,D$1,k3.5_condition!$B79:$B80)))</f>
        <v>0</v>
      </c>
      <c r="E79" s="36">
        <f>if($A79="",0,if(E$1="",0,dproduct(k2_multipl!$A$1:$AU$100,E$1,k3.5_condition!$B79:$B80)))</f>
        <v>0</v>
      </c>
      <c r="F79" s="36">
        <f>if($A79="",0,if(F$1="",0,dproduct(k2_multipl!$A$1:$AU$100,F$1,k3.5_condition!$B79:$B80)))</f>
        <v>0</v>
      </c>
      <c r="G79" s="36">
        <f>if($A79="",0,if(G$1="",0,dproduct(k2_multipl!$A$1:$AU$100,G$1,k3.5_condition!$B79:$B80)))</f>
        <v>0</v>
      </c>
      <c r="H79" s="36">
        <f>if($A79="",0,if(H$1="",0,dproduct(k2_multipl!$A$1:$AU$100,H$1,k3.5_condition!$B79:$B80)))</f>
        <v>0</v>
      </c>
      <c r="I79" s="36">
        <f>if($A79="",0,if(I$1="",0,dproduct(k2_multipl!$A$1:$AU$100,I$1,k3.5_condition!$B79:$B80)))</f>
        <v>0</v>
      </c>
      <c r="J79" s="36">
        <f>if($A79="",0,if(J$1="",0,dproduct(k2_multipl!$A$1:$AU$100,J$1,k3.5_condition!$B79:$B80)))</f>
        <v>0</v>
      </c>
      <c r="K79" s="36">
        <f>if($A79="",0,if(K$1="",0,dproduct(k2_multipl!$A$1:$AU$100,K$1,k3.5_condition!$B79:$B80)))</f>
        <v>0</v>
      </c>
      <c r="L79" s="36">
        <f>if($A79="",0,if(L$1="",0,dproduct(k2_multipl!$A$1:$AU$100,L$1,k3.5_condition!$B79:$B80)))</f>
        <v>0</v>
      </c>
      <c r="M79" s="36">
        <f>if($A79="",0,if(M$1="",0,dproduct(k2_multipl!$A$1:$AU$100,M$1,k3.5_condition!$B79:$B80)))</f>
        <v>0</v>
      </c>
      <c r="N79" s="36">
        <f>if($A79="",0,if(N$1="",0,dproduct(k2_multipl!$A$1:$AU$100,N$1,k3.5_condition!$B79:$B80)))</f>
        <v>0</v>
      </c>
      <c r="O79" s="36">
        <f>if($A79="",0,if(O$1="",0,dproduct(k2_multipl!$A$1:$AU$100,O$1,k3.5_condition!$B79:$B80)))</f>
        <v>0</v>
      </c>
      <c r="P79" s="36">
        <f>if($A79="",0,if(P$1="",0,dproduct(k2_multipl!$A$1:$AU$100,P$1,k3.5_condition!$B79:$B80)))</f>
        <v>0</v>
      </c>
      <c r="Q79" s="36">
        <f>if($A79="",0,if(Q$1="",0,dproduct(k2_multipl!$A$1:$AU$100,Q$1,k3.5_condition!$B79:$B80)))</f>
        <v>0</v>
      </c>
      <c r="R79" s="36">
        <f>if($A79="",0,if(R$1="",0,dproduct(k2_multipl!$A$1:$AU$100,R$1,k3.5_condition!$B79:$B80)))</f>
        <v>0</v>
      </c>
      <c r="S79" s="36">
        <f>if($A79="",0,if(S$1="",0,dproduct(k2_multipl!$A$1:$AU$100,S$1,k3.5_condition!$B79:$B80)))</f>
        <v>0</v>
      </c>
      <c r="T79" s="36">
        <f>if($A79="",0,if(T$1="",0,dproduct(k2_multipl!$A$1:$AU$100,T$1,k3.5_condition!$B79:$B80)))</f>
        <v>0</v>
      </c>
      <c r="U79" s="36">
        <f>if($A79="",0,if(U$1="",0,dproduct(k2_multipl!$A$1:$AU$100,U$1,k3.5_condition!$B79:$B80)))</f>
        <v>0</v>
      </c>
      <c r="V79" s="36">
        <f>if($A79="",0,if(V$1="",0,dproduct(k2_multipl!$A$1:$AU$100,V$1,k3.5_condition!$B79:$B80)))</f>
        <v>0</v>
      </c>
      <c r="W79" s="36">
        <f>if($A79="",0,if(W$1="",0,dproduct(k2_multipl!$A$1:$AU$100,W$1,k3.5_condition!$B79:$B80)))</f>
        <v>0</v>
      </c>
      <c r="X79" s="36">
        <f>if($A79="",0,if(X$1="",0,dproduct(k2_multipl!$A$1:$AU$100,X$1,k3.5_condition!$B79:$B80)))</f>
        <v>0</v>
      </c>
      <c r="Y79" s="36">
        <f>if($A79="",0,if(Y$1="",0,dproduct(k2_multipl!$A$1:$AU$100,Y$1,k3.5_condition!$B79:$B80)))</f>
        <v>0</v>
      </c>
      <c r="Z79" s="36">
        <f>if($A79="",0,if(Z$1="",0,dproduct(k2_multipl!$A$1:$AU$100,Z$1,k3.5_condition!$B79:$B80)))</f>
        <v>0</v>
      </c>
      <c r="AA79" s="36">
        <f>if($A79="",0,if(AA$1="",0,dproduct(k2_multipl!$A$1:$AU$100,AA$1,k3.5_condition!$B79:$B80)))</f>
        <v>0</v>
      </c>
      <c r="AB79" s="36">
        <f>if($A79="",0,if(AB$1="",0,dproduct(k2_multipl!$A$1:$AU$100,AB$1,k3.5_condition!$B79:$B80)))</f>
        <v>0</v>
      </c>
      <c r="AC79" s="36">
        <f>if($A79="",0,if(AC$1="",0,dproduct(k2_multipl!$A$1:$AU$100,AC$1,k3.5_condition!$B79:$B80)))</f>
        <v>0</v>
      </c>
      <c r="AD79" s="36">
        <f>if($A79="",0,if(AD$1="",0,dproduct(k2_multipl!$A$1:$AU$100,AD$1,k3.5_condition!$B79:$B80)))</f>
        <v>0</v>
      </c>
      <c r="AE79" s="36">
        <f>if($A79="",0,if(AE$1="",0,dproduct(k2_multipl!$A$1:$AU$100,AE$1,k3.5_condition!$B79:$B80)))</f>
        <v>0</v>
      </c>
      <c r="AF79" s="36">
        <f>if($A79="",0,if(AF$1="",0,dproduct(k2_multipl!$A$1:$AU$100,AF$1,k3.5_condition!$B79:$B80)))</f>
        <v>0</v>
      </c>
      <c r="AG79" s="36">
        <f>if($A79="",0,if(AG$1="",0,dproduct(k2_multipl!$A$1:$AU$100,AG$1,k3.5_condition!$B79:$B80)))</f>
        <v>0</v>
      </c>
      <c r="AH79" s="36">
        <f>if($A79="",0,if(AH$1="",0,dproduct(k2_multipl!$A$1:$AU$100,AH$1,k3.5_condition!$B79:$B80)))</f>
        <v>0</v>
      </c>
      <c r="AI79" s="36">
        <f>if($A79="",0,if(AI$1="",0,dproduct(k2_multipl!$A$1:$AU$100,AI$1,k3.5_condition!$B79:$B80)))</f>
        <v>0</v>
      </c>
      <c r="AJ79" s="36">
        <f>if($A79="",0,if(AJ$1="",0,dproduct(k2_multipl!$A$1:$AU$100,AJ$1,k3.5_condition!$B79:$B80)))</f>
        <v>0</v>
      </c>
      <c r="AK79" s="36">
        <f>if($A79="",0,if(AK$1="",0,dproduct(k2_multipl!$A$1:$AU$100,AK$1,k3.5_condition!$B79:$B80)))</f>
        <v>0</v>
      </c>
      <c r="AL79" s="36">
        <f>if($A79="",0,if(AL$1="",0,dproduct(k2_multipl!$A$1:$AU$100,AL$1,k3.5_condition!$B79:$B80)))</f>
        <v>0</v>
      </c>
      <c r="AM79" s="36">
        <f>if($A79="",0,if(AM$1="",0,dproduct(k2_multipl!$A$1:$AU$100,AM$1,k3.5_condition!$B79:$B80)))</f>
        <v>0</v>
      </c>
      <c r="AN79" s="36">
        <f>if($A79="",0,if(AN$1="",0,dproduct(k2_multipl!$A$1:$AU$100,AN$1,k3.5_condition!$B79:$B80)))</f>
        <v>0</v>
      </c>
      <c r="AO79" s="36">
        <f>if($A79="",0,if(AO$1="",0,dproduct(k2_multipl!$A$1:$AU$100,AO$1,k3.5_condition!$B79:$B80)))</f>
        <v>0</v>
      </c>
      <c r="AP79" s="36">
        <f>if($A79="",0,if(AP$1="",0,dproduct(k2_multipl!$A$1:$AU$100,AP$1,k3.5_condition!$B79:$B80)))</f>
        <v>0</v>
      </c>
      <c r="AQ79" s="36">
        <f>if($A79="",0,if(AQ$1="",0,dproduct(k2_multipl!$A$1:$AU$100,AQ$1,k3.5_condition!$B79:$B80)))</f>
        <v>0</v>
      </c>
      <c r="AR79" s="36">
        <f>if($A79="",0,if(AR$1="",0,dproduct(k2_multipl!$A$1:$AU$100,AR$1,k3.5_condition!$B79:$B80)))</f>
        <v>0</v>
      </c>
      <c r="AS79" s="36">
        <f>if($A79="",0,if(AS$1="",0,dproduct(k2_multipl!$A$1:$AU$100,AS$1,k3.5_condition!$B79:$B80)))</f>
        <v>0</v>
      </c>
      <c r="AT79" s="36">
        <f>if($A79="",0,if(AT$1="",0,dproduct(k2_multipl!$A$1:$AU$100,AT$1,k3.5_condition!$B79:$B80)))</f>
        <v>0</v>
      </c>
      <c r="AU79" s="36">
        <f>if($A79="",0,if(AU$1="",0,dproduct(k2_multipl!$A$1:$AU$100,AU$1,k3.5_condition!$B79:$B80)))</f>
        <v>0</v>
      </c>
      <c r="AV79" s="36">
        <f>if($A79="",0,if(AV$1="",0,dproduct(k2_multipl!$A$1:$AU$100,AV$1,k3.5_condition!$B79:$B80)))</f>
        <v>0</v>
      </c>
      <c r="AW79" s="36">
        <f>if($A79="",0,if(AW$1="",0,dproduct(k2_multipl!$A$1:$AU$100,AW$1,k3.5_condition!$B79:$B80)))</f>
        <v>0</v>
      </c>
      <c r="AX79" s="36">
        <f>if($A79="",0,if(AX$1="",0,dproduct(k2_multipl!$A$1:$AU$100,AX$1,k3.5_condition!$B79:$B80)))</f>
        <v>0</v>
      </c>
      <c r="AY79" s="36">
        <f>if($A79="",0,if(AY$1="",0,dproduct(k2_multipl!$A$1:$AU$100,AY$1,k3.5_condition!$B79:$B80)))</f>
        <v>0</v>
      </c>
    </row>
    <row r="80">
      <c r="B80" s="36">
        <f>if($A80="",0,if(B$1="",0,dproduct(k2_multipl!$A$1:$AU$100,B$1,k3.5_condition!$A80:$A81)))</f>
        <v>0</v>
      </c>
      <c r="C80" s="36">
        <f>if($A80="",0,if(C$1="",0,dproduct(k2_multipl!$A$1:$AU$100,C$1,k3.5_condition!$A80:$A81)))</f>
        <v>0</v>
      </c>
      <c r="D80" s="36">
        <f>if($A80="",0,if(D$1="",0,dproduct(k2_multipl!$A$1:$AU$100,D$1,k3.5_condition!$A80:$A81)))</f>
        <v>0</v>
      </c>
      <c r="E80" s="36">
        <f>if($A80="",0,if(E$1="",0,dproduct(k2_multipl!$A$1:$AU$100,E$1,k3.5_condition!$A80:$A81)))</f>
        <v>0</v>
      </c>
      <c r="F80" s="36">
        <f>if($A80="",0,if(F$1="",0,dproduct(k2_multipl!$A$1:$AU$100,F$1,k3.5_condition!$A80:$A81)))</f>
        <v>0</v>
      </c>
      <c r="G80" s="36">
        <f>if($A80="",0,if(G$1="",0,dproduct(k2_multipl!$A$1:$AU$100,G$1,k3.5_condition!$A80:$A81)))</f>
        <v>0</v>
      </c>
      <c r="H80" s="36">
        <f>if($A80="",0,if(H$1="",0,dproduct(k2_multipl!$A$1:$AU$100,H$1,k3.5_condition!$A80:$A81)))</f>
        <v>0</v>
      </c>
      <c r="I80" s="36">
        <f>if($A80="",0,if(I$1="",0,dproduct(k2_multipl!$A$1:$AU$100,I$1,k3.5_condition!$A80:$A81)))</f>
        <v>0</v>
      </c>
      <c r="J80" s="36">
        <f>if($A80="",0,if(J$1="",0,dproduct(k2_multipl!$A$1:$AU$100,J$1,k3.5_condition!$A80:$A81)))</f>
        <v>0</v>
      </c>
      <c r="K80" s="36">
        <f>if($A80="",0,if(K$1="",0,dproduct(k2_multipl!$A$1:$AU$100,K$1,k3.5_condition!$A80:$A81)))</f>
        <v>0</v>
      </c>
      <c r="L80" s="36">
        <f>if($A80="",0,if(L$1="",0,dproduct(k2_multipl!$A$1:$AU$100,L$1,k3.5_condition!$A80:$A81)))</f>
        <v>0</v>
      </c>
      <c r="M80" s="36">
        <f>if($A80="",0,if(M$1="",0,dproduct(k2_multipl!$A$1:$AU$100,M$1,k3.5_condition!$A80:$A81)))</f>
        <v>0</v>
      </c>
      <c r="N80" s="36">
        <f>if($A80="",0,if(N$1="",0,dproduct(k2_multipl!$A$1:$AU$100,N$1,k3.5_condition!$A80:$A81)))</f>
        <v>0</v>
      </c>
      <c r="O80" s="36">
        <f>if($A80="",0,if(O$1="",0,dproduct(k2_multipl!$A$1:$AU$100,O$1,k3.5_condition!$A80:$A81)))</f>
        <v>0</v>
      </c>
      <c r="P80" s="36">
        <f>if($A80="",0,if(P$1="",0,dproduct(k2_multipl!$A$1:$AU$100,P$1,k3.5_condition!$A80:$A81)))</f>
        <v>0</v>
      </c>
      <c r="Q80" s="36">
        <f>if($A80="",0,if(Q$1="",0,dproduct(k2_multipl!$A$1:$AU$100,Q$1,k3.5_condition!$A80:$A81)))</f>
        <v>0</v>
      </c>
      <c r="R80" s="36">
        <f>if($A80="",0,if(R$1="",0,dproduct(k2_multipl!$A$1:$AU$100,R$1,k3.5_condition!$A80:$A81)))</f>
        <v>0</v>
      </c>
      <c r="S80" s="36">
        <f>if($A80="",0,if(S$1="",0,dproduct(k2_multipl!$A$1:$AU$100,S$1,k3.5_condition!$A80:$A81)))</f>
        <v>0</v>
      </c>
      <c r="T80" s="36">
        <f>if($A80="",0,if(T$1="",0,dproduct(k2_multipl!$A$1:$AU$100,T$1,k3.5_condition!$A80:$A81)))</f>
        <v>0</v>
      </c>
      <c r="U80" s="36">
        <f>if($A80="",0,if(U$1="",0,dproduct(k2_multipl!$A$1:$AU$100,U$1,k3.5_condition!$A80:$A81)))</f>
        <v>0</v>
      </c>
      <c r="V80" s="36">
        <f>if($A80="",0,if(V$1="",0,dproduct(k2_multipl!$A$1:$AU$100,V$1,k3.5_condition!$A80:$A81)))</f>
        <v>0</v>
      </c>
      <c r="W80" s="36">
        <f>if($A80="",0,if(W$1="",0,dproduct(k2_multipl!$A$1:$AU$100,W$1,k3.5_condition!$A80:$A81)))</f>
        <v>0</v>
      </c>
      <c r="X80" s="36">
        <f>if($A80="",0,if(X$1="",0,dproduct(k2_multipl!$A$1:$AU$100,X$1,k3.5_condition!$A80:$A81)))</f>
        <v>0</v>
      </c>
      <c r="Y80" s="36">
        <f>if($A80="",0,if(Y$1="",0,dproduct(k2_multipl!$A$1:$AU$100,Y$1,k3.5_condition!$A80:$A81)))</f>
        <v>0</v>
      </c>
      <c r="Z80" s="36">
        <f>if($A80="",0,if(Z$1="",0,dproduct(k2_multipl!$A$1:$AU$100,Z$1,k3.5_condition!$A80:$A81)))</f>
        <v>0</v>
      </c>
      <c r="AA80" s="36">
        <f>if($A80="",0,if(AA$1="",0,dproduct(k2_multipl!$A$1:$AU$100,AA$1,k3.5_condition!$A80:$A81)))</f>
        <v>0</v>
      </c>
      <c r="AB80" s="36">
        <f>if($A80="",0,if(AB$1="",0,dproduct(k2_multipl!$A$1:$AU$100,AB$1,k3.5_condition!$A80:$A81)))</f>
        <v>0</v>
      </c>
      <c r="AC80" s="36">
        <f>if($A80="",0,if(AC$1="",0,dproduct(k2_multipl!$A$1:$AU$100,AC$1,k3.5_condition!$A80:$A81)))</f>
        <v>0</v>
      </c>
      <c r="AD80" s="36">
        <f>if($A80="",0,if(AD$1="",0,dproduct(k2_multipl!$A$1:$AU$100,AD$1,k3.5_condition!$A80:$A81)))</f>
        <v>0</v>
      </c>
      <c r="AE80" s="36">
        <f>if($A80="",0,if(AE$1="",0,dproduct(k2_multipl!$A$1:$AU$100,AE$1,k3.5_condition!$A80:$A81)))</f>
        <v>0</v>
      </c>
      <c r="AF80" s="36">
        <f>if($A80="",0,if(AF$1="",0,dproduct(k2_multipl!$A$1:$AU$100,AF$1,k3.5_condition!$A80:$A81)))</f>
        <v>0</v>
      </c>
      <c r="AG80" s="36">
        <f>if($A80="",0,if(AG$1="",0,dproduct(k2_multipl!$A$1:$AU$100,AG$1,k3.5_condition!$A80:$A81)))</f>
        <v>0</v>
      </c>
      <c r="AH80" s="36">
        <f>if($A80="",0,if(AH$1="",0,dproduct(k2_multipl!$A$1:$AU$100,AH$1,k3.5_condition!$A80:$A81)))</f>
        <v>0</v>
      </c>
      <c r="AI80" s="36">
        <f>if($A80="",0,if(AI$1="",0,dproduct(k2_multipl!$A$1:$AU$100,AI$1,k3.5_condition!$A80:$A81)))</f>
        <v>0</v>
      </c>
      <c r="AJ80" s="36">
        <f>if($A80="",0,if(AJ$1="",0,dproduct(k2_multipl!$A$1:$AU$100,AJ$1,k3.5_condition!$A80:$A81)))</f>
        <v>0</v>
      </c>
      <c r="AK80" s="36">
        <f>if($A80="",0,if(AK$1="",0,dproduct(k2_multipl!$A$1:$AU$100,AK$1,k3.5_condition!$A80:$A81)))</f>
        <v>0</v>
      </c>
      <c r="AL80" s="36">
        <f>if($A80="",0,if(AL$1="",0,dproduct(k2_multipl!$A$1:$AU$100,AL$1,k3.5_condition!$A80:$A81)))</f>
        <v>0</v>
      </c>
      <c r="AM80" s="36">
        <f>if($A80="",0,if(AM$1="",0,dproduct(k2_multipl!$A$1:$AU$100,AM$1,k3.5_condition!$A80:$A81)))</f>
        <v>0</v>
      </c>
      <c r="AN80" s="36">
        <f>if($A80="",0,if(AN$1="",0,dproduct(k2_multipl!$A$1:$AU$100,AN$1,k3.5_condition!$A80:$A81)))</f>
        <v>0</v>
      </c>
      <c r="AO80" s="36">
        <f>if($A80="",0,if(AO$1="",0,dproduct(k2_multipl!$A$1:$AU$100,AO$1,k3.5_condition!$A80:$A81)))</f>
        <v>0</v>
      </c>
      <c r="AP80" s="36">
        <f>if($A80="",0,if(AP$1="",0,dproduct(k2_multipl!$A$1:$AU$100,AP$1,k3.5_condition!$A80:$A81)))</f>
        <v>0</v>
      </c>
      <c r="AQ80" s="36">
        <f>if($A80="",0,if(AQ$1="",0,dproduct(k2_multipl!$A$1:$AU$100,AQ$1,k3.5_condition!$A80:$A81)))</f>
        <v>0</v>
      </c>
      <c r="AR80" s="36">
        <f>if($A80="",0,if(AR$1="",0,dproduct(k2_multipl!$A$1:$AU$100,AR$1,k3.5_condition!$A80:$A81)))</f>
        <v>0</v>
      </c>
      <c r="AS80" s="36">
        <f>if($A80="",0,if(AS$1="",0,dproduct(k2_multipl!$A$1:$AU$100,AS$1,k3.5_condition!$A80:$A81)))</f>
        <v>0</v>
      </c>
      <c r="AT80" s="36">
        <f>if($A80="",0,if(AT$1="",0,dproduct(k2_multipl!$A$1:$AU$100,AT$1,k3.5_condition!$A80:$A81)))</f>
        <v>0</v>
      </c>
      <c r="AU80" s="36">
        <f>if($A80="",0,if(AU$1="",0,dproduct(k2_multipl!$A$1:$AU$100,AU$1,k3.5_condition!$A80:$A81)))</f>
        <v>0</v>
      </c>
      <c r="AV80" s="36">
        <f>if($A80="",0,if(AV$1="",0,dproduct(k2_multipl!$A$1:$AU$100,AV$1,k3.5_condition!$A80:$A81)))</f>
        <v>0</v>
      </c>
      <c r="AW80" s="36">
        <f>if($A80="",0,if(AW$1="",0,dproduct(k2_multipl!$A$1:$AU$100,AW$1,k3.5_condition!$A80:$A81)))</f>
        <v>0</v>
      </c>
      <c r="AX80" s="36">
        <f>if($A80="",0,if(AX$1="",0,dproduct(k2_multipl!$A$1:$AU$100,AX$1,k3.5_condition!$A80:$A81)))</f>
        <v>0</v>
      </c>
      <c r="AY80" s="36">
        <f>if($A80="",0,if(AY$1="",0,dproduct(k2_multipl!$A$1:$AU$100,AY$1,k3.5_condition!$A80:$A81)))</f>
        <v>0</v>
      </c>
    </row>
    <row r="81">
      <c r="B81" s="36">
        <f>if($A81="",0,if(B$1="",0,dproduct(k2_multipl!$A$1:$AU$100,B$1,k3.5_condition!$B81:$B82)))</f>
        <v>0</v>
      </c>
      <c r="C81" s="36">
        <f>if($A81="",0,if(C$1="",0,dproduct(k2_multipl!$A$1:$AU$100,C$1,k3.5_condition!$B81:$B82)))</f>
        <v>0</v>
      </c>
      <c r="D81" s="36">
        <f>if($A81="",0,if(D$1="",0,dproduct(k2_multipl!$A$1:$AU$100,D$1,k3.5_condition!$B81:$B82)))</f>
        <v>0</v>
      </c>
      <c r="E81" s="36">
        <f>if($A81="",0,if(E$1="",0,dproduct(k2_multipl!$A$1:$AU$100,E$1,k3.5_condition!$B81:$B82)))</f>
        <v>0</v>
      </c>
      <c r="F81" s="36">
        <f>if($A81="",0,if(F$1="",0,dproduct(k2_multipl!$A$1:$AU$100,F$1,k3.5_condition!$B81:$B82)))</f>
        <v>0</v>
      </c>
      <c r="G81" s="36">
        <f>if($A81="",0,if(G$1="",0,dproduct(k2_multipl!$A$1:$AU$100,G$1,k3.5_condition!$B81:$B82)))</f>
        <v>0</v>
      </c>
      <c r="H81" s="36">
        <f>if($A81="",0,if(H$1="",0,dproduct(k2_multipl!$A$1:$AU$100,H$1,k3.5_condition!$B81:$B82)))</f>
        <v>0</v>
      </c>
      <c r="I81" s="36">
        <f>if($A81="",0,if(I$1="",0,dproduct(k2_multipl!$A$1:$AU$100,I$1,k3.5_condition!$B81:$B82)))</f>
        <v>0</v>
      </c>
      <c r="J81" s="36">
        <f>if($A81="",0,if(J$1="",0,dproduct(k2_multipl!$A$1:$AU$100,J$1,k3.5_condition!$B81:$B82)))</f>
        <v>0</v>
      </c>
      <c r="K81" s="36">
        <f>if($A81="",0,if(K$1="",0,dproduct(k2_multipl!$A$1:$AU$100,K$1,k3.5_condition!$B81:$B82)))</f>
        <v>0</v>
      </c>
      <c r="L81" s="36">
        <f>if($A81="",0,if(L$1="",0,dproduct(k2_multipl!$A$1:$AU$100,L$1,k3.5_condition!$B81:$B82)))</f>
        <v>0</v>
      </c>
      <c r="M81" s="36">
        <f>if($A81="",0,if(M$1="",0,dproduct(k2_multipl!$A$1:$AU$100,M$1,k3.5_condition!$B81:$B82)))</f>
        <v>0</v>
      </c>
      <c r="N81" s="36">
        <f>if($A81="",0,if(N$1="",0,dproduct(k2_multipl!$A$1:$AU$100,N$1,k3.5_condition!$B81:$B82)))</f>
        <v>0</v>
      </c>
      <c r="O81" s="36">
        <f>if($A81="",0,if(O$1="",0,dproduct(k2_multipl!$A$1:$AU$100,O$1,k3.5_condition!$B81:$B82)))</f>
        <v>0</v>
      </c>
      <c r="P81" s="36">
        <f>if($A81="",0,if(P$1="",0,dproduct(k2_multipl!$A$1:$AU$100,P$1,k3.5_condition!$B81:$B82)))</f>
        <v>0</v>
      </c>
      <c r="Q81" s="36">
        <f>if($A81="",0,if(Q$1="",0,dproduct(k2_multipl!$A$1:$AU$100,Q$1,k3.5_condition!$B81:$B82)))</f>
        <v>0</v>
      </c>
      <c r="R81" s="36">
        <f>if($A81="",0,if(R$1="",0,dproduct(k2_multipl!$A$1:$AU$100,R$1,k3.5_condition!$B81:$B82)))</f>
        <v>0</v>
      </c>
      <c r="S81" s="36">
        <f>if($A81="",0,if(S$1="",0,dproduct(k2_multipl!$A$1:$AU$100,S$1,k3.5_condition!$B81:$B82)))</f>
        <v>0</v>
      </c>
      <c r="T81" s="36">
        <f>if($A81="",0,if(T$1="",0,dproduct(k2_multipl!$A$1:$AU$100,T$1,k3.5_condition!$B81:$B82)))</f>
        <v>0</v>
      </c>
      <c r="U81" s="36">
        <f>if($A81="",0,if(U$1="",0,dproduct(k2_multipl!$A$1:$AU$100,U$1,k3.5_condition!$B81:$B82)))</f>
        <v>0</v>
      </c>
      <c r="V81" s="36">
        <f>if($A81="",0,if(V$1="",0,dproduct(k2_multipl!$A$1:$AU$100,V$1,k3.5_condition!$B81:$B82)))</f>
        <v>0</v>
      </c>
      <c r="W81" s="36">
        <f>if($A81="",0,if(W$1="",0,dproduct(k2_multipl!$A$1:$AU$100,W$1,k3.5_condition!$B81:$B82)))</f>
        <v>0</v>
      </c>
      <c r="X81" s="36">
        <f>if($A81="",0,if(X$1="",0,dproduct(k2_multipl!$A$1:$AU$100,X$1,k3.5_condition!$B81:$B82)))</f>
        <v>0</v>
      </c>
      <c r="Y81" s="36">
        <f>if($A81="",0,if(Y$1="",0,dproduct(k2_multipl!$A$1:$AU$100,Y$1,k3.5_condition!$B81:$B82)))</f>
        <v>0</v>
      </c>
      <c r="Z81" s="36">
        <f>if($A81="",0,if(Z$1="",0,dproduct(k2_multipl!$A$1:$AU$100,Z$1,k3.5_condition!$B81:$B82)))</f>
        <v>0</v>
      </c>
      <c r="AA81" s="36">
        <f>if($A81="",0,if(AA$1="",0,dproduct(k2_multipl!$A$1:$AU$100,AA$1,k3.5_condition!$B81:$B82)))</f>
        <v>0</v>
      </c>
      <c r="AB81" s="36">
        <f>if($A81="",0,if(AB$1="",0,dproduct(k2_multipl!$A$1:$AU$100,AB$1,k3.5_condition!$B81:$B82)))</f>
        <v>0</v>
      </c>
      <c r="AC81" s="36">
        <f>if($A81="",0,if(AC$1="",0,dproduct(k2_multipl!$A$1:$AU$100,AC$1,k3.5_condition!$B81:$B82)))</f>
        <v>0</v>
      </c>
      <c r="AD81" s="36">
        <f>if($A81="",0,if(AD$1="",0,dproduct(k2_multipl!$A$1:$AU$100,AD$1,k3.5_condition!$B81:$B82)))</f>
        <v>0</v>
      </c>
      <c r="AE81" s="36">
        <f>if($A81="",0,if(AE$1="",0,dproduct(k2_multipl!$A$1:$AU$100,AE$1,k3.5_condition!$B81:$B82)))</f>
        <v>0</v>
      </c>
      <c r="AF81" s="36">
        <f>if($A81="",0,if(AF$1="",0,dproduct(k2_multipl!$A$1:$AU$100,AF$1,k3.5_condition!$B81:$B82)))</f>
        <v>0</v>
      </c>
      <c r="AG81" s="36">
        <f>if($A81="",0,if(AG$1="",0,dproduct(k2_multipl!$A$1:$AU$100,AG$1,k3.5_condition!$B81:$B82)))</f>
        <v>0</v>
      </c>
      <c r="AH81" s="36">
        <f>if($A81="",0,if(AH$1="",0,dproduct(k2_multipl!$A$1:$AU$100,AH$1,k3.5_condition!$B81:$B82)))</f>
        <v>0</v>
      </c>
      <c r="AI81" s="36">
        <f>if($A81="",0,if(AI$1="",0,dproduct(k2_multipl!$A$1:$AU$100,AI$1,k3.5_condition!$B81:$B82)))</f>
        <v>0</v>
      </c>
      <c r="AJ81" s="36">
        <f>if($A81="",0,if(AJ$1="",0,dproduct(k2_multipl!$A$1:$AU$100,AJ$1,k3.5_condition!$B81:$B82)))</f>
        <v>0</v>
      </c>
      <c r="AK81" s="36">
        <f>if($A81="",0,if(AK$1="",0,dproduct(k2_multipl!$A$1:$AU$100,AK$1,k3.5_condition!$B81:$B82)))</f>
        <v>0</v>
      </c>
      <c r="AL81" s="36">
        <f>if($A81="",0,if(AL$1="",0,dproduct(k2_multipl!$A$1:$AU$100,AL$1,k3.5_condition!$B81:$B82)))</f>
        <v>0</v>
      </c>
      <c r="AM81" s="36">
        <f>if($A81="",0,if(AM$1="",0,dproduct(k2_multipl!$A$1:$AU$100,AM$1,k3.5_condition!$B81:$B82)))</f>
        <v>0</v>
      </c>
      <c r="AN81" s="36">
        <f>if($A81="",0,if(AN$1="",0,dproduct(k2_multipl!$A$1:$AU$100,AN$1,k3.5_condition!$B81:$B82)))</f>
        <v>0</v>
      </c>
      <c r="AO81" s="36">
        <f>if($A81="",0,if(AO$1="",0,dproduct(k2_multipl!$A$1:$AU$100,AO$1,k3.5_condition!$B81:$B82)))</f>
        <v>0</v>
      </c>
      <c r="AP81" s="36">
        <f>if($A81="",0,if(AP$1="",0,dproduct(k2_multipl!$A$1:$AU$100,AP$1,k3.5_condition!$B81:$B82)))</f>
        <v>0</v>
      </c>
      <c r="AQ81" s="36">
        <f>if($A81="",0,if(AQ$1="",0,dproduct(k2_multipl!$A$1:$AU$100,AQ$1,k3.5_condition!$B81:$B82)))</f>
        <v>0</v>
      </c>
      <c r="AR81" s="36">
        <f>if($A81="",0,if(AR$1="",0,dproduct(k2_multipl!$A$1:$AU$100,AR$1,k3.5_condition!$B81:$B82)))</f>
        <v>0</v>
      </c>
      <c r="AS81" s="36">
        <f>if($A81="",0,if(AS$1="",0,dproduct(k2_multipl!$A$1:$AU$100,AS$1,k3.5_condition!$B81:$B82)))</f>
        <v>0</v>
      </c>
      <c r="AT81" s="36">
        <f>if($A81="",0,if(AT$1="",0,dproduct(k2_multipl!$A$1:$AU$100,AT$1,k3.5_condition!$B81:$B82)))</f>
        <v>0</v>
      </c>
      <c r="AU81" s="36">
        <f>if($A81="",0,if(AU$1="",0,dproduct(k2_multipl!$A$1:$AU$100,AU$1,k3.5_condition!$B81:$B82)))</f>
        <v>0</v>
      </c>
      <c r="AV81" s="36">
        <f>if($A81="",0,if(AV$1="",0,dproduct(k2_multipl!$A$1:$AU$100,AV$1,k3.5_condition!$B81:$B82)))</f>
        <v>0</v>
      </c>
      <c r="AW81" s="36">
        <f>if($A81="",0,if(AW$1="",0,dproduct(k2_multipl!$A$1:$AU$100,AW$1,k3.5_condition!$B81:$B82)))</f>
        <v>0</v>
      </c>
      <c r="AX81" s="36">
        <f>if($A81="",0,if(AX$1="",0,dproduct(k2_multipl!$A$1:$AU$100,AX$1,k3.5_condition!$B81:$B82)))</f>
        <v>0</v>
      </c>
      <c r="AY81" s="36">
        <f>if($A81="",0,if(AY$1="",0,dproduct(k2_multipl!$A$1:$AU$100,AY$1,k3.5_condition!$B81:$B82)))</f>
        <v>0</v>
      </c>
    </row>
    <row r="82">
      <c r="B82" s="36">
        <f>if($A82="",0,if(B$1="",0,dproduct(k2_multipl!$A$1:$AU$100,B$1,k3.5_condition!$A82:$A83)))</f>
        <v>0</v>
      </c>
      <c r="C82" s="36">
        <f>if($A82="",0,if(C$1="",0,dproduct(k2_multipl!$A$1:$AU$100,C$1,k3.5_condition!$A82:$A83)))</f>
        <v>0</v>
      </c>
      <c r="D82" s="36">
        <f>if($A82="",0,if(D$1="",0,dproduct(k2_multipl!$A$1:$AU$100,D$1,k3.5_condition!$A82:$A83)))</f>
        <v>0</v>
      </c>
      <c r="E82" s="36">
        <f>if($A82="",0,if(E$1="",0,dproduct(k2_multipl!$A$1:$AU$100,E$1,k3.5_condition!$A82:$A83)))</f>
        <v>0</v>
      </c>
      <c r="F82" s="36">
        <f>if($A82="",0,if(F$1="",0,dproduct(k2_multipl!$A$1:$AU$100,F$1,k3.5_condition!$A82:$A83)))</f>
        <v>0</v>
      </c>
      <c r="G82" s="36">
        <f>if($A82="",0,if(G$1="",0,dproduct(k2_multipl!$A$1:$AU$100,G$1,k3.5_condition!$A82:$A83)))</f>
        <v>0</v>
      </c>
      <c r="H82" s="36">
        <f>if($A82="",0,if(H$1="",0,dproduct(k2_multipl!$A$1:$AU$100,H$1,k3.5_condition!$A82:$A83)))</f>
        <v>0</v>
      </c>
      <c r="I82" s="36">
        <f>if($A82="",0,if(I$1="",0,dproduct(k2_multipl!$A$1:$AU$100,I$1,k3.5_condition!$A82:$A83)))</f>
        <v>0</v>
      </c>
      <c r="J82" s="36">
        <f>if($A82="",0,if(J$1="",0,dproduct(k2_multipl!$A$1:$AU$100,J$1,k3.5_condition!$A82:$A83)))</f>
        <v>0</v>
      </c>
      <c r="K82" s="36">
        <f>if($A82="",0,if(K$1="",0,dproduct(k2_multipl!$A$1:$AU$100,K$1,k3.5_condition!$A82:$A83)))</f>
        <v>0</v>
      </c>
      <c r="L82" s="36">
        <f>if($A82="",0,if(L$1="",0,dproduct(k2_multipl!$A$1:$AU$100,L$1,k3.5_condition!$A82:$A83)))</f>
        <v>0</v>
      </c>
      <c r="M82" s="36">
        <f>if($A82="",0,if(M$1="",0,dproduct(k2_multipl!$A$1:$AU$100,M$1,k3.5_condition!$A82:$A83)))</f>
        <v>0</v>
      </c>
      <c r="N82" s="36">
        <f>if($A82="",0,if(N$1="",0,dproduct(k2_multipl!$A$1:$AU$100,N$1,k3.5_condition!$A82:$A83)))</f>
        <v>0</v>
      </c>
      <c r="O82" s="36">
        <f>if($A82="",0,if(O$1="",0,dproduct(k2_multipl!$A$1:$AU$100,O$1,k3.5_condition!$A82:$A83)))</f>
        <v>0</v>
      </c>
      <c r="P82" s="36">
        <f>if($A82="",0,if(P$1="",0,dproduct(k2_multipl!$A$1:$AU$100,P$1,k3.5_condition!$A82:$A83)))</f>
        <v>0</v>
      </c>
      <c r="Q82" s="36">
        <f>if($A82="",0,if(Q$1="",0,dproduct(k2_multipl!$A$1:$AU$100,Q$1,k3.5_condition!$A82:$A83)))</f>
        <v>0</v>
      </c>
      <c r="R82" s="36">
        <f>if($A82="",0,if(R$1="",0,dproduct(k2_multipl!$A$1:$AU$100,R$1,k3.5_condition!$A82:$A83)))</f>
        <v>0</v>
      </c>
      <c r="S82" s="36">
        <f>if($A82="",0,if(S$1="",0,dproduct(k2_multipl!$A$1:$AU$100,S$1,k3.5_condition!$A82:$A83)))</f>
        <v>0</v>
      </c>
      <c r="T82" s="36">
        <f>if($A82="",0,if(T$1="",0,dproduct(k2_multipl!$A$1:$AU$100,T$1,k3.5_condition!$A82:$A83)))</f>
        <v>0</v>
      </c>
      <c r="U82" s="36">
        <f>if($A82="",0,if(U$1="",0,dproduct(k2_multipl!$A$1:$AU$100,U$1,k3.5_condition!$A82:$A83)))</f>
        <v>0</v>
      </c>
      <c r="V82" s="36">
        <f>if($A82="",0,if(V$1="",0,dproduct(k2_multipl!$A$1:$AU$100,V$1,k3.5_condition!$A82:$A83)))</f>
        <v>0</v>
      </c>
      <c r="W82" s="36">
        <f>if($A82="",0,if(W$1="",0,dproduct(k2_multipl!$A$1:$AU$100,W$1,k3.5_condition!$A82:$A83)))</f>
        <v>0</v>
      </c>
      <c r="X82" s="36">
        <f>if($A82="",0,if(X$1="",0,dproduct(k2_multipl!$A$1:$AU$100,X$1,k3.5_condition!$A82:$A83)))</f>
        <v>0</v>
      </c>
      <c r="Y82" s="36">
        <f>if($A82="",0,if(Y$1="",0,dproduct(k2_multipl!$A$1:$AU$100,Y$1,k3.5_condition!$A82:$A83)))</f>
        <v>0</v>
      </c>
      <c r="Z82" s="36">
        <f>if($A82="",0,if(Z$1="",0,dproduct(k2_multipl!$A$1:$AU$100,Z$1,k3.5_condition!$A82:$A83)))</f>
        <v>0</v>
      </c>
      <c r="AA82" s="36">
        <f>if($A82="",0,if(AA$1="",0,dproduct(k2_multipl!$A$1:$AU$100,AA$1,k3.5_condition!$A82:$A83)))</f>
        <v>0</v>
      </c>
      <c r="AB82" s="36">
        <f>if($A82="",0,if(AB$1="",0,dproduct(k2_multipl!$A$1:$AU$100,AB$1,k3.5_condition!$A82:$A83)))</f>
        <v>0</v>
      </c>
      <c r="AC82" s="36">
        <f>if($A82="",0,if(AC$1="",0,dproduct(k2_multipl!$A$1:$AU$100,AC$1,k3.5_condition!$A82:$A83)))</f>
        <v>0</v>
      </c>
      <c r="AD82" s="36">
        <f>if($A82="",0,if(AD$1="",0,dproduct(k2_multipl!$A$1:$AU$100,AD$1,k3.5_condition!$A82:$A83)))</f>
        <v>0</v>
      </c>
      <c r="AE82" s="36">
        <f>if($A82="",0,if(AE$1="",0,dproduct(k2_multipl!$A$1:$AU$100,AE$1,k3.5_condition!$A82:$A83)))</f>
        <v>0</v>
      </c>
      <c r="AF82" s="36">
        <f>if($A82="",0,if(AF$1="",0,dproduct(k2_multipl!$A$1:$AU$100,AF$1,k3.5_condition!$A82:$A83)))</f>
        <v>0</v>
      </c>
      <c r="AG82" s="36">
        <f>if($A82="",0,if(AG$1="",0,dproduct(k2_multipl!$A$1:$AU$100,AG$1,k3.5_condition!$A82:$A83)))</f>
        <v>0</v>
      </c>
      <c r="AH82" s="36">
        <f>if($A82="",0,if(AH$1="",0,dproduct(k2_multipl!$A$1:$AU$100,AH$1,k3.5_condition!$A82:$A83)))</f>
        <v>0</v>
      </c>
      <c r="AI82" s="36">
        <f>if($A82="",0,if(AI$1="",0,dproduct(k2_multipl!$A$1:$AU$100,AI$1,k3.5_condition!$A82:$A83)))</f>
        <v>0</v>
      </c>
      <c r="AJ82" s="36">
        <f>if($A82="",0,if(AJ$1="",0,dproduct(k2_multipl!$A$1:$AU$100,AJ$1,k3.5_condition!$A82:$A83)))</f>
        <v>0</v>
      </c>
      <c r="AK82" s="36">
        <f>if($A82="",0,if(AK$1="",0,dproduct(k2_multipl!$A$1:$AU$100,AK$1,k3.5_condition!$A82:$A83)))</f>
        <v>0</v>
      </c>
      <c r="AL82" s="36">
        <f>if($A82="",0,if(AL$1="",0,dproduct(k2_multipl!$A$1:$AU$100,AL$1,k3.5_condition!$A82:$A83)))</f>
        <v>0</v>
      </c>
      <c r="AM82" s="36">
        <f>if($A82="",0,if(AM$1="",0,dproduct(k2_multipl!$A$1:$AU$100,AM$1,k3.5_condition!$A82:$A83)))</f>
        <v>0</v>
      </c>
      <c r="AN82" s="36">
        <f>if($A82="",0,if(AN$1="",0,dproduct(k2_multipl!$A$1:$AU$100,AN$1,k3.5_condition!$A82:$A83)))</f>
        <v>0</v>
      </c>
      <c r="AO82" s="36">
        <f>if($A82="",0,if(AO$1="",0,dproduct(k2_multipl!$A$1:$AU$100,AO$1,k3.5_condition!$A82:$A83)))</f>
        <v>0</v>
      </c>
      <c r="AP82" s="36">
        <f>if($A82="",0,if(AP$1="",0,dproduct(k2_multipl!$A$1:$AU$100,AP$1,k3.5_condition!$A82:$A83)))</f>
        <v>0</v>
      </c>
      <c r="AQ82" s="36">
        <f>if($A82="",0,if(AQ$1="",0,dproduct(k2_multipl!$A$1:$AU$100,AQ$1,k3.5_condition!$A82:$A83)))</f>
        <v>0</v>
      </c>
      <c r="AR82" s="36">
        <f>if($A82="",0,if(AR$1="",0,dproduct(k2_multipl!$A$1:$AU$100,AR$1,k3.5_condition!$A82:$A83)))</f>
        <v>0</v>
      </c>
      <c r="AS82" s="36">
        <f>if($A82="",0,if(AS$1="",0,dproduct(k2_multipl!$A$1:$AU$100,AS$1,k3.5_condition!$A82:$A83)))</f>
        <v>0</v>
      </c>
      <c r="AT82" s="36">
        <f>if($A82="",0,if(AT$1="",0,dproduct(k2_multipl!$A$1:$AU$100,AT$1,k3.5_condition!$A82:$A83)))</f>
        <v>0</v>
      </c>
      <c r="AU82" s="36">
        <f>if($A82="",0,if(AU$1="",0,dproduct(k2_multipl!$A$1:$AU$100,AU$1,k3.5_condition!$A82:$A83)))</f>
        <v>0</v>
      </c>
      <c r="AV82" s="36">
        <f>if($A82="",0,if(AV$1="",0,dproduct(k2_multipl!$A$1:$AU$100,AV$1,k3.5_condition!$A82:$A83)))</f>
        <v>0</v>
      </c>
      <c r="AW82" s="36">
        <f>if($A82="",0,if(AW$1="",0,dproduct(k2_multipl!$A$1:$AU$100,AW$1,k3.5_condition!$A82:$A83)))</f>
        <v>0</v>
      </c>
      <c r="AX82" s="36">
        <f>if($A82="",0,if(AX$1="",0,dproduct(k2_multipl!$A$1:$AU$100,AX$1,k3.5_condition!$A82:$A83)))</f>
        <v>0</v>
      </c>
      <c r="AY82" s="36">
        <f>if($A82="",0,if(AY$1="",0,dproduct(k2_multipl!$A$1:$AU$100,AY$1,k3.5_condition!$A82:$A83)))</f>
        <v>0</v>
      </c>
    </row>
    <row r="83">
      <c r="B83" s="36">
        <f>if($A83="",0,if(B$1="",0,dproduct(k2_multipl!$A$1:$AU$100,B$1,k3.5_condition!$B83:$B84)))</f>
        <v>0</v>
      </c>
      <c r="C83" s="36">
        <f>if($A83="",0,if(C$1="",0,dproduct(k2_multipl!$A$1:$AU$100,C$1,k3.5_condition!$B83:$B84)))</f>
        <v>0</v>
      </c>
      <c r="D83" s="36">
        <f>if($A83="",0,if(D$1="",0,dproduct(k2_multipl!$A$1:$AU$100,D$1,k3.5_condition!$B83:$B84)))</f>
        <v>0</v>
      </c>
      <c r="E83" s="36">
        <f>if($A83="",0,if(E$1="",0,dproduct(k2_multipl!$A$1:$AU$100,E$1,k3.5_condition!$B83:$B84)))</f>
        <v>0</v>
      </c>
      <c r="F83" s="36">
        <f>if($A83="",0,if(F$1="",0,dproduct(k2_multipl!$A$1:$AU$100,F$1,k3.5_condition!$B83:$B84)))</f>
        <v>0</v>
      </c>
      <c r="G83" s="36">
        <f>if($A83="",0,if(G$1="",0,dproduct(k2_multipl!$A$1:$AU$100,G$1,k3.5_condition!$B83:$B84)))</f>
        <v>0</v>
      </c>
      <c r="H83" s="36">
        <f>if($A83="",0,if(H$1="",0,dproduct(k2_multipl!$A$1:$AU$100,H$1,k3.5_condition!$B83:$B84)))</f>
        <v>0</v>
      </c>
      <c r="I83" s="36">
        <f>if($A83="",0,if(I$1="",0,dproduct(k2_multipl!$A$1:$AU$100,I$1,k3.5_condition!$B83:$B84)))</f>
        <v>0</v>
      </c>
      <c r="J83" s="36">
        <f>if($A83="",0,if(J$1="",0,dproduct(k2_multipl!$A$1:$AU$100,J$1,k3.5_condition!$B83:$B84)))</f>
        <v>0</v>
      </c>
      <c r="K83" s="36">
        <f>if($A83="",0,if(K$1="",0,dproduct(k2_multipl!$A$1:$AU$100,K$1,k3.5_condition!$B83:$B84)))</f>
        <v>0</v>
      </c>
      <c r="L83" s="36">
        <f>if($A83="",0,if(L$1="",0,dproduct(k2_multipl!$A$1:$AU$100,L$1,k3.5_condition!$B83:$B84)))</f>
        <v>0</v>
      </c>
      <c r="M83" s="36">
        <f>if($A83="",0,if(M$1="",0,dproduct(k2_multipl!$A$1:$AU$100,M$1,k3.5_condition!$B83:$B84)))</f>
        <v>0</v>
      </c>
      <c r="N83" s="36">
        <f>if($A83="",0,if(N$1="",0,dproduct(k2_multipl!$A$1:$AU$100,N$1,k3.5_condition!$B83:$B84)))</f>
        <v>0</v>
      </c>
      <c r="O83" s="36">
        <f>if($A83="",0,if(O$1="",0,dproduct(k2_multipl!$A$1:$AU$100,O$1,k3.5_condition!$B83:$B84)))</f>
        <v>0</v>
      </c>
      <c r="P83" s="36">
        <f>if($A83="",0,if(P$1="",0,dproduct(k2_multipl!$A$1:$AU$100,P$1,k3.5_condition!$B83:$B84)))</f>
        <v>0</v>
      </c>
      <c r="Q83" s="36">
        <f>if($A83="",0,if(Q$1="",0,dproduct(k2_multipl!$A$1:$AU$100,Q$1,k3.5_condition!$B83:$B84)))</f>
        <v>0</v>
      </c>
      <c r="R83" s="36">
        <f>if($A83="",0,if(R$1="",0,dproduct(k2_multipl!$A$1:$AU$100,R$1,k3.5_condition!$B83:$B84)))</f>
        <v>0</v>
      </c>
      <c r="S83" s="36">
        <f>if($A83="",0,if(S$1="",0,dproduct(k2_multipl!$A$1:$AU$100,S$1,k3.5_condition!$B83:$B84)))</f>
        <v>0</v>
      </c>
      <c r="T83" s="36">
        <f>if($A83="",0,if(T$1="",0,dproduct(k2_multipl!$A$1:$AU$100,T$1,k3.5_condition!$B83:$B84)))</f>
        <v>0</v>
      </c>
      <c r="U83" s="36">
        <f>if($A83="",0,if(U$1="",0,dproduct(k2_multipl!$A$1:$AU$100,U$1,k3.5_condition!$B83:$B84)))</f>
        <v>0</v>
      </c>
      <c r="V83" s="36">
        <f>if($A83="",0,if(V$1="",0,dproduct(k2_multipl!$A$1:$AU$100,V$1,k3.5_condition!$B83:$B84)))</f>
        <v>0</v>
      </c>
      <c r="W83" s="36">
        <f>if($A83="",0,if(W$1="",0,dproduct(k2_multipl!$A$1:$AU$100,W$1,k3.5_condition!$B83:$B84)))</f>
        <v>0</v>
      </c>
      <c r="X83" s="36">
        <f>if($A83="",0,if(X$1="",0,dproduct(k2_multipl!$A$1:$AU$100,X$1,k3.5_condition!$B83:$B84)))</f>
        <v>0</v>
      </c>
      <c r="Y83" s="36">
        <f>if($A83="",0,if(Y$1="",0,dproduct(k2_multipl!$A$1:$AU$100,Y$1,k3.5_condition!$B83:$B84)))</f>
        <v>0</v>
      </c>
      <c r="Z83" s="36">
        <f>if($A83="",0,if(Z$1="",0,dproduct(k2_multipl!$A$1:$AU$100,Z$1,k3.5_condition!$B83:$B84)))</f>
        <v>0</v>
      </c>
      <c r="AA83" s="36">
        <f>if($A83="",0,if(AA$1="",0,dproduct(k2_multipl!$A$1:$AU$100,AA$1,k3.5_condition!$B83:$B84)))</f>
        <v>0</v>
      </c>
      <c r="AB83" s="36">
        <f>if($A83="",0,if(AB$1="",0,dproduct(k2_multipl!$A$1:$AU$100,AB$1,k3.5_condition!$B83:$B84)))</f>
        <v>0</v>
      </c>
      <c r="AC83" s="36">
        <f>if($A83="",0,if(AC$1="",0,dproduct(k2_multipl!$A$1:$AU$100,AC$1,k3.5_condition!$B83:$B84)))</f>
        <v>0</v>
      </c>
      <c r="AD83" s="36">
        <f>if($A83="",0,if(AD$1="",0,dproduct(k2_multipl!$A$1:$AU$100,AD$1,k3.5_condition!$B83:$B84)))</f>
        <v>0</v>
      </c>
      <c r="AE83" s="36">
        <f>if($A83="",0,if(AE$1="",0,dproduct(k2_multipl!$A$1:$AU$100,AE$1,k3.5_condition!$B83:$B84)))</f>
        <v>0</v>
      </c>
      <c r="AF83" s="36">
        <f>if($A83="",0,if(AF$1="",0,dproduct(k2_multipl!$A$1:$AU$100,AF$1,k3.5_condition!$B83:$B84)))</f>
        <v>0</v>
      </c>
      <c r="AG83" s="36">
        <f>if($A83="",0,if(AG$1="",0,dproduct(k2_multipl!$A$1:$AU$100,AG$1,k3.5_condition!$B83:$B84)))</f>
        <v>0</v>
      </c>
      <c r="AH83" s="36">
        <f>if($A83="",0,if(AH$1="",0,dproduct(k2_multipl!$A$1:$AU$100,AH$1,k3.5_condition!$B83:$B84)))</f>
        <v>0</v>
      </c>
      <c r="AI83" s="36">
        <f>if($A83="",0,if(AI$1="",0,dproduct(k2_multipl!$A$1:$AU$100,AI$1,k3.5_condition!$B83:$B84)))</f>
        <v>0</v>
      </c>
      <c r="AJ83" s="36">
        <f>if($A83="",0,if(AJ$1="",0,dproduct(k2_multipl!$A$1:$AU$100,AJ$1,k3.5_condition!$B83:$B84)))</f>
        <v>0</v>
      </c>
      <c r="AK83" s="36">
        <f>if($A83="",0,if(AK$1="",0,dproduct(k2_multipl!$A$1:$AU$100,AK$1,k3.5_condition!$B83:$B84)))</f>
        <v>0</v>
      </c>
      <c r="AL83" s="36">
        <f>if($A83="",0,if(AL$1="",0,dproduct(k2_multipl!$A$1:$AU$100,AL$1,k3.5_condition!$B83:$B84)))</f>
        <v>0</v>
      </c>
      <c r="AM83" s="36">
        <f>if($A83="",0,if(AM$1="",0,dproduct(k2_multipl!$A$1:$AU$100,AM$1,k3.5_condition!$B83:$B84)))</f>
        <v>0</v>
      </c>
      <c r="AN83" s="36">
        <f>if($A83="",0,if(AN$1="",0,dproduct(k2_multipl!$A$1:$AU$100,AN$1,k3.5_condition!$B83:$B84)))</f>
        <v>0</v>
      </c>
      <c r="AO83" s="36">
        <f>if($A83="",0,if(AO$1="",0,dproduct(k2_multipl!$A$1:$AU$100,AO$1,k3.5_condition!$B83:$B84)))</f>
        <v>0</v>
      </c>
      <c r="AP83" s="36">
        <f>if($A83="",0,if(AP$1="",0,dproduct(k2_multipl!$A$1:$AU$100,AP$1,k3.5_condition!$B83:$B84)))</f>
        <v>0</v>
      </c>
      <c r="AQ83" s="36">
        <f>if($A83="",0,if(AQ$1="",0,dproduct(k2_multipl!$A$1:$AU$100,AQ$1,k3.5_condition!$B83:$B84)))</f>
        <v>0</v>
      </c>
      <c r="AR83" s="36">
        <f>if($A83="",0,if(AR$1="",0,dproduct(k2_multipl!$A$1:$AU$100,AR$1,k3.5_condition!$B83:$B84)))</f>
        <v>0</v>
      </c>
      <c r="AS83" s="36">
        <f>if($A83="",0,if(AS$1="",0,dproduct(k2_multipl!$A$1:$AU$100,AS$1,k3.5_condition!$B83:$B84)))</f>
        <v>0</v>
      </c>
      <c r="AT83" s="36">
        <f>if($A83="",0,if(AT$1="",0,dproduct(k2_multipl!$A$1:$AU$100,AT$1,k3.5_condition!$B83:$B84)))</f>
        <v>0</v>
      </c>
      <c r="AU83" s="36">
        <f>if($A83="",0,if(AU$1="",0,dproduct(k2_multipl!$A$1:$AU$100,AU$1,k3.5_condition!$B83:$B84)))</f>
        <v>0</v>
      </c>
      <c r="AV83" s="36">
        <f>if($A83="",0,if(AV$1="",0,dproduct(k2_multipl!$A$1:$AU$100,AV$1,k3.5_condition!$B83:$B84)))</f>
        <v>0</v>
      </c>
      <c r="AW83" s="36">
        <f>if($A83="",0,if(AW$1="",0,dproduct(k2_multipl!$A$1:$AU$100,AW$1,k3.5_condition!$B83:$B84)))</f>
        <v>0</v>
      </c>
      <c r="AX83" s="36">
        <f>if($A83="",0,if(AX$1="",0,dproduct(k2_multipl!$A$1:$AU$100,AX$1,k3.5_condition!$B83:$B84)))</f>
        <v>0</v>
      </c>
      <c r="AY83" s="36">
        <f>if($A83="",0,if(AY$1="",0,dproduct(k2_multipl!$A$1:$AU$100,AY$1,k3.5_condition!$B83:$B84)))</f>
        <v>0</v>
      </c>
    </row>
    <row r="84">
      <c r="B84" s="36">
        <f>if($A84="",0,if(B$1="",0,dproduct(k2_multipl!$A$1:$AU$100,B$1,k3.5_condition!$A84:$A85)))</f>
        <v>0</v>
      </c>
      <c r="C84" s="36">
        <f>if($A84="",0,if(C$1="",0,dproduct(k2_multipl!$A$1:$AU$100,C$1,k3.5_condition!$A84:$A85)))</f>
        <v>0</v>
      </c>
      <c r="D84" s="36">
        <f>if($A84="",0,if(D$1="",0,dproduct(k2_multipl!$A$1:$AU$100,D$1,k3.5_condition!$A84:$A85)))</f>
        <v>0</v>
      </c>
      <c r="E84" s="36">
        <f>if($A84="",0,if(E$1="",0,dproduct(k2_multipl!$A$1:$AU$100,E$1,k3.5_condition!$A84:$A85)))</f>
        <v>0</v>
      </c>
      <c r="F84" s="36">
        <f>if($A84="",0,if(F$1="",0,dproduct(k2_multipl!$A$1:$AU$100,F$1,k3.5_condition!$A84:$A85)))</f>
        <v>0</v>
      </c>
      <c r="G84" s="36">
        <f>if($A84="",0,if(G$1="",0,dproduct(k2_multipl!$A$1:$AU$100,G$1,k3.5_condition!$A84:$A85)))</f>
        <v>0</v>
      </c>
      <c r="H84" s="36">
        <f>if($A84="",0,if(H$1="",0,dproduct(k2_multipl!$A$1:$AU$100,H$1,k3.5_condition!$A84:$A85)))</f>
        <v>0</v>
      </c>
      <c r="I84" s="36">
        <f>if($A84="",0,if(I$1="",0,dproduct(k2_multipl!$A$1:$AU$100,I$1,k3.5_condition!$A84:$A85)))</f>
        <v>0</v>
      </c>
      <c r="J84" s="36">
        <f>if($A84="",0,if(J$1="",0,dproduct(k2_multipl!$A$1:$AU$100,J$1,k3.5_condition!$A84:$A85)))</f>
        <v>0</v>
      </c>
      <c r="K84" s="36">
        <f>if($A84="",0,if(K$1="",0,dproduct(k2_multipl!$A$1:$AU$100,K$1,k3.5_condition!$A84:$A85)))</f>
        <v>0</v>
      </c>
      <c r="L84" s="36">
        <f>if($A84="",0,if(L$1="",0,dproduct(k2_multipl!$A$1:$AU$100,L$1,k3.5_condition!$A84:$A85)))</f>
        <v>0</v>
      </c>
      <c r="M84" s="36">
        <f>if($A84="",0,if(M$1="",0,dproduct(k2_multipl!$A$1:$AU$100,M$1,k3.5_condition!$A84:$A85)))</f>
        <v>0</v>
      </c>
      <c r="N84" s="36">
        <f>if($A84="",0,if(N$1="",0,dproduct(k2_multipl!$A$1:$AU$100,N$1,k3.5_condition!$A84:$A85)))</f>
        <v>0</v>
      </c>
      <c r="O84" s="36">
        <f>if($A84="",0,if(O$1="",0,dproduct(k2_multipl!$A$1:$AU$100,O$1,k3.5_condition!$A84:$A85)))</f>
        <v>0</v>
      </c>
      <c r="P84" s="36">
        <f>if($A84="",0,if(P$1="",0,dproduct(k2_multipl!$A$1:$AU$100,P$1,k3.5_condition!$A84:$A85)))</f>
        <v>0</v>
      </c>
      <c r="Q84" s="36">
        <f>if($A84="",0,if(Q$1="",0,dproduct(k2_multipl!$A$1:$AU$100,Q$1,k3.5_condition!$A84:$A85)))</f>
        <v>0</v>
      </c>
      <c r="R84" s="36">
        <f>if($A84="",0,if(R$1="",0,dproduct(k2_multipl!$A$1:$AU$100,R$1,k3.5_condition!$A84:$A85)))</f>
        <v>0</v>
      </c>
      <c r="S84" s="36">
        <f>if($A84="",0,if(S$1="",0,dproduct(k2_multipl!$A$1:$AU$100,S$1,k3.5_condition!$A84:$A85)))</f>
        <v>0</v>
      </c>
      <c r="T84" s="36">
        <f>if($A84="",0,if(T$1="",0,dproduct(k2_multipl!$A$1:$AU$100,T$1,k3.5_condition!$A84:$A85)))</f>
        <v>0</v>
      </c>
      <c r="U84" s="36">
        <f>if($A84="",0,if(U$1="",0,dproduct(k2_multipl!$A$1:$AU$100,U$1,k3.5_condition!$A84:$A85)))</f>
        <v>0</v>
      </c>
      <c r="V84" s="36">
        <f>if($A84="",0,if(V$1="",0,dproduct(k2_multipl!$A$1:$AU$100,V$1,k3.5_condition!$A84:$A85)))</f>
        <v>0</v>
      </c>
      <c r="W84" s="36">
        <f>if($A84="",0,if(W$1="",0,dproduct(k2_multipl!$A$1:$AU$100,W$1,k3.5_condition!$A84:$A85)))</f>
        <v>0</v>
      </c>
      <c r="X84" s="36">
        <f>if($A84="",0,if(X$1="",0,dproduct(k2_multipl!$A$1:$AU$100,X$1,k3.5_condition!$A84:$A85)))</f>
        <v>0</v>
      </c>
      <c r="Y84" s="36">
        <f>if($A84="",0,if(Y$1="",0,dproduct(k2_multipl!$A$1:$AU$100,Y$1,k3.5_condition!$A84:$A85)))</f>
        <v>0</v>
      </c>
      <c r="Z84" s="36">
        <f>if($A84="",0,if(Z$1="",0,dproduct(k2_multipl!$A$1:$AU$100,Z$1,k3.5_condition!$A84:$A85)))</f>
        <v>0</v>
      </c>
      <c r="AA84" s="36">
        <f>if($A84="",0,if(AA$1="",0,dproduct(k2_multipl!$A$1:$AU$100,AA$1,k3.5_condition!$A84:$A85)))</f>
        <v>0</v>
      </c>
      <c r="AB84" s="36">
        <f>if($A84="",0,if(AB$1="",0,dproduct(k2_multipl!$A$1:$AU$100,AB$1,k3.5_condition!$A84:$A85)))</f>
        <v>0</v>
      </c>
      <c r="AC84" s="36">
        <f>if($A84="",0,if(AC$1="",0,dproduct(k2_multipl!$A$1:$AU$100,AC$1,k3.5_condition!$A84:$A85)))</f>
        <v>0</v>
      </c>
      <c r="AD84" s="36">
        <f>if($A84="",0,if(AD$1="",0,dproduct(k2_multipl!$A$1:$AU$100,AD$1,k3.5_condition!$A84:$A85)))</f>
        <v>0</v>
      </c>
      <c r="AE84" s="36">
        <f>if($A84="",0,if(AE$1="",0,dproduct(k2_multipl!$A$1:$AU$100,AE$1,k3.5_condition!$A84:$A85)))</f>
        <v>0</v>
      </c>
      <c r="AF84" s="36">
        <f>if($A84="",0,if(AF$1="",0,dproduct(k2_multipl!$A$1:$AU$100,AF$1,k3.5_condition!$A84:$A85)))</f>
        <v>0</v>
      </c>
      <c r="AG84" s="36">
        <f>if($A84="",0,if(AG$1="",0,dproduct(k2_multipl!$A$1:$AU$100,AG$1,k3.5_condition!$A84:$A85)))</f>
        <v>0</v>
      </c>
      <c r="AH84" s="36">
        <f>if($A84="",0,if(AH$1="",0,dproduct(k2_multipl!$A$1:$AU$100,AH$1,k3.5_condition!$A84:$A85)))</f>
        <v>0</v>
      </c>
      <c r="AI84" s="36">
        <f>if($A84="",0,if(AI$1="",0,dproduct(k2_multipl!$A$1:$AU$100,AI$1,k3.5_condition!$A84:$A85)))</f>
        <v>0</v>
      </c>
      <c r="AJ84" s="36">
        <f>if($A84="",0,if(AJ$1="",0,dproduct(k2_multipl!$A$1:$AU$100,AJ$1,k3.5_condition!$A84:$A85)))</f>
        <v>0</v>
      </c>
      <c r="AK84" s="36">
        <f>if($A84="",0,if(AK$1="",0,dproduct(k2_multipl!$A$1:$AU$100,AK$1,k3.5_condition!$A84:$A85)))</f>
        <v>0</v>
      </c>
      <c r="AL84" s="36">
        <f>if($A84="",0,if(AL$1="",0,dproduct(k2_multipl!$A$1:$AU$100,AL$1,k3.5_condition!$A84:$A85)))</f>
        <v>0</v>
      </c>
      <c r="AM84" s="36">
        <f>if($A84="",0,if(AM$1="",0,dproduct(k2_multipl!$A$1:$AU$100,AM$1,k3.5_condition!$A84:$A85)))</f>
        <v>0</v>
      </c>
      <c r="AN84" s="36">
        <f>if($A84="",0,if(AN$1="",0,dproduct(k2_multipl!$A$1:$AU$100,AN$1,k3.5_condition!$A84:$A85)))</f>
        <v>0</v>
      </c>
      <c r="AO84" s="36">
        <f>if($A84="",0,if(AO$1="",0,dproduct(k2_multipl!$A$1:$AU$100,AO$1,k3.5_condition!$A84:$A85)))</f>
        <v>0</v>
      </c>
      <c r="AP84" s="36">
        <f>if($A84="",0,if(AP$1="",0,dproduct(k2_multipl!$A$1:$AU$100,AP$1,k3.5_condition!$A84:$A85)))</f>
        <v>0</v>
      </c>
      <c r="AQ84" s="36">
        <f>if($A84="",0,if(AQ$1="",0,dproduct(k2_multipl!$A$1:$AU$100,AQ$1,k3.5_condition!$A84:$A85)))</f>
        <v>0</v>
      </c>
      <c r="AR84" s="36">
        <f>if($A84="",0,if(AR$1="",0,dproduct(k2_multipl!$A$1:$AU$100,AR$1,k3.5_condition!$A84:$A85)))</f>
        <v>0</v>
      </c>
      <c r="AS84" s="36">
        <f>if($A84="",0,if(AS$1="",0,dproduct(k2_multipl!$A$1:$AU$100,AS$1,k3.5_condition!$A84:$A85)))</f>
        <v>0</v>
      </c>
      <c r="AT84" s="36">
        <f>if($A84="",0,if(AT$1="",0,dproduct(k2_multipl!$A$1:$AU$100,AT$1,k3.5_condition!$A84:$A85)))</f>
        <v>0</v>
      </c>
      <c r="AU84" s="36">
        <f>if($A84="",0,if(AU$1="",0,dproduct(k2_multipl!$A$1:$AU$100,AU$1,k3.5_condition!$A84:$A85)))</f>
        <v>0</v>
      </c>
      <c r="AV84" s="36">
        <f>if($A84="",0,if(AV$1="",0,dproduct(k2_multipl!$A$1:$AU$100,AV$1,k3.5_condition!$A84:$A85)))</f>
        <v>0</v>
      </c>
      <c r="AW84" s="36">
        <f>if($A84="",0,if(AW$1="",0,dproduct(k2_multipl!$A$1:$AU$100,AW$1,k3.5_condition!$A84:$A85)))</f>
        <v>0</v>
      </c>
      <c r="AX84" s="36">
        <f>if($A84="",0,if(AX$1="",0,dproduct(k2_multipl!$A$1:$AU$100,AX$1,k3.5_condition!$A84:$A85)))</f>
        <v>0</v>
      </c>
      <c r="AY84" s="36">
        <f>if($A84="",0,if(AY$1="",0,dproduct(k2_multipl!$A$1:$AU$100,AY$1,k3.5_condition!$A84:$A85)))</f>
        <v>0</v>
      </c>
    </row>
    <row r="85">
      <c r="B85" s="36">
        <f>if($A85="",0,if(B$1="",0,dproduct(k2_multipl!$A$1:$AU$100,B$1,k3.5_condition!$B85:$B86)))</f>
        <v>0</v>
      </c>
      <c r="C85" s="36">
        <f>if($A85="",0,if(C$1="",0,dproduct(k2_multipl!$A$1:$AU$100,C$1,k3.5_condition!$B85:$B86)))</f>
        <v>0</v>
      </c>
      <c r="D85" s="36">
        <f>if($A85="",0,if(D$1="",0,dproduct(k2_multipl!$A$1:$AU$100,D$1,k3.5_condition!$B85:$B86)))</f>
        <v>0</v>
      </c>
      <c r="E85" s="36">
        <f>if($A85="",0,if(E$1="",0,dproduct(k2_multipl!$A$1:$AU$100,E$1,k3.5_condition!$B85:$B86)))</f>
        <v>0</v>
      </c>
      <c r="F85" s="36">
        <f>if($A85="",0,if(F$1="",0,dproduct(k2_multipl!$A$1:$AU$100,F$1,k3.5_condition!$B85:$B86)))</f>
        <v>0</v>
      </c>
      <c r="G85" s="36">
        <f>if($A85="",0,if(G$1="",0,dproduct(k2_multipl!$A$1:$AU$100,G$1,k3.5_condition!$B85:$B86)))</f>
        <v>0</v>
      </c>
      <c r="H85" s="36">
        <f>if($A85="",0,if(H$1="",0,dproduct(k2_multipl!$A$1:$AU$100,H$1,k3.5_condition!$B85:$B86)))</f>
        <v>0</v>
      </c>
      <c r="I85" s="36">
        <f>if($A85="",0,if(I$1="",0,dproduct(k2_multipl!$A$1:$AU$100,I$1,k3.5_condition!$B85:$B86)))</f>
        <v>0</v>
      </c>
      <c r="J85" s="36">
        <f>if($A85="",0,if(J$1="",0,dproduct(k2_multipl!$A$1:$AU$100,J$1,k3.5_condition!$B85:$B86)))</f>
        <v>0</v>
      </c>
      <c r="K85" s="36">
        <f>if($A85="",0,if(K$1="",0,dproduct(k2_multipl!$A$1:$AU$100,K$1,k3.5_condition!$B85:$B86)))</f>
        <v>0</v>
      </c>
      <c r="L85" s="36">
        <f>if($A85="",0,if(L$1="",0,dproduct(k2_multipl!$A$1:$AU$100,L$1,k3.5_condition!$B85:$B86)))</f>
        <v>0</v>
      </c>
      <c r="M85" s="36">
        <f>if($A85="",0,if(M$1="",0,dproduct(k2_multipl!$A$1:$AU$100,M$1,k3.5_condition!$B85:$B86)))</f>
        <v>0</v>
      </c>
      <c r="N85" s="36">
        <f>if($A85="",0,if(N$1="",0,dproduct(k2_multipl!$A$1:$AU$100,N$1,k3.5_condition!$B85:$B86)))</f>
        <v>0</v>
      </c>
      <c r="O85" s="36">
        <f>if($A85="",0,if(O$1="",0,dproduct(k2_multipl!$A$1:$AU$100,O$1,k3.5_condition!$B85:$B86)))</f>
        <v>0</v>
      </c>
      <c r="P85" s="36">
        <f>if($A85="",0,if(P$1="",0,dproduct(k2_multipl!$A$1:$AU$100,P$1,k3.5_condition!$B85:$B86)))</f>
        <v>0</v>
      </c>
      <c r="Q85" s="36">
        <f>if($A85="",0,if(Q$1="",0,dproduct(k2_multipl!$A$1:$AU$100,Q$1,k3.5_condition!$B85:$B86)))</f>
        <v>0</v>
      </c>
      <c r="R85" s="36">
        <f>if($A85="",0,if(R$1="",0,dproduct(k2_multipl!$A$1:$AU$100,R$1,k3.5_condition!$B85:$B86)))</f>
        <v>0</v>
      </c>
      <c r="S85" s="36">
        <f>if($A85="",0,if(S$1="",0,dproduct(k2_multipl!$A$1:$AU$100,S$1,k3.5_condition!$B85:$B86)))</f>
        <v>0</v>
      </c>
      <c r="T85" s="36">
        <f>if($A85="",0,if(T$1="",0,dproduct(k2_multipl!$A$1:$AU$100,T$1,k3.5_condition!$B85:$B86)))</f>
        <v>0</v>
      </c>
      <c r="U85" s="36">
        <f>if($A85="",0,if(U$1="",0,dproduct(k2_multipl!$A$1:$AU$100,U$1,k3.5_condition!$B85:$B86)))</f>
        <v>0</v>
      </c>
      <c r="V85" s="36">
        <f>if($A85="",0,if(V$1="",0,dproduct(k2_multipl!$A$1:$AU$100,V$1,k3.5_condition!$B85:$B86)))</f>
        <v>0</v>
      </c>
      <c r="W85" s="36">
        <f>if($A85="",0,if(W$1="",0,dproduct(k2_multipl!$A$1:$AU$100,W$1,k3.5_condition!$B85:$B86)))</f>
        <v>0</v>
      </c>
      <c r="X85" s="36">
        <f>if($A85="",0,if(X$1="",0,dproduct(k2_multipl!$A$1:$AU$100,X$1,k3.5_condition!$B85:$B86)))</f>
        <v>0</v>
      </c>
      <c r="Y85" s="36">
        <f>if($A85="",0,if(Y$1="",0,dproduct(k2_multipl!$A$1:$AU$100,Y$1,k3.5_condition!$B85:$B86)))</f>
        <v>0</v>
      </c>
      <c r="Z85" s="36">
        <f>if($A85="",0,if(Z$1="",0,dproduct(k2_multipl!$A$1:$AU$100,Z$1,k3.5_condition!$B85:$B86)))</f>
        <v>0</v>
      </c>
      <c r="AA85" s="36">
        <f>if($A85="",0,if(AA$1="",0,dproduct(k2_multipl!$A$1:$AU$100,AA$1,k3.5_condition!$B85:$B86)))</f>
        <v>0</v>
      </c>
      <c r="AB85" s="36">
        <f>if($A85="",0,if(AB$1="",0,dproduct(k2_multipl!$A$1:$AU$100,AB$1,k3.5_condition!$B85:$B86)))</f>
        <v>0</v>
      </c>
      <c r="AC85" s="36">
        <f>if($A85="",0,if(AC$1="",0,dproduct(k2_multipl!$A$1:$AU$100,AC$1,k3.5_condition!$B85:$B86)))</f>
        <v>0</v>
      </c>
      <c r="AD85" s="36">
        <f>if($A85="",0,if(AD$1="",0,dproduct(k2_multipl!$A$1:$AU$100,AD$1,k3.5_condition!$B85:$B86)))</f>
        <v>0</v>
      </c>
      <c r="AE85" s="36">
        <f>if($A85="",0,if(AE$1="",0,dproduct(k2_multipl!$A$1:$AU$100,AE$1,k3.5_condition!$B85:$B86)))</f>
        <v>0</v>
      </c>
      <c r="AF85" s="36">
        <f>if($A85="",0,if(AF$1="",0,dproduct(k2_multipl!$A$1:$AU$100,AF$1,k3.5_condition!$B85:$B86)))</f>
        <v>0</v>
      </c>
      <c r="AG85" s="36">
        <f>if($A85="",0,if(AG$1="",0,dproduct(k2_multipl!$A$1:$AU$100,AG$1,k3.5_condition!$B85:$B86)))</f>
        <v>0</v>
      </c>
      <c r="AH85" s="36">
        <f>if($A85="",0,if(AH$1="",0,dproduct(k2_multipl!$A$1:$AU$100,AH$1,k3.5_condition!$B85:$B86)))</f>
        <v>0</v>
      </c>
      <c r="AI85" s="36">
        <f>if($A85="",0,if(AI$1="",0,dproduct(k2_multipl!$A$1:$AU$100,AI$1,k3.5_condition!$B85:$B86)))</f>
        <v>0</v>
      </c>
      <c r="AJ85" s="36">
        <f>if($A85="",0,if(AJ$1="",0,dproduct(k2_multipl!$A$1:$AU$100,AJ$1,k3.5_condition!$B85:$B86)))</f>
        <v>0</v>
      </c>
      <c r="AK85" s="36">
        <f>if($A85="",0,if(AK$1="",0,dproduct(k2_multipl!$A$1:$AU$100,AK$1,k3.5_condition!$B85:$B86)))</f>
        <v>0</v>
      </c>
      <c r="AL85" s="36">
        <f>if($A85="",0,if(AL$1="",0,dproduct(k2_multipl!$A$1:$AU$100,AL$1,k3.5_condition!$B85:$B86)))</f>
        <v>0</v>
      </c>
      <c r="AM85" s="36">
        <f>if($A85="",0,if(AM$1="",0,dproduct(k2_multipl!$A$1:$AU$100,AM$1,k3.5_condition!$B85:$B86)))</f>
        <v>0</v>
      </c>
      <c r="AN85" s="36">
        <f>if($A85="",0,if(AN$1="",0,dproduct(k2_multipl!$A$1:$AU$100,AN$1,k3.5_condition!$B85:$B86)))</f>
        <v>0</v>
      </c>
      <c r="AO85" s="36">
        <f>if($A85="",0,if(AO$1="",0,dproduct(k2_multipl!$A$1:$AU$100,AO$1,k3.5_condition!$B85:$B86)))</f>
        <v>0</v>
      </c>
      <c r="AP85" s="36">
        <f>if($A85="",0,if(AP$1="",0,dproduct(k2_multipl!$A$1:$AU$100,AP$1,k3.5_condition!$B85:$B86)))</f>
        <v>0</v>
      </c>
      <c r="AQ85" s="36">
        <f>if($A85="",0,if(AQ$1="",0,dproduct(k2_multipl!$A$1:$AU$100,AQ$1,k3.5_condition!$B85:$B86)))</f>
        <v>0</v>
      </c>
      <c r="AR85" s="36">
        <f>if($A85="",0,if(AR$1="",0,dproduct(k2_multipl!$A$1:$AU$100,AR$1,k3.5_condition!$B85:$B86)))</f>
        <v>0</v>
      </c>
      <c r="AS85" s="36">
        <f>if($A85="",0,if(AS$1="",0,dproduct(k2_multipl!$A$1:$AU$100,AS$1,k3.5_condition!$B85:$B86)))</f>
        <v>0</v>
      </c>
      <c r="AT85" s="36">
        <f>if($A85="",0,if(AT$1="",0,dproduct(k2_multipl!$A$1:$AU$100,AT$1,k3.5_condition!$B85:$B86)))</f>
        <v>0</v>
      </c>
      <c r="AU85" s="36">
        <f>if($A85="",0,if(AU$1="",0,dproduct(k2_multipl!$A$1:$AU$100,AU$1,k3.5_condition!$B85:$B86)))</f>
        <v>0</v>
      </c>
      <c r="AV85" s="36">
        <f>if($A85="",0,if(AV$1="",0,dproduct(k2_multipl!$A$1:$AU$100,AV$1,k3.5_condition!$B85:$B86)))</f>
        <v>0</v>
      </c>
      <c r="AW85" s="36">
        <f>if($A85="",0,if(AW$1="",0,dproduct(k2_multipl!$A$1:$AU$100,AW$1,k3.5_condition!$B85:$B86)))</f>
        <v>0</v>
      </c>
      <c r="AX85" s="36">
        <f>if($A85="",0,if(AX$1="",0,dproduct(k2_multipl!$A$1:$AU$100,AX$1,k3.5_condition!$B85:$B86)))</f>
        <v>0</v>
      </c>
      <c r="AY85" s="36">
        <f>if($A85="",0,if(AY$1="",0,dproduct(k2_multipl!$A$1:$AU$100,AY$1,k3.5_condition!$B85:$B86)))</f>
        <v>0</v>
      </c>
    </row>
    <row r="86">
      <c r="B86" s="36">
        <f>if($A86="",0,if(B$1="",0,dproduct(k2_multipl!$A$1:$AU$100,B$1,k3.5_condition!$A86:$A87)))</f>
        <v>0</v>
      </c>
      <c r="C86" s="36">
        <f>if($A86="",0,if(C$1="",0,dproduct(k2_multipl!$A$1:$AU$100,C$1,k3.5_condition!$A86:$A87)))</f>
        <v>0</v>
      </c>
      <c r="D86" s="36">
        <f>if($A86="",0,if(D$1="",0,dproduct(k2_multipl!$A$1:$AU$100,D$1,k3.5_condition!$A86:$A87)))</f>
        <v>0</v>
      </c>
      <c r="E86" s="36">
        <f>if($A86="",0,if(E$1="",0,dproduct(k2_multipl!$A$1:$AU$100,E$1,k3.5_condition!$A86:$A87)))</f>
        <v>0</v>
      </c>
      <c r="F86" s="36">
        <f>if($A86="",0,if(F$1="",0,dproduct(k2_multipl!$A$1:$AU$100,F$1,k3.5_condition!$A86:$A87)))</f>
        <v>0</v>
      </c>
      <c r="G86" s="36">
        <f>if($A86="",0,if(G$1="",0,dproduct(k2_multipl!$A$1:$AU$100,G$1,k3.5_condition!$A86:$A87)))</f>
        <v>0</v>
      </c>
      <c r="H86" s="36">
        <f>if($A86="",0,if(H$1="",0,dproduct(k2_multipl!$A$1:$AU$100,H$1,k3.5_condition!$A86:$A87)))</f>
        <v>0</v>
      </c>
      <c r="I86" s="36">
        <f>if($A86="",0,if(I$1="",0,dproduct(k2_multipl!$A$1:$AU$100,I$1,k3.5_condition!$A86:$A87)))</f>
        <v>0</v>
      </c>
      <c r="J86" s="36">
        <f>if($A86="",0,if(J$1="",0,dproduct(k2_multipl!$A$1:$AU$100,J$1,k3.5_condition!$A86:$A87)))</f>
        <v>0</v>
      </c>
      <c r="K86" s="36">
        <f>if($A86="",0,if(K$1="",0,dproduct(k2_multipl!$A$1:$AU$100,K$1,k3.5_condition!$A86:$A87)))</f>
        <v>0</v>
      </c>
      <c r="L86" s="36">
        <f>if($A86="",0,if(L$1="",0,dproduct(k2_multipl!$A$1:$AU$100,L$1,k3.5_condition!$A86:$A87)))</f>
        <v>0</v>
      </c>
      <c r="M86" s="36">
        <f>if($A86="",0,if(M$1="",0,dproduct(k2_multipl!$A$1:$AU$100,M$1,k3.5_condition!$A86:$A87)))</f>
        <v>0</v>
      </c>
      <c r="N86" s="36">
        <f>if($A86="",0,if(N$1="",0,dproduct(k2_multipl!$A$1:$AU$100,N$1,k3.5_condition!$A86:$A87)))</f>
        <v>0</v>
      </c>
      <c r="O86" s="36">
        <f>if($A86="",0,if(O$1="",0,dproduct(k2_multipl!$A$1:$AU$100,O$1,k3.5_condition!$A86:$A87)))</f>
        <v>0</v>
      </c>
      <c r="P86" s="36">
        <f>if($A86="",0,if(P$1="",0,dproduct(k2_multipl!$A$1:$AU$100,P$1,k3.5_condition!$A86:$A87)))</f>
        <v>0</v>
      </c>
      <c r="Q86" s="36">
        <f>if($A86="",0,if(Q$1="",0,dproduct(k2_multipl!$A$1:$AU$100,Q$1,k3.5_condition!$A86:$A87)))</f>
        <v>0</v>
      </c>
      <c r="R86" s="36">
        <f>if($A86="",0,if(R$1="",0,dproduct(k2_multipl!$A$1:$AU$100,R$1,k3.5_condition!$A86:$A87)))</f>
        <v>0</v>
      </c>
      <c r="S86" s="36">
        <f>if($A86="",0,if(S$1="",0,dproduct(k2_multipl!$A$1:$AU$100,S$1,k3.5_condition!$A86:$A87)))</f>
        <v>0</v>
      </c>
      <c r="T86" s="36">
        <f>if($A86="",0,if(T$1="",0,dproduct(k2_multipl!$A$1:$AU$100,T$1,k3.5_condition!$A86:$A87)))</f>
        <v>0</v>
      </c>
      <c r="U86" s="36">
        <f>if($A86="",0,if(U$1="",0,dproduct(k2_multipl!$A$1:$AU$100,U$1,k3.5_condition!$A86:$A87)))</f>
        <v>0</v>
      </c>
      <c r="V86" s="36">
        <f>if($A86="",0,if(V$1="",0,dproduct(k2_multipl!$A$1:$AU$100,V$1,k3.5_condition!$A86:$A87)))</f>
        <v>0</v>
      </c>
      <c r="W86" s="36">
        <f>if($A86="",0,if(W$1="",0,dproduct(k2_multipl!$A$1:$AU$100,W$1,k3.5_condition!$A86:$A87)))</f>
        <v>0</v>
      </c>
      <c r="X86" s="36">
        <f>if($A86="",0,if(X$1="",0,dproduct(k2_multipl!$A$1:$AU$100,X$1,k3.5_condition!$A86:$A87)))</f>
        <v>0</v>
      </c>
      <c r="Y86" s="36">
        <f>if($A86="",0,if(Y$1="",0,dproduct(k2_multipl!$A$1:$AU$100,Y$1,k3.5_condition!$A86:$A87)))</f>
        <v>0</v>
      </c>
      <c r="Z86" s="36">
        <f>if($A86="",0,if(Z$1="",0,dproduct(k2_multipl!$A$1:$AU$100,Z$1,k3.5_condition!$A86:$A87)))</f>
        <v>0</v>
      </c>
      <c r="AA86" s="36">
        <f>if($A86="",0,if(AA$1="",0,dproduct(k2_multipl!$A$1:$AU$100,AA$1,k3.5_condition!$A86:$A87)))</f>
        <v>0</v>
      </c>
      <c r="AB86" s="36">
        <f>if($A86="",0,if(AB$1="",0,dproduct(k2_multipl!$A$1:$AU$100,AB$1,k3.5_condition!$A86:$A87)))</f>
        <v>0</v>
      </c>
      <c r="AC86" s="36">
        <f>if($A86="",0,if(AC$1="",0,dproduct(k2_multipl!$A$1:$AU$100,AC$1,k3.5_condition!$A86:$A87)))</f>
        <v>0</v>
      </c>
      <c r="AD86" s="36">
        <f>if($A86="",0,if(AD$1="",0,dproduct(k2_multipl!$A$1:$AU$100,AD$1,k3.5_condition!$A86:$A87)))</f>
        <v>0</v>
      </c>
      <c r="AE86" s="36">
        <f>if($A86="",0,if(AE$1="",0,dproduct(k2_multipl!$A$1:$AU$100,AE$1,k3.5_condition!$A86:$A87)))</f>
        <v>0</v>
      </c>
      <c r="AF86" s="36">
        <f>if($A86="",0,if(AF$1="",0,dproduct(k2_multipl!$A$1:$AU$100,AF$1,k3.5_condition!$A86:$A87)))</f>
        <v>0</v>
      </c>
      <c r="AG86" s="36">
        <f>if($A86="",0,if(AG$1="",0,dproduct(k2_multipl!$A$1:$AU$100,AG$1,k3.5_condition!$A86:$A87)))</f>
        <v>0</v>
      </c>
      <c r="AH86" s="36">
        <f>if($A86="",0,if(AH$1="",0,dproduct(k2_multipl!$A$1:$AU$100,AH$1,k3.5_condition!$A86:$A87)))</f>
        <v>0</v>
      </c>
      <c r="AI86" s="36">
        <f>if($A86="",0,if(AI$1="",0,dproduct(k2_multipl!$A$1:$AU$100,AI$1,k3.5_condition!$A86:$A87)))</f>
        <v>0</v>
      </c>
      <c r="AJ86" s="36">
        <f>if($A86="",0,if(AJ$1="",0,dproduct(k2_multipl!$A$1:$AU$100,AJ$1,k3.5_condition!$A86:$A87)))</f>
        <v>0</v>
      </c>
      <c r="AK86" s="36">
        <f>if($A86="",0,if(AK$1="",0,dproduct(k2_multipl!$A$1:$AU$100,AK$1,k3.5_condition!$A86:$A87)))</f>
        <v>0</v>
      </c>
      <c r="AL86" s="36">
        <f>if($A86="",0,if(AL$1="",0,dproduct(k2_multipl!$A$1:$AU$100,AL$1,k3.5_condition!$A86:$A87)))</f>
        <v>0</v>
      </c>
      <c r="AM86" s="36">
        <f>if($A86="",0,if(AM$1="",0,dproduct(k2_multipl!$A$1:$AU$100,AM$1,k3.5_condition!$A86:$A87)))</f>
        <v>0</v>
      </c>
      <c r="AN86" s="36">
        <f>if($A86="",0,if(AN$1="",0,dproduct(k2_multipl!$A$1:$AU$100,AN$1,k3.5_condition!$A86:$A87)))</f>
        <v>0</v>
      </c>
      <c r="AO86" s="36">
        <f>if($A86="",0,if(AO$1="",0,dproduct(k2_multipl!$A$1:$AU$100,AO$1,k3.5_condition!$A86:$A87)))</f>
        <v>0</v>
      </c>
      <c r="AP86" s="36">
        <f>if($A86="",0,if(AP$1="",0,dproduct(k2_multipl!$A$1:$AU$100,AP$1,k3.5_condition!$A86:$A87)))</f>
        <v>0</v>
      </c>
      <c r="AQ86" s="36">
        <f>if($A86="",0,if(AQ$1="",0,dproduct(k2_multipl!$A$1:$AU$100,AQ$1,k3.5_condition!$A86:$A87)))</f>
        <v>0</v>
      </c>
      <c r="AR86" s="36">
        <f>if($A86="",0,if(AR$1="",0,dproduct(k2_multipl!$A$1:$AU$100,AR$1,k3.5_condition!$A86:$A87)))</f>
        <v>0</v>
      </c>
      <c r="AS86" s="36">
        <f>if($A86="",0,if(AS$1="",0,dproduct(k2_multipl!$A$1:$AU$100,AS$1,k3.5_condition!$A86:$A87)))</f>
        <v>0</v>
      </c>
      <c r="AT86" s="36">
        <f>if($A86="",0,if(AT$1="",0,dproduct(k2_multipl!$A$1:$AU$100,AT$1,k3.5_condition!$A86:$A87)))</f>
        <v>0</v>
      </c>
      <c r="AU86" s="36">
        <f>if($A86="",0,if(AU$1="",0,dproduct(k2_multipl!$A$1:$AU$100,AU$1,k3.5_condition!$A86:$A87)))</f>
        <v>0</v>
      </c>
      <c r="AV86" s="36">
        <f>if($A86="",0,if(AV$1="",0,dproduct(k2_multipl!$A$1:$AU$100,AV$1,k3.5_condition!$A86:$A87)))</f>
        <v>0</v>
      </c>
      <c r="AW86" s="36">
        <f>if($A86="",0,if(AW$1="",0,dproduct(k2_multipl!$A$1:$AU$100,AW$1,k3.5_condition!$A86:$A87)))</f>
        <v>0</v>
      </c>
      <c r="AX86" s="36">
        <f>if($A86="",0,if(AX$1="",0,dproduct(k2_multipl!$A$1:$AU$100,AX$1,k3.5_condition!$A86:$A87)))</f>
        <v>0</v>
      </c>
      <c r="AY86" s="36">
        <f>if($A86="",0,if(AY$1="",0,dproduct(k2_multipl!$A$1:$AU$100,AY$1,k3.5_condition!$A86:$A87)))</f>
        <v>0</v>
      </c>
    </row>
    <row r="87">
      <c r="B87" s="36">
        <f>if($A87="",0,if(B$1="",0,dproduct(k2_multipl!$A$1:$AU$100,B$1,k3.5_condition!$B87:$B88)))</f>
        <v>0</v>
      </c>
      <c r="C87" s="36">
        <f>if($A87="",0,if(C$1="",0,dproduct(k2_multipl!$A$1:$AU$100,C$1,k3.5_condition!$B87:$B88)))</f>
        <v>0</v>
      </c>
      <c r="D87" s="36">
        <f>if($A87="",0,if(D$1="",0,dproduct(k2_multipl!$A$1:$AU$100,D$1,k3.5_condition!$B87:$B88)))</f>
        <v>0</v>
      </c>
      <c r="E87" s="36">
        <f>if($A87="",0,if(E$1="",0,dproduct(k2_multipl!$A$1:$AU$100,E$1,k3.5_condition!$B87:$B88)))</f>
        <v>0</v>
      </c>
      <c r="F87" s="36">
        <f>if($A87="",0,if(F$1="",0,dproduct(k2_multipl!$A$1:$AU$100,F$1,k3.5_condition!$B87:$B88)))</f>
        <v>0</v>
      </c>
      <c r="G87" s="36">
        <f>if($A87="",0,if(G$1="",0,dproduct(k2_multipl!$A$1:$AU$100,G$1,k3.5_condition!$B87:$B88)))</f>
        <v>0</v>
      </c>
      <c r="H87" s="36">
        <f>if($A87="",0,if(H$1="",0,dproduct(k2_multipl!$A$1:$AU$100,H$1,k3.5_condition!$B87:$B88)))</f>
        <v>0</v>
      </c>
      <c r="I87" s="36">
        <f>if($A87="",0,if(I$1="",0,dproduct(k2_multipl!$A$1:$AU$100,I$1,k3.5_condition!$B87:$B88)))</f>
        <v>0</v>
      </c>
      <c r="J87" s="36">
        <f>if($A87="",0,if(J$1="",0,dproduct(k2_multipl!$A$1:$AU$100,J$1,k3.5_condition!$B87:$B88)))</f>
        <v>0</v>
      </c>
      <c r="K87" s="36">
        <f>if($A87="",0,if(K$1="",0,dproduct(k2_multipl!$A$1:$AU$100,K$1,k3.5_condition!$B87:$B88)))</f>
        <v>0</v>
      </c>
      <c r="L87" s="36">
        <f>if($A87="",0,if(L$1="",0,dproduct(k2_multipl!$A$1:$AU$100,L$1,k3.5_condition!$B87:$B88)))</f>
        <v>0</v>
      </c>
      <c r="M87" s="36">
        <f>if($A87="",0,if(M$1="",0,dproduct(k2_multipl!$A$1:$AU$100,M$1,k3.5_condition!$B87:$B88)))</f>
        <v>0</v>
      </c>
      <c r="N87" s="36">
        <f>if($A87="",0,if(N$1="",0,dproduct(k2_multipl!$A$1:$AU$100,N$1,k3.5_condition!$B87:$B88)))</f>
        <v>0</v>
      </c>
      <c r="O87" s="36">
        <f>if($A87="",0,if(O$1="",0,dproduct(k2_multipl!$A$1:$AU$100,O$1,k3.5_condition!$B87:$B88)))</f>
        <v>0</v>
      </c>
      <c r="P87" s="36">
        <f>if($A87="",0,if(P$1="",0,dproduct(k2_multipl!$A$1:$AU$100,P$1,k3.5_condition!$B87:$B88)))</f>
        <v>0</v>
      </c>
      <c r="Q87" s="36">
        <f>if($A87="",0,if(Q$1="",0,dproduct(k2_multipl!$A$1:$AU$100,Q$1,k3.5_condition!$B87:$B88)))</f>
        <v>0</v>
      </c>
      <c r="R87" s="36">
        <f>if($A87="",0,if(R$1="",0,dproduct(k2_multipl!$A$1:$AU$100,R$1,k3.5_condition!$B87:$B88)))</f>
        <v>0</v>
      </c>
      <c r="S87" s="36">
        <f>if($A87="",0,if(S$1="",0,dproduct(k2_multipl!$A$1:$AU$100,S$1,k3.5_condition!$B87:$B88)))</f>
        <v>0</v>
      </c>
      <c r="T87" s="36">
        <f>if($A87="",0,if(T$1="",0,dproduct(k2_multipl!$A$1:$AU$100,T$1,k3.5_condition!$B87:$B88)))</f>
        <v>0</v>
      </c>
      <c r="U87" s="36">
        <f>if($A87="",0,if(U$1="",0,dproduct(k2_multipl!$A$1:$AU$100,U$1,k3.5_condition!$B87:$B88)))</f>
        <v>0</v>
      </c>
      <c r="V87" s="36">
        <f>if($A87="",0,if(V$1="",0,dproduct(k2_multipl!$A$1:$AU$100,V$1,k3.5_condition!$B87:$B88)))</f>
        <v>0</v>
      </c>
      <c r="W87" s="36">
        <f>if($A87="",0,if(W$1="",0,dproduct(k2_multipl!$A$1:$AU$100,W$1,k3.5_condition!$B87:$B88)))</f>
        <v>0</v>
      </c>
      <c r="X87" s="36">
        <f>if($A87="",0,if(X$1="",0,dproduct(k2_multipl!$A$1:$AU$100,X$1,k3.5_condition!$B87:$B88)))</f>
        <v>0</v>
      </c>
      <c r="Y87" s="36">
        <f>if($A87="",0,if(Y$1="",0,dproduct(k2_multipl!$A$1:$AU$100,Y$1,k3.5_condition!$B87:$B88)))</f>
        <v>0</v>
      </c>
      <c r="Z87" s="36">
        <f>if($A87="",0,if(Z$1="",0,dproduct(k2_multipl!$A$1:$AU$100,Z$1,k3.5_condition!$B87:$B88)))</f>
        <v>0</v>
      </c>
      <c r="AA87" s="36">
        <f>if($A87="",0,if(AA$1="",0,dproduct(k2_multipl!$A$1:$AU$100,AA$1,k3.5_condition!$B87:$B88)))</f>
        <v>0</v>
      </c>
      <c r="AB87" s="36">
        <f>if($A87="",0,if(AB$1="",0,dproduct(k2_multipl!$A$1:$AU$100,AB$1,k3.5_condition!$B87:$B88)))</f>
        <v>0</v>
      </c>
      <c r="AC87" s="36">
        <f>if($A87="",0,if(AC$1="",0,dproduct(k2_multipl!$A$1:$AU$100,AC$1,k3.5_condition!$B87:$B88)))</f>
        <v>0</v>
      </c>
      <c r="AD87" s="36">
        <f>if($A87="",0,if(AD$1="",0,dproduct(k2_multipl!$A$1:$AU$100,AD$1,k3.5_condition!$B87:$B88)))</f>
        <v>0</v>
      </c>
      <c r="AE87" s="36">
        <f>if($A87="",0,if(AE$1="",0,dproduct(k2_multipl!$A$1:$AU$100,AE$1,k3.5_condition!$B87:$B88)))</f>
        <v>0</v>
      </c>
      <c r="AF87" s="36">
        <f>if($A87="",0,if(AF$1="",0,dproduct(k2_multipl!$A$1:$AU$100,AF$1,k3.5_condition!$B87:$B88)))</f>
        <v>0</v>
      </c>
      <c r="AG87" s="36">
        <f>if($A87="",0,if(AG$1="",0,dproduct(k2_multipl!$A$1:$AU$100,AG$1,k3.5_condition!$B87:$B88)))</f>
        <v>0</v>
      </c>
      <c r="AH87" s="36">
        <f>if($A87="",0,if(AH$1="",0,dproduct(k2_multipl!$A$1:$AU$100,AH$1,k3.5_condition!$B87:$B88)))</f>
        <v>0</v>
      </c>
      <c r="AI87" s="36">
        <f>if($A87="",0,if(AI$1="",0,dproduct(k2_multipl!$A$1:$AU$100,AI$1,k3.5_condition!$B87:$B88)))</f>
        <v>0</v>
      </c>
      <c r="AJ87" s="36">
        <f>if($A87="",0,if(AJ$1="",0,dproduct(k2_multipl!$A$1:$AU$100,AJ$1,k3.5_condition!$B87:$B88)))</f>
        <v>0</v>
      </c>
      <c r="AK87" s="36">
        <f>if($A87="",0,if(AK$1="",0,dproduct(k2_multipl!$A$1:$AU$100,AK$1,k3.5_condition!$B87:$B88)))</f>
        <v>0</v>
      </c>
      <c r="AL87" s="36">
        <f>if($A87="",0,if(AL$1="",0,dproduct(k2_multipl!$A$1:$AU$100,AL$1,k3.5_condition!$B87:$B88)))</f>
        <v>0</v>
      </c>
      <c r="AM87" s="36">
        <f>if($A87="",0,if(AM$1="",0,dproduct(k2_multipl!$A$1:$AU$100,AM$1,k3.5_condition!$B87:$B88)))</f>
        <v>0</v>
      </c>
      <c r="AN87" s="36">
        <f>if($A87="",0,if(AN$1="",0,dproduct(k2_multipl!$A$1:$AU$100,AN$1,k3.5_condition!$B87:$B88)))</f>
        <v>0</v>
      </c>
      <c r="AO87" s="36">
        <f>if($A87="",0,if(AO$1="",0,dproduct(k2_multipl!$A$1:$AU$100,AO$1,k3.5_condition!$B87:$B88)))</f>
        <v>0</v>
      </c>
      <c r="AP87" s="36">
        <f>if($A87="",0,if(AP$1="",0,dproduct(k2_multipl!$A$1:$AU$100,AP$1,k3.5_condition!$B87:$B88)))</f>
        <v>0</v>
      </c>
      <c r="AQ87" s="36">
        <f>if($A87="",0,if(AQ$1="",0,dproduct(k2_multipl!$A$1:$AU$100,AQ$1,k3.5_condition!$B87:$B88)))</f>
        <v>0</v>
      </c>
      <c r="AR87" s="36">
        <f>if($A87="",0,if(AR$1="",0,dproduct(k2_multipl!$A$1:$AU$100,AR$1,k3.5_condition!$B87:$B88)))</f>
        <v>0</v>
      </c>
      <c r="AS87" s="36">
        <f>if($A87="",0,if(AS$1="",0,dproduct(k2_multipl!$A$1:$AU$100,AS$1,k3.5_condition!$B87:$B88)))</f>
        <v>0</v>
      </c>
      <c r="AT87" s="36">
        <f>if($A87="",0,if(AT$1="",0,dproduct(k2_multipl!$A$1:$AU$100,AT$1,k3.5_condition!$B87:$B88)))</f>
        <v>0</v>
      </c>
      <c r="AU87" s="36">
        <f>if($A87="",0,if(AU$1="",0,dproduct(k2_multipl!$A$1:$AU$100,AU$1,k3.5_condition!$B87:$B88)))</f>
        <v>0</v>
      </c>
      <c r="AV87" s="36">
        <f>if($A87="",0,if(AV$1="",0,dproduct(k2_multipl!$A$1:$AU$100,AV$1,k3.5_condition!$B87:$B88)))</f>
        <v>0</v>
      </c>
      <c r="AW87" s="36">
        <f>if($A87="",0,if(AW$1="",0,dproduct(k2_multipl!$A$1:$AU$100,AW$1,k3.5_condition!$B87:$B88)))</f>
        <v>0</v>
      </c>
      <c r="AX87" s="36">
        <f>if($A87="",0,if(AX$1="",0,dproduct(k2_multipl!$A$1:$AU$100,AX$1,k3.5_condition!$B87:$B88)))</f>
        <v>0</v>
      </c>
      <c r="AY87" s="36">
        <f>if($A87="",0,if(AY$1="",0,dproduct(k2_multipl!$A$1:$AU$100,AY$1,k3.5_condition!$B87:$B88)))</f>
        <v>0</v>
      </c>
    </row>
    <row r="88">
      <c r="B88" s="36">
        <f>if($A88="",0,if(B$1="",0,dproduct(k2_multipl!$A$1:$AU$100,B$1,k3.5_condition!$A88:$A89)))</f>
        <v>0</v>
      </c>
      <c r="C88" s="36">
        <f>if($A88="",0,if(C$1="",0,dproduct(k2_multipl!$A$1:$AU$100,C$1,k3.5_condition!$A88:$A89)))</f>
        <v>0</v>
      </c>
      <c r="D88" s="36">
        <f>if($A88="",0,if(D$1="",0,dproduct(k2_multipl!$A$1:$AU$100,D$1,k3.5_condition!$A88:$A89)))</f>
        <v>0</v>
      </c>
      <c r="E88" s="36">
        <f>if($A88="",0,if(E$1="",0,dproduct(k2_multipl!$A$1:$AU$100,E$1,k3.5_condition!$A88:$A89)))</f>
        <v>0</v>
      </c>
      <c r="F88" s="36">
        <f>if($A88="",0,if(F$1="",0,dproduct(k2_multipl!$A$1:$AU$100,F$1,k3.5_condition!$A88:$A89)))</f>
        <v>0</v>
      </c>
      <c r="G88" s="36">
        <f>if($A88="",0,if(G$1="",0,dproduct(k2_multipl!$A$1:$AU$100,G$1,k3.5_condition!$A88:$A89)))</f>
        <v>0</v>
      </c>
      <c r="H88" s="36">
        <f>if($A88="",0,if(H$1="",0,dproduct(k2_multipl!$A$1:$AU$100,H$1,k3.5_condition!$A88:$A89)))</f>
        <v>0</v>
      </c>
      <c r="I88" s="36">
        <f>if($A88="",0,if(I$1="",0,dproduct(k2_multipl!$A$1:$AU$100,I$1,k3.5_condition!$A88:$A89)))</f>
        <v>0</v>
      </c>
      <c r="J88" s="36">
        <f>if($A88="",0,if(J$1="",0,dproduct(k2_multipl!$A$1:$AU$100,J$1,k3.5_condition!$A88:$A89)))</f>
        <v>0</v>
      </c>
      <c r="K88" s="36">
        <f>if($A88="",0,if(K$1="",0,dproduct(k2_multipl!$A$1:$AU$100,K$1,k3.5_condition!$A88:$A89)))</f>
        <v>0</v>
      </c>
      <c r="L88" s="36">
        <f>if($A88="",0,if(L$1="",0,dproduct(k2_multipl!$A$1:$AU$100,L$1,k3.5_condition!$A88:$A89)))</f>
        <v>0</v>
      </c>
      <c r="M88" s="36">
        <f>if($A88="",0,if(M$1="",0,dproduct(k2_multipl!$A$1:$AU$100,M$1,k3.5_condition!$A88:$A89)))</f>
        <v>0</v>
      </c>
      <c r="N88" s="36">
        <f>if($A88="",0,if(N$1="",0,dproduct(k2_multipl!$A$1:$AU$100,N$1,k3.5_condition!$A88:$A89)))</f>
        <v>0</v>
      </c>
      <c r="O88" s="36">
        <f>if($A88="",0,if(O$1="",0,dproduct(k2_multipl!$A$1:$AU$100,O$1,k3.5_condition!$A88:$A89)))</f>
        <v>0</v>
      </c>
      <c r="P88" s="36">
        <f>if($A88="",0,if(P$1="",0,dproduct(k2_multipl!$A$1:$AU$100,P$1,k3.5_condition!$A88:$A89)))</f>
        <v>0</v>
      </c>
      <c r="Q88" s="36">
        <f>if($A88="",0,if(Q$1="",0,dproduct(k2_multipl!$A$1:$AU$100,Q$1,k3.5_condition!$A88:$A89)))</f>
        <v>0</v>
      </c>
      <c r="R88" s="36">
        <f>if($A88="",0,if(R$1="",0,dproduct(k2_multipl!$A$1:$AU$100,R$1,k3.5_condition!$A88:$A89)))</f>
        <v>0</v>
      </c>
      <c r="S88" s="36">
        <f>if($A88="",0,if(S$1="",0,dproduct(k2_multipl!$A$1:$AU$100,S$1,k3.5_condition!$A88:$A89)))</f>
        <v>0</v>
      </c>
      <c r="T88" s="36">
        <f>if($A88="",0,if(T$1="",0,dproduct(k2_multipl!$A$1:$AU$100,T$1,k3.5_condition!$A88:$A89)))</f>
        <v>0</v>
      </c>
      <c r="U88" s="36">
        <f>if($A88="",0,if(U$1="",0,dproduct(k2_multipl!$A$1:$AU$100,U$1,k3.5_condition!$A88:$A89)))</f>
        <v>0</v>
      </c>
      <c r="V88" s="36">
        <f>if($A88="",0,if(V$1="",0,dproduct(k2_multipl!$A$1:$AU$100,V$1,k3.5_condition!$A88:$A89)))</f>
        <v>0</v>
      </c>
      <c r="W88" s="36">
        <f>if($A88="",0,if(W$1="",0,dproduct(k2_multipl!$A$1:$AU$100,W$1,k3.5_condition!$A88:$A89)))</f>
        <v>0</v>
      </c>
      <c r="X88" s="36">
        <f>if($A88="",0,if(X$1="",0,dproduct(k2_multipl!$A$1:$AU$100,X$1,k3.5_condition!$A88:$A89)))</f>
        <v>0</v>
      </c>
      <c r="Y88" s="36">
        <f>if($A88="",0,if(Y$1="",0,dproduct(k2_multipl!$A$1:$AU$100,Y$1,k3.5_condition!$A88:$A89)))</f>
        <v>0</v>
      </c>
      <c r="Z88" s="36">
        <f>if($A88="",0,if(Z$1="",0,dproduct(k2_multipl!$A$1:$AU$100,Z$1,k3.5_condition!$A88:$A89)))</f>
        <v>0</v>
      </c>
      <c r="AA88" s="36">
        <f>if($A88="",0,if(AA$1="",0,dproduct(k2_multipl!$A$1:$AU$100,AA$1,k3.5_condition!$A88:$A89)))</f>
        <v>0</v>
      </c>
      <c r="AB88" s="36">
        <f>if($A88="",0,if(AB$1="",0,dproduct(k2_multipl!$A$1:$AU$100,AB$1,k3.5_condition!$A88:$A89)))</f>
        <v>0</v>
      </c>
      <c r="AC88" s="36">
        <f>if($A88="",0,if(AC$1="",0,dproduct(k2_multipl!$A$1:$AU$100,AC$1,k3.5_condition!$A88:$A89)))</f>
        <v>0</v>
      </c>
      <c r="AD88" s="36">
        <f>if($A88="",0,if(AD$1="",0,dproduct(k2_multipl!$A$1:$AU$100,AD$1,k3.5_condition!$A88:$A89)))</f>
        <v>0</v>
      </c>
      <c r="AE88" s="36">
        <f>if($A88="",0,if(AE$1="",0,dproduct(k2_multipl!$A$1:$AU$100,AE$1,k3.5_condition!$A88:$A89)))</f>
        <v>0</v>
      </c>
      <c r="AF88" s="36">
        <f>if($A88="",0,if(AF$1="",0,dproduct(k2_multipl!$A$1:$AU$100,AF$1,k3.5_condition!$A88:$A89)))</f>
        <v>0</v>
      </c>
      <c r="AG88" s="36">
        <f>if($A88="",0,if(AG$1="",0,dproduct(k2_multipl!$A$1:$AU$100,AG$1,k3.5_condition!$A88:$A89)))</f>
        <v>0</v>
      </c>
      <c r="AH88" s="36">
        <f>if($A88="",0,if(AH$1="",0,dproduct(k2_multipl!$A$1:$AU$100,AH$1,k3.5_condition!$A88:$A89)))</f>
        <v>0</v>
      </c>
      <c r="AI88" s="36">
        <f>if($A88="",0,if(AI$1="",0,dproduct(k2_multipl!$A$1:$AU$100,AI$1,k3.5_condition!$A88:$A89)))</f>
        <v>0</v>
      </c>
      <c r="AJ88" s="36">
        <f>if($A88="",0,if(AJ$1="",0,dproduct(k2_multipl!$A$1:$AU$100,AJ$1,k3.5_condition!$A88:$A89)))</f>
        <v>0</v>
      </c>
      <c r="AK88" s="36">
        <f>if($A88="",0,if(AK$1="",0,dproduct(k2_multipl!$A$1:$AU$100,AK$1,k3.5_condition!$A88:$A89)))</f>
        <v>0</v>
      </c>
      <c r="AL88" s="36">
        <f>if($A88="",0,if(AL$1="",0,dproduct(k2_multipl!$A$1:$AU$100,AL$1,k3.5_condition!$A88:$A89)))</f>
        <v>0</v>
      </c>
      <c r="AM88" s="36">
        <f>if($A88="",0,if(AM$1="",0,dproduct(k2_multipl!$A$1:$AU$100,AM$1,k3.5_condition!$A88:$A89)))</f>
        <v>0</v>
      </c>
      <c r="AN88" s="36">
        <f>if($A88="",0,if(AN$1="",0,dproduct(k2_multipl!$A$1:$AU$100,AN$1,k3.5_condition!$A88:$A89)))</f>
        <v>0</v>
      </c>
      <c r="AO88" s="36">
        <f>if($A88="",0,if(AO$1="",0,dproduct(k2_multipl!$A$1:$AU$100,AO$1,k3.5_condition!$A88:$A89)))</f>
        <v>0</v>
      </c>
      <c r="AP88" s="36">
        <f>if($A88="",0,if(AP$1="",0,dproduct(k2_multipl!$A$1:$AU$100,AP$1,k3.5_condition!$A88:$A89)))</f>
        <v>0</v>
      </c>
      <c r="AQ88" s="36">
        <f>if($A88="",0,if(AQ$1="",0,dproduct(k2_multipl!$A$1:$AU$100,AQ$1,k3.5_condition!$A88:$A89)))</f>
        <v>0</v>
      </c>
      <c r="AR88" s="36">
        <f>if($A88="",0,if(AR$1="",0,dproduct(k2_multipl!$A$1:$AU$100,AR$1,k3.5_condition!$A88:$A89)))</f>
        <v>0</v>
      </c>
      <c r="AS88" s="36">
        <f>if($A88="",0,if(AS$1="",0,dproduct(k2_multipl!$A$1:$AU$100,AS$1,k3.5_condition!$A88:$A89)))</f>
        <v>0</v>
      </c>
      <c r="AT88" s="36">
        <f>if($A88="",0,if(AT$1="",0,dproduct(k2_multipl!$A$1:$AU$100,AT$1,k3.5_condition!$A88:$A89)))</f>
        <v>0</v>
      </c>
      <c r="AU88" s="36">
        <f>if($A88="",0,if(AU$1="",0,dproduct(k2_multipl!$A$1:$AU$100,AU$1,k3.5_condition!$A88:$A89)))</f>
        <v>0</v>
      </c>
      <c r="AV88" s="36">
        <f>if($A88="",0,if(AV$1="",0,dproduct(k2_multipl!$A$1:$AU$100,AV$1,k3.5_condition!$A88:$A89)))</f>
        <v>0</v>
      </c>
      <c r="AW88" s="36">
        <f>if($A88="",0,if(AW$1="",0,dproduct(k2_multipl!$A$1:$AU$100,AW$1,k3.5_condition!$A88:$A89)))</f>
        <v>0</v>
      </c>
      <c r="AX88" s="36">
        <f>if($A88="",0,if(AX$1="",0,dproduct(k2_multipl!$A$1:$AU$100,AX$1,k3.5_condition!$A88:$A89)))</f>
        <v>0</v>
      </c>
      <c r="AY88" s="36">
        <f>if($A88="",0,if(AY$1="",0,dproduct(k2_multipl!$A$1:$AU$100,AY$1,k3.5_condition!$A88:$A89)))</f>
        <v>0</v>
      </c>
    </row>
    <row r="89">
      <c r="B89" s="36">
        <f>if($A89="",0,if(B$1="",0,dproduct(k2_multipl!$A$1:$AU$100,B$1,k3.5_condition!$B89:$B90)))</f>
        <v>0</v>
      </c>
      <c r="C89" s="36">
        <f>if($A89="",0,if(C$1="",0,dproduct(k2_multipl!$A$1:$AU$100,C$1,k3.5_condition!$B89:$B90)))</f>
        <v>0</v>
      </c>
      <c r="D89" s="36">
        <f>if($A89="",0,if(D$1="",0,dproduct(k2_multipl!$A$1:$AU$100,D$1,k3.5_condition!$B89:$B90)))</f>
        <v>0</v>
      </c>
      <c r="E89" s="36">
        <f>if($A89="",0,if(E$1="",0,dproduct(k2_multipl!$A$1:$AU$100,E$1,k3.5_condition!$B89:$B90)))</f>
        <v>0</v>
      </c>
      <c r="F89" s="36">
        <f>if($A89="",0,if(F$1="",0,dproduct(k2_multipl!$A$1:$AU$100,F$1,k3.5_condition!$B89:$B90)))</f>
        <v>0</v>
      </c>
      <c r="G89" s="36">
        <f>if($A89="",0,if(G$1="",0,dproduct(k2_multipl!$A$1:$AU$100,G$1,k3.5_condition!$B89:$B90)))</f>
        <v>0</v>
      </c>
      <c r="H89" s="36">
        <f>if($A89="",0,if(H$1="",0,dproduct(k2_multipl!$A$1:$AU$100,H$1,k3.5_condition!$B89:$B90)))</f>
        <v>0</v>
      </c>
      <c r="I89" s="36">
        <f>if($A89="",0,if(I$1="",0,dproduct(k2_multipl!$A$1:$AU$100,I$1,k3.5_condition!$B89:$B90)))</f>
        <v>0</v>
      </c>
      <c r="J89" s="36">
        <f>if($A89="",0,if(J$1="",0,dproduct(k2_multipl!$A$1:$AU$100,J$1,k3.5_condition!$B89:$B90)))</f>
        <v>0</v>
      </c>
      <c r="K89" s="36">
        <f>if($A89="",0,if(K$1="",0,dproduct(k2_multipl!$A$1:$AU$100,K$1,k3.5_condition!$B89:$B90)))</f>
        <v>0</v>
      </c>
      <c r="L89" s="36">
        <f>if($A89="",0,if(L$1="",0,dproduct(k2_multipl!$A$1:$AU$100,L$1,k3.5_condition!$B89:$B90)))</f>
        <v>0</v>
      </c>
      <c r="M89" s="36">
        <f>if($A89="",0,if(M$1="",0,dproduct(k2_multipl!$A$1:$AU$100,M$1,k3.5_condition!$B89:$B90)))</f>
        <v>0</v>
      </c>
      <c r="N89" s="36">
        <f>if($A89="",0,if(N$1="",0,dproduct(k2_multipl!$A$1:$AU$100,N$1,k3.5_condition!$B89:$B90)))</f>
        <v>0</v>
      </c>
      <c r="O89" s="36">
        <f>if($A89="",0,if(O$1="",0,dproduct(k2_multipl!$A$1:$AU$100,O$1,k3.5_condition!$B89:$B90)))</f>
        <v>0</v>
      </c>
      <c r="P89" s="36">
        <f>if($A89="",0,if(P$1="",0,dproduct(k2_multipl!$A$1:$AU$100,P$1,k3.5_condition!$B89:$B90)))</f>
        <v>0</v>
      </c>
      <c r="Q89" s="36">
        <f>if($A89="",0,if(Q$1="",0,dproduct(k2_multipl!$A$1:$AU$100,Q$1,k3.5_condition!$B89:$B90)))</f>
        <v>0</v>
      </c>
      <c r="R89" s="36">
        <f>if($A89="",0,if(R$1="",0,dproduct(k2_multipl!$A$1:$AU$100,R$1,k3.5_condition!$B89:$B90)))</f>
        <v>0</v>
      </c>
      <c r="S89" s="36">
        <f>if($A89="",0,if(S$1="",0,dproduct(k2_multipl!$A$1:$AU$100,S$1,k3.5_condition!$B89:$B90)))</f>
        <v>0</v>
      </c>
      <c r="T89" s="36">
        <f>if($A89="",0,if(T$1="",0,dproduct(k2_multipl!$A$1:$AU$100,T$1,k3.5_condition!$B89:$B90)))</f>
        <v>0</v>
      </c>
      <c r="U89" s="36">
        <f>if($A89="",0,if(U$1="",0,dproduct(k2_multipl!$A$1:$AU$100,U$1,k3.5_condition!$B89:$B90)))</f>
        <v>0</v>
      </c>
      <c r="V89" s="36">
        <f>if($A89="",0,if(V$1="",0,dproduct(k2_multipl!$A$1:$AU$100,V$1,k3.5_condition!$B89:$B90)))</f>
        <v>0</v>
      </c>
      <c r="W89" s="36">
        <f>if($A89="",0,if(W$1="",0,dproduct(k2_multipl!$A$1:$AU$100,W$1,k3.5_condition!$B89:$B90)))</f>
        <v>0</v>
      </c>
      <c r="X89" s="36">
        <f>if($A89="",0,if(X$1="",0,dproduct(k2_multipl!$A$1:$AU$100,X$1,k3.5_condition!$B89:$B90)))</f>
        <v>0</v>
      </c>
      <c r="Y89" s="36">
        <f>if($A89="",0,if(Y$1="",0,dproduct(k2_multipl!$A$1:$AU$100,Y$1,k3.5_condition!$B89:$B90)))</f>
        <v>0</v>
      </c>
      <c r="Z89" s="36">
        <f>if($A89="",0,if(Z$1="",0,dproduct(k2_multipl!$A$1:$AU$100,Z$1,k3.5_condition!$B89:$B90)))</f>
        <v>0</v>
      </c>
      <c r="AA89" s="36">
        <f>if($A89="",0,if(AA$1="",0,dproduct(k2_multipl!$A$1:$AU$100,AA$1,k3.5_condition!$B89:$B90)))</f>
        <v>0</v>
      </c>
      <c r="AB89" s="36">
        <f>if($A89="",0,if(AB$1="",0,dproduct(k2_multipl!$A$1:$AU$100,AB$1,k3.5_condition!$B89:$B90)))</f>
        <v>0</v>
      </c>
      <c r="AC89" s="36">
        <f>if($A89="",0,if(AC$1="",0,dproduct(k2_multipl!$A$1:$AU$100,AC$1,k3.5_condition!$B89:$B90)))</f>
        <v>0</v>
      </c>
      <c r="AD89" s="36">
        <f>if($A89="",0,if(AD$1="",0,dproduct(k2_multipl!$A$1:$AU$100,AD$1,k3.5_condition!$B89:$B90)))</f>
        <v>0</v>
      </c>
      <c r="AE89" s="36">
        <f>if($A89="",0,if(AE$1="",0,dproduct(k2_multipl!$A$1:$AU$100,AE$1,k3.5_condition!$B89:$B90)))</f>
        <v>0</v>
      </c>
      <c r="AF89" s="36">
        <f>if($A89="",0,if(AF$1="",0,dproduct(k2_multipl!$A$1:$AU$100,AF$1,k3.5_condition!$B89:$B90)))</f>
        <v>0</v>
      </c>
      <c r="AG89" s="36">
        <f>if($A89="",0,if(AG$1="",0,dproduct(k2_multipl!$A$1:$AU$100,AG$1,k3.5_condition!$B89:$B90)))</f>
        <v>0</v>
      </c>
      <c r="AH89" s="36">
        <f>if($A89="",0,if(AH$1="",0,dproduct(k2_multipl!$A$1:$AU$100,AH$1,k3.5_condition!$B89:$B90)))</f>
        <v>0</v>
      </c>
      <c r="AI89" s="36">
        <f>if($A89="",0,if(AI$1="",0,dproduct(k2_multipl!$A$1:$AU$100,AI$1,k3.5_condition!$B89:$B90)))</f>
        <v>0</v>
      </c>
      <c r="AJ89" s="36">
        <f>if($A89="",0,if(AJ$1="",0,dproduct(k2_multipl!$A$1:$AU$100,AJ$1,k3.5_condition!$B89:$B90)))</f>
        <v>0</v>
      </c>
      <c r="AK89" s="36">
        <f>if($A89="",0,if(AK$1="",0,dproduct(k2_multipl!$A$1:$AU$100,AK$1,k3.5_condition!$B89:$B90)))</f>
        <v>0</v>
      </c>
      <c r="AL89" s="36">
        <f>if($A89="",0,if(AL$1="",0,dproduct(k2_multipl!$A$1:$AU$100,AL$1,k3.5_condition!$B89:$B90)))</f>
        <v>0</v>
      </c>
      <c r="AM89" s="36">
        <f>if($A89="",0,if(AM$1="",0,dproduct(k2_multipl!$A$1:$AU$100,AM$1,k3.5_condition!$B89:$B90)))</f>
        <v>0</v>
      </c>
      <c r="AN89" s="36">
        <f>if($A89="",0,if(AN$1="",0,dproduct(k2_multipl!$A$1:$AU$100,AN$1,k3.5_condition!$B89:$B90)))</f>
        <v>0</v>
      </c>
      <c r="AO89" s="36">
        <f>if($A89="",0,if(AO$1="",0,dproduct(k2_multipl!$A$1:$AU$100,AO$1,k3.5_condition!$B89:$B90)))</f>
        <v>0</v>
      </c>
      <c r="AP89" s="36">
        <f>if($A89="",0,if(AP$1="",0,dproduct(k2_multipl!$A$1:$AU$100,AP$1,k3.5_condition!$B89:$B90)))</f>
        <v>0</v>
      </c>
      <c r="AQ89" s="36">
        <f>if($A89="",0,if(AQ$1="",0,dproduct(k2_multipl!$A$1:$AU$100,AQ$1,k3.5_condition!$B89:$B90)))</f>
        <v>0</v>
      </c>
      <c r="AR89" s="36">
        <f>if($A89="",0,if(AR$1="",0,dproduct(k2_multipl!$A$1:$AU$100,AR$1,k3.5_condition!$B89:$B90)))</f>
        <v>0</v>
      </c>
      <c r="AS89" s="36">
        <f>if($A89="",0,if(AS$1="",0,dproduct(k2_multipl!$A$1:$AU$100,AS$1,k3.5_condition!$B89:$B90)))</f>
        <v>0</v>
      </c>
      <c r="AT89" s="36">
        <f>if($A89="",0,if(AT$1="",0,dproduct(k2_multipl!$A$1:$AU$100,AT$1,k3.5_condition!$B89:$B90)))</f>
        <v>0</v>
      </c>
      <c r="AU89" s="36">
        <f>if($A89="",0,if(AU$1="",0,dproduct(k2_multipl!$A$1:$AU$100,AU$1,k3.5_condition!$B89:$B90)))</f>
        <v>0</v>
      </c>
      <c r="AV89" s="36">
        <f>if($A89="",0,if(AV$1="",0,dproduct(k2_multipl!$A$1:$AU$100,AV$1,k3.5_condition!$B89:$B90)))</f>
        <v>0</v>
      </c>
      <c r="AW89" s="36">
        <f>if($A89="",0,if(AW$1="",0,dproduct(k2_multipl!$A$1:$AU$100,AW$1,k3.5_condition!$B89:$B90)))</f>
        <v>0</v>
      </c>
      <c r="AX89" s="36">
        <f>if($A89="",0,if(AX$1="",0,dproduct(k2_multipl!$A$1:$AU$100,AX$1,k3.5_condition!$B89:$B90)))</f>
        <v>0</v>
      </c>
      <c r="AY89" s="36">
        <f>if($A89="",0,if(AY$1="",0,dproduct(k2_multipl!$A$1:$AU$100,AY$1,k3.5_condition!$B89:$B90)))</f>
        <v>0</v>
      </c>
    </row>
    <row r="90">
      <c r="B90" s="36">
        <f>if($A90="",0,if(B$1="",0,dproduct(k2_multipl!$A$1:$AU$100,B$1,k3.5_condition!$A90:$A91)))</f>
        <v>0</v>
      </c>
      <c r="C90" s="36">
        <f>if($A90="",0,if(C$1="",0,dproduct(k2_multipl!$A$1:$AU$100,C$1,k3.5_condition!$A90:$A91)))</f>
        <v>0</v>
      </c>
      <c r="D90" s="36">
        <f>if($A90="",0,if(D$1="",0,dproduct(k2_multipl!$A$1:$AU$100,D$1,k3.5_condition!$A90:$A91)))</f>
        <v>0</v>
      </c>
      <c r="E90" s="36">
        <f>if($A90="",0,if(E$1="",0,dproduct(k2_multipl!$A$1:$AU$100,E$1,k3.5_condition!$A90:$A91)))</f>
        <v>0</v>
      </c>
      <c r="F90" s="36">
        <f>if($A90="",0,if(F$1="",0,dproduct(k2_multipl!$A$1:$AU$100,F$1,k3.5_condition!$A90:$A91)))</f>
        <v>0</v>
      </c>
      <c r="G90" s="36">
        <f>if($A90="",0,if(G$1="",0,dproduct(k2_multipl!$A$1:$AU$100,G$1,k3.5_condition!$A90:$A91)))</f>
        <v>0</v>
      </c>
      <c r="H90" s="36">
        <f>if($A90="",0,if(H$1="",0,dproduct(k2_multipl!$A$1:$AU$100,H$1,k3.5_condition!$A90:$A91)))</f>
        <v>0</v>
      </c>
      <c r="I90" s="36">
        <f>if($A90="",0,if(I$1="",0,dproduct(k2_multipl!$A$1:$AU$100,I$1,k3.5_condition!$A90:$A91)))</f>
        <v>0</v>
      </c>
      <c r="J90" s="36">
        <f>if($A90="",0,if(J$1="",0,dproduct(k2_multipl!$A$1:$AU$100,J$1,k3.5_condition!$A90:$A91)))</f>
        <v>0</v>
      </c>
      <c r="K90" s="36">
        <f>if($A90="",0,if(K$1="",0,dproduct(k2_multipl!$A$1:$AU$100,K$1,k3.5_condition!$A90:$A91)))</f>
        <v>0</v>
      </c>
      <c r="L90" s="36">
        <f>if($A90="",0,if(L$1="",0,dproduct(k2_multipl!$A$1:$AU$100,L$1,k3.5_condition!$A90:$A91)))</f>
        <v>0</v>
      </c>
      <c r="M90" s="36">
        <f>if($A90="",0,if(M$1="",0,dproduct(k2_multipl!$A$1:$AU$100,M$1,k3.5_condition!$A90:$A91)))</f>
        <v>0</v>
      </c>
      <c r="N90" s="36">
        <f>if($A90="",0,if(N$1="",0,dproduct(k2_multipl!$A$1:$AU$100,N$1,k3.5_condition!$A90:$A91)))</f>
        <v>0</v>
      </c>
      <c r="O90" s="36">
        <f>if($A90="",0,if(O$1="",0,dproduct(k2_multipl!$A$1:$AU$100,O$1,k3.5_condition!$A90:$A91)))</f>
        <v>0</v>
      </c>
      <c r="P90" s="36">
        <f>if($A90="",0,if(P$1="",0,dproduct(k2_multipl!$A$1:$AU$100,P$1,k3.5_condition!$A90:$A91)))</f>
        <v>0</v>
      </c>
      <c r="Q90" s="36">
        <f>if($A90="",0,if(Q$1="",0,dproduct(k2_multipl!$A$1:$AU$100,Q$1,k3.5_condition!$A90:$A91)))</f>
        <v>0</v>
      </c>
      <c r="R90" s="36">
        <f>if($A90="",0,if(R$1="",0,dproduct(k2_multipl!$A$1:$AU$100,R$1,k3.5_condition!$A90:$A91)))</f>
        <v>0</v>
      </c>
      <c r="S90" s="36">
        <f>if($A90="",0,if(S$1="",0,dproduct(k2_multipl!$A$1:$AU$100,S$1,k3.5_condition!$A90:$A91)))</f>
        <v>0</v>
      </c>
      <c r="T90" s="36">
        <f>if($A90="",0,if(T$1="",0,dproduct(k2_multipl!$A$1:$AU$100,T$1,k3.5_condition!$A90:$A91)))</f>
        <v>0</v>
      </c>
      <c r="U90" s="36">
        <f>if($A90="",0,if(U$1="",0,dproduct(k2_multipl!$A$1:$AU$100,U$1,k3.5_condition!$A90:$A91)))</f>
        <v>0</v>
      </c>
      <c r="V90" s="36">
        <f>if($A90="",0,if(V$1="",0,dproduct(k2_multipl!$A$1:$AU$100,V$1,k3.5_condition!$A90:$A91)))</f>
        <v>0</v>
      </c>
      <c r="W90" s="36">
        <f>if($A90="",0,if(W$1="",0,dproduct(k2_multipl!$A$1:$AU$100,W$1,k3.5_condition!$A90:$A91)))</f>
        <v>0</v>
      </c>
      <c r="X90" s="36">
        <f>if($A90="",0,if(X$1="",0,dproduct(k2_multipl!$A$1:$AU$100,X$1,k3.5_condition!$A90:$A91)))</f>
        <v>0</v>
      </c>
      <c r="Y90" s="36">
        <f>if($A90="",0,if(Y$1="",0,dproduct(k2_multipl!$A$1:$AU$100,Y$1,k3.5_condition!$A90:$A91)))</f>
        <v>0</v>
      </c>
      <c r="Z90" s="36">
        <f>if($A90="",0,if(Z$1="",0,dproduct(k2_multipl!$A$1:$AU$100,Z$1,k3.5_condition!$A90:$A91)))</f>
        <v>0</v>
      </c>
      <c r="AA90" s="36">
        <f>if($A90="",0,if(AA$1="",0,dproduct(k2_multipl!$A$1:$AU$100,AA$1,k3.5_condition!$A90:$A91)))</f>
        <v>0</v>
      </c>
      <c r="AB90" s="36">
        <f>if($A90="",0,if(AB$1="",0,dproduct(k2_multipl!$A$1:$AU$100,AB$1,k3.5_condition!$A90:$A91)))</f>
        <v>0</v>
      </c>
      <c r="AC90" s="36">
        <f>if($A90="",0,if(AC$1="",0,dproduct(k2_multipl!$A$1:$AU$100,AC$1,k3.5_condition!$A90:$A91)))</f>
        <v>0</v>
      </c>
      <c r="AD90" s="36">
        <f>if($A90="",0,if(AD$1="",0,dproduct(k2_multipl!$A$1:$AU$100,AD$1,k3.5_condition!$A90:$A91)))</f>
        <v>0</v>
      </c>
      <c r="AE90" s="36">
        <f>if($A90="",0,if(AE$1="",0,dproduct(k2_multipl!$A$1:$AU$100,AE$1,k3.5_condition!$A90:$A91)))</f>
        <v>0</v>
      </c>
      <c r="AF90" s="36">
        <f>if($A90="",0,if(AF$1="",0,dproduct(k2_multipl!$A$1:$AU$100,AF$1,k3.5_condition!$A90:$A91)))</f>
        <v>0</v>
      </c>
      <c r="AG90" s="36">
        <f>if($A90="",0,if(AG$1="",0,dproduct(k2_multipl!$A$1:$AU$100,AG$1,k3.5_condition!$A90:$A91)))</f>
        <v>0</v>
      </c>
      <c r="AH90" s="36">
        <f>if($A90="",0,if(AH$1="",0,dproduct(k2_multipl!$A$1:$AU$100,AH$1,k3.5_condition!$A90:$A91)))</f>
        <v>0</v>
      </c>
      <c r="AI90" s="36">
        <f>if($A90="",0,if(AI$1="",0,dproduct(k2_multipl!$A$1:$AU$100,AI$1,k3.5_condition!$A90:$A91)))</f>
        <v>0</v>
      </c>
      <c r="AJ90" s="36">
        <f>if($A90="",0,if(AJ$1="",0,dproduct(k2_multipl!$A$1:$AU$100,AJ$1,k3.5_condition!$A90:$A91)))</f>
        <v>0</v>
      </c>
      <c r="AK90" s="36">
        <f>if($A90="",0,if(AK$1="",0,dproduct(k2_multipl!$A$1:$AU$100,AK$1,k3.5_condition!$A90:$A91)))</f>
        <v>0</v>
      </c>
      <c r="AL90" s="36">
        <f>if($A90="",0,if(AL$1="",0,dproduct(k2_multipl!$A$1:$AU$100,AL$1,k3.5_condition!$A90:$A91)))</f>
        <v>0</v>
      </c>
      <c r="AM90" s="36">
        <f>if($A90="",0,if(AM$1="",0,dproduct(k2_multipl!$A$1:$AU$100,AM$1,k3.5_condition!$A90:$A91)))</f>
        <v>0</v>
      </c>
      <c r="AN90" s="36">
        <f>if($A90="",0,if(AN$1="",0,dproduct(k2_multipl!$A$1:$AU$100,AN$1,k3.5_condition!$A90:$A91)))</f>
        <v>0</v>
      </c>
      <c r="AO90" s="36">
        <f>if($A90="",0,if(AO$1="",0,dproduct(k2_multipl!$A$1:$AU$100,AO$1,k3.5_condition!$A90:$A91)))</f>
        <v>0</v>
      </c>
      <c r="AP90" s="36">
        <f>if($A90="",0,if(AP$1="",0,dproduct(k2_multipl!$A$1:$AU$100,AP$1,k3.5_condition!$A90:$A91)))</f>
        <v>0</v>
      </c>
      <c r="AQ90" s="36">
        <f>if($A90="",0,if(AQ$1="",0,dproduct(k2_multipl!$A$1:$AU$100,AQ$1,k3.5_condition!$A90:$A91)))</f>
        <v>0</v>
      </c>
      <c r="AR90" s="36">
        <f>if($A90="",0,if(AR$1="",0,dproduct(k2_multipl!$A$1:$AU$100,AR$1,k3.5_condition!$A90:$A91)))</f>
        <v>0</v>
      </c>
      <c r="AS90" s="36">
        <f>if($A90="",0,if(AS$1="",0,dproduct(k2_multipl!$A$1:$AU$100,AS$1,k3.5_condition!$A90:$A91)))</f>
        <v>0</v>
      </c>
      <c r="AT90" s="36">
        <f>if($A90="",0,if(AT$1="",0,dproduct(k2_multipl!$A$1:$AU$100,AT$1,k3.5_condition!$A90:$A91)))</f>
        <v>0</v>
      </c>
      <c r="AU90" s="36">
        <f>if($A90="",0,if(AU$1="",0,dproduct(k2_multipl!$A$1:$AU$100,AU$1,k3.5_condition!$A90:$A91)))</f>
        <v>0</v>
      </c>
      <c r="AV90" s="36">
        <f>if($A90="",0,if(AV$1="",0,dproduct(k2_multipl!$A$1:$AU$100,AV$1,k3.5_condition!$A90:$A91)))</f>
        <v>0</v>
      </c>
      <c r="AW90" s="36">
        <f>if($A90="",0,if(AW$1="",0,dproduct(k2_multipl!$A$1:$AU$100,AW$1,k3.5_condition!$A90:$A91)))</f>
        <v>0</v>
      </c>
      <c r="AX90" s="36">
        <f>if($A90="",0,if(AX$1="",0,dproduct(k2_multipl!$A$1:$AU$100,AX$1,k3.5_condition!$A90:$A91)))</f>
        <v>0</v>
      </c>
      <c r="AY90" s="36">
        <f>if($A90="",0,if(AY$1="",0,dproduct(k2_multipl!$A$1:$AU$100,AY$1,k3.5_condition!$A90:$A91)))</f>
        <v>0</v>
      </c>
    </row>
    <row r="91">
      <c r="B91" s="36">
        <f>if($A91="",0,if(B$1="",0,dproduct(k2_multipl!$A$1:$AU$100,B$1,k3.5_condition!$B91:$B92)))</f>
        <v>0</v>
      </c>
      <c r="C91" s="36">
        <f>if($A91="",0,if(C$1="",0,dproduct(k2_multipl!$A$1:$AU$100,C$1,k3.5_condition!$B91:$B92)))</f>
        <v>0</v>
      </c>
      <c r="D91" s="36">
        <f>if($A91="",0,if(D$1="",0,dproduct(k2_multipl!$A$1:$AU$100,D$1,k3.5_condition!$B91:$B92)))</f>
        <v>0</v>
      </c>
      <c r="E91" s="36">
        <f>if($A91="",0,if(E$1="",0,dproduct(k2_multipl!$A$1:$AU$100,E$1,k3.5_condition!$B91:$B92)))</f>
        <v>0</v>
      </c>
      <c r="F91" s="36">
        <f>if($A91="",0,if(F$1="",0,dproduct(k2_multipl!$A$1:$AU$100,F$1,k3.5_condition!$B91:$B92)))</f>
        <v>0</v>
      </c>
      <c r="G91" s="36">
        <f>if($A91="",0,if(G$1="",0,dproduct(k2_multipl!$A$1:$AU$100,G$1,k3.5_condition!$B91:$B92)))</f>
        <v>0</v>
      </c>
      <c r="H91" s="36">
        <f>if($A91="",0,if(H$1="",0,dproduct(k2_multipl!$A$1:$AU$100,H$1,k3.5_condition!$B91:$B92)))</f>
        <v>0</v>
      </c>
      <c r="I91" s="36">
        <f>if($A91="",0,if(I$1="",0,dproduct(k2_multipl!$A$1:$AU$100,I$1,k3.5_condition!$B91:$B92)))</f>
        <v>0</v>
      </c>
      <c r="J91" s="36">
        <f>if($A91="",0,if(J$1="",0,dproduct(k2_multipl!$A$1:$AU$100,J$1,k3.5_condition!$B91:$B92)))</f>
        <v>0</v>
      </c>
      <c r="K91" s="36">
        <f>if($A91="",0,if(K$1="",0,dproduct(k2_multipl!$A$1:$AU$100,K$1,k3.5_condition!$B91:$B92)))</f>
        <v>0</v>
      </c>
      <c r="L91" s="36">
        <f>if($A91="",0,if(L$1="",0,dproduct(k2_multipl!$A$1:$AU$100,L$1,k3.5_condition!$B91:$B92)))</f>
        <v>0</v>
      </c>
      <c r="M91" s="36">
        <f>if($A91="",0,if(M$1="",0,dproduct(k2_multipl!$A$1:$AU$100,M$1,k3.5_condition!$B91:$B92)))</f>
        <v>0</v>
      </c>
      <c r="N91" s="36">
        <f>if($A91="",0,if(N$1="",0,dproduct(k2_multipl!$A$1:$AU$100,N$1,k3.5_condition!$B91:$B92)))</f>
        <v>0</v>
      </c>
      <c r="O91" s="36">
        <f>if($A91="",0,if(O$1="",0,dproduct(k2_multipl!$A$1:$AU$100,O$1,k3.5_condition!$B91:$B92)))</f>
        <v>0</v>
      </c>
      <c r="P91" s="36">
        <f>if($A91="",0,if(P$1="",0,dproduct(k2_multipl!$A$1:$AU$100,P$1,k3.5_condition!$B91:$B92)))</f>
        <v>0</v>
      </c>
      <c r="Q91" s="36">
        <f>if($A91="",0,if(Q$1="",0,dproduct(k2_multipl!$A$1:$AU$100,Q$1,k3.5_condition!$B91:$B92)))</f>
        <v>0</v>
      </c>
      <c r="R91" s="36">
        <f>if($A91="",0,if(R$1="",0,dproduct(k2_multipl!$A$1:$AU$100,R$1,k3.5_condition!$B91:$B92)))</f>
        <v>0</v>
      </c>
      <c r="S91" s="36">
        <f>if($A91="",0,if(S$1="",0,dproduct(k2_multipl!$A$1:$AU$100,S$1,k3.5_condition!$B91:$B92)))</f>
        <v>0</v>
      </c>
      <c r="T91" s="36">
        <f>if($A91="",0,if(T$1="",0,dproduct(k2_multipl!$A$1:$AU$100,T$1,k3.5_condition!$B91:$B92)))</f>
        <v>0</v>
      </c>
      <c r="U91" s="36">
        <f>if($A91="",0,if(U$1="",0,dproduct(k2_multipl!$A$1:$AU$100,U$1,k3.5_condition!$B91:$B92)))</f>
        <v>0</v>
      </c>
      <c r="V91" s="36">
        <f>if($A91="",0,if(V$1="",0,dproduct(k2_multipl!$A$1:$AU$100,V$1,k3.5_condition!$B91:$B92)))</f>
        <v>0</v>
      </c>
      <c r="W91" s="36">
        <f>if($A91="",0,if(W$1="",0,dproduct(k2_multipl!$A$1:$AU$100,W$1,k3.5_condition!$B91:$B92)))</f>
        <v>0</v>
      </c>
      <c r="X91" s="36">
        <f>if($A91="",0,if(X$1="",0,dproduct(k2_multipl!$A$1:$AU$100,X$1,k3.5_condition!$B91:$B92)))</f>
        <v>0</v>
      </c>
      <c r="Y91" s="36">
        <f>if($A91="",0,if(Y$1="",0,dproduct(k2_multipl!$A$1:$AU$100,Y$1,k3.5_condition!$B91:$B92)))</f>
        <v>0</v>
      </c>
      <c r="Z91" s="36">
        <f>if($A91="",0,if(Z$1="",0,dproduct(k2_multipl!$A$1:$AU$100,Z$1,k3.5_condition!$B91:$B92)))</f>
        <v>0</v>
      </c>
      <c r="AA91" s="36">
        <f>if($A91="",0,if(AA$1="",0,dproduct(k2_multipl!$A$1:$AU$100,AA$1,k3.5_condition!$B91:$B92)))</f>
        <v>0</v>
      </c>
      <c r="AB91" s="36">
        <f>if($A91="",0,if(AB$1="",0,dproduct(k2_multipl!$A$1:$AU$100,AB$1,k3.5_condition!$B91:$B92)))</f>
        <v>0</v>
      </c>
      <c r="AC91" s="36">
        <f>if($A91="",0,if(AC$1="",0,dproduct(k2_multipl!$A$1:$AU$100,AC$1,k3.5_condition!$B91:$B92)))</f>
        <v>0</v>
      </c>
      <c r="AD91" s="36">
        <f>if($A91="",0,if(AD$1="",0,dproduct(k2_multipl!$A$1:$AU$100,AD$1,k3.5_condition!$B91:$B92)))</f>
        <v>0</v>
      </c>
      <c r="AE91" s="36">
        <f>if($A91="",0,if(AE$1="",0,dproduct(k2_multipl!$A$1:$AU$100,AE$1,k3.5_condition!$B91:$B92)))</f>
        <v>0</v>
      </c>
      <c r="AF91" s="36">
        <f>if($A91="",0,if(AF$1="",0,dproduct(k2_multipl!$A$1:$AU$100,AF$1,k3.5_condition!$B91:$B92)))</f>
        <v>0</v>
      </c>
      <c r="AG91" s="36">
        <f>if($A91="",0,if(AG$1="",0,dproduct(k2_multipl!$A$1:$AU$100,AG$1,k3.5_condition!$B91:$B92)))</f>
        <v>0</v>
      </c>
      <c r="AH91" s="36">
        <f>if($A91="",0,if(AH$1="",0,dproduct(k2_multipl!$A$1:$AU$100,AH$1,k3.5_condition!$B91:$B92)))</f>
        <v>0</v>
      </c>
      <c r="AI91" s="36">
        <f>if($A91="",0,if(AI$1="",0,dproduct(k2_multipl!$A$1:$AU$100,AI$1,k3.5_condition!$B91:$B92)))</f>
        <v>0</v>
      </c>
      <c r="AJ91" s="36">
        <f>if($A91="",0,if(AJ$1="",0,dproduct(k2_multipl!$A$1:$AU$100,AJ$1,k3.5_condition!$B91:$B92)))</f>
        <v>0</v>
      </c>
      <c r="AK91" s="36">
        <f>if($A91="",0,if(AK$1="",0,dproduct(k2_multipl!$A$1:$AU$100,AK$1,k3.5_condition!$B91:$B92)))</f>
        <v>0</v>
      </c>
      <c r="AL91" s="36">
        <f>if($A91="",0,if(AL$1="",0,dproduct(k2_multipl!$A$1:$AU$100,AL$1,k3.5_condition!$B91:$B92)))</f>
        <v>0</v>
      </c>
      <c r="AM91" s="36">
        <f>if($A91="",0,if(AM$1="",0,dproduct(k2_multipl!$A$1:$AU$100,AM$1,k3.5_condition!$B91:$B92)))</f>
        <v>0</v>
      </c>
      <c r="AN91" s="36">
        <f>if($A91="",0,if(AN$1="",0,dproduct(k2_multipl!$A$1:$AU$100,AN$1,k3.5_condition!$B91:$B92)))</f>
        <v>0</v>
      </c>
      <c r="AO91" s="36">
        <f>if($A91="",0,if(AO$1="",0,dproduct(k2_multipl!$A$1:$AU$100,AO$1,k3.5_condition!$B91:$B92)))</f>
        <v>0</v>
      </c>
      <c r="AP91" s="36">
        <f>if($A91="",0,if(AP$1="",0,dproduct(k2_multipl!$A$1:$AU$100,AP$1,k3.5_condition!$B91:$B92)))</f>
        <v>0</v>
      </c>
      <c r="AQ91" s="36">
        <f>if($A91="",0,if(AQ$1="",0,dproduct(k2_multipl!$A$1:$AU$100,AQ$1,k3.5_condition!$B91:$B92)))</f>
        <v>0</v>
      </c>
      <c r="AR91" s="36">
        <f>if($A91="",0,if(AR$1="",0,dproduct(k2_multipl!$A$1:$AU$100,AR$1,k3.5_condition!$B91:$B92)))</f>
        <v>0</v>
      </c>
      <c r="AS91" s="36">
        <f>if($A91="",0,if(AS$1="",0,dproduct(k2_multipl!$A$1:$AU$100,AS$1,k3.5_condition!$B91:$B92)))</f>
        <v>0</v>
      </c>
      <c r="AT91" s="36">
        <f>if($A91="",0,if(AT$1="",0,dproduct(k2_multipl!$A$1:$AU$100,AT$1,k3.5_condition!$B91:$B92)))</f>
        <v>0</v>
      </c>
      <c r="AU91" s="36">
        <f>if($A91="",0,if(AU$1="",0,dproduct(k2_multipl!$A$1:$AU$100,AU$1,k3.5_condition!$B91:$B92)))</f>
        <v>0</v>
      </c>
      <c r="AV91" s="36">
        <f>if($A91="",0,if(AV$1="",0,dproduct(k2_multipl!$A$1:$AU$100,AV$1,k3.5_condition!$B91:$B92)))</f>
        <v>0</v>
      </c>
      <c r="AW91" s="36">
        <f>if($A91="",0,if(AW$1="",0,dproduct(k2_multipl!$A$1:$AU$100,AW$1,k3.5_condition!$B91:$B92)))</f>
        <v>0</v>
      </c>
      <c r="AX91" s="36">
        <f>if($A91="",0,if(AX$1="",0,dproduct(k2_multipl!$A$1:$AU$100,AX$1,k3.5_condition!$B91:$B92)))</f>
        <v>0</v>
      </c>
      <c r="AY91" s="36">
        <f>if($A91="",0,if(AY$1="",0,dproduct(k2_multipl!$A$1:$AU$100,AY$1,k3.5_condition!$B91:$B92)))</f>
        <v>0</v>
      </c>
    </row>
    <row r="92">
      <c r="B92" s="36">
        <f>if($A92="",0,if(B$1="",0,dproduct(k2_multipl!$A$1:$AU$100,B$1,k3.5_condition!$A92:$A93)))</f>
        <v>0</v>
      </c>
      <c r="C92" s="36">
        <f>if($A92="",0,if(C$1="",0,dproduct(k2_multipl!$A$1:$AU$100,C$1,k3.5_condition!$A92:$A93)))</f>
        <v>0</v>
      </c>
      <c r="D92" s="36">
        <f>if($A92="",0,if(D$1="",0,dproduct(k2_multipl!$A$1:$AU$100,D$1,k3.5_condition!$A92:$A93)))</f>
        <v>0</v>
      </c>
      <c r="E92" s="36">
        <f>if($A92="",0,if(E$1="",0,dproduct(k2_multipl!$A$1:$AU$100,E$1,k3.5_condition!$A92:$A93)))</f>
        <v>0</v>
      </c>
      <c r="F92" s="36">
        <f>if($A92="",0,if(F$1="",0,dproduct(k2_multipl!$A$1:$AU$100,F$1,k3.5_condition!$A92:$A93)))</f>
        <v>0</v>
      </c>
      <c r="G92" s="36">
        <f>if($A92="",0,if(G$1="",0,dproduct(k2_multipl!$A$1:$AU$100,G$1,k3.5_condition!$A92:$A93)))</f>
        <v>0</v>
      </c>
      <c r="H92" s="36">
        <f>if($A92="",0,if(H$1="",0,dproduct(k2_multipl!$A$1:$AU$100,H$1,k3.5_condition!$A92:$A93)))</f>
        <v>0</v>
      </c>
      <c r="I92" s="36">
        <f>if($A92="",0,if(I$1="",0,dproduct(k2_multipl!$A$1:$AU$100,I$1,k3.5_condition!$A92:$A93)))</f>
        <v>0</v>
      </c>
      <c r="J92" s="36">
        <f>if($A92="",0,if(J$1="",0,dproduct(k2_multipl!$A$1:$AU$100,J$1,k3.5_condition!$A92:$A93)))</f>
        <v>0</v>
      </c>
      <c r="K92" s="36">
        <f>if($A92="",0,if(K$1="",0,dproduct(k2_multipl!$A$1:$AU$100,K$1,k3.5_condition!$A92:$A93)))</f>
        <v>0</v>
      </c>
      <c r="L92" s="36">
        <f>if($A92="",0,if(L$1="",0,dproduct(k2_multipl!$A$1:$AU$100,L$1,k3.5_condition!$A92:$A93)))</f>
        <v>0</v>
      </c>
      <c r="M92" s="36">
        <f>if($A92="",0,if(M$1="",0,dproduct(k2_multipl!$A$1:$AU$100,M$1,k3.5_condition!$A92:$A93)))</f>
        <v>0</v>
      </c>
      <c r="N92" s="36">
        <f>if($A92="",0,if(N$1="",0,dproduct(k2_multipl!$A$1:$AU$100,N$1,k3.5_condition!$A92:$A93)))</f>
        <v>0</v>
      </c>
      <c r="O92" s="36">
        <f>if($A92="",0,if(O$1="",0,dproduct(k2_multipl!$A$1:$AU$100,O$1,k3.5_condition!$A92:$A93)))</f>
        <v>0</v>
      </c>
      <c r="P92" s="36">
        <f>if($A92="",0,if(P$1="",0,dproduct(k2_multipl!$A$1:$AU$100,P$1,k3.5_condition!$A92:$A93)))</f>
        <v>0</v>
      </c>
      <c r="Q92" s="36">
        <f>if($A92="",0,if(Q$1="",0,dproduct(k2_multipl!$A$1:$AU$100,Q$1,k3.5_condition!$A92:$A93)))</f>
        <v>0</v>
      </c>
      <c r="R92" s="36">
        <f>if($A92="",0,if(R$1="",0,dproduct(k2_multipl!$A$1:$AU$100,R$1,k3.5_condition!$A92:$A93)))</f>
        <v>0</v>
      </c>
      <c r="S92" s="36">
        <f>if($A92="",0,if(S$1="",0,dproduct(k2_multipl!$A$1:$AU$100,S$1,k3.5_condition!$A92:$A93)))</f>
        <v>0</v>
      </c>
      <c r="T92" s="36">
        <f>if($A92="",0,if(T$1="",0,dproduct(k2_multipl!$A$1:$AU$100,T$1,k3.5_condition!$A92:$A93)))</f>
        <v>0</v>
      </c>
      <c r="U92" s="36">
        <f>if($A92="",0,if(U$1="",0,dproduct(k2_multipl!$A$1:$AU$100,U$1,k3.5_condition!$A92:$A93)))</f>
        <v>0</v>
      </c>
      <c r="V92" s="36">
        <f>if($A92="",0,if(V$1="",0,dproduct(k2_multipl!$A$1:$AU$100,V$1,k3.5_condition!$A92:$A93)))</f>
        <v>0</v>
      </c>
      <c r="W92" s="36">
        <f>if($A92="",0,if(W$1="",0,dproduct(k2_multipl!$A$1:$AU$100,W$1,k3.5_condition!$A92:$A93)))</f>
        <v>0</v>
      </c>
      <c r="X92" s="36">
        <f>if($A92="",0,if(X$1="",0,dproduct(k2_multipl!$A$1:$AU$100,X$1,k3.5_condition!$A92:$A93)))</f>
        <v>0</v>
      </c>
      <c r="Y92" s="36">
        <f>if($A92="",0,if(Y$1="",0,dproduct(k2_multipl!$A$1:$AU$100,Y$1,k3.5_condition!$A92:$A93)))</f>
        <v>0</v>
      </c>
      <c r="Z92" s="36">
        <f>if($A92="",0,if(Z$1="",0,dproduct(k2_multipl!$A$1:$AU$100,Z$1,k3.5_condition!$A92:$A93)))</f>
        <v>0</v>
      </c>
      <c r="AA92" s="36">
        <f>if($A92="",0,if(AA$1="",0,dproduct(k2_multipl!$A$1:$AU$100,AA$1,k3.5_condition!$A92:$A93)))</f>
        <v>0</v>
      </c>
      <c r="AB92" s="36">
        <f>if($A92="",0,if(AB$1="",0,dproduct(k2_multipl!$A$1:$AU$100,AB$1,k3.5_condition!$A92:$A93)))</f>
        <v>0</v>
      </c>
      <c r="AC92" s="36">
        <f>if($A92="",0,if(AC$1="",0,dproduct(k2_multipl!$A$1:$AU$100,AC$1,k3.5_condition!$A92:$A93)))</f>
        <v>0</v>
      </c>
      <c r="AD92" s="36">
        <f>if($A92="",0,if(AD$1="",0,dproduct(k2_multipl!$A$1:$AU$100,AD$1,k3.5_condition!$A92:$A93)))</f>
        <v>0</v>
      </c>
      <c r="AE92" s="36">
        <f>if($A92="",0,if(AE$1="",0,dproduct(k2_multipl!$A$1:$AU$100,AE$1,k3.5_condition!$A92:$A93)))</f>
        <v>0</v>
      </c>
      <c r="AF92" s="36">
        <f>if($A92="",0,if(AF$1="",0,dproduct(k2_multipl!$A$1:$AU$100,AF$1,k3.5_condition!$A92:$A93)))</f>
        <v>0</v>
      </c>
      <c r="AG92" s="36">
        <f>if($A92="",0,if(AG$1="",0,dproduct(k2_multipl!$A$1:$AU$100,AG$1,k3.5_condition!$A92:$A93)))</f>
        <v>0</v>
      </c>
      <c r="AH92" s="36">
        <f>if($A92="",0,if(AH$1="",0,dproduct(k2_multipl!$A$1:$AU$100,AH$1,k3.5_condition!$A92:$A93)))</f>
        <v>0</v>
      </c>
      <c r="AI92" s="36">
        <f>if($A92="",0,if(AI$1="",0,dproduct(k2_multipl!$A$1:$AU$100,AI$1,k3.5_condition!$A92:$A93)))</f>
        <v>0</v>
      </c>
      <c r="AJ92" s="36">
        <f>if($A92="",0,if(AJ$1="",0,dproduct(k2_multipl!$A$1:$AU$100,AJ$1,k3.5_condition!$A92:$A93)))</f>
        <v>0</v>
      </c>
      <c r="AK92" s="36">
        <f>if($A92="",0,if(AK$1="",0,dproduct(k2_multipl!$A$1:$AU$100,AK$1,k3.5_condition!$A92:$A93)))</f>
        <v>0</v>
      </c>
      <c r="AL92" s="36">
        <f>if($A92="",0,if(AL$1="",0,dproduct(k2_multipl!$A$1:$AU$100,AL$1,k3.5_condition!$A92:$A93)))</f>
        <v>0</v>
      </c>
      <c r="AM92" s="36">
        <f>if($A92="",0,if(AM$1="",0,dproduct(k2_multipl!$A$1:$AU$100,AM$1,k3.5_condition!$A92:$A93)))</f>
        <v>0</v>
      </c>
      <c r="AN92" s="36">
        <f>if($A92="",0,if(AN$1="",0,dproduct(k2_multipl!$A$1:$AU$100,AN$1,k3.5_condition!$A92:$A93)))</f>
        <v>0</v>
      </c>
      <c r="AO92" s="36">
        <f>if($A92="",0,if(AO$1="",0,dproduct(k2_multipl!$A$1:$AU$100,AO$1,k3.5_condition!$A92:$A93)))</f>
        <v>0</v>
      </c>
      <c r="AP92" s="36">
        <f>if($A92="",0,if(AP$1="",0,dproduct(k2_multipl!$A$1:$AU$100,AP$1,k3.5_condition!$A92:$A93)))</f>
        <v>0</v>
      </c>
      <c r="AQ92" s="36">
        <f>if($A92="",0,if(AQ$1="",0,dproduct(k2_multipl!$A$1:$AU$100,AQ$1,k3.5_condition!$A92:$A93)))</f>
        <v>0</v>
      </c>
      <c r="AR92" s="36">
        <f>if($A92="",0,if(AR$1="",0,dproduct(k2_multipl!$A$1:$AU$100,AR$1,k3.5_condition!$A92:$A93)))</f>
        <v>0</v>
      </c>
      <c r="AS92" s="36">
        <f>if($A92="",0,if(AS$1="",0,dproduct(k2_multipl!$A$1:$AU$100,AS$1,k3.5_condition!$A92:$A93)))</f>
        <v>0</v>
      </c>
      <c r="AT92" s="36">
        <f>if($A92="",0,if(AT$1="",0,dproduct(k2_multipl!$A$1:$AU$100,AT$1,k3.5_condition!$A92:$A93)))</f>
        <v>0</v>
      </c>
      <c r="AU92" s="36">
        <f>if($A92="",0,if(AU$1="",0,dproduct(k2_multipl!$A$1:$AU$100,AU$1,k3.5_condition!$A92:$A93)))</f>
        <v>0</v>
      </c>
      <c r="AV92" s="36">
        <f>if($A92="",0,if(AV$1="",0,dproduct(k2_multipl!$A$1:$AU$100,AV$1,k3.5_condition!$A92:$A93)))</f>
        <v>0</v>
      </c>
      <c r="AW92" s="36">
        <f>if($A92="",0,if(AW$1="",0,dproduct(k2_multipl!$A$1:$AU$100,AW$1,k3.5_condition!$A92:$A93)))</f>
        <v>0</v>
      </c>
      <c r="AX92" s="36">
        <f>if($A92="",0,if(AX$1="",0,dproduct(k2_multipl!$A$1:$AU$100,AX$1,k3.5_condition!$A92:$A93)))</f>
        <v>0</v>
      </c>
      <c r="AY92" s="36">
        <f>if($A92="",0,if(AY$1="",0,dproduct(k2_multipl!$A$1:$AU$100,AY$1,k3.5_condition!$A92:$A93)))</f>
        <v>0</v>
      </c>
    </row>
    <row r="93">
      <c r="B93" s="36">
        <f>if($A93="",0,if(B$1="",0,dproduct(k2_multipl!$A$1:$AU$100,B$1,k3.5_condition!$B93:$B94)))</f>
        <v>0</v>
      </c>
      <c r="C93" s="36">
        <f>if($A93="",0,if(C$1="",0,dproduct(k2_multipl!$A$1:$AU$100,C$1,k3.5_condition!$B93:$B94)))</f>
        <v>0</v>
      </c>
      <c r="D93" s="36">
        <f>if($A93="",0,if(D$1="",0,dproduct(k2_multipl!$A$1:$AU$100,D$1,k3.5_condition!$B93:$B94)))</f>
        <v>0</v>
      </c>
      <c r="E93" s="36">
        <f>if($A93="",0,if(E$1="",0,dproduct(k2_multipl!$A$1:$AU$100,E$1,k3.5_condition!$B93:$B94)))</f>
        <v>0</v>
      </c>
      <c r="F93" s="36">
        <f>if($A93="",0,if(F$1="",0,dproduct(k2_multipl!$A$1:$AU$100,F$1,k3.5_condition!$B93:$B94)))</f>
        <v>0</v>
      </c>
      <c r="G93" s="36">
        <f>if($A93="",0,if(G$1="",0,dproduct(k2_multipl!$A$1:$AU$100,G$1,k3.5_condition!$B93:$B94)))</f>
        <v>0</v>
      </c>
      <c r="H93" s="36">
        <f>if($A93="",0,if(H$1="",0,dproduct(k2_multipl!$A$1:$AU$100,H$1,k3.5_condition!$B93:$B94)))</f>
        <v>0</v>
      </c>
      <c r="I93" s="36">
        <f>if($A93="",0,if(I$1="",0,dproduct(k2_multipl!$A$1:$AU$100,I$1,k3.5_condition!$B93:$B94)))</f>
        <v>0</v>
      </c>
      <c r="J93" s="36">
        <f>if($A93="",0,if(J$1="",0,dproduct(k2_multipl!$A$1:$AU$100,J$1,k3.5_condition!$B93:$B94)))</f>
        <v>0</v>
      </c>
      <c r="K93" s="36">
        <f>if($A93="",0,if(K$1="",0,dproduct(k2_multipl!$A$1:$AU$100,K$1,k3.5_condition!$B93:$B94)))</f>
        <v>0</v>
      </c>
      <c r="L93" s="36">
        <f>if($A93="",0,if(L$1="",0,dproduct(k2_multipl!$A$1:$AU$100,L$1,k3.5_condition!$B93:$B94)))</f>
        <v>0</v>
      </c>
      <c r="M93" s="36">
        <f>if($A93="",0,if(M$1="",0,dproduct(k2_multipl!$A$1:$AU$100,M$1,k3.5_condition!$B93:$B94)))</f>
        <v>0</v>
      </c>
      <c r="N93" s="36">
        <f>if($A93="",0,if(N$1="",0,dproduct(k2_multipl!$A$1:$AU$100,N$1,k3.5_condition!$B93:$B94)))</f>
        <v>0</v>
      </c>
      <c r="O93" s="36">
        <f>if($A93="",0,if(O$1="",0,dproduct(k2_multipl!$A$1:$AU$100,O$1,k3.5_condition!$B93:$B94)))</f>
        <v>0</v>
      </c>
      <c r="P93" s="36">
        <f>if($A93="",0,if(P$1="",0,dproduct(k2_multipl!$A$1:$AU$100,P$1,k3.5_condition!$B93:$B94)))</f>
        <v>0</v>
      </c>
      <c r="Q93" s="36">
        <f>if($A93="",0,if(Q$1="",0,dproduct(k2_multipl!$A$1:$AU$100,Q$1,k3.5_condition!$B93:$B94)))</f>
        <v>0</v>
      </c>
      <c r="R93" s="36">
        <f>if($A93="",0,if(R$1="",0,dproduct(k2_multipl!$A$1:$AU$100,R$1,k3.5_condition!$B93:$B94)))</f>
        <v>0</v>
      </c>
      <c r="S93" s="36">
        <f>if($A93="",0,if(S$1="",0,dproduct(k2_multipl!$A$1:$AU$100,S$1,k3.5_condition!$B93:$B94)))</f>
        <v>0</v>
      </c>
      <c r="T93" s="36">
        <f>if($A93="",0,if(T$1="",0,dproduct(k2_multipl!$A$1:$AU$100,T$1,k3.5_condition!$B93:$B94)))</f>
        <v>0</v>
      </c>
      <c r="U93" s="36">
        <f>if($A93="",0,if(U$1="",0,dproduct(k2_multipl!$A$1:$AU$100,U$1,k3.5_condition!$B93:$B94)))</f>
        <v>0</v>
      </c>
      <c r="V93" s="36">
        <f>if($A93="",0,if(V$1="",0,dproduct(k2_multipl!$A$1:$AU$100,V$1,k3.5_condition!$B93:$B94)))</f>
        <v>0</v>
      </c>
      <c r="W93" s="36">
        <f>if($A93="",0,if(W$1="",0,dproduct(k2_multipl!$A$1:$AU$100,W$1,k3.5_condition!$B93:$B94)))</f>
        <v>0</v>
      </c>
      <c r="X93" s="36">
        <f>if($A93="",0,if(X$1="",0,dproduct(k2_multipl!$A$1:$AU$100,X$1,k3.5_condition!$B93:$B94)))</f>
        <v>0</v>
      </c>
      <c r="Y93" s="36">
        <f>if($A93="",0,if(Y$1="",0,dproduct(k2_multipl!$A$1:$AU$100,Y$1,k3.5_condition!$B93:$B94)))</f>
        <v>0</v>
      </c>
      <c r="Z93" s="36">
        <f>if($A93="",0,if(Z$1="",0,dproduct(k2_multipl!$A$1:$AU$100,Z$1,k3.5_condition!$B93:$B94)))</f>
        <v>0</v>
      </c>
      <c r="AA93" s="36">
        <f>if($A93="",0,if(AA$1="",0,dproduct(k2_multipl!$A$1:$AU$100,AA$1,k3.5_condition!$B93:$B94)))</f>
        <v>0</v>
      </c>
      <c r="AB93" s="36">
        <f>if($A93="",0,if(AB$1="",0,dproduct(k2_multipl!$A$1:$AU$100,AB$1,k3.5_condition!$B93:$B94)))</f>
        <v>0</v>
      </c>
      <c r="AC93" s="36">
        <f>if($A93="",0,if(AC$1="",0,dproduct(k2_multipl!$A$1:$AU$100,AC$1,k3.5_condition!$B93:$B94)))</f>
        <v>0</v>
      </c>
      <c r="AD93" s="36">
        <f>if($A93="",0,if(AD$1="",0,dproduct(k2_multipl!$A$1:$AU$100,AD$1,k3.5_condition!$B93:$B94)))</f>
        <v>0</v>
      </c>
      <c r="AE93" s="36">
        <f>if($A93="",0,if(AE$1="",0,dproduct(k2_multipl!$A$1:$AU$100,AE$1,k3.5_condition!$B93:$B94)))</f>
        <v>0</v>
      </c>
      <c r="AF93" s="36">
        <f>if($A93="",0,if(AF$1="",0,dproduct(k2_multipl!$A$1:$AU$100,AF$1,k3.5_condition!$B93:$B94)))</f>
        <v>0</v>
      </c>
      <c r="AG93" s="36">
        <f>if($A93="",0,if(AG$1="",0,dproduct(k2_multipl!$A$1:$AU$100,AG$1,k3.5_condition!$B93:$B94)))</f>
        <v>0</v>
      </c>
      <c r="AH93" s="36">
        <f>if($A93="",0,if(AH$1="",0,dproduct(k2_multipl!$A$1:$AU$100,AH$1,k3.5_condition!$B93:$B94)))</f>
        <v>0</v>
      </c>
      <c r="AI93" s="36">
        <f>if($A93="",0,if(AI$1="",0,dproduct(k2_multipl!$A$1:$AU$100,AI$1,k3.5_condition!$B93:$B94)))</f>
        <v>0</v>
      </c>
      <c r="AJ93" s="36">
        <f>if($A93="",0,if(AJ$1="",0,dproduct(k2_multipl!$A$1:$AU$100,AJ$1,k3.5_condition!$B93:$B94)))</f>
        <v>0</v>
      </c>
      <c r="AK93" s="36">
        <f>if($A93="",0,if(AK$1="",0,dproduct(k2_multipl!$A$1:$AU$100,AK$1,k3.5_condition!$B93:$B94)))</f>
        <v>0</v>
      </c>
      <c r="AL93" s="36">
        <f>if($A93="",0,if(AL$1="",0,dproduct(k2_multipl!$A$1:$AU$100,AL$1,k3.5_condition!$B93:$B94)))</f>
        <v>0</v>
      </c>
      <c r="AM93" s="36">
        <f>if($A93="",0,if(AM$1="",0,dproduct(k2_multipl!$A$1:$AU$100,AM$1,k3.5_condition!$B93:$B94)))</f>
        <v>0</v>
      </c>
      <c r="AN93" s="36">
        <f>if($A93="",0,if(AN$1="",0,dproduct(k2_multipl!$A$1:$AU$100,AN$1,k3.5_condition!$B93:$B94)))</f>
        <v>0</v>
      </c>
      <c r="AO93" s="36">
        <f>if($A93="",0,if(AO$1="",0,dproduct(k2_multipl!$A$1:$AU$100,AO$1,k3.5_condition!$B93:$B94)))</f>
        <v>0</v>
      </c>
      <c r="AP93" s="36">
        <f>if($A93="",0,if(AP$1="",0,dproduct(k2_multipl!$A$1:$AU$100,AP$1,k3.5_condition!$B93:$B94)))</f>
        <v>0</v>
      </c>
      <c r="AQ93" s="36">
        <f>if($A93="",0,if(AQ$1="",0,dproduct(k2_multipl!$A$1:$AU$100,AQ$1,k3.5_condition!$B93:$B94)))</f>
        <v>0</v>
      </c>
      <c r="AR93" s="36">
        <f>if($A93="",0,if(AR$1="",0,dproduct(k2_multipl!$A$1:$AU$100,AR$1,k3.5_condition!$B93:$B94)))</f>
        <v>0</v>
      </c>
      <c r="AS93" s="36">
        <f>if($A93="",0,if(AS$1="",0,dproduct(k2_multipl!$A$1:$AU$100,AS$1,k3.5_condition!$B93:$B94)))</f>
        <v>0</v>
      </c>
      <c r="AT93" s="36">
        <f>if($A93="",0,if(AT$1="",0,dproduct(k2_multipl!$A$1:$AU$100,AT$1,k3.5_condition!$B93:$B94)))</f>
        <v>0</v>
      </c>
      <c r="AU93" s="36">
        <f>if($A93="",0,if(AU$1="",0,dproduct(k2_multipl!$A$1:$AU$100,AU$1,k3.5_condition!$B93:$B94)))</f>
        <v>0</v>
      </c>
      <c r="AV93" s="36">
        <f>if($A93="",0,if(AV$1="",0,dproduct(k2_multipl!$A$1:$AU$100,AV$1,k3.5_condition!$B93:$B94)))</f>
        <v>0</v>
      </c>
      <c r="AW93" s="36">
        <f>if($A93="",0,if(AW$1="",0,dproduct(k2_multipl!$A$1:$AU$100,AW$1,k3.5_condition!$B93:$B94)))</f>
        <v>0</v>
      </c>
      <c r="AX93" s="36">
        <f>if($A93="",0,if(AX$1="",0,dproduct(k2_multipl!$A$1:$AU$100,AX$1,k3.5_condition!$B93:$B94)))</f>
        <v>0</v>
      </c>
      <c r="AY93" s="36">
        <f>if($A93="",0,if(AY$1="",0,dproduct(k2_multipl!$A$1:$AU$100,AY$1,k3.5_condition!$B93:$B94)))</f>
        <v>0</v>
      </c>
    </row>
    <row r="94">
      <c r="B94" s="36">
        <f>if($A94="",0,if(B$1="",0,dproduct(k2_multipl!$A$1:$AU$100,B$1,k3.5_condition!$A94:$A95)))</f>
        <v>0</v>
      </c>
      <c r="C94" s="36">
        <f>if($A94="",0,if(C$1="",0,dproduct(k2_multipl!$A$1:$AU$100,C$1,k3.5_condition!$A94:$A95)))</f>
        <v>0</v>
      </c>
      <c r="D94" s="36">
        <f>if($A94="",0,if(D$1="",0,dproduct(k2_multipl!$A$1:$AU$100,D$1,k3.5_condition!$A94:$A95)))</f>
        <v>0</v>
      </c>
      <c r="E94" s="36">
        <f>if($A94="",0,if(E$1="",0,dproduct(k2_multipl!$A$1:$AU$100,E$1,k3.5_condition!$A94:$A95)))</f>
        <v>0</v>
      </c>
      <c r="F94" s="36">
        <f>if($A94="",0,if(F$1="",0,dproduct(k2_multipl!$A$1:$AU$100,F$1,k3.5_condition!$A94:$A95)))</f>
        <v>0</v>
      </c>
      <c r="G94" s="36">
        <f>if($A94="",0,if(G$1="",0,dproduct(k2_multipl!$A$1:$AU$100,G$1,k3.5_condition!$A94:$A95)))</f>
        <v>0</v>
      </c>
      <c r="H94" s="36">
        <f>if($A94="",0,if(H$1="",0,dproduct(k2_multipl!$A$1:$AU$100,H$1,k3.5_condition!$A94:$A95)))</f>
        <v>0</v>
      </c>
      <c r="I94" s="36">
        <f>if($A94="",0,if(I$1="",0,dproduct(k2_multipl!$A$1:$AU$100,I$1,k3.5_condition!$A94:$A95)))</f>
        <v>0</v>
      </c>
      <c r="J94" s="36">
        <f>if($A94="",0,if(J$1="",0,dproduct(k2_multipl!$A$1:$AU$100,J$1,k3.5_condition!$A94:$A95)))</f>
        <v>0</v>
      </c>
      <c r="K94" s="36">
        <f>if($A94="",0,if(K$1="",0,dproduct(k2_multipl!$A$1:$AU$100,K$1,k3.5_condition!$A94:$A95)))</f>
        <v>0</v>
      </c>
      <c r="L94" s="36">
        <f>if($A94="",0,if(L$1="",0,dproduct(k2_multipl!$A$1:$AU$100,L$1,k3.5_condition!$A94:$A95)))</f>
        <v>0</v>
      </c>
      <c r="M94" s="36">
        <f>if($A94="",0,if(M$1="",0,dproduct(k2_multipl!$A$1:$AU$100,M$1,k3.5_condition!$A94:$A95)))</f>
        <v>0</v>
      </c>
      <c r="N94" s="36">
        <f>if($A94="",0,if(N$1="",0,dproduct(k2_multipl!$A$1:$AU$100,N$1,k3.5_condition!$A94:$A95)))</f>
        <v>0</v>
      </c>
      <c r="O94" s="36">
        <f>if($A94="",0,if(O$1="",0,dproduct(k2_multipl!$A$1:$AU$100,O$1,k3.5_condition!$A94:$A95)))</f>
        <v>0</v>
      </c>
      <c r="P94" s="36">
        <f>if($A94="",0,if(P$1="",0,dproduct(k2_multipl!$A$1:$AU$100,P$1,k3.5_condition!$A94:$A95)))</f>
        <v>0</v>
      </c>
      <c r="Q94" s="36">
        <f>if($A94="",0,if(Q$1="",0,dproduct(k2_multipl!$A$1:$AU$100,Q$1,k3.5_condition!$A94:$A95)))</f>
        <v>0</v>
      </c>
      <c r="R94" s="36">
        <f>if($A94="",0,if(R$1="",0,dproduct(k2_multipl!$A$1:$AU$100,R$1,k3.5_condition!$A94:$A95)))</f>
        <v>0</v>
      </c>
      <c r="S94" s="36">
        <f>if($A94="",0,if(S$1="",0,dproduct(k2_multipl!$A$1:$AU$100,S$1,k3.5_condition!$A94:$A95)))</f>
        <v>0</v>
      </c>
      <c r="T94" s="36">
        <f>if($A94="",0,if(T$1="",0,dproduct(k2_multipl!$A$1:$AU$100,T$1,k3.5_condition!$A94:$A95)))</f>
        <v>0</v>
      </c>
      <c r="U94" s="36">
        <f>if($A94="",0,if(U$1="",0,dproduct(k2_multipl!$A$1:$AU$100,U$1,k3.5_condition!$A94:$A95)))</f>
        <v>0</v>
      </c>
      <c r="V94" s="36">
        <f>if($A94="",0,if(V$1="",0,dproduct(k2_multipl!$A$1:$AU$100,V$1,k3.5_condition!$A94:$A95)))</f>
        <v>0</v>
      </c>
      <c r="W94" s="36">
        <f>if($A94="",0,if(W$1="",0,dproduct(k2_multipl!$A$1:$AU$100,W$1,k3.5_condition!$A94:$A95)))</f>
        <v>0</v>
      </c>
      <c r="X94" s="36">
        <f>if($A94="",0,if(X$1="",0,dproduct(k2_multipl!$A$1:$AU$100,X$1,k3.5_condition!$A94:$A95)))</f>
        <v>0</v>
      </c>
      <c r="Y94" s="36">
        <f>if($A94="",0,if(Y$1="",0,dproduct(k2_multipl!$A$1:$AU$100,Y$1,k3.5_condition!$A94:$A95)))</f>
        <v>0</v>
      </c>
      <c r="Z94" s="36">
        <f>if($A94="",0,if(Z$1="",0,dproduct(k2_multipl!$A$1:$AU$100,Z$1,k3.5_condition!$A94:$A95)))</f>
        <v>0</v>
      </c>
      <c r="AA94" s="36">
        <f>if($A94="",0,if(AA$1="",0,dproduct(k2_multipl!$A$1:$AU$100,AA$1,k3.5_condition!$A94:$A95)))</f>
        <v>0</v>
      </c>
      <c r="AB94" s="36">
        <f>if($A94="",0,if(AB$1="",0,dproduct(k2_multipl!$A$1:$AU$100,AB$1,k3.5_condition!$A94:$A95)))</f>
        <v>0</v>
      </c>
      <c r="AC94" s="36">
        <f>if($A94="",0,if(AC$1="",0,dproduct(k2_multipl!$A$1:$AU$100,AC$1,k3.5_condition!$A94:$A95)))</f>
        <v>0</v>
      </c>
      <c r="AD94" s="36">
        <f>if($A94="",0,if(AD$1="",0,dproduct(k2_multipl!$A$1:$AU$100,AD$1,k3.5_condition!$A94:$A95)))</f>
        <v>0</v>
      </c>
      <c r="AE94" s="36">
        <f>if($A94="",0,if(AE$1="",0,dproduct(k2_multipl!$A$1:$AU$100,AE$1,k3.5_condition!$A94:$A95)))</f>
        <v>0</v>
      </c>
      <c r="AF94" s="36">
        <f>if($A94="",0,if(AF$1="",0,dproduct(k2_multipl!$A$1:$AU$100,AF$1,k3.5_condition!$A94:$A95)))</f>
        <v>0</v>
      </c>
      <c r="AG94" s="36">
        <f>if($A94="",0,if(AG$1="",0,dproduct(k2_multipl!$A$1:$AU$100,AG$1,k3.5_condition!$A94:$A95)))</f>
        <v>0</v>
      </c>
      <c r="AH94" s="36">
        <f>if($A94="",0,if(AH$1="",0,dproduct(k2_multipl!$A$1:$AU$100,AH$1,k3.5_condition!$A94:$A95)))</f>
        <v>0</v>
      </c>
      <c r="AI94" s="36">
        <f>if($A94="",0,if(AI$1="",0,dproduct(k2_multipl!$A$1:$AU$100,AI$1,k3.5_condition!$A94:$A95)))</f>
        <v>0</v>
      </c>
      <c r="AJ94" s="36">
        <f>if($A94="",0,if(AJ$1="",0,dproduct(k2_multipl!$A$1:$AU$100,AJ$1,k3.5_condition!$A94:$A95)))</f>
        <v>0</v>
      </c>
      <c r="AK94" s="36">
        <f>if($A94="",0,if(AK$1="",0,dproduct(k2_multipl!$A$1:$AU$100,AK$1,k3.5_condition!$A94:$A95)))</f>
        <v>0</v>
      </c>
      <c r="AL94" s="36">
        <f>if($A94="",0,if(AL$1="",0,dproduct(k2_multipl!$A$1:$AU$100,AL$1,k3.5_condition!$A94:$A95)))</f>
        <v>0</v>
      </c>
      <c r="AM94" s="36">
        <f>if($A94="",0,if(AM$1="",0,dproduct(k2_multipl!$A$1:$AU$100,AM$1,k3.5_condition!$A94:$A95)))</f>
        <v>0</v>
      </c>
      <c r="AN94" s="36">
        <f>if($A94="",0,if(AN$1="",0,dproduct(k2_multipl!$A$1:$AU$100,AN$1,k3.5_condition!$A94:$A95)))</f>
        <v>0</v>
      </c>
      <c r="AO94" s="36">
        <f>if($A94="",0,if(AO$1="",0,dproduct(k2_multipl!$A$1:$AU$100,AO$1,k3.5_condition!$A94:$A95)))</f>
        <v>0</v>
      </c>
      <c r="AP94" s="36">
        <f>if($A94="",0,if(AP$1="",0,dproduct(k2_multipl!$A$1:$AU$100,AP$1,k3.5_condition!$A94:$A95)))</f>
        <v>0</v>
      </c>
      <c r="AQ94" s="36">
        <f>if($A94="",0,if(AQ$1="",0,dproduct(k2_multipl!$A$1:$AU$100,AQ$1,k3.5_condition!$A94:$A95)))</f>
        <v>0</v>
      </c>
      <c r="AR94" s="36">
        <f>if($A94="",0,if(AR$1="",0,dproduct(k2_multipl!$A$1:$AU$100,AR$1,k3.5_condition!$A94:$A95)))</f>
        <v>0</v>
      </c>
      <c r="AS94" s="36">
        <f>if($A94="",0,if(AS$1="",0,dproduct(k2_multipl!$A$1:$AU$100,AS$1,k3.5_condition!$A94:$A95)))</f>
        <v>0</v>
      </c>
      <c r="AT94" s="36">
        <f>if($A94="",0,if(AT$1="",0,dproduct(k2_multipl!$A$1:$AU$100,AT$1,k3.5_condition!$A94:$A95)))</f>
        <v>0</v>
      </c>
      <c r="AU94" s="36">
        <f>if($A94="",0,if(AU$1="",0,dproduct(k2_multipl!$A$1:$AU$100,AU$1,k3.5_condition!$A94:$A95)))</f>
        <v>0</v>
      </c>
      <c r="AV94" s="36">
        <f>if($A94="",0,if(AV$1="",0,dproduct(k2_multipl!$A$1:$AU$100,AV$1,k3.5_condition!$A94:$A95)))</f>
        <v>0</v>
      </c>
      <c r="AW94" s="36">
        <f>if($A94="",0,if(AW$1="",0,dproduct(k2_multipl!$A$1:$AU$100,AW$1,k3.5_condition!$A94:$A95)))</f>
        <v>0</v>
      </c>
      <c r="AX94" s="36">
        <f>if($A94="",0,if(AX$1="",0,dproduct(k2_multipl!$A$1:$AU$100,AX$1,k3.5_condition!$A94:$A95)))</f>
        <v>0</v>
      </c>
      <c r="AY94" s="36">
        <f>if($A94="",0,if(AY$1="",0,dproduct(k2_multipl!$A$1:$AU$100,AY$1,k3.5_condition!$A94:$A95)))</f>
        <v>0</v>
      </c>
    </row>
    <row r="95">
      <c r="B95" s="36">
        <f>if($A95="",0,if(B$1="",0,dproduct(k2_multipl!$A$1:$AU$100,B$1,k3.5_condition!$B95:$B96)))</f>
        <v>0</v>
      </c>
      <c r="C95" s="36">
        <f>if($A95="",0,if(C$1="",0,dproduct(k2_multipl!$A$1:$AU$100,C$1,k3.5_condition!$B95:$B96)))</f>
        <v>0</v>
      </c>
      <c r="D95" s="36">
        <f>if($A95="",0,if(D$1="",0,dproduct(k2_multipl!$A$1:$AU$100,D$1,k3.5_condition!$B95:$B96)))</f>
        <v>0</v>
      </c>
      <c r="E95" s="36">
        <f>if($A95="",0,if(E$1="",0,dproduct(k2_multipl!$A$1:$AU$100,E$1,k3.5_condition!$B95:$B96)))</f>
        <v>0</v>
      </c>
      <c r="F95" s="36">
        <f>if($A95="",0,if(F$1="",0,dproduct(k2_multipl!$A$1:$AU$100,F$1,k3.5_condition!$B95:$B96)))</f>
        <v>0</v>
      </c>
      <c r="G95" s="36">
        <f>if($A95="",0,if(G$1="",0,dproduct(k2_multipl!$A$1:$AU$100,G$1,k3.5_condition!$B95:$B96)))</f>
        <v>0</v>
      </c>
      <c r="H95" s="36">
        <f>if($A95="",0,if(H$1="",0,dproduct(k2_multipl!$A$1:$AU$100,H$1,k3.5_condition!$B95:$B96)))</f>
        <v>0</v>
      </c>
      <c r="I95" s="36">
        <f>if($A95="",0,if(I$1="",0,dproduct(k2_multipl!$A$1:$AU$100,I$1,k3.5_condition!$B95:$B96)))</f>
        <v>0</v>
      </c>
      <c r="J95" s="36">
        <f>if($A95="",0,if(J$1="",0,dproduct(k2_multipl!$A$1:$AU$100,J$1,k3.5_condition!$B95:$B96)))</f>
        <v>0</v>
      </c>
      <c r="K95" s="36">
        <f>if($A95="",0,if(K$1="",0,dproduct(k2_multipl!$A$1:$AU$100,K$1,k3.5_condition!$B95:$B96)))</f>
        <v>0</v>
      </c>
      <c r="L95" s="36">
        <f>if($A95="",0,if(L$1="",0,dproduct(k2_multipl!$A$1:$AU$100,L$1,k3.5_condition!$B95:$B96)))</f>
        <v>0</v>
      </c>
      <c r="M95" s="36">
        <f>if($A95="",0,if(M$1="",0,dproduct(k2_multipl!$A$1:$AU$100,M$1,k3.5_condition!$B95:$B96)))</f>
        <v>0</v>
      </c>
      <c r="N95" s="36">
        <f>if($A95="",0,if(N$1="",0,dproduct(k2_multipl!$A$1:$AU$100,N$1,k3.5_condition!$B95:$B96)))</f>
        <v>0</v>
      </c>
      <c r="O95" s="36">
        <f>if($A95="",0,if(O$1="",0,dproduct(k2_multipl!$A$1:$AU$100,O$1,k3.5_condition!$B95:$B96)))</f>
        <v>0</v>
      </c>
      <c r="P95" s="36">
        <f>if($A95="",0,if(P$1="",0,dproduct(k2_multipl!$A$1:$AU$100,P$1,k3.5_condition!$B95:$B96)))</f>
        <v>0</v>
      </c>
      <c r="Q95" s="36">
        <f>if($A95="",0,if(Q$1="",0,dproduct(k2_multipl!$A$1:$AU$100,Q$1,k3.5_condition!$B95:$B96)))</f>
        <v>0</v>
      </c>
      <c r="R95" s="36">
        <f>if($A95="",0,if(R$1="",0,dproduct(k2_multipl!$A$1:$AU$100,R$1,k3.5_condition!$B95:$B96)))</f>
        <v>0</v>
      </c>
      <c r="S95" s="36">
        <f>if($A95="",0,if(S$1="",0,dproduct(k2_multipl!$A$1:$AU$100,S$1,k3.5_condition!$B95:$B96)))</f>
        <v>0</v>
      </c>
      <c r="T95" s="36">
        <f>if($A95="",0,if(T$1="",0,dproduct(k2_multipl!$A$1:$AU$100,T$1,k3.5_condition!$B95:$B96)))</f>
        <v>0</v>
      </c>
      <c r="U95" s="36">
        <f>if($A95="",0,if(U$1="",0,dproduct(k2_multipl!$A$1:$AU$100,U$1,k3.5_condition!$B95:$B96)))</f>
        <v>0</v>
      </c>
      <c r="V95" s="36">
        <f>if($A95="",0,if(V$1="",0,dproduct(k2_multipl!$A$1:$AU$100,V$1,k3.5_condition!$B95:$B96)))</f>
        <v>0</v>
      </c>
      <c r="W95" s="36">
        <f>if($A95="",0,if(W$1="",0,dproduct(k2_multipl!$A$1:$AU$100,W$1,k3.5_condition!$B95:$B96)))</f>
        <v>0</v>
      </c>
      <c r="X95" s="36">
        <f>if($A95="",0,if(X$1="",0,dproduct(k2_multipl!$A$1:$AU$100,X$1,k3.5_condition!$B95:$B96)))</f>
        <v>0</v>
      </c>
      <c r="Y95" s="36">
        <f>if($A95="",0,if(Y$1="",0,dproduct(k2_multipl!$A$1:$AU$100,Y$1,k3.5_condition!$B95:$B96)))</f>
        <v>0</v>
      </c>
      <c r="Z95" s="36">
        <f>if($A95="",0,if(Z$1="",0,dproduct(k2_multipl!$A$1:$AU$100,Z$1,k3.5_condition!$B95:$B96)))</f>
        <v>0</v>
      </c>
      <c r="AA95" s="36">
        <f>if($A95="",0,if(AA$1="",0,dproduct(k2_multipl!$A$1:$AU$100,AA$1,k3.5_condition!$B95:$B96)))</f>
        <v>0</v>
      </c>
      <c r="AB95" s="36">
        <f>if($A95="",0,if(AB$1="",0,dproduct(k2_multipl!$A$1:$AU$100,AB$1,k3.5_condition!$B95:$B96)))</f>
        <v>0</v>
      </c>
      <c r="AC95" s="36">
        <f>if($A95="",0,if(AC$1="",0,dproduct(k2_multipl!$A$1:$AU$100,AC$1,k3.5_condition!$B95:$B96)))</f>
        <v>0</v>
      </c>
      <c r="AD95" s="36">
        <f>if($A95="",0,if(AD$1="",0,dproduct(k2_multipl!$A$1:$AU$100,AD$1,k3.5_condition!$B95:$B96)))</f>
        <v>0</v>
      </c>
      <c r="AE95" s="36">
        <f>if($A95="",0,if(AE$1="",0,dproduct(k2_multipl!$A$1:$AU$100,AE$1,k3.5_condition!$B95:$B96)))</f>
        <v>0</v>
      </c>
      <c r="AF95" s="36">
        <f>if($A95="",0,if(AF$1="",0,dproduct(k2_multipl!$A$1:$AU$100,AF$1,k3.5_condition!$B95:$B96)))</f>
        <v>0</v>
      </c>
      <c r="AG95" s="36">
        <f>if($A95="",0,if(AG$1="",0,dproduct(k2_multipl!$A$1:$AU$100,AG$1,k3.5_condition!$B95:$B96)))</f>
        <v>0</v>
      </c>
      <c r="AH95" s="36">
        <f>if($A95="",0,if(AH$1="",0,dproduct(k2_multipl!$A$1:$AU$100,AH$1,k3.5_condition!$B95:$B96)))</f>
        <v>0</v>
      </c>
      <c r="AI95" s="36">
        <f>if($A95="",0,if(AI$1="",0,dproduct(k2_multipl!$A$1:$AU$100,AI$1,k3.5_condition!$B95:$B96)))</f>
        <v>0</v>
      </c>
      <c r="AJ95" s="36">
        <f>if($A95="",0,if(AJ$1="",0,dproduct(k2_multipl!$A$1:$AU$100,AJ$1,k3.5_condition!$B95:$B96)))</f>
        <v>0</v>
      </c>
      <c r="AK95" s="36">
        <f>if($A95="",0,if(AK$1="",0,dproduct(k2_multipl!$A$1:$AU$100,AK$1,k3.5_condition!$B95:$B96)))</f>
        <v>0</v>
      </c>
      <c r="AL95" s="36">
        <f>if($A95="",0,if(AL$1="",0,dproduct(k2_multipl!$A$1:$AU$100,AL$1,k3.5_condition!$B95:$B96)))</f>
        <v>0</v>
      </c>
      <c r="AM95" s="36">
        <f>if($A95="",0,if(AM$1="",0,dproduct(k2_multipl!$A$1:$AU$100,AM$1,k3.5_condition!$B95:$B96)))</f>
        <v>0</v>
      </c>
      <c r="AN95" s="36">
        <f>if($A95="",0,if(AN$1="",0,dproduct(k2_multipl!$A$1:$AU$100,AN$1,k3.5_condition!$B95:$B96)))</f>
        <v>0</v>
      </c>
      <c r="AO95" s="36">
        <f>if($A95="",0,if(AO$1="",0,dproduct(k2_multipl!$A$1:$AU$100,AO$1,k3.5_condition!$B95:$B96)))</f>
        <v>0</v>
      </c>
      <c r="AP95" s="36">
        <f>if($A95="",0,if(AP$1="",0,dproduct(k2_multipl!$A$1:$AU$100,AP$1,k3.5_condition!$B95:$B96)))</f>
        <v>0</v>
      </c>
      <c r="AQ95" s="36">
        <f>if($A95="",0,if(AQ$1="",0,dproduct(k2_multipl!$A$1:$AU$100,AQ$1,k3.5_condition!$B95:$B96)))</f>
        <v>0</v>
      </c>
      <c r="AR95" s="36">
        <f>if($A95="",0,if(AR$1="",0,dproduct(k2_multipl!$A$1:$AU$100,AR$1,k3.5_condition!$B95:$B96)))</f>
        <v>0</v>
      </c>
      <c r="AS95" s="36">
        <f>if($A95="",0,if(AS$1="",0,dproduct(k2_multipl!$A$1:$AU$100,AS$1,k3.5_condition!$B95:$B96)))</f>
        <v>0</v>
      </c>
      <c r="AT95" s="36">
        <f>if($A95="",0,if(AT$1="",0,dproduct(k2_multipl!$A$1:$AU$100,AT$1,k3.5_condition!$B95:$B96)))</f>
        <v>0</v>
      </c>
      <c r="AU95" s="36">
        <f>if($A95="",0,if(AU$1="",0,dproduct(k2_multipl!$A$1:$AU$100,AU$1,k3.5_condition!$B95:$B96)))</f>
        <v>0</v>
      </c>
      <c r="AV95" s="36">
        <f>if($A95="",0,if(AV$1="",0,dproduct(k2_multipl!$A$1:$AU$100,AV$1,k3.5_condition!$B95:$B96)))</f>
        <v>0</v>
      </c>
      <c r="AW95" s="36">
        <f>if($A95="",0,if(AW$1="",0,dproduct(k2_multipl!$A$1:$AU$100,AW$1,k3.5_condition!$B95:$B96)))</f>
        <v>0</v>
      </c>
      <c r="AX95" s="36">
        <f>if($A95="",0,if(AX$1="",0,dproduct(k2_multipl!$A$1:$AU$100,AX$1,k3.5_condition!$B95:$B96)))</f>
        <v>0</v>
      </c>
      <c r="AY95" s="36">
        <f>if($A95="",0,if(AY$1="",0,dproduct(k2_multipl!$A$1:$AU$100,AY$1,k3.5_condition!$B95:$B96)))</f>
        <v>0</v>
      </c>
    </row>
    <row r="96">
      <c r="B96" s="36">
        <f>if($A96="",0,if(B$1="",0,dproduct(k2_multipl!$A$1:$AU$100,B$1,k3.5_condition!$A96:$A97)))</f>
        <v>0</v>
      </c>
      <c r="C96" s="36">
        <f>if($A96="",0,if(C$1="",0,dproduct(k2_multipl!$A$1:$AU$100,C$1,k3.5_condition!$A96:$A97)))</f>
        <v>0</v>
      </c>
      <c r="D96" s="36">
        <f>if($A96="",0,if(D$1="",0,dproduct(k2_multipl!$A$1:$AU$100,D$1,k3.5_condition!$A96:$A97)))</f>
        <v>0</v>
      </c>
      <c r="E96" s="36">
        <f>if($A96="",0,if(E$1="",0,dproduct(k2_multipl!$A$1:$AU$100,E$1,k3.5_condition!$A96:$A97)))</f>
        <v>0</v>
      </c>
      <c r="F96" s="36">
        <f>if($A96="",0,if(F$1="",0,dproduct(k2_multipl!$A$1:$AU$100,F$1,k3.5_condition!$A96:$A97)))</f>
        <v>0</v>
      </c>
      <c r="G96" s="36">
        <f>if($A96="",0,if(G$1="",0,dproduct(k2_multipl!$A$1:$AU$100,G$1,k3.5_condition!$A96:$A97)))</f>
        <v>0</v>
      </c>
      <c r="H96" s="36">
        <f>if($A96="",0,if(H$1="",0,dproduct(k2_multipl!$A$1:$AU$100,H$1,k3.5_condition!$A96:$A97)))</f>
        <v>0</v>
      </c>
      <c r="I96" s="36">
        <f>if($A96="",0,if(I$1="",0,dproduct(k2_multipl!$A$1:$AU$100,I$1,k3.5_condition!$A96:$A97)))</f>
        <v>0</v>
      </c>
      <c r="J96" s="36">
        <f>if($A96="",0,if(J$1="",0,dproduct(k2_multipl!$A$1:$AU$100,J$1,k3.5_condition!$A96:$A97)))</f>
        <v>0</v>
      </c>
      <c r="K96" s="36">
        <f>if($A96="",0,if(K$1="",0,dproduct(k2_multipl!$A$1:$AU$100,K$1,k3.5_condition!$A96:$A97)))</f>
        <v>0</v>
      </c>
      <c r="L96" s="36">
        <f>if($A96="",0,if(L$1="",0,dproduct(k2_multipl!$A$1:$AU$100,L$1,k3.5_condition!$A96:$A97)))</f>
        <v>0</v>
      </c>
      <c r="M96" s="36">
        <f>if($A96="",0,if(M$1="",0,dproduct(k2_multipl!$A$1:$AU$100,M$1,k3.5_condition!$A96:$A97)))</f>
        <v>0</v>
      </c>
      <c r="N96" s="36">
        <f>if($A96="",0,if(N$1="",0,dproduct(k2_multipl!$A$1:$AU$100,N$1,k3.5_condition!$A96:$A97)))</f>
        <v>0</v>
      </c>
      <c r="O96" s="36">
        <f>if($A96="",0,if(O$1="",0,dproduct(k2_multipl!$A$1:$AU$100,O$1,k3.5_condition!$A96:$A97)))</f>
        <v>0</v>
      </c>
      <c r="P96" s="36">
        <f>if($A96="",0,if(P$1="",0,dproduct(k2_multipl!$A$1:$AU$100,P$1,k3.5_condition!$A96:$A97)))</f>
        <v>0</v>
      </c>
      <c r="Q96" s="36">
        <f>if($A96="",0,if(Q$1="",0,dproduct(k2_multipl!$A$1:$AU$100,Q$1,k3.5_condition!$A96:$A97)))</f>
        <v>0</v>
      </c>
      <c r="R96" s="36">
        <f>if($A96="",0,if(R$1="",0,dproduct(k2_multipl!$A$1:$AU$100,R$1,k3.5_condition!$A96:$A97)))</f>
        <v>0</v>
      </c>
      <c r="S96" s="36">
        <f>if($A96="",0,if(S$1="",0,dproduct(k2_multipl!$A$1:$AU$100,S$1,k3.5_condition!$A96:$A97)))</f>
        <v>0</v>
      </c>
      <c r="T96" s="36">
        <f>if($A96="",0,if(T$1="",0,dproduct(k2_multipl!$A$1:$AU$100,T$1,k3.5_condition!$A96:$A97)))</f>
        <v>0</v>
      </c>
      <c r="U96" s="36">
        <f>if($A96="",0,if(U$1="",0,dproduct(k2_multipl!$A$1:$AU$100,U$1,k3.5_condition!$A96:$A97)))</f>
        <v>0</v>
      </c>
      <c r="V96" s="36">
        <f>if($A96="",0,if(V$1="",0,dproduct(k2_multipl!$A$1:$AU$100,V$1,k3.5_condition!$A96:$A97)))</f>
        <v>0</v>
      </c>
      <c r="W96" s="36">
        <f>if($A96="",0,if(W$1="",0,dproduct(k2_multipl!$A$1:$AU$100,W$1,k3.5_condition!$A96:$A97)))</f>
        <v>0</v>
      </c>
      <c r="X96" s="36">
        <f>if($A96="",0,if(X$1="",0,dproduct(k2_multipl!$A$1:$AU$100,X$1,k3.5_condition!$A96:$A97)))</f>
        <v>0</v>
      </c>
      <c r="Y96" s="36">
        <f>if($A96="",0,if(Y$1="",0,dproduct(k2_multipl!$A$1:$AU$100,Y$1,k3.5_condition!$A96:$A97)))</f>
        <v>0</v>
      </c>
      <c r="Z96" s="36">
        <f>if($A96="",0,if(Z$1="",0,dproduct(k2_multipl!$A$1:$AU$100,Z$1,k3.5_condition!$A96:$A97)))</f>
        <v>0</v>
      </c>
      <c r="AA96" s="36">
        <f>if($A96="",0,if(AA$1="",0,dproduct(k2_multipl!$A$1:$AU$100,AA$1,k3.5_condition!$A96:$A97)))</f>
        <v>0</v>
      </c>
      <c r="AB96" s="36">
        <f>if($A96="",0,if(AB$1="",0,dproduct(k2_multipl!$A$1:$AU$100,AB$1,k3.5_condition!$A96:$A97)))</f>
        <v>0</v>
      </c>
      <c r="AC96" s="36">
        <f>if($A96="",0,if(AC$1="",0,dproduct(k2_multipl!$A$1:$AU$100,AC$1,k3.5_condition!$A96:$A97)))</f>
        <v>0</v>
      </c>
      <c r="AD96" s="36">
        <f>if($A96="",0,if(AD$1="",0,dproduct(k2_multipl!$A$1:$AU$100,AD$1,k3.5_condition!$A96:$A97)))</f>
        <v>0</v>
      </c>
      <c r="AE96" s="36">
        <f>if($A96="",0,if(AE$1="",0,dproduct(k2_multipl!$A$1:$AU$100,AE$1,k3.5_condition!$A96:$A97)))</f>
        <v>0</v>
      </c>
      <c r="AF96" s="36">
        <f>if($A96="",0,if(AF$1="",0,dproduct(k2_multipl!$A$1:$AU$100,AF$1,k3.5_condition!$A96:$A97)))</f>
        <v>0</v>
      </c>
      <c r="AG96" s="36">
        <f>if($A96="",0,if(AG$1="",0,dproduct(k2_multipl!$A$1:$AU$100,AG$1,k3.5_condition!$A96:$A97)))</f>
        <v>0</v>
      </c>
      <c r="AH96" s="36">
        <f>if($A96="",0,if(AH$1="",0,dproduct(k2_multipl!$A$1:$AU$100,AH$1,k3.5_condition!$A96:$A97)))</f>
        <v>0</v>
      </c>
      <c r="AI96" s="36">
        <f>if($A96="",0,if(AI$1="",0,dproduct(k2_multipl!$A$1:$AU$100,AI$1,k3.5_condition!$A96:$A97)))</f>
        <v>0</v>
      </c>
      <c r="AJ96" s="36">
        <f>if($A96="",0,if(AJ$1="",0,dproduct(k2_multipl!$A$1:$AU$100,AJ$1,k3.5_condition!$A96:$A97)))</f>
        <v>0</v>
      </c>
      <c r="AK96" s="36">
        <f>if($A96="",0,if(AK$1="",0,dproduct(k2_multipl!$A$1:$AU$100,AK$1,k3.5_condition!$A96:$A97)))</f>
        <v>0</v>
      </c>
      <c r="AL96" s="36">
        <f>if($A96="",0,if(AL$1="",0,dproduct(k2_multipl!$A$1:$AU$100,AL$1,k3.5_condition!$A96:$A97)))</f>
        <v>0</v>
      </c>
      <c r="AM96" s="36">
        <f>if($A96="",0,if(AM$1="",0,dproduct(k2_multipl!$A$1:$AU$100,AM$1,k3.5_condition!$A96:$A97)))</f>
        <v>0</v>
      </c>
      <c r="AN96" s="36">
        <f>if($A96="",0,if(AN$1="",0,dproduct(k2_multipl!$A$1:$AU$100,AN$1,k3.5_condition!$A96:$A97)))</f>
        <v>0</v>
      </c>
      <c r="AO96" s="36">
        <f>if($A96="",0,if(AO$1="",0,dproduct(k2_multipl!$A$1:$AU$100,AO$1,k3.5_condition!$A96:$A97)))</f>
        <v>0</v>
      </c>
      <c r="AP96" s="36">
        <f>if($A96="",0,if(AP$1="",0,dproduct(k2_multipl!$A$1:$AU$100,AP$1,k3.5_condition!$A96:$A97)))</f>
        <v>0</v>
      </c>
      <c r="AQ96" s="36">
        <f>if($A96="",0,if(AQ$1="",0,dproduct(k2_multipl!$A$1:$AU$100,AQ$1,k3.5_condition!$A96:$A97)))</f>
        <v>0</v>
      </c>
      <c r="AR96" s="36">
        <f>if($A96="",0,if(AR$1="",0,dproduct(k2_multipl!$A$1:$AU$100,AR$1,k3.5_condition!$A96:$A97)))</f>
        <v>0</v>
      </c>
      <c r="AS96" s="36">
        <f>if($A96="",0,if(AS$1="",0,dproduct(k2_multipl!$A$1:$AU$100,AS$1,k3.5_condition!$A96:$A97)))</f>
        <v>0</v>
      </c>
      <c r="AT96" s="36">
        <f>if($A96="",0,if(AT$1="",0,dproduct(k2_multipl!$A$1:$AU$100,AT$1,k3.5_condition!$A96:$A97)))</f>
        <v>0</v>
      </c>
      <c r="AU96" s="36">
        <f>if($A96="",0,if(AU$1="",0,dproduct(k2_multipl!$A$1:$AU$100,AU$1,k3.5_condition!$A96:$A97)))</f>
        <v>0</v>
      </c>
      <c r="AV96" s="36">
        <f>if($A96="",0,if(AV$1="",0,dproduct(k2_multipl!$A$1:$AU$100,AV$1,k3.5_condition!$A96:$A97)))</f>
        <v>0</v>
      </c>
      <c r="AW96" s="36">
        <f>if($A96="",0,if(AW$1="",0,dproduct(k2_multipl!$A$1:$AU$100,AW$1,k3.5_condition!$A96:$A97)))</f>
        <v>0</v>
      </c>
      <c r="AX96" s="36">
        <f>if($A96="",0,if(AX$1="",0,dproduct(k2_multipl!$A$1:$AU$100,AX$1,k3.5_condition!$A96:$A97)))</f>
        <v>0</v>
      </c>
      <c r="AY96" s="36">
        <f>if($A96="",0,if(AY$1="",0,dproduct(k2_multipl!$A$1:$AU$100,AY$1,k3.5_condition!$A96:$A97)))</f>
        <v>0</v>
      </c>
    </row>
    <row r="97">
      <c r="B97" s="36">
        <f>if($A97="",0,if(B$1="",0,dproduct(k2_multipl!$A$1:$AU$100,B$1,k3.5_condition!$B97:$B98)))</f>
        <v>0</v>
      </c>
      <c r="C97" s="36">
        <f>if($A97="",0,if(C$1="",0,dproduct(k2_multipl!$A$1:$AU$100,C$1,k3.5_condition!$B97:$B98)))</f>
        <v>0</v>
      </c>
      <c r="D97" s="36">
        <f>if($A97="",0,if(D$1="",0,dproduct(k2_multipl!$A$1:$AU$100,D$1,k3.5_condition!$B97:$B98)))</f>
        <v>0</v>
      </c>
      <c r="E97" s="36">
        <f>if($A97="",0,if(E$1="",0,dproduct(k2_multipl!$A$1:$AU$100,E$1,k3.5_condition!$B97:$B98)))</f>
        <v>0</v>
      </c>
      <c r="F97" s="36">
        <f>if($A97="",0,if(F$1="",0,dproduct(k2_multipl!$A$1:$AU$100,F$1,k3.5_condition!$B97:$B98)))</f>
        <v>0</v>
      </c>
      <c r="G97" s="36">
        <f>if($A97="",0,if(G$1="",0,dproduct(k2_multipl!$A$1:$AU$100,G$1,k3.5_condition!$B97:$B98)))</f>
        <v>0</v>
      </c>
      <c r="H97" s="36">
        <f>if($A97="",0,if(H$1="",0,dproduct(k2_multipl!$A$1:$AU$100,H$1,k3.5_condition!$B97:$B98)))</f>
        <v>0</v>
      </c>
      <c r="I97" s="36">
        <f>if($A97="",0,if(I$1="",0,dproduct(k2_multipl!$A$1:$AU$100,I$1,k3.5_condition!$B97:$B98)))</f>
        <v>0</v>
      </c>
      <c r="J97" s="36">
        <f>if($A97="",0,if(J$1="",0,dproduct(k2_multipl!$A$1:$AU$100,J$1,k3.5_condition!$B97:$B98)))</f>
        <v>0</v>
      </c>
      <c r="K97" s="36">
        <f>if($A97="",0,if(K$1="",0,dproduct(k2_multipl!$A$1:$AU$100,K$1,k3.5_condition!$B97:$B98)))</f>
        <v>0</v>
      </c>
      <c r="L97" s="36">
        <f>if($A97="",0,if(L$1="",0,dproduct(k2_multipl!$A$1:$AU$100,L$1,k3.5_condition!$B97:$B98)))</f>
        <v>0</v>
      </c>
      <c r="M97" s="36">
        <f>if($A97="",0,if(M$1="",0,dproduct(k2_multipl!$A$1:$AU$100,M$1,k3.5_condition!$B97:$B98)))</f>
        <v>0</v>
      </c>
      <c r="N97" s="36">
        <f>if($A97="",0,if(N$1="",0,dproduct(k2_multipl!$A$1:$AU$100,N$1,k3.5_condition!$B97:$B98)))</f>
        <v>0</v>
      </c>
      <c r="O97" s="36">
        <f>if($A97="",0,if(O$1="",0,dproduct(k2_multipl!$A$1:$AU$100,O$1,k3.5_condition!$B97:$B98)))</f>
        <v>0</v>
      </c>
      <c r="P97" s="36">
        <f>if($A97="",0,if(P$1="",0,dproduct(k2_multipl!$A$1:$AU$100,P$1,k3.5_condition!$B97:$B98)))</f>
        <v>0</v>
      </c>
      <c r="Q97" s="36">
        <f>if($A97="",0,if(Q$1="",0,dproduct(k2_multipl!$A$1:$AU$100,Q$1,k3.5_condition!$B97:$B98)))</f>
        <v>0</v>
      </c>
      <c r="R97" s="36">
        <f>if($A97="",0,if(R$1="",0,dproduct(k2_multipl!$A$1:$AU$100,R$1,k3.5_condition!$B97:$B98)))</f>
        <v>0</v>
      </c>
      <c r="S97" s="36">
        <f>if($A97="",0,if(S$1="",0,dproduct(k2_multipl!$A$1:$AU$100,S$1,k3.5_condition!$B97:$B98)))</f>
        <v>0</v>
      </c>
      <c r="T97" s="36">
        <f>if($A97="",0,if(T$1="",0,dproduct(k2_multipl!$A$1:$AU$100,T$1,k3.5_condition!$B97:$B98)))</f>
        <v>0</v>
      </c>
      <c r="U97" s="36">
        <f>if($A97="",0,if(U$1="",0,dproduct(k2_multipl!$A$1:$AU$100,U$1,k3.5_condition!$B97:$B98)))</f>
        <v>0</v>
      </c>
      <c r="V97" s="36">
        <f>if($A97="",0,if(V$1="",0,dproduct(k2_multipl!$A$1:$AU$100,V$1,k3.5_condition!$B97:$B98)))</f>
        <v>0</v>
      </c>
      <c r="W97" s="36">
        <f>if($A97="",0,if(W$1="",0,dproduct(k2_multipl!$A$1:$AU$100,W$1,k3.5_condition!$B97:$B98)))</f>
        <v>0</v>
      </c>
      <c r="X97" s="36">
        <f>if($A97="",0,if(X$1="",0,dproduct(k2_multipl!$A$1:$AU$100,X$1,k3.5_condition!$B97:$B98)))</f>
        <v>0</v>
      </c>
      <c r="Y97" s="36">
        <f>if($A97="",0,if(Y$1="",0,dproduct(k2_multipl!$A$1:$AU$100,Y$1,k3.5_condition!$B97:$B98)))</f>
        <v>0</v>
      </c>
      <c r="Z97" s="36">
        <f>if($A97="",0,if(Z$1="",0,dproduct(k2_multipl!$A$1:$AU$100,Z$1,k3.5_condition!$B97:$B98)))</f>
        <v>0</v>
      </c>
      <c r="AA97" s="36">
        <f>if($A97="",0,if(AA$1="",0,dproduct(k2_multipl!$A$1:$AU$100,AA$1,k3.5_condition!$B97:$B98)))</f>
        <v>0</v>
      </c>
      <c r="AB97" s="36">
        <f>if($A97="",0,if(AB$1="",0,dproduct(k2_multipl!$A$1:$AU$100,AB$1,k3.5_condition!$B97:$B98)))</f>
        <v>0</v>
      </c>
      <c r="AC97" s="36">
        <f>if($A97="",0,if(AC$1="",0,dproduct(k2_multipl!$A$1:$AU$100,AC$1,k3.5_condition!$B97:$B98)))</f>
        <v>0</v>
      </c>
      <c r="AD97" s="36">
        <f>if($A97="",0,if(AD$1="",0,dproduct(k2_multipl!$A$1:$AU$100,AD$1,k3.5_condition!$B97:$B98)))</f>
        <v>0</v>
      </c>
      <c r="AE97" s="36">
        <f>if($A97="",0,if(AE$1="",0,dproduct(k2_multipl!$A$1:$AU$100,AE$1,k3.5_condition!$B97:$B98)))</f>
        <v>0</v>
      </c>
      <c r="AF97" s="36">
        <f>if($A97="",0,if(AF$1="",0,dproduct(k2_multipl!$A$1:$AU$100,AF$1,k3.5_condition!$B97:$B98)))</f>
        <v>0</v>
      </c>
      <c r="AG97" s="36">
        <f>if($A97="",0,if(AG$1="",0,dproduct(k2_multipl!$A$1:$AU$100,AG$1,k3.5_condition!$B97:$B98)))</f>
        <v>0</v>
      </c>
      <c r="AH97" s="36">
        <f>if($A97="",0,if(AH$1="",0,dproduct(k2_multipl!$A$1:$AU$100,AH$1,k3.5_condition!$B97:$B98)))</f>
        <v>0</v>
      </c>
      <c r="AI97" s="36">
        <f>if($A97="",0,if(AI$1="",0,dproduct(k2_multipl!$A$1:$AU$100,AI$1,k3.5_condition!$B97:$B98)))</f>
        <v>0</v>
      </c>
      <c r="AJ97" s="36">
        <f>if($A97="",0,if(AJ$1="",0,dproduct(k2_multipl!$A$1:$AU$100,AJ$1,k3.5_condition!$B97:$B98)))</f>
        <v>0</v>
      </c>
      <c r="AK97" s="36">
        <f>if($A97="",0,if(AK$1="",0,dproduct(k2_multipl!$A$1:$AU$100,AK$1,k3.5_condition!$B97:$B98)))</f>
        <v>0</v>
      </c>
      <c r="AL97" s="36">
        <f>if($A97="",0,if(AL$1="",0,dproduct(k2_multipl!$A$1:$AU$100,AL$1,k3.5_condition!$B97:$B98)))</f>
        <v>0</v>
      </c>
      <c r="AM97" s="36">
        <f>if($A97="",0,if(AM$1="",0,dproduct(k2_multipl!$A$1:$AU$100,AM$1,k3.5_condition!$B97:$B98)))</f>
        <v>0</v>
      </c>
      <c r="AN97" s="36">
        <f>if($A97="",0,if(AN$1="",0,dproduct(k2_multipl!$A$1:$AU$100,AN$1,k3.5_condition!$B97:$B98)))</f>
        <v>0</v>
      </c>
      <c r="AO97" s="36">
        <f>if($A97="",0,if(AO$1="",0,dproduct(k2_multipl!$A$1:$AU$100,AO$1,k3.5_condition!$B97:$B98)))</f>
        <v>0</v>
      </c>
      <c r="AP97" s="36">
        <f>if($A97="",0,if(AP$1="",0,dproduct(k2_multipl!$A$1:$AU$100,AP$1,k3.5_condition!$B97:$B98)))</f>
        <v>0</v>
      </c>
      <c r="AQ97" s="36">
        <f>if($A97="",0,if(AQ$1="",0,dproduct(k2_multipl!$A$1:$AU$100,AQ$1,k3.5_condition!$B97:$B98)))</f>
        <v>0</v>
      </c>
      <c r="AR97" s="36">
        <f>if($A97="",0,if(AR$1="",0,dproduct(k2_multipl!$A$1:$AU$100,AR$1,k3.5_condition!$B97:$B98)))</f>
        <v>0</v>
      </c>
      <c r="AS97" s="36">
        <f>if($A97="",0,if(AS$1="",0,dproduct(k2_multipl!$A$1:$AU$100,AS$1,k3.5_condition!$B97:$B98)))</f>
        <v>0</v>
      </c>
      <c r="AT97" s="36">
        <f>if($A97="",0,if(AT$1="",0,dproduct(k2_multipl!$A$1:$AU$100,AT$1,k3.5_condition!$B97:$B98)))</f>
        <v>0</v>
      </c>
      <c r="AU97" s="36">
        <f>if($A97="",0,if(AU$1="",0,dproduct(k2_multipl!$A$1:$AU$100,AU$1,k3.5_condition!$B97:$B98)))</f>
        <v>0</v>
      </c>
      <c r="AV97" s="36">
        <f>if($A97="",0,if(AV$1="",0,dproduct(k2_multipl!$A$1:$AU$100,AV$1,k3.5_condition!$B97:$B98)))</f>
        <v>0</v>
      </c>
      <c r="AW97" s="36">
        <f>if($A97="",0,if(AW$1="",0,dproduct(k2_multipl!$A$1:$AU$100,AW$1,k3.5_condition!$B97:$B98)))</f>
        <v>0</v>
      </c>
      <c r="AX97" s="36">
        <f>if($A97="",0,if(AX$1="",0,dproduct(k2_multipl!$A$1:$AU$100,AX$1,k3.5_condition!$B97:$B98)))</f>
        <v>0</v>
      </c>
      <c r="AY97" s="36">
        <f>if($A97="",0,if(AY$1="",0,dproduct(k2_multipl!$A$1:$AU$100,AY$1,k3.5_condition!$B97:$B98)))</f>
        <v>0</v>
      </c>
    </row>
    <row r="98">
      <c r="B98" s="36">
        <f>if($A98="",0,if(B$1="",0,dproduct(k2_multipl!$A$1:$AU$100,B$1,k3.5_condition!$A98:$A99)))</f>
        <v>0</v>
      </c>
      <c r="C98" s="36">
        <f>if($A98="",0,if(C$1="",0,dproduct(k2_multipl!$A$1:$AU$100,C$1,k3.5_condition!$A98:$A99)))</f>
        <v>0</v>
      </c>
      <c r="D98" s="36">
        <f>if($A98="",0,if(D$1="",0,dproduct(k2_multipl!$A$1:$AU$100,D$1,k3.5_condition!$A98:$A99)))</f>
        <v>0</v>
      </c>
      <c r="E98" s="36">
        <f>if($A98="",0,if(E$1="",0,dproduct(k2_multipl!$A$1:$AU$100,E$1,k3.5_condition!$A98:$A99)))</f>
        <v>0</v>
      </c>
      <c r="F98" s="36">
        <f>if($A98="",0,if(F$1="",0,dproduct(k2_multipl!$A$1:$AU$100,F$1,k3.5_condition!$A98:$A99)))</f>
        <v>0</v>
      </c>
      <c r="G98" s="36">
        <f>if($A98="",0,if(G$1="",0,dproduct(k2_multipl!$A$1:$AU$100,G$1,k3.5_condition!$A98:$A99)))</f>
        <v>0</v>
      </c>
      <c r="H98" s="36">
        <f>if($A98="",0,if(H$1="",0,dproduct(k2_multipl!$A$1:$AU$100,H$1,k3.5_condition!$A98:$A99)))</f>
        <v>0</v>
      </c>
      <c r="I98" s="36">
        <f>if($A98="",0,if(I$1="",0,dproduct(k2_multipl!$A$1:$AU$100,I$1,k3.5_condition!$A98:$A99)))</f>
        <v>0</v>
      </c>
      <c r="J98" s="36">
        <f>if($A98="",0,if(J$1="",0,dproduct(k2_multipl!$A$1:$AU$100,J$1,k3.5_condition!$A98:$A99)))</f>
        <v>0</v>
      </c>
      <c r="K98" s="36">
        <f>if($A98="",0,if(K$1="",0,dproduct(k2_multipl!$A$1:$AU$100,K$1,k3.5_condition!$A98:$A99)))</f>
        <v>0</v>
      </c>
      <c r="L98" s="36">
        <f>if($A98="",0,if(L$1="",0,dproduct(k2_multipl!$A$1:$AU$100,L$1,k3.5_condition!$A98:$A99)))</f>
        <v>0</v>
      </c>
      <c r="M98" s="36">
        <f>if($A98="",0,if(M$1="",0,dproduct(k2_multipl!$A$1:$AU$100,M$1,k3.5_condition!$A98:$A99)))</f>
        <v>0</v>
      </c>
      <c r="N98" s="36">
        <f>if($A98="",0,if(N$1="",0,dproduct(k2_multipl!$A$1:$AU$100,N$1,k3.5_condition!$A98:$A99)))</f>
        <v>0</v>
      </c>
      <c r="O98" s="36">
        <f>if($A98="",0,if(O$1="",0,dproduct(k2_multipl!$A$1:$AU$100,O$1,k3.5_condition!$A98:$A99)))</f>
        <v>0</v>
      </c>
      <c r="P98" s="36">
        <f>if($A98="",0,if(P$1="",0,dproduct(k2_multipl!$A$1:$AU$100,P$1,k3.5_condition!$A98:$A99)))</f>
        <v>0</v>
      </c>
      <c r="Q98" s="36">
        <f>if($A98="",0,if(Q$1="",0,dproduct(k2_multipl!$A$1:$AU$100,Q$1,k3.5_condition!$A98:$A99)))</f>
        <v>0</v>
      </c>
      <c r="R98" s="36">
        <f>if($A98="",0,if(R$1="",0,dproduct(k2_multipl!$A$1:$AU$100,R$1,k3.5_condition!$A98:$A99)))</f>
        <v>0</v>
      </c>
      <c r="S98" s="36">
        <f>if($A98="",0,if(S$1="",0,dproduct(k2_multipl!$A$1:$AU$100,S$1,k3.5_condition!$A98:$A99)))</f>
        <v>0</v>
      </c>
      <c r="T98" s="36">
        <f>if($A98="",0,if(T$1="",0,dproduct(k2_multipl!$A$1:$AU$100,T$1,k3.5_condition!$A98:$A99)))</f>
        <v>0</v>
      </c>
      <c r="U98" s="36">
        <f>if($A98="",0,if(U$1="",0,dproduct(k2_multipl!$A$1:$AU$100,U$1,k3.5_condition!$A98:$A99)))</f>
        <v>0</v>
      </c>
      <c r="V98" s="36">
        <f>if($A98="",0,if(V$1="",0,dproduct(k2_multipl!$A$1:$AU$100,V$1,k3.5_condition!$A98:$A99)))</f>
        <v>0</v>
      </c>
      <c r="W98" s="36">
        <f>if($A98="",0,if(W$1="",0,dproduct(k2_multipl!$A$1:$AU$100,W$1,k3.5_condition!$A98:$A99)))</f>
        <v>0</v>
      </c>
      <c r="X98" s="36">
        <f>if($A98="",0,if(X$1="",0,dproduct(k2_multipl!$A$1:$AU$100,X$1,k3.5_condition!$A98:$A99)))</f>
        <v>0</v>
      </c>
      <c r="Y98" s="36">
        <f>if($A98="",0,if(Y$1="",0,dproduct(k2_multipl!$A$1:$AU$100,Y$1,k3.5_condition!$A98:$A99)))</f>
        <v>0</v>
      </c>
      <c r="Z98" s="36">
        <f>if($A98="",0,if(Z$1="",0,dproduct(k2_multipl!$A$1:$AU$100,Z$1,k3.5_condition!$A98:$A99)))</f>
        <v>0</v>
      </c>
      <c r="AA98" s="36">
        <f>if($A98="",0,if(AA$1="",0,dproduct(k2_multipl!$A$1:$AU$100,AA$1,k3.5_condition!$A98:$A99)))</f>
        <v>0</v>
      </c>
      <c r="AB98" s="36">
        <f>if($A98="",0,if(AB$1="",0,dproduct(k2_multipl!$A$1:$AU$100,AB$1,k3.5_condition!$A98:$A99)))</f>
        <v>0</v>
      </c>
      <c r="AC98" s="36">
        <f>if($A98="",0,if(AC$1="",0,dproduct(k2_multipl!$A$1:$AU$100,AC$1,k3.5_condition!$A98:$A99)))</f>
        <v>0</v>
      </c>
      <c r="AD98" s="36">
        <f>if($A98="",0,if(AD$1="",0,dproduct(k2_multipl!$A$1:$AU$100,AD$1,k3.5_condition!$A98:$A99)))</f>
        <v>0</v>
      </c>
      <c r="AE98" s="36">
        <f>if($A98="",0,if(AE$1="",0,dproduct(k2_multipl!$A$1:$AU$100,AE$1,k3.5_condition!$A98:$A99)))</f>
        <v>0</v>
      </c>
      <c r="AF98" s="36">
        <f>if($A98="",0,if(AF$1="",0,dproduct(k2_multipl!$A$1:$AU$100,AF$1,k3.5_condition!$A98:$A99)))</f>
        <v>0</v>
      </c>
      <c r="AG98" s="36">
        <f>if($A98="",0,if(AG$1="",0,dproduct(k2_multipl!$A$1:$AU$100,AG$1,k3.5_condition!$A98:$A99)))</f>
        <v>0</v>
      </c>
      <c r="AH98" s="36">
        <f>if($A98="",0,if(AH$1="",0,dproduct(k2_multipl!$A$1:$AU$100,AH$1,k3.5_condition!$A98:$A99)))</f>
        <v>0</v>
      </c>
      <c r="AI98" s="36">
        <f>if($A98="",0,if(AI$1="",0,dproduct(k2_multipl!$A$1:$AU$100,AI$1,k3.5_condition!$A98:$A99)))</f>
        <v>0</v>
      </c>
      <c r="AJ98" s="36">
        <f>if($A98="",0,if(AJ$1="",0,dproduct(k2_multipl!$A$1:$AU$100,AJ$1,k3.5_condition!$A98:$A99)))</f>
        <v>0</v>
      </c>
      <c r="AK98" s="36">
        <f>if($A98="",0,if(AK$1="",0,dproduct(k2_multipl!$A$1:$AU$100,AK$1,k3.5_condition!$A98:$A99)))</f>
        <v>0</v>
      </c>
      <c r="AL98" s="36">
        <f>if($A98="",0,if(AL$1="",0,dproduct(k2_multipl!$A$1:$AU$100,AL$1,k3.5_condition!$A98:$A99)))</f>
        <v>0</v>
      </c>
      <c r="AM98" s="36">
        <f>if($A98="",0,if(AM$1="",0,dproduct(k2_multipl!$A$1:$AU$100,AM$1,k3.5_condition!$A98:$A99)))</f>
        <v>0</v>
      </c>
      <c r="AN98" s="36">
        <f>if($A98="",0,if(AN$1="",0,dproduct(k2_multipl!$A$1:$AU$100,AN$1,k3.5_condition!$A98:$A99)))</f>
        <v>0</v>
      </c>
      <c r="AO98" s="36">
        <f>if($A98="",0,if(AO$1="",0,dproduct(k2_multipl!$A$1:$AU$100,AO$1,k3.5_condition!$A98:$A99)))</f>
        <v>0</v>
      </c>
      <c r="AP98" s="36">
        <f>if($A98="",0,if(AP$1="",0,dproduct(k2_multipl!$A$1:$AU$100,AP$1,k3.5_condition!$A98:$A99)))</f>
        <v>0</v>
      </c>
      <c r="AQ98" s="36">
        <f>if($A98="",0,if(AQ$1="",0,dproduct(k2_multipl!$A$1:$AU$100,AQ$1,k3.5_condition!$A98:$A99)))</f>
        <v>0</v>
      </c>
      <c r="AR98" s="36">
        <f>if($A98="",0,if(AR$1="",0,dproduct(k2_multipl!$A$1:$AU$100,AR$1,k3.5_condition!$A98:$A99)))</f>
        <v>0</v>
      </c>
      <c r="AS98" s="36">
        <f>if($A98="",0,if(AS$1="",0,dproduct(k2_multipl!$A$1:$AU$100,AS$1,k3.5_condition!$A98:$A99)))</f>
        <v>0</v>
      </c>
      <c r="AT98" s="36">
        <f>if($A98="",0,if(AT$1="",0,dproduct(k2_multipl!$A$1:$AU$100,AT$1,k3.5_condition!$A98:$A99)))</f>
        <v>0</v>
      </c>
      <c r="AU98" s="36">
        <f>if($A98="",0,if(AU$1="",0,dproduct(k2_multipl!$A$1:$AU$100,AU$1,k3.5_condition!$A98:$A99)))</f>
        <v>0</v>
      </c>
      <c r="AV98" s="36">
        <f>if($A98="",0,if(AV$1="",0,dproduct(k2_multipl!$A$1:$AU$100,AV$1,k3.5_condition!$A98:$A99)))</f>
        <v>0</v>
      </c>
      <c r="AW98" s="36">
        <f>if($A98="",0,if(AW$1="",0,dproduct(k2_multipl!$A$1:$AU$100,AW$1,k3.5_condition!$A98:$A99)))</f>
        <v>0</v>
      </c>
      <c r="AX98" s="36">
        <f>if($A98="",0,if(AX$1="",0,dproduct(k2_multipl!$A$1:$AU$100,AX$1,k3.5_condition!$A98:$A99)))</f>
        <v>0</v>
      </c>
      <c r="AY98" s="36">
        <f>if($A98="",0,if(AY$1="",0,dproduct(k2_multipl!$A$1:$AU$100,AY$1,k3.5_condition!$A98:$A99)))</f>
        <v>0</v>
      </c>
    </row>
    <row r="99">
      <c r="B99" s="36">
        <f>if($A99="",0,if(B$1="",0,dproduct(k2_multipl!$A$1:$AU$100,B$1,k3.5_condition!$B99:$B100)))</f>
        <v>0</v>
      </c>
      <c r="C99" s="36">
        <f>if($A99="",0,if(C$1="",0,dproduct(k2_multipl!$A$1:$AU$100,C$1,k3.5_condition!$B99:$B100)))</f>
        <v>0</v>
      </c>
      <c r="D99" s="36">
        <f>if($A99="",0,if(D$1="",0,dproduct(k2_multipl!$A$1:$AU$100,D$1,k3.5_condition!$B99:$B100)))</f>
        <v>0</v>
      </c>
      <c r="E99" s="36">
        <f>if($A99="",0,if(E$1="",0,dproduct(k2_multipl!$A$1:$AU$100,E$1,k3.5_condition!$B99:$B100)))</f>
        <v>0</v>
      </c>
      <c r="F99" s="36">
        <f>if($A99="",0,if(F$1="",0,dproduct(k2_multipl!$A$1:$AU$100,F$1,k3.5_condition!$B99:$B100)))</f>
        <v>0</v>
      </c>
      <c r="G99" s="36">
        <f>if($A99="",0,if(G$1="",0,dproduct(k2_multipl!$A$1:$AU$100,G$1,k3.5_condition!$B99:$B100)))</f>
        <v>0</v>
      </c>
      <c r="H99" s="36">
        <f>if($A99="",0,if(H$1="",0,dproduct(k2_multipl!$A$1:$AU$100,H$1,k3.5_condition!$B99:$B100)))</f>
        <v>0</v>
      </c>
      <c r="I99" s="36">
        <f>if($A99="",0,if(I$1="",0,dproduct(k2_multipl!$A$1:$AU$100,I$1,k3.5_condition!$B99:$B100)))</f>
        <v>0</v>
      </c>
      <c r="J99" s="36">
        <f>if($A99="",0,if(J$1="",0,dproduct(k2_multipl!$A$1:$AU$100,J$1,k3.5_condition!$B99:$B100)))</f>
        <v>0</v>
      </c>
      <c r="K99" s="36">
        <f>if($A99="",0,if(K$1="",0,dproduct(k2_multipl!$A$1:$AU$100,K$1,k3.5_condition!$B99:$B100)))</f>
        <v>0</v>
      </c>
      <c r="L99" s="36">
        <f>if($A99="",0,if(L$1="",0,dproduct(k2_multipl!$A$1:$AU$100,L$1,k3.5_condition!$B99:$B100)))</f>
        <v>0</v>
      </c>
      <c r="M99" s="36">
        <f>if($A99="",0,if(M$1="",0,dproduct(k2_multipl!$A$1:$AU$100,M$1,k3.5_condition!$B99:$B100)))</f>
        <v>0</v>
      </c>
      <c r="N99" s="36">
        <f>if($A99="",0,if(N$1="",0,dproduct(k2_multipl!$A$1:$AU$100,N$1,k3.5_condition!$B99:$B100)))</f>
        <v>0</v>
      </c>
      <c r="O99" s="36">
        <f>if($A99="",0,if(O$1="",0,dproduct(k2_multipl!$A$1:$AU$100,O$1,k3.5_condition!$B99:$B100)))</f>
        <v>0</v>
      </c>
      <c r="P99" s="36">
        <f>if($A99="",0,if(P$1="",0,dproduct(k2_multipl!$A$1:$AU$100,P$1,k3.5_condition!$B99:$B100)))</f>
        <v>0</v>
      </c>
      <c r="Q99" s="36">
        <f>if($A99="",0,if(Q$1="",0,dproduct(k2_multipl!$A$1:$AU$100,Q$1,k3.5_condition!$B99:$B100)))</f>
        <v>0</v>
      </c>
      <c r="R99" s="36">
        <f>if($A99="",0,if(R$1="",0,dproduct(k2_multipl!$A$1:$AU$100,R$1,k3.5_condition!$B99:$B100)))</f>
        <v>0</v>
      </c>
      <c r="S99" s="36">
        <f>if($A99="",0,if(S$1="",0,dproduct(k2_multipl!$A$1:$AU$100,S$1,k3.5_condition!$B99:$B100)))</f>
        <v>0</v>
      </c>
      <c r="T99" s="36">
        <f>if($A99="",0,if(T$1="",0,dproduct(k2_multipl!$A$1:$AU$100,T$1,k3.5_condition!$B99:$B100)))</f>
        <v>0</v>
      </c>
      <c r="U99" s="36">
        <f>if($A99="",0,if(U$1="",0,dproduct(k2_multipl!$A$1:$AU$100,U$1,k3.5_condition!$B99:$B100)))</f>
        <v>0</v>
      </c>
      <c r="V99" s="36">
        <f>if($A99="",0,if(V$1="",0,dproduct(k2_multipl!$A$1:$AU$100,V$1,k3.5_condition!$B99:$B100)))</f>
        <v>0</v>
      </c>
      <c r="W99" s="36">
        <f>if($A99="",0,if(W$1="",0,dproduct(k2_multipl!$A$1:$AU$100,W$1,k3.5_condition!$B99:$B100)))</f>
        <v>0</v>
      </c>
      <c r="X99" s="36">
        <f>if($A99="",0,if(X$1="",0,dproduct(k2_multipl!$A$1:$AU$100,X$1,k3.5_condition!$B99:$B100)))</f>
        <v>0</v>
      </c>
      <c r="Y99" s="36">
        <f>if($A99="",0,if(Y$1="",0,dproduct(k2_multipl!$A$1:$AU$100,Y$1,k3.5_condition!$B99:$B100)))</f>
        <v>0</v>
      </c>
      <c r="Z99" s="36">
        <f>if($A99="",0,if(Z$1="",0,dproduct(k2_multipl!$A$1:$AU$100,Z$1,k3.5_condition!$B99:$B100)))</f>
        <v>0</v>
      </c>
      <c r="AA99" s="36">
        <f>if($A99="",0,if(AA$1="",0,dproduct(k2_multipl!$A$1:$AU$100,AA$1,k3.5_condition!$B99:$B100)))</f>
        <v>0</v>
      </c>
      <c r="AB99" s="36">
        <f>if($A99="",0,if(AB$1="",0,dproduct(k2_multipl!$A$1:$AU$100,AB$1,k3.5_condition!$B99:$B100)))</f>
        <v>0</v>
      </c>
      <c r="AC99" s="36">
        <f>if($A99="",0,if(AC$1="",0,dproduct(k2_multipl!$A$1:$AU$100,AC$1,k3.5_condition!$B99:$B100)))</f>
        <v>0</v>
      </c>
      <c r="AD99" s="36">
        <f>if($A99="",0,if(AD$1="",0,dproduct(k2_multipl!$A$1:$AU$100,AD$1,k3.5_condition!$B99:$B100)))</f>
        <v>0</v>
      </c>
      <c r="AE99" s="36">
        <f>if($A99="",0,if(AE$1="",0,dproduct(k2_multipl!$A$1:$AU$100,AE$1,k3.5_condition!$B99:$B100)))</f>
        <v>0</v>
      </c>
      <c r="AF99" s="36">
        <f>if($A99="",0,if(AF$1="",0,dproduct(k2_multipl!$A$1:$AU$100,AF$1,k3.5_condition!$B99:$B100)))</f>
        <v>0</v>
      </c>
      <c r="AG99" s="36">
        <f>if($A99="",0,if(AG$1="",0,dproduct(k2_multipl!$A$1:$AU$100,AG$1,k3.5_condition!$B99:$B100)))</f>
        <v>0</v>
      </c>
      <c r="AH99" s="36">
        <f>if($A99="",0,if(AH$1="",0,dproduct(k2_multipl!$A$1:$AU$100,AH$1,k3.5_condition!$B99:$B100)))</f>
        <v>0</v>
      </c>
      <c r="AI99" s="36">
        <f>if($A99="",0,if(AI$1="",0,dproduct(k2_multipl!$A$1:$AU$100,AI$1,k3.5_condition!$B99:$B100)))</f>
        <v>0</v>
      </c>
      <c r="AJ99" s="36">
        <f>if($A99="",0,if(AJ$1="",0,dproduct(k2_multipl!$A$1:$AU$100,AJ$1,k3.5_condition!$B99:$B100)))</f>
        <v>0</v>
      </c>
      <c r="AK99" s="36">
        <f>if($A99="",0,if(AK$1="",0,dproduct(k2_multipl!$A$1:$AU$100,AK$1,k3.5_condition!$B99:$B100)))</f>
        <v>0</v>
      </c>
      <c r="AL99" s="36">
        <f>if($A99="",0,if(AL$1="",0,dproduct(k2_multipl!$A$1:$AU$100,AL$1,k3.5_condition!$B99:$B100)))</f>
        <v>0</v>
      </c>
      <c r="AM99" s="36">
        <f>if($A99="",0,if(AM$1="",0,dproduct(k2_multipl!$A$1:$AU$100,AM$1,k3.5_condition!$B99:$B100)))</f>
        <v>0</v>
      </c>
      <c r="AN99" s="36">
        <f>if($A99="",0,if(AN$1="",0,dproduct(k2_multipl!$A$1:$AU$100,AN$1,k3.5_condition!$B99:$B100)))</f>
        <v>0</v>
      </c>
      <c r="AO99" s="36">
        <f>if($A99="",0,if(AO$1="",0,dproduct(k2_multipl!$A$1:$AU$100,AO$1,k3.5_condition!$B99:$B100)))</f>
        <v>0</v>
      </c>
      <c r="AP99" s="36">
        <f>if($A99="",0,if(AP$1="",0,dproduct(k2_multipl!$A$1:$AU$100,AP$1,k3.5_condition!$B99:$B100)))</f>
        <v>0</v>
      </c>
      <c r="AQ99" s="36">
        <f>if($A99="",0,if(AQ$1="",0,dproduct(k2_multipl!$A$1:$AU$100,AQ$1,k3.5_condition!$B99:$B100)))</f>
        <v>0</v>
      </c>
      <c r="AR99" s="36">
        <f>if($A99="",0,if(AR$1="",0,dproduct(k2_multipl!$A$1:$AU$100,AR$1,k3.5_condition!$B99:$B100)))</f>
        <v>0</v>
      </c>
      <c r="AS99" s="36">
        <f>if($A99="",0,if(AS$1="",0,dproduct(k2_multipl!$A$1:$AU$100,AS$1,k3.5_condition!$B99:$B100)))</f>
        <v>0</v>
      </c>
      <c r="AT99" s="36">
        <f>if($A99="",0,if(AT$1="",0,dproduct(k2_multipl!$A$1:$AU$100,AT$1,k3.5_condition!$B99:$B100)))</f>
        <v>0</v>
      </c>
      <c r="AU99" s="36">
        <f>if($A99="",0,if(AU$1="",0,dproduct(k2_multipl!$A$1:$AU$100,AU$1,k3.5_condition!$B99:$B100)))</f>
        <v>0</v>
      </c>
      <c r="AV99" s="36">
        <f>if($A99="",0,if(AV$1="",0,dproduct(k2_multipl!$A$1:$AU$100,AV$1,k3.5_condition!$B99:$B100)))</f>
        <v>0</v>
      </c>
      <c r="AW99" s="36">
        <f>if($A99="",0,if(AW$1="",0,dproduct(k2_multipl!$A$1:$AU$100,AW$1,k3.5_condition!$B99:$B100)))</f>
        <v>0</v>
      </c>
      <c r="AX99" s="36">
        <f>if($A99="",0,if(AX$1="",0,dproduct(k2_multipl!$A$1:$AU$100,AX$1,k3.5_condition!$B99:$B100)))</f>
        <v>0</v>
      </c>
      <c r="AY99" s="36">
        <f>if($A99="",0,if(AY$1="",0,dproduct(k2_multipl!$A$1:$AU$100,AY$1,k3.5_condition!$B99:$B100)))</f>
        <v>0</v>
      </c>
    </row>
    <row r="100">
      <c r="B100" s="36">
        <f>if($A100="",0,if(B$1="",0,dproduct(k2_multipl!$A$1:$AU$100,B$1,k3.5_condition!$A100:$A101)))</f>
        <v>0</v>
      </c>
      <c r="C100" s="36">
        <f>if($A100="",0,if(C$1="",0,dproduct(k2_multipl!$A$1:$AU$100,C$1,k3.5_condition!$A100:$A101)))</f>
        <v>0</v>
      </c>
      <c r="D100" s="36">
        <f>if($A100="",0,if(D$1="",0,dproduct(k2_multipl!$A$1:$AU$100,D$1,k3.5_condition!$A100:$A101)))</f>
        <v>0</v>
      </c>
      <c r="E100" s="36">
        <f>if($A100="",0,if(E$1="",0,dproduct(k2_multipl!$A$1:$AU$100,E$1,k3.5_condition!$A100:$A101)))</f>
        <v>0</v>
      </c>
      <c r="F100" s="36">
        <f>if($A100="",0,if(F$1="",0,dproduct(k2_multipl!$A$1:$AU$100,F$1,k3.5_condition!$A100:$A101)))</f>
        <v>0</v>
      </c>
      <c r="G100" s="36">
        <f>if($A100="",0,if(G$1="",0,dproduct(k2_multipl!$A$1:$AU$100,G$1,k3.5_condition!$A100:$A101)))</f>
        <v>0</v>
      </c>
      <c r="H100" s="36">
        <f>if($A100="",0,if(H$1="",0,dproduct(k2_multipl!$A$1:$AU$100,H$1,k3.5_condition!$A100:$A101)))</f>
        <v>0</v>
      </c>
      <c r="I100" s="36">
        <f>if($A100="",0,if(I$1="",0,dproduct(k2_multipl!$A$1:$AU$100,I$1,k3.5_condition!$A100:$A101)))</f>
        <v>0</v>
      </c>
      <c r="J100" s="36">
        <f>if($A100="",0,if(J$1="",0,dproduct(k2_multipl!$A$1:$AU$100,J$1,k3.5_condition!$A100:$A101)))</f>
        <v>0</v>
      </c>
      <c r="K100" s="36">
        <f>if($A100="",0,if(K$1="",0,dproduct(k2_multipl!$A$1:$AU$100,K$1,k3.5_condition!$A100:$A101)))</f>
        <v>0</v>
      </c>
      <c r="L100" s="36">
        <f>if($A100="",0,if(L$1="",0,dproduct(k2_multipl!$A$1:$AU$100,L$1,k3.5_condition!$A100:$A101)))</f>
        <v>0</v>
      </c>
      <c r="M100" s="36">
        <f>if($A100="",0,if(M$1="",0,dproduct(k2_multipl!$A$1:$AU$100,M$1,k3.5_condition!$A100:$A101)))</f>
        <v>0</v>
      </c>
      <c r="N100" s="36">
        <f>if($A100="",0,if(N$1="",0,dproduct(k2_multipl!$A$1:$AU$100,N$1,k3.5_condition!$A100:$A101)))</f>
        <v>0</v>
      </c>
      <c r="O100" s="36">
        <f>if($A100="",0,if(O$1="",0,dproduct(k2_multipl!$A$1:$AU$100,O$1,k3.5_condition!$A100:$A101)))</f>
        <v>0</v>
      </c>
      <c r="P100" s="36">
        <f>if($A100="",0,if(P$1="",0,dproduct(k2_multipl!$A$1:$AU$100,P$1,k3.5_condition!$A100:$A101)))</f>
        <v>0</v>
      </c>
      <c r="Q100" s="36">
        <f>if($A100="",0,if(Q$1="",0,dproduct(k2_multipl!$A$1:$AU$100,Q$1,k3.5_condition!$A100:$A101)))</f>
        <v>0</v>
      </c>
      <c r="R100" s="36">
        <f>if($A100="",0,if(R$1="",0,dproduct(k2_multipl!$A$1:$AU$100,R$1,k3.5_condition!$A100:$A101)))</f>
        <v>0</v>
      </c>
      <c r="S100" s="36">
        <f>if($A100="",0,if(S$1="",0,dproduct(k2_multipl!$A$1:$AU$100,S$1,k3.5_condition!$A100:$A101)))</f>
        <v>0</v>
      </c>
      <c r="T100" s="36">
        <f>if($A100="",0,if(T$1="",0,dproduct(k2_multipl!$A$1:$AU$100,T$1,k3.5_condition!$A100:$A101)))</f>
        <v>0</v>
      </c>
      <c r="U100" s="36">
        <f>if($A100="",0,if(U$1="",0,dproduct(k2_multipl!$A$1:$AU$100,U$1,k3.5_condition!$A100:$A101)))</f>
        <v>0</v>
      </c>
      <c r="V100" s="36">
        <f>if($A100="",0,if(V$1="",0,dproduct(k2_multipl!$A$1:$AU$100,V$1,k3.5_condition!$A100:$A101)))</f>
        <v>0</v>
      </c>
      <c r="W100" s="36">
        <f>if($A100="",0,if(W$1="",0,dproduct(k2_multipl!$A$1:$AU$100,W$1,k3.5_condition!$A100:$A101)))</f>
        <v>0</v>
      </c>
      <c r="X100" s="36">
        <f>if($A100="",0,if(X$1="",0,dproduct(k2_multipl!$A$1:$AU$100,X$1,k3.5_condition!$A100:$A101)))</f>
        <v>0</v>
      </c>
      <c r="Y100" s="36">
        <f>if($A100="",0,if(Y$1="",0,dproduct(k2_multipl!$A$1:$AU$100,Y$1,k3.5_condition!$A100:$A101)))</f>
        <v>0</v>
      </c>
      <c r="Z100" s="36">
        <f>if($A100="",0,if(Z$1="",0,dproduct(k2_multipl!$A$1:$AU$100,Z$1,k3.5_condition!$A100:$A101)))</f>
        <v>0</v>
      </c>
      <c r="AA100" s="36">
        <f>if($A100="",0,if(AA$1="",0,dproduct(k2_multipl!$A$1:$AU$100,AA$1,k3.5_condition!$A100:$A101)))</f>
        <v>0</v>
      </c>
      <c r="AB100" s="36">
        <f>if($A100="",0,if(AB$1="",0,dproduct(k2_multipl!$A$1:$AU$100,AB$1,k3.5_condition!$A100:$A101)))</f>
        <v>0</v>
      </c>
      <c r="AC100" s="36">
        <f>if($A100="",0,if(AC$1="",0,dproduct(k2_multipl!$A$1:$AU$100,AC$1,k3.5_condition!$A100:$A101)))</f>
        <v>0</v>
      </c>
      <c r="AD100" s="36">
        <f>if($A100="",0,if(AD$1="",0,dproduct(k2_multipl!$A$1:$AU$100,AD$1,k3.5_condition!$A100:$A101)))</f>
        <v>0</v>
      </c>
      <c r="AE100" s="36">
        <f>if($A100="",0,if(AE$1="",0,dproduct(k2_multipl!$A$1:$AU$100,AE$1,k3.5_condition!$A100:$A101)))</f>
        <v>0</v>
      </c>
      <c r="AF100" s="36">
        <f>if($A100="",0,if(AF$1="",0,dproduct(k2_multipl!$A$1:$AU$100,AF$1,k3.5_condition!$A100:$A101)))</f>
        <v>0</v>
      </c>
      <c r="AG100" s="36">
        <f>if($A100="",0,if(AG$1="",0,dproduct(k2_multipl!$A$1:$AU$100,AG$1,k3.5_condition!$A100:$A101)))</f>
        <v>0</v>
      </c>
      <c r="AH100" s="36">
        <f>if($A100="",0,if(AH$1="",0,dproduct(k2_multipl!$A$1:$AU$100,AH$1,k3.5_condition!$A100:$A101)))</f>
        <v>0</v>
      </c>
      <c r="AI100" s="36">
        <f>if($A100="",0,if(AI$1="",0,dproduct(k2_multipl!$A$1:$AU$100,AI$1,k3.5_condition!$A100:$A101)))</f>
        <v>0</v>
      </c>
      <c r="AJ100" s="36">
        <f>if($A100="",0,if(AJ$1="",0,dproduct(k2_multipl!$A$1:$AU$100,AJ$1,k3.5_condition!$A100:$A101)))</f>
        <v>0</v>
      </c>
      <c r="AK100" s="36">
        <f>if($A100="",0,if(AK$1="",0,dproduct(k2_multipl!$A$1:$AU$100,AK$1,k3.5_condition!$A100:$A101)))</f>
        <v>0</v>
      </c>
      <c r="AL100" s="36">
        <f>if($A100="",0,if(AL$1="",0,dproduct(k2_multipl!$A$1:$AU$100,AL$1,k3.5_condition!$A100:$A101)))</f>
        <v>0</v>
      </c>
      <c r="AM100" s="36">
        <f>if($A100="",0,if(AM$1="",0,dproduct(k2_multipl!$A$1:$AU$100,AM$1,k3.5_condition!$A100:$A101)))</f>
        <v>0</v>
      </c>
      <c r="AN100" s="36">
        <f>if($A100="",0,if(AN$1="",0,dproduct(k2_multipl!$A$1:$AU$100,AN$1,k3.5_condition!$A100:$A101)))</f>
        <v>0</v>
      </c>
      <c r="AO100" s="36">
        <f>if($A100="",0,if(AO$1="",0,dproduct(k2_multipl!$A$1:$AU$100,AO$1,k3.5_condition!$A100:$A101)))</f>
        <v>0</v>
      </c>
      <c r="AP100" s="36">
        <f>if($A100="",0,if(AP$1="",0,dproduct(k2_multipl!$A$1:$AU$100,AP$1,k3.5_condition!$A100:$A101)))</f>
        <v>0</v>
      </c>
      <c r="AQ100" s="36">
        <f>if($A100="",0,if(AQ$1="",0,dproduct(k2_multipl!$A$1:$AU$100,AQ$1,k3.5_condition!$A100:$A101)))</f>
        <v>0</v>
      </c>
      <c r="AR100" s="36">
        <f>if($A100="",0,if(AR$1="",0,dproduct(k2_multipl!$A$1:$AU$100,AR$1,k3.5_condition!$A100:$A101)))</f>
        <v>0</v>
      </c>
      <c r="AS100" s="36">
        <f>if($A100="",0,if(AS$1="",0,dproduct(k2_multipl!$A$1:$AU$100,AS$1,k3.5_condition!$A100:$A101)))</f>
        <v>0</v>
      </c>
      <c r="AT100" s="36">
        <f>if($A100="",0,if(AT$1="",0,dproduct(k2_multipl!$A$1:$AU$100,AT$1,k3.5_condition!$A100:$A101)))</f>
        <v>0</v>
      </c>
      <c r="AU100" s="36">
        <f>if($A100="",0,if(AU$1="",0,dproduct(k2_multipl!$A$1:$AU$100,AU$1,k3.5_condition!$A100:$A101)))</f>
        <v>0</v>
      </c>
      <c r="AV100" s="36">
        <f>if($A100="",0,if(AV$1="",0,dproduct(k2_multipl!$A$1:$AU$100,AV$1,k3.5_condition!$A100:$A101)))</f>
        <v>0</v>
      </c>
      <c r="AW100" s="36">
        <f>if($A100="",0,if(AW$1="",0,dproduct(k2_multipl!$A$1:$AU$100,AW$1,k3.5_condition!$A100:$A101)))</f>
        <v>0</v>
      </c>
      <c r="AX100" s="36">
        <f>if($A100="",0,if(AX$1="",0,dproduct(k2_multipl!$A$1:$AU$100,AX$1,k3.5_condition!$A100:$A101)))</f>
        <v>0</v>
      </c>
      <c r="AY100" s="36">
        <f>if($A100="",0,if(AY$1="",0,dproduct(k2_multipl!$A$1:$AU$100,AY$1,k3.5_condition!$A100:$A101)))</f>
        <v>0</v>
      </c>
    </row>
  </sheetData>
  <drawing r:id="rId1"/>
</worksheet>
</file>