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D:\Users\26000595\Dropbox\Courses\YTU\PhD\Machine Learning\NaiveBayesHW\"/>
    </mc:Choice>
  </mc:AlternateContent>
  <bookViews>
    <workbookView xWindow="-38400" yWindow="-5895" windowWidth="38400" windowHeight="21165" tabRatio="500" activeTab="2"/>
  </bookViews>
  <sheets>
    <sheet name="Sheet1" sheetId="1" r:id="rId1"/>
    <sheet name="Sheet2" sheetId="2" r:id="rId2"/>
    <sheet name="Sheet3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3" i="2"/>
  <c r="E2" i="2"/>
  <c r="F3" i="2" l="1"/>
  <c r="F4" i="2"/>
  <c r="O4" i="1"/>
  <c r="R4" i="1" s="1"/>
  <c r="G2" i="1"/>
  <c r="R5" i="1" s="1"/>
  <c r="P4" i="1"/>
  <c r="H2" i="1"/>
  <c r="S3" i="1" s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P3" i="1"/>
  <c r="O3" i="1"/>
  <c r="R3" i="1" l="1"/>
  <c r="S16" i="1"/>
  <c r="S15" i="1"/>
  <c r="S14" i="1"/>
  <c r="S13" i="1"/>
  <c r="S12" i="1"/>
  <c r="S11" i="1"/>
  <c r="D5" i="1" s="1"/>
  <c r="S10" i="1"/>
  <c r="S9" i="1"/>
  <c r="S8" i="1"/>
  <c r="S7" i="1"/>
  <c r="S6" i="1"/>
  <c r="S5" i="1"/>
  <c r="S4" i="1"/>
  <c r="D2" i="1" s="1"/>
  <c r="R16" i="1"/>
  <c r="R15" i="1"/>
  <c r="R14" i="1"/>
  <c r="R13" i="1"/>
  <c r="R12" i="1"/>
  <c r="R11" i="1"/>
  <c r="R10" i="1"/>
  <c r="C4" i="1" s="1"/>
  <c r="R9" i="1"/>
  <c r="R8" i="1"/>
  <c r="R7" i="1"/>
  <c r="R6" i="1"/>
  <c r="C3" i="1" s="1"/>
  <c r="C2" i="1" l="1"/>
  <c r="E2" i="1" s="1"/>
  <c r="C7" i="1"/>
  <c r="C5" i="1"/>
  <c r="E5" i="1" s="1"/>
  <c r="C6" i="1"/>
  <c r="D3" i="1"/>
  <c r="E3" i="1" s="1"/>
  <c r="D4" i="1"/>
  <c r="D7" i="1"/>
  <c r="E4" i="1"/>
  <c r="D6" i="1"/>
  <c r="E7" i="1" l="1"/>
  <c r="E6" i="1"/>
</calcChain>
</file>

<file path=xl/sharedStrings.xml><?xml version="1.0" encoding="utf-8"?>
<sst xmlns="http://schemas.openxmlformats.org/spreadsheetml/2006/main" count="140" uniqueCount="81">
  <si>
    <t>a great game</t>
  </si>
  <si>
    <t>text</t>
  </si>
  <si>
    <t>category</t>
  </si>
  <si>
    <t>the election was over</t>
  </si>
  <si>
    <t>very clean match</t>
  </si>
  <si>
    <t>a clean but forgettable game</t>
  </si>
  <si>
    <t>it was a close election</t>
  </si>
  <si>
    <t>a very close game</t>
  </si>
  <si>
    <t>sports</t>
  </si>
  <si>
    <t>not sports</t>
  </si>
  <si>
    <t>word</t>
  </si>
  <si>
    <t>count</t>
  </si>
  <si>
    <t>class +</t>
  </si>
  <si>
    <t>class -</t>
  </si>
  <si>
    <t>a</t>
  </si>
  <si>
    <t>great</t>
  </si>
  <si>
    <t>game</t>
  </si>
  <si>
    <t>the</t>
  </si>
  <si>
    <t>election</t>
  </si>
  <si>
    <t>was</t>
  </si>
  <si>
    <t>over</t>
  </si>
  <si>
    <t>very</t>
  </si>
  <si>
    <t>clean</t>
  </si>
  <si>
    <t>match</t>
  </si>
  <si>
    <t>but</t>
  </si>
  <si>
    <t>forgettable</t>
  </si>
  <si>
    <t>it</t>
  </si>
  <si>
    <t>close</t>
  </si>
  <si>
    <t>wordCount</t>
  </si>
  <si>
    <t>p(x|+)</t>
  </si>
  <si>
    <t>p(x|-)</t>
  </si>
  <si>
    <t>p(x|+)*p(+)</t>
  </si>
  <si>
    <t>p(x|-)*p(-)</t>
  </si>
  <si>
    <t>p(+)</t>
  </si>
  <si>
    <t>p(-)</t>
  </si>
  <si>
    <t>c(+)</t>
  </si>
  <si>
    <t>c(-)</t>
  </si>
  <si>
    <t>decision</t>
  </si>
  <si>
    <t>tweet</t>
  </si>
  <si>
    <t>HillaryClinton "tweet"leri</t>
  </si>
  <si>
    <t>realDonaldTrum "tweet"leri</t>
  </si>
  <si>
    <t>Öğrenme</t>
  </si>
  <si>
    <t>Test</t>
  </si>
  <si>
    <t>Veri Setinin etiketleri</t>
  </si>
  <si>
    <t>Modelin Sağladığı Etiketler</t>
  </si>
  <si>
    <t>HillaryClinton</t>
  </si>
  <si>
    <t>realDonaldTrump</t>
  </si>
  <si>
    <t>realDonalTrump</t>
  </si>
  <si>
    <t>thanksobama equality stonewall monument birthplace movement soon national</t>
  </si>
  <si>
    <t>Ön işlem yapılmış "tweet":</t>
  </si>
  <si>
    <t>Veri Seti:</t>
  </si>
  <si>
    <t>Model:</t>
  </si>
  <si>
    <t>Gerçek "tweet":</t>
  </si>
  <si>
    <t>let's act on coal miner safety so people like don blankenship are held accountable for blatantly disregarding it. https://t.co/eyxdxpvtuh</t>
  </si>
  <si>
    <t>disregarding coal miner don held blankenship accountable safety blatantly people act like</t>
  </si>
  <si>
    <t>stonewall: the birthplace of a movement  and soon a national monument for equality. https://t.co/yb1u1tucr4 #thanksobama</t>
  </si>
  <si>
    <t>realDonald Trump</t>
  </si>
  <si>
    <t>vote primary left place just hours polling head confirm ny</t>
  </si>
  <si>
    <t>everybody is talking about the protesters burning the american flags and proudly waving mexican flags. i want america first - so do voters!</t>
  </si>
  <si>
    <t>first want america talking everybody proudly voters mexican protesters burning american flags waving</t>
  </si>
  <si>
    <t>the @uschamber must fight harder for the american worker. china</t>
  </si>
  <si>
    <t xml:space="preserve"> and many others</t>
  </si>
  <si>
    <t xml:space="preserve"> are taking advantage of u.s. with our terrible trade pacts</t>
  </si>
  <si>
    <t>china many harder pacts fight advantage trade terrible worker american must uschamber taking us others</t>
  </si>
  <si>
    <t>we've got a candidate in hillary clinton who is a fighter. we got one tough cookie. —@senwarren</t>
  </si>
  <si>
    <t>https://t.co/vu6pbtlsy4</t>
  </si>
  <si>
    <t>clinton tough hillary senwarren fighter cookie one got candidate</t>
  </si>
  <si>
    <t>today's third stop- londonderry</t>
  </si>
  <si>
    <t xml:space="preserve"> new hampshire! thank you!</t>
  </si>
  <si>
    <t>#fitn #votetrumpnh https://t.co/prpcxaz7ov</t>
  </si>
  <si>
    <t>third todays hampshire stop fitn londonderry votetrumpnh thank new</t>
  </si>
  <si>
    <t>we can’t stop fighting until all lgbt americans can live their lives free of prejudice</t>
  </si>
  <si>
    <t xml:space="preserve"> violence</t>
  </si>
  <si>
    <t xml:space="preserve"> and hate. https://t.co/1omrtzfg9n</t>
  </si>
  <si>
    <t>prejudice violence free americans fighting live hate lives stop lgbt can</t>
  </si>
  <si>
    <t>donald trump is closer than ever to clinching the gop nomination. there's only one candidate who has more votes. https://t.co/luvanujuks</t>
  </si>
  <si>
    <t>ever nomination donald candidate one votes clinching trump gop closer</t>
  </si>
  <si>
    <t>@gregusp61: you really rocked them hard in s.c. rubio and cruz were pummled. so glad jeb is gone! next no liar!</t>
  </si>
  <si>
    <t>gregusp61 rocked really hard sc pummled liar next gone glad cruz rubio jeb</t>
  </si>
  <si>
    <t xml:space="preserve"> </t>
  </si>
  <si>
    <t>just a few hours left to vote in the ny primary. confirm your polling place then head over: https://t.co/iwio5b9eal https://t.co/rch0h3ecrn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</si>
</sst>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110" zoomScaleNormal="110" zoomScalePageLayoutView="110" workbookViewId="0">
      <selection activeCell="D7" sqref="D7"/>
    </sheetView>
  </sheetViews>
  <sheetFormatPr defaultColWidth="11" defaultRowHeight="15.75" x14ac:dyDescent="0.25"/>
  <cols>
    <col min="1" max="1" width="31.5" customWidth="1"/>
    <col min="3" max="3" width="12.5" bestFit="1" customWidth="1"/>
  </cols>
  <sheetData>
    <row r="1" spans="1:19" x14ac:dyDescent="0.25">
      <c r="A1" s="2" t="s">
        <v>1</v>
      </c>
      <c r="B1" s="2" t="s">
        <v>2</v>
      </c>
      <c r="C1" s="2" t="s">
        <v>35</v>
      </c>
      <c r="D1" s="2" t="s">
        <v>36</v>
      </c>
      <c r="E1" s="2" t="s">
        <v>37</v>
      </c>
      <c r="G1" t="s">
        <v>33</v>
      </c>
      <c r="H1" t="s">
        <v>34</v>
      </c>
      <c r="J1" s="2" t="s">
        <v>10</v>
      </c>
      <c r="K1" s="2" t="s">
        <v>11</v>
      </c>
      <c r="L1" s="2" t="s">
        <v>12</v>
      </c>
      <c r="M1" s="2" t="s">
        <v>13</v>
      </c>
      <c r="O1" s="2" t="s">
        <v>29</v>
      </c>
      <c r="P1" s="2" t="s">
        <v>30</v>
      </c>
      <c r="R1" s="2" t="s">
        <v>31</v>
      </c>
      <c r="S1" s="2" t="s">
        <v>32</v>
      </c>
    </row>
    <row r="2" spans="1:19" x14ac:dyDescent="0.25">
      <c r="A2" t="s">
        <v>0</v>
      </c>
      <c r="B2" t="s">
        <v>8</v>
      </c>
      <c r="C2">
        <f>R3*R4*R5</f>
        <v>2.4883199999999999E-4</v>
      </c>
      <c r="D2">
        <f>S3*S4*S5</f>
        <v>8.1920000000000005E-6</v>
      </c>
      <c r="E2" t="str">
        <f>IF(C2&gt;D2,"sports","not sports")</f>
        <v>sports</v>
      </c>
      <c r="G2">
        <f>COUNTIF($B:$B,"sports")/(COUNTIF($B:$B,"*")-1)</f>
        <v>0.6</v>
      </c>
      <c r="H2">
        <f>COUNTIF($B:$B,"not sports")/(COUNTIF($B:$B,"*")-1)</f>
        <v>0.4</v>
      </c>
      <c r="J2" s="1" t="s">
        <v>28</v>
      </c>
      <c r="K2" s="1">
        <v>14</v>
      </c>
      <c r="L2" s="1">
        <v>11</v>
      </c>
      <c r="M2" s="1">
        <v>9</v>
      </c>
    </row>
    <row r="3" spans="1:19" x14ac:dyDescent="0.25">
      <c r="A3" t="s">
        <v>3</v>
      </c>
      <c r="B3" t="s">
        <v>9</v>
      </c>
      <c r="C3">
        <f>R6*R7*R8*R9</f>
        <v>3.3177600000000002E-7</v>
      </c>
      <c r="D3">
        <f>S6*S7*S8*S9</f>
        <v>2.3592960000000003E-6</v>
      </c>
      <c r="E3" t="str">
        <f t="shared" ref="E3:E7" si="0">IF(C3&gt;D3,"sports","not sports")</f>
        <v>not sports</v>
      </c>
      <c r="J3" t="s">
        <v>14</v>
      </c>
      <c r="K3">
        <v>3</v>
      </c>
      <c r="L3">
        <v>2</v>
      </c>
      <c r="M3">
        <v>1</v>
      </c>
      <c r="O3">
        <f t="shared" ref="O3:O4" si="1">(L3+1)/($L$2+$K$2)</f>
        <v>0.12</v>
      </c>
      <c r="P3">
        <f t="shared" ref="P3:P4" si="2">(M3+1)/($L$2+$K$2)</f>
        <v>0.08</v>
      </c>
      <c r="R3">
        <f>O3*$G$2</f>
        <v>7.1999999999999995E-2</v>
      </c>
      <c r="S3">
        <f>P3*$H$2</f>
        <v>3.2000000000000001E-2</v>
      </c>
    </row>
    <row r="4" spans="1:19" x14ac:dyDescent="0.25">
      <c r="A4" t="s">
        <v>4</v>
      </c>
      <c r="B4" t="s">
        <v>8</v>
      </c>
      <c r="C4">
        <f>R10*R11*R12</f>
        <v>1.6588799999999999E-4</v>
      </c>
      <c r="D4">
        <f>S10*S11*S12</f>
        <v>4.0960000000000003E-6</v>
      </c>
      <c r="E4" t="str">
        <f t="shared" si="0"/>
        <v>sports</v>
      </c>
      <c r="J4" t="s">
        <v>15</v>
      </c>
      <c r="K4">
        <v>1</v>
      </c>
      <c r="L4">
        <v>1</v>
      </c>
      <c r="O4">
        <f t="shared" si="1"/>
        <v>0.08</v>
      </c>
      <c r="P4">
        <f t="shared" si="2"/>
        <v>0.04</v>
      </c>
      <c r="R4">
        <f t="shared" ref="R4:R16" si="3">O4*$G$2</f>
        <v>4.8000000000000001E-2</v>
      </c>
      <c r="S4">
        <f t="shared" ref="S4:S16" si="4">P4*$H$2</f>
        <v>1.6E-2</v>
      </c>
    </row>
    <row r="5" spans="1:19" x14ac:dyDescent="0.25">
      <c r="A5" t="s">
        <v>5</v>
      </c>
      <c r="B5" t="s">
        <v>8</v>
      </c>
      <c r="C5">
        <f>R3*R11*R13*R14*R5</f>
        <v>8.599633919999999E-7</v>
      </c>
      <c r="D5">
        <f>S3*S11*S13*S14*S5</f>
        <v>2.0971520000000006E-9</v>
      </c>
      <c r="E5" t="str">
        <f t="shared" si="0"/>
        <v>sports</v>
      </c>
      <c r="J5" t="s">
        <v>16</v>
      </c>
      <c r="K5">
        <v>2</v>
      </c>
      <c r="L5">
        <v>2</v>
      </c>
      <c r="O5">
        <f>(L5+1)/($L$2+$K$2)</f>
        <v>0.12</v>
      </c>
      <c r="P5">
        <f>(M5+1)/($L$2+$K$2)</f>
        <v>0.04</v>
      </c>
      <c r="R5">
        <f t="shared" si="3"/>
        <v>7.1999999999999995E-2</v>
      </c>
      <c r="S5">
        <f t="shared" si="4"/>
        <v>1.6E-2</v>
      </c>
    </row>
    <row r="6" spans="1:19" x14ac:dyDescent="0.25">
      <c r="A6" t="s">
        <v>6</v>
      </c>
      <c r="B6" t="s">
        <v>9</v>
      </c>
      <c r="C6">
        <f>R15*R8*R3*R16*R7</f>
        <v>2.3887872000000001E-8</v>
      </c>
      <c r="D6">
        <f>S15*S8*S3*S16*S7</f>
        <v>7.5497472000000009E-8</v>
      </c>
      <c r="E6" t="str">
        <f t="shared" si="0"/>
        <v>not sports</v>
      </c>
      <c r="J6" t="s">
        <v>17</v>
      </c>
      <c r="K6">
        <v>1</v>
      </c>
      <c r="M6">
        <v>1</v>
      </c>
      <c r="O6">
        <f t="shared" ref="O6:O16" si="5">(L6+1)/($L$2+$K$2)</f>
        <v>0.04</v>
      </c>
      <c r="P6">
        <f t="shared" ref="P6:P16" si="6">(M6+1)/($L$2+$K$2)</f>
        <v>0.08</v>
      </c>
      <c r="R6">
        <f t="shared" si="3"/>
        <v>2.4E-2</v>
      </c>
      <c r="S6">
        <f t="shared" si="4"/>
        <v>3.2000000000000001E-2</v>
      </c>
    </row>
    <row r="7" spans="1:19" x14ac:dyDescent="0.25">
      <c r="A7" s="1" t="s">
        <v>7</v>
      </c>
      <c r="C7">
        <f>R3*R10*R16*R5</f>
        <v>5.9719679999999997E-6</v>
      </c>
      <c r="D7">
        <f>S3*S10*S16*S5</f>
        <v>2.6214400000000005E-7</v>
      </c>
      <c r="E7" t="str">
        <f t="shared" si="0"/>
        <v>sports</v>
      </c>
      <c r="J7" t="s">
        <v>18</v>
      </c>
      <c r="K7">
        <v>2</v>
      </c>
      <c r="M7">
        <v>2</v>
      </c>
      <c r="O7">
        <f t="shared" si="5"/>
        <v>0.04</v>
      </c>
      <c r="P7">
        <f t="shared" si="6"/>
        <v>0.12</v>
      </c>
      <c r="R7">
        <f t="shared" si="3"/>
        <v>2.4E-2</v>
      </c>
      <c r="S7">
        <f t="shared" si="4"/>
        <v>4.8000000000000001E-2</v>
      </c>
    </row>
    <row r="8" spans="1:19" x14ac:dyDescent="0.25">
      <c r="J8" t="s">
        <v>19</v>
      </c>
      <c r="K8">
        <v>2</v>
      </c>
      <c r="M8">
        <v>2</v>
      </c>
      <c r="O8">
        <f t="shared" si="5"/>
        <v>0.04</v>
      </c>
      <c r="P8">
        <f t="shared" si="6"/>
        <v>0.12</v>
      </c>
      <c r="R8">
        <f t="shared" si="3"/>
        <v>2.4E-2</v>
      </c>
      <c r="S8">
        <f t="shared" si="4"/>
        <v>4.8000000000000001E-2</v>
      </c>
    </row>
    <row r="9" spans="1:19" x14ac:dyDescent="0.25">
      <c r="J9" t="s">
        <v>20</v>
      </c>
      <c r="K9">
        <v>1</v>
      </c>
      <c r="M9">
        <v>1</v>
      </c>
      <c r="O9">
        <f t="shared" si="5"/>
        <v>0.04</v>
      </c>
      <c r="P9">
        <f t="shared" si="6"/>
        <v>0.08</v>
      </c>
      <c r="R9">
        <f t="shared" si="3"/>
        <v>2.4E-2</v>
      </c>
      <c r="S9">
        <f t="shared" si="4"/>
        <v>3.2000000000000001E-2</v>
      </c>
    </row>
    <row r="10" spans="1:19" x14ac:dyDescent="0.25">
      <c r="J10" t="s">
        <v>21</v>
      </c>
      <c r="K10">
        <v>1</v>
      </c>
      <c r="L10">
        <v>1</v>
      </c>
      <c r="O10">
        <f t="shared" si="5"/>
        <v>0.08</v>
      </c>
      <c r="P10">
        <f t="shared" si="6"/>
        <v>0.04</v>
      </c>
      <c r="R10">
        <f t="shared" si="3"/>
        <v>4.8000000000000001E-2</v>
      </c>
      <c r="S10">
        <f t="shared" si="4"/>
        <v>1.6E-2</v>
      </c>
    </row>
    <row r="11" spans="1:19" x14ac:dyDescent="0.25">
      <c r="J11" t="s">
        <v>22</v>
      </c>
      <c r="K11">
        <v>2</v>
      </c>
      <c r="L11">
        <v>2</v>
      </c>
      <c r="O11">
        <f t="shared" si="5"/>
        <v>0.12</v>
      </c>
      <c r="P11">
        <f t="shared" si="6"/>
        <v>0.04</v>
      </c>
      <c r="R11">
        <f t="shared" si="3"/>
        <v>7.1999999999999995E-2</v>
      </c>
      <c r="S11">
        <f t="shared" si="4"/>
        <v>1.6E-2</v>
      </c>
    </row>
    <row r="12" spans="1:19" x14ac:dyDescent="0.25">
      <c r="J12" t="s">
        <v>23</v>
      </c>
      <c r="K12">
        <v>1</v>
      </c>
      <c r="L12">
        <v>1</v>
      </c>
      <c r="O12">
        <f t="shared" si="5"/>
        <v>0.08</v>
      </c>
      <c r="P12">
        <f t="shared" si="6"/>
        <v>0.04</v>
      </c>
      <c r="R12">
        <f t="shared" si="3"/>
        <v>4.8000000000000001E-2</v>
      </c>
      <c r="S12">
        <f t="shared" si="4"/>
        <v>1.6E-2</v>
      </c>
    </row>
    <row r="13" spans="1:19" x14ac:dyDescent="0.25">
      <c r="J13" t="s">
        <v>24</v>
      </c>
      <c r="K13">
        <v>1</v>
      </c>
      <c r="L13">
        <v>1</v>
      </c>
      <c r="O13">
        <f t="shared" si="5"/>
        <v>0.08</v>
      </c>
      <c r="P13">
        <f t="shared" si="6"/>
        <v>0.04</v>
      </c>
      <c r="R13">
        <f t="shared" si="3"/>
        <v>4.8000000000000001E-2</v>
      </c>
      <c r="S13">
        <f t="shared" si="4"/>
        <v>1.6E-2</v>
      </c>
    </row>
    <row r="14" spans="1:19" x14ac:dyDescent="0.25">
      <c r="J14" t="s">
        <v>25</v>
      </c>
      <c r="K14">
        <v>1</v>
      </c>
      <c r="L14">
        <v>1</v>
      </c>
      <c r="O14">
        <f t="shared" si="5"/>
        <v>0.08</v>
      </c>
      <c r="P14">
        <f t="shared" si="6"/>
        <v>0.04</v>
      </c>
      <c r="R14">
        <f t="shared" si="3"/>
        <v>4.8000000000000001E-2</v>
      </c>
      <c r="S14">
        <f t="shared" si="4"/>
        <v>1.6E-2</v>
      </c>
    </row>
    <row r="15" spans="1:19" x14ac:dyDescent="0.25">
      <c r="J15" t="s">
        <v>26</v>
      </c>
      <c r="K15">
        <v>1</v>
      </c>
      <c r="M15">
        <v>1</v>
      </c>
      <c r="O15">
        <f t="shared" si="5"/>
        <v>0.04</v>
      </c>
      <c r="P15">
        <f t="shared" si="6"/>
        <v>0.08</v>
      </c>
      <c r="R15">
        <f t="shared" si="3"/>
        <v>2.4E-2</v>
      </c>
      <c r="S15">
        <f t="shared" si="4"/>
        <v>3.2000000000000001E-2</v>
      </c>
    </row>
    <row r="16" spans="1:19" x14ac:dyDescent="0.25">
      <c r="J16" t="s">
        <v>27</v>
      </c>
      <c r="K16">
        <v>1</v>
      </c>
      <c r="M16">
        <v>1</v>
      </c>
      <c r="O16">
        <f t="shared" si="5"/>
        <v>0.04</v>
      </c>
      <c r="P16">
        <f t="shared" si="6"/>
        <v>0.08</v>
      </c>
      <c r="R16">
        <f t="shared" si="3"/>
        <v>2.4E-2</v>
      </c>
      <c r="S16">
        <f t="shared" si="4"/>
        <v>3.2000000000000001E-2</v>
      </c>
    </row>
  </sheetData>
  <pageMargins left="0.7" right="0.7" top="0.75" bottom="0.75" header="0.3" footer="0.3"/>
  <pageSetup paperSize="9" orientation="portrait" r:id="rId1"/>
  <headerFooter>
    <oddFooter>&amp;L&amp;1#&amp;"Calibri"&amp;12 Sensitivity: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8" sqref="E8"/>
    </sheetView>
  </sheetViews>
  <sheetFormatPr defaultRowHeight="15.75" x14ac:dyDescent="0.25"/>
  <cols>
    <col min="2" max="2" width="23.5" bestFit="1" customWidth="1"/>
    <col min="3" max="3" width="18.125" bestFit="1" customWidth="1"/>
    <col min="4" max="4" width="15" bestFit="1" customWidth="1"/>
  </cols>
  <sheetData>
    <row r="1" spans="1:6" ht="16.5" thickBot="1" x14ac:dyDescent="0.3">
      <c r="B1" s="3"/>
      <c r="C1" s="14" t="s">
        <v>41</v>
      </c>
      <c r="D1" s="15"/>
      <c r="E1" s="14" t="s">
        <v>42</v>
      </c>
      <c r="F1" s="15"/>
    </row>
    <row r="2" spans="1:6" x14ac:dyDescent="0.25">
      <c r="B2" s="3" t="s">
        <v>38</v>
      </c>
      <c r="C2" s="3">
        <v>3362</v>
      </c>
      <c r="D2" s="5"/>
      <c r="E2" s="4">
        <f>1092+895+1085+11</f>
        <v>3083</v>
      </c>
      <c r="F2" s="5"/>
    </row>
    <row r="3" spans="1:6" x14ac:dyDescent="0.25">
      <c r="B3" s="6" t="s">
        <v>39</v>
      </c>
      <c r="C3" s="6">
        <v>2123</v>
      </c>
      <c r="D3" s="9">
        <v>0.63</v>
      </c>
      <c r="E3" s="7">
        <f>524+91</f>
        <v>615</v>
      </c>
      <c r="F3" s="9">
        <f>E3/(E3+E4)</f>
        <v>0.40380827314510837</v>
      </c>
    </row>
    <row r="4" spans="1:6" ht="16.5" thickBot="1" x14ac:dyDescent="0.3">
      <c r="B4" s="10" t="s">
        <v>40</v>
      </c>
      <c r="C4" s="10">
        <v>1238</v>
      </c>
      <c r="D4" s="12">
        <v>0.37</v>
      </c>
      <c r="E4" s="11">
        <f>876+32</f>
        <v>908</v>
      </c>
      <c r="F4" s="12">
        <f>E4/(E4+E3)</f>
        <v>0.59619172685489163</v>
      </c>
    </row>
    <row r="8" spans="1:6" ht="16.5" thickBot="1" x14ac:dyDescent="0.3"/>
    <row r="9" spans="1:6" x14ac:dyDescent="0.25">
      <c r="A9" s="3"/>
      <c r="B9" s="4"/>
      <c r="C9" s="13" t="s">
        <v>43</v>
      </c>
      <c r="D9" s="16"/>
    </row>
    <row r="10" spans="1:6" ht="16.5" thickBot="1" x14ac:dyDescent="0.3">
      <c r="A10" s="6"/>
      <c r="B10" s="7"/>
      <c r="C10" s="6" t="s">
        <v>45</v>
      </c>
      <c r="D10" s="8" t="s">
        <v>46</v>
      </c>
    </row>
    <row r="11" spans="1:6" x14ac:dyDescent="0.25">
      <c r="A11" s="19" t="s">
        <v>44</v>
      </c>
      <c r="B11" s="4" t="s">
        <v>45</v>
      </c>
      <c r="C11" s="3">
        <v>524</v>
      </c>
      <c r="D11" s="5">
        <v>32</v>
      </c>
    </row>
    <row r="12" spans="1:6" ht="16.5" thickBot="1" x14ac:dyDescent="0.3">
      <c r="A12" s="17"/>
      <c r="B12" s="11" t="s">
        <v>47</v>
      </c>
      <c r="C12" s="10">
        <v>91</v>
      </c>
      <c r="D12" s="18">
        <v>876</v>
      </c>
    </row>
  </sheetData>
  <mergeCells count="4">
    <mergeCell ref="C1:D1"/>
    <mergeCell ref="E1:F1"/>
    <mergeCell ref="C9:D9"/>
    <mergeCell ref="A11:A12"/>
  </mergeCells>
  <pageMargins left="0.7" right="0.7" top="0.75" bottom="0.75" header="0.3" footer="0.3"/>
  <pageSetup paperSize="9" orientation="portrait" r:id="rId1"/>
  <headerFooter>
    <oddFooter>&amp;L&amp;1#&amp;"Calibri"&amp;12 Sensitivity: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35" workbookViewId="0">
      <selection activeCell="A36" sqref="A36:B71"/>
    </sheetView>
  </sheetViews>
  <sheetFormatPr defaultRowHeight="15.75" x14ac:dyDescent="0.25"/>
  <cols>
    <col min="1" max="1" width="59.125" customWidth="1"/>
  </cols>
  <sheetData>
    <row r="1" spans="1:2" x14ac:dyDescent="0.25">
      <c r="A1" t="s">
        <v>52</v>
      </c>
    </row>
    <row r="2" spans="1:2" x14ac:dyDescent="0.25">
      <c r="A2" t="s">
        <v>55</v>
      </c>
    </row>
    <row r="3" spans="1:2" x14ac:dyDescent="0.25">
      <c r="A3" t="s">
        <v>49</v>
      </c>
    </row>
    <row r="4" spans="1:2" x14ac:dyDescent="0.25">
      <c r="A4" t="s">
        <v>48</v>
      </c>
    </row>
    <row r="5" spans="1:2" x14ac:dyDescent="0.25">
      <c r="A5" t="s">
        <v>50</v>
      </c>
      <c r="B5" t="s">
        <v>45</v>
      </c>
    </row>
    <row r="6" spans="1:2" x14ac:dyDescent="0.25">
      <c r="A6" t="s">
        <v>51</v>
      </c>
      <c r="B6" t="s">
        <v>46</v>
      </c>
    </row>
    <row r="8" spans="1:2" x14ac:dyDescent="0.25">
      <c r="A8" t="s">
        <v>52</v>
      </c>
    </row>
    <row r="9" spans="1:2" x14ac:dyDescent="0.25">
      <c r="A9" t="s">
        <v>53</v>
      </c>
    </row>
    <row r="10" spans="1:2" x14ac:dyDescent="0.25">
      <c r="A10" t="s">
        <v>49</v>
      </c>
    </row>
    <row r="11" spans="1:2" x14ac:dyDescent="0.25">
      <c r="A11" t="s">
        <v>54</v>
      </c>
    </row>
    <row r="12" spans="1:2" x14ac:dyDescent="0.25">
      <c r="A12" t="s">
        <v>50</v>
      </c>
      <c r="B12" t="s">
        <v>45</v>
      </c>
    </row>
    <row r="13" spans="1:2" x14ac:dyDescent="0.25">
      <c r="A13" t="s">
        <v>51</v>
      </c>
      <c r="B13" t="s">
        <v>56</v>
      </c>
    </row>
    <row r="15" spans="1:2" x14ac:dyDescent="0.25">
      <c r="A15" t="s">
        <v>52</v>
      </c>
    </row>
    <row r="16" spans="1:2" x14ac:dyDescent="0.25">
      <c r="A16" t="s">
        <v>80</v>
      </c>
      <c r="B16" t="s">
        <v>79</v>
      </c>
    </row>
    <row r="17" spans="1:3" x14ac:dyDescent="0.25">
      <c r="A17" t="s">
        <v>49</v>
      </c>
    </row>
    <row r="18" spans="1:3" x14ac:dyDescent="0.25">
      <c r="A18" t="s">
        <v>57</v>
      </c>
    </row>
    <row r="19" spans="1:3" x14ac:dyDescent="0.25">
      <c r="A19" t="s">
        <v>50</v>
      </c>
      <c r="B19" t="s">
        <v>45</v>
      </c>
    </row>
    <row r="20" spans="1:3" x14ac:dyDescent="0.25">
      <c r="A20" t="s">
        <v>51</v>
      </c>
      <c r="B20" t="s">
        <v>56</v>
      </c>
    </row>
    <row r="22" spans="1:3" x14ac:dyDescent="0.25">
      <c r="A22" t="s">
        <v>52</v>
      </c>
    </row>
    <row r="23" spans="1:3" x14ac:dyDescent="0.25">
      <c r="A23" t="s">
        <v>58</v>
      </c>
    </row>
    <row r="24" spans="1:3" x14ac:dyDescent="0.25">
      <c r="A24" t="s">
        <v>49</v>
      </c>
    </row>
    <row r="25" spans="1:3" x14ac:dyDescent="0.25">
      <c r="A25" t="s">
        <v>59</v>
      </c>
    </row>
    <row r="26" spans="1:3" x14ac:dyDescent="0.25">
      <c r="A26" t="s">
        <v>50</v>
      </c>
      <c r="B26" t="s">
        <v>46</v>
      </c>
    </row>
    <row r="27" spans="1:3" x14ac:dyDescent="0.25">
      <c r="A27" t="s">
        <v>51</v>
      </c>
      <c r="B27" t="s">
        <v>45</v>
      </c>
    </row>
    <row r="29" spans="1:3" x14ac:dyDescent="0.25">
      <c r="A29" t="s">
        <v>52</v>
      </c>
    </row>
    <row r="30" spans="1:3" x14ac:dyDescent="0.25">
      <c r="A30" t="s">
        <v>60</v>
      </c>
      <c r="B30" t="s">
        <v>61</v>
      </c>
      <c r="C30" t="s">
        <v>62</v>
      </c>
    </row>
    <row r="31" spans="1:3" x14ac:dyDescent="0.25">
      <c r="A31" t="s">
        <v>49</v>
      </c>
    </row>
    <row r="32" spans="1:3" x14ac:dyDescent="0.25">
      <c r="A32" t="s">
        <v>63</v>
      </c>
    </row>
    <row r="33" spans="1:2" x14ac:dyDescent="0.25">
      <c r="A33" t="s">
        <v>50</v>
      </c>
      <c r="B33" t="s">
        <v>46</v>
      </c>
    </row>
    <row r="34" spans="1:2" x14ac:dyDescent="0.25">
      <c r="A34" t="s">
        <v>51</v>
      </c>
      <c r="B34" t="s">
        <v>45</v>
      </c>
    </row>
    <row r="36" spans="1:2" x14ac:dyDescent="0.25">
      <c r="A36" t="s">
        <v>52</v>
      </c>
    </row>
    <row r="37" spans="1:2" x14ac:dyDescent="0.25">
      <c r="A37" t="s">
        <v>64</v>
      </c>
    </row>
    <row r="38" spans="1:2" x14ac:dyDescent="0.25">
      <c r="A38" t="s">
        <v>65</v>
      </c>
    </row>
    <row r="39" spans="1:2" x14ac:dyDescent="0.25">
      <c r="A39" t="s">
        <v>49</v>
      </c>
    </row>
    <row r="40" spans="1:2" x14ac:dyDescent="0.25">
      <c r="A40" t="s">
        <v>66</v>
      </c>
    </row>
    <row r="41" spans="1:2" x14ac:dyDescent="0.25">
      <c r="A41" t="s">
        <v>50</v>
      </c>
      <c r="B41" t="s">
        <v>45</v>
      </c>
    </row>
    <row r="42" spans="1:2" x14ac:dyDescent="0.25">
      <c r="A42" t="s">
        <v>51</v>
      </c>
      <c r="B42" t="s">
        <v>45</v>
      </c>
    </row>
    <row r="44" spans="1:2" x14ac:dyDescent="0.25">
      <c r="A44" t="s">
        <v>52</v>
      </c>
    </row>
    <row r="45" spans="1:2" x14ac:dyDescent="0.25">
      <c r="A45" t="s">
        <v>67</v>
      </c>
      <c r="B45" t="s">
        <v>68</v>
      </c>
    </row>
    <row r="46" spans="1:2" x14ac:dyDescent="0.25">
      <c r="A46" t="s">
        <v>69</v>
      </c>
    </row>
    <row r="47" spans="1:2" x14ac:dyDescent="0.25">
      <c r="A47" t="s">
        <v>49</v>
      </c>
    </row>
    <row r="48" spans="1:2" x14ac:dyDescent="0.25">
      <c r="A48" t="s">
        <v>70</v>
      </c>
    </row>
    <row r="49" spans="1:3" x14ac:dyDescent="0.25">
      <c r="A49" t="s">
        <v>50</v>
      </c>
      <c r="B49" t="s">
        <v>46</v>
      </c>
    </row>
    <row r="50" spans="1:3" x14ac:dyDescent="0.25">
      <c r="A50" t="s">
        <v>51</v>
      </c>
      <c r="B50" t="s">
        <v>46</v>
      </c>
    </row>
    <row r="52" spans="1:3" x14ac:dyDescent="0.25">
      <c r="A52" t="s">
        <v>52</v>
      </c>
    </row>
    <row r="53" spans="1:3" x14ac:dyDescent="0.25">
      <c r="A53" t="s">
        <v>71</v>
      </c>
      <c r="B53" t="s">
        <v>72</v>
      </c>
      <c r="C53" t="s">
        <v>73</v>
      </c>
    </row>
    <row r="54" spans="1:3" x14ac:dyDescent="0.25">
      <c r="A54" t="s">
        <v>49</v>
      </c>
    </row>
    <row r="55" spans="1:3" x14ac:dyDescent="0.25">
      <c r="A55" t="s">
        <v>74</v>
      </c>
    </row>
    <row r="56" spans="1:3" x14ac:dyDescent="0.25">
      <c r="A56" t="s">
        <v>50</v>
      </c>
      <c r="B56" t="s">
        <v>45</v>
      </c>
    </row>
    <row r="57" spans="1:3" x14ac:dyDescent="0.25">
      <c r="A57" t="s">
        <v>51</v>
      </c>
      <c r="B57" t="s">
        <v>45</v>
      </c>
    </row>
    <row r="59" spans="1:3" x14ac:dyDescent="0.25">
      <c r="A59" t="s">
        <v>52</v>
      </c>
    </row>
    <row r="60" spans="1:3" x14ac:dyDescent="0.25">
      <c r="A60" t="s">
        <v>75</v>
      </c>
    </row>
    <row r="61" spans="1:3" x14ac:dyDescent="0.25">
      <c r="A61" t="s">
        <v>49</v>
      </c>
    </row>
    <row r="62" spans="1:3" x14ac:dyDescent="0.25">
      <c r="A62" t="s">
        <v>76</v>
      </c>
    </row>
    <row r="63" spans="1:3" x14ac:dyDescent="0.25">
      <c r="A63" t="s">
        <v>50</v>
      </c>
      <c r="B63" t="s">
        <v>45</v>
      </c>
    </row>
    <row r="64" spans="1:3" x14ac:dyDescent="0.25">
      <c r="A64" t="s">
        <v>51</v>
      </c>
      <c r="B64" t="s">
        <v>45</v>
      </c>
    </row>
    <row r="66" spans="1:2" x14ac:dyDescent="0.25">
      <c r="A66" t="s">
        <v>52</v>
      </c>
    </row>
    <row r="67" spans="1:2" x14ac:dyDescent="0.25">
      <c r="A67" t="s">
        <v>77</v>
      </c>
    </row>
    <row r="68" spans="1:2" x14ac:dyDescent="0.25">
      <c r="A68" t="s">
        <v>49</v>
      </c>
    </row>
    <row r="69" spans="1:2" x14ac:dyDescent="0.25">
      <c r="A69" t="s">
        <v>78</v>
      </c>
    </row>
    <row r="70" spans="1:2" x14ac:dyDescent="0.25">
      <c r="A70" t="s">
        <v>50</v>
      </c>
      <c r="B70" t="s">
        <v>46</v>
      </c>
    </row>
    <row r="71" spans="1:2" x14ac:dyDescent="0.25">
      <c r="A71" t="s">
        <v>51</v>
      </c>
      <c r="B71" t="s">
        <v>46</v>
      </c>
    </row>
  </sheetData>
  <pageMargins left="0.7" right="0.7" top="0.75" bottom="0.75" header="0.3" footer="0.3"/>
  <pageSetup paperSize="9" orientation="portrait" r:id="rId1"/>
  <headerFooter>
    <oddFooter>&amp;L&amp;1#&amp;"Calibri"&amp;12 Sensitivity: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İhsan Ozan Yıldırım</cp:lastModifiedBy>
  <dcterms:created xsi:type="dcterms:W3CDTF">2017-10-22T18:47:36Z</dcterms:created>
  <dcterms:modified xsi:type="dcterms:W3CDTF">2017-11-01T01:04:33Z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de4db4-e00d-47c3-9d58-42953a01c92d_Enabled">
    <vt:lpwstr>True</vt:lpwstr>
  </property>
  <property fmtid="{D5CDD505-2E9C-101B-9397-08002B2CF9AE}" pid="3" name="MSIP_Label_18de4db4-e00d-47c3-9d58-42953a01c92d_SiteId">
    <vt:lpwstr>ef5926db-9bdf-4f9f-9066-d8e7f03943f7</vt:lpwstr>
  </property>
  <property fmtid="{D5CDD505-2E9C-101B-9397-08002B2CF9AE}" pid="4" name="MSIP_Label_18de4db4-e00d-47c3-9d58-42953a01c92d_Ref">
    <vt:lpwstr>https://api.informationprotection.azure.com/api/ef5926db-9bdf-4f9f-9066-d8e7f03943f7</vt:lpwstr>
  </property>
  <property fmtid="{D5CDD505-2E9C-101B-9397-08002B2CF9AE}" pid="5" name="MSIP_Label_18de4db4-e00d-47c3-9d58-42953a01c92d_SetBy">
    <vt:lpwstr>26000595@arcelik.com</vt:lpwstr>
  </property>
  <property fmtid="{D5CDD505-2E9C-101B-9397-08002B2CF9AE}" pid="6" name="MSIP_Label_18de4db4-e00d-47c3-9d58-42953a01c92d_SetDate">
    <vt:lpwstr>2017-11-01T04:04:32.1120000+03:00</vt:lpwstr>
  </property>
  <property fmtid="{D5CDD505-2E9C-101B-9397-08002B2CF9AE}" pid="7" name="MSIP_Label_18de4db4-e00d-47c3-9d58-42953a01c92d_Name">
    <vt:lpwstr>Public</vt:lpwstr>
  </property>
  <property fmtid="{D5CDD505-2E9C-101B-9397-08002B2CF9AE}" pid="8" name="MSIP_Label_18de4db4-e00d-47c3-9d58-42953a01c92d_Application">
    <vt:lpwstr>Microsoft Azure Information Protection</vt:lpwstr>
  </property>
  <property fmtid="{D5CDD505-2E9C-101B-9397-08002B2CF9AE}" pid="9" name="MSIP_Label_18de4db4-e00d-47c3-9d58-42953a01c92d_Extended_MSFT_Method">
    <vt:lpwstr>Automatic</vt:lpwstr>
  </property>
  <property fmtid="{D5CDD505-2E9C-101B-9397-08002B2CF9AE}" pid="10" name="Sensitivity">
    <vt:lpwstr>Public</vt:lpwstr>
  </property>
</Properties>
</file>