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120" yWindow="2520" windowWidth="15180" windowHeight="6888"/>
  </bookViews>
  <sheets>
    <sheet name="Satış İndirim Formu %45" sheetId="5" r:id="rId1"/>
    <sheet name="List" sheetId="3" r:id="rId2"/>
  </sheets>
  <definedNames>
    <definedName name="OTV">List!$A$2:$A$7</definedName>
    <definedName name="_xlnm.Print_Area" localSheetId="0">'Satış İndirim Formu %45'!$B$1:$I$67</definedName>
  </definedNames>
  <calcPr calcId="125725"/>
</workbook>
</file>

<file path=xl/calcChain.xml><?xml version="1.0" encoding="utf-8"?>
<calcChain xmlns="http://schemas.openxmlformats.org/spreadsheetml/2006/main">
  <c r="D44" i="5"/>
  <c r="M35" l="1"/>
  <c r="M34" s="1"/>
  <c r="K35"/>
  <c r="K34" s="1"/>
  <c r="D17" l="1"/>
  <c r="D54" l="1"/>
  <c r="D55" s="1"/>
  <c r="D27" l="1"/>
  <c r="L27" s="1"/>
  <c r="K33" s="1"/>
  <c r="D23"/>
  <c r="H3"/>
  <c r="M33" l="1"/>
  <c r="L33"/>
  <c r="N33"/>
  <c r="D33" l="1"/>
  <c r="N31" l="1"/>
  <c r="D31"/>
  <c r="D19" s="1"/>
  <c r="D20" s="1"/>
  <c r="C20" s="1"/>
  <c r="K31"/>
  <c r="L31"/>
  <c r="M31"/>
  <c r="D34" l="1"/>
  <c r="D35" s="1"/>
  <c r="F33"/>
</calcChain>
</file>

<file path=xl/sharedStrings.xml><?xml version="1.0" encoding="utf-8"?>
<sst xmlns="http://schemas.openxmlformats.org/spreadsheetml/2006/main" count="61" uniqueCount="59">
  <si>
    <t>Marka</t>
  </si>
  <si>
    <t>Araç Model</t>
  </si>
  <si>
    <t>İndirimli Araç Satış Net Bedel</t>
  </si>
  <si>
    <t>Kar/Zarar</t>
  </si>
  <si>
    <t>Şube</t>
  </si>
  <si>
    <t>Araç Alış Destek 1</t>
  </si>
  <si>
    <t>Araç Alış Destek 2</t>
  </si>
  <si>
    <t xml:space="preserve">Filo Destek </t>
  </si>
  <si>
    <t>ÖTV</t>
  </si>
  <si>
    <t>Genel Toplam</t>
  </si>
  <si>
    <t>Trafik Sigortası</t>
  </si>
  <si>
    <t>Bandrol</t>
  </si>
  <si>
    <t>Damga Ver.</t>
  </si>
  <si>
    <t>Anahtar Teslim</t>
  </si>
  <si>
    <t>Peşinat</t>
  </si>
  <si>
    <t>Kredi Kartı Tahsilat</t>
  </si>
  <si>
    <t>Takas Aracı</t>
  </si>
  <si>
    <t>Banka Kredisi</t>
  </si>
  <si>
    <t>Servis Akseuar Tutarı</t>
  </si>
  <si>
    <t>Kaparo Tutarı Nakit</t>
  </si>
  <si>
    <t>Kalan Bakiye</t>
  </si>
  <si>
    <t>Zararına Satış Açıklama</t>
  </si>
  <si>
    <t>Asbis Ruhsat Bedeli</t>
  </si>
  <si>
    <t>Trafik Tescil Fatura</t>
  </si>
  <si>
    <t>Plaka Masrafı</t>
  </si>
  <si>
    <t>Bildirimli</t>
  </si>
  <si>
    <t>ÖTV Oranı</t>
  </si>
  <si>
    <t>Vergisiz Satış Net Tutar</t>
  </si>
  <si>
    <t>İthalat Matrahı</t>
  </si>
  <si>
    <t>Toplam Destek</t>
  </si>
  <si>
    <t>Destek OTV</t>
  </si>
  <si>
    <t>OTV</t>
  </si>
  <si>
    <t>Matrah OTV</t>
  </si>
  <si>
    <t>Destek %</t>
  </si>
  <si>
    <t>Araç Alış Matrahı</t>
  </si>
  <si>
    <t>Müşteri Adı / Firma Ünvanı</t>
  </si>
  <si>
    <t>Müşteri Soyadı / Firma Ünvanı</t>
  </si>
  <si>
    <t>Ek Masraf</t>
  </si>
  <si>
    <t>KDV %18</t>
  </si>
  <si>
    <t>Normal OTV</t>
  </si>
  <si>
    <t>Şase</t>
  </si>
  <si>
    <t>ÖTV matrahı net alış bedeli olan XX tutarından hesaplanmıştır.</t>
  </si>
  <si>
    <t>Araç Destek Sonrası Net Bedel</t>
  </si>
  <si>
    <t>x</t>
  </si>
  <si>
    <t>Satış Danışmanı</t>
  </si>
  <si>
    <t>ARAÇ SAYISI</t>
  </si>
  <si>
    <t>Toplam Bedel</t>
  </si>
  <si>
    <t>NORMAL OTV</t>
  </si>
  <si>
    <t>Engelli Aracı:</t>
  </si>
  <si>
    <t>Engelli OTV</t>
  </si>
  <si>
    <t>Hayır</t>
  </si>
  <si>
    <t>Bursa</t>
  </si>
  <si>
    <t>Uygulanan İskonto</t>
  </si>
  <si>
    <t>Aracın Liste Fiyatı</t>
  </si>
  <si>
    <t>Hediye</t>
  </si>
  <si>
    <t>T.C. Kimlik No / Vergi No</t>
  </si>
  <si>
    <t>Telefon</t>
  </si>
  <si>
    <t>Masraf Toplamı</t>
  </si>
  <si>
    <t>ARAÇ SATIŞ MALİYET FORMU</t>
  </si>
</sst>
</file>

<file path=xl/styles.xml><?xml version="1.0" encoding="utf-8"?>
<styleSheet xmlns="http://schemas.openxmlformats.org/spreadsheetml/2006/main">
  <numFmts count="1">
    <numFmt numFmtId="164" formatCode="_-* #,##0.00\ _T_L_-;\-* #,##0.00\ _T_L_-;_-* &quot;-&quot;??\ _T_L_-;_-@_-"/>
  </numFmts>
  <fonts count="15">
    <font>
      <sz val="10"/>
      <name val="Arial"/>
      <charset val="162"/>
    </font>
    <font>
      <sz val="10"/>
      <name val="Arial"/>
      <family val="2"/>
      <charset val="162"/>
    </font>
    <font>
      <sz val="10"/>
      <name val="Arial"/>
      <family val="2"/>
      <charset val="162"/>
    </font>
    <font>
      <u/>
      <sz val="14"/>
      <name val="Arial"/>
      <family val="2"/>
      <charset val="162"/>
    </font>
    <font>
      <sz val="12"/>
      <name val="Arial"/>
      <family val="2"/>
      <charset val="162"/>
    </font>
    <font>
      <sz val="12"/>
      <name val="Arial"/>
      <family val="2"/>
    </font>
    <font>
      <u/>
      <sz val="12"/>
      <color indexed="10"/>
      <name val="Arial"/>
      <family val="2"/>
      <charset val="162"/>
    </font>
    <font>
      <u/>
      <sz val="10"/>
      <color indexed="10"/>
      <name val="Arial"/>
      <family val="2"/>
      <charset val="162"/>
    </font>
    <font>
      <u/>
      <sz val="12"/>
      <name val="Arial"/>
      <family val="2"/>
      <charset val="162"/>
    </font>
    <font>
      <b/>
      <sz val="10"/>
      <name val="Arial"/>
      <family val="2"/>
      <charset val="162"/>
    </font>
    <font>
      <u/>
      <sz val="10"/>
      <name val="Arial"/>
      <family val="2"/>
      <charset val="162"/>
    </font>
    <font>
      <b/>
      <sz val="12"/>
      <name val="Arial"/>
      <family val="2"/>
      <charset val="162"/>
    </font>
    <font>
      <b/>
      <sz val="12"/>
      <color rgb="FFFF0000"/>
      <name val="Arial"/>
      <family val="2"/>
      <charset val="162"/>
    </font>
    <font>
      <b/>
      <u/>
      <sz val="12"/>
      <color indexed="10"/>
      <name val="Arial"/>
      <family val="2"/>
      <charset val="162"/>
    </font>
    <font>
      <b/>
      <sz val="12"/>
      <color theme="0"/>
      <name val="Arial"/>
      <family val="2"/>
      <charset val="16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0000"/>
        <bgColor indexed="64"/>
      </patternFill>
    </fill>
  </fills>
  <borders count="3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" fillId="0" borderId="0"/>
  </cellStyleXfs>
  <cellXfs count="130">
    <xf numFmtId="0" fontId="0" fillId="0" borderId="0" xfId="0"/>
    <xf numFmtId="0" fontId="2" fillId="0" borderId="9" xfId="0" applyFont="1" applyBorder="1" applyAlignment="1" applyProtection="1">
      <alignment vertical="center"/>
      <protection locked="0"/>
    </xf>
    <xf numFmtId="0" fontId="1" fillId="0" borderId="0" xfId="0" applyFont="1"/>
    <xf numFmtId="9" fontId="0" fillId="0" borderId="0" xfId="0" applyNumberFormat="1"/>
    <xf numFmtId="4" fontId="4" fillId="2" borderId="24" xfId="0" applyNumberFormat="1" applyFont="1" applyFill="1" applyBorder="1" applyAlignment="1" applyProtection="1">
      <alignment vertical="center"/>
      <protection locked="0"/>
    </xf>
    <xf numFmtId="4" fontId="4" fillId="2" borderId="14" xfId="0" applyNumberFormat="1" applyFont="1" applyFill="1" applyBorder="1" applyAlignment="1" applyProtection="1">
      <alignment vertical="center"/>
      <protection locked="0"/>
    </xf>
    <xf numFmtId="9" fontId="4" fillId="2" borderId="14" xfId="1" applyFont="1" applyFill="1" applyBorder="1" applyAlignment="1" applyProtection="1">
      <alignment vertical="center"/>
      <protection locked="0"/>
    </xf>
    <xf numFmtId="0" fontId="2" fillId="0" borderId="0" xfId="0" applyFont="1" applyBorder="1" applyAlignment="1" applyProtection="1">
      <alignment vertical="center"/>
    </xf>
    <xf numFmtId="0" fontId="2" fillId="0" borderId="1" xfId="0" applyFont="1" applyBorder="1" applyAlignment="1" applyProtection="1">
      <alignment vertical="center"/>
    </xf>
    <xf numFmtId="0" fontId="2" fillId="0" borderId="2" xfId="0" applyFont="1" applyBorder="1" applyAlignment="1" applyProtection="1">
      <alignment vertical="center"/>
    </xf>
    <xf numFmtId="0" fontId="2" fillId="0" borderId="3" xfId="0" applyFont="1" applyBorder="1" applyAlignment="1" applyProtection="1">
      <alignment vertical="center"/>
    </xf>
    <xf numFmtId="0" fontId="4" fillId="0" borderId="16" xfId="0" applyFont="1" applyBorder="1" applyAlignment="1" applyProtection="1">
      <alignment vertical="center"/>
    </xf>
    <xf numFmtId="0" fontId="5" fillId="0" borderId="0" xfId="0" applyFont="1" applyBorder="1" applyAlignment="1" applyProtection="1">
      <alignment vertical="center"/>
    </xf>
    <xf numFmtId="0" fontId="4" fillId="0" borderId="19" xfId="0" applyFont="1" applyBorder="1" applyAlignment="1" applyProtection="1">
      <alignment vertical="center"/>
    </xf>
    <xf numFmtId="0" fontId="2" fillId="0" borderId="5" xfId="0" applyFont="1" applyBorder="1" applyAlignment="1" applyProtection="1">
      <alignment vertical="center"/>
    </xf>
    <xf numFmtId="0" fontId="2" fillId="0" borderId="0" xfId="0" applyFont="1" applyBorder="1" applyAlignment="1" applyProtection="1">
      <alignment vertical="center" wrapText="1"/>
    </xf>
    <xf numFmtId="0" fontId="4" fillId="2" borderId="24" xfId="0" applyFont="1" applyFill="1" applyBorder="1" applyAlignment="1" applyProtection="1">
      <alignment vertical="center"/>
    </xf>
    <xf numFmtId="0" fontId="4" fillId="0" borderId="0" xfId="0" applyFont="1" applyBorder="1" applyAlignment="1" applyProtection="1">
      <alignment vertical="center"/>
    </xf>
    <xf numFmtId="0" fontId="4" fillId="3" borderId="14" xfId="0" applyFont="1" applyFill="1" applyBorder="1" applyAlignment="1" applyProtection="1">
      <alignment vertical="center"/>
    </xf>
    <xf numFmtId="0" fontId="4" fillId="2" borderId="14" xfId="0" applyFont="1" applyFill="1" applyBorder="1" applyAlignment="1" applyProtection="1">
      <alignment vertical="center"/>
    </xf>
    <xf numFmtId="0" fontId="6" fillId="0" borderId="0" xfId="0" applyFont="1" applyBorder="1" applyAlignment="1" applyProtection="1">
      <alignment horizontal="center" vertical="center"/>
    </xf>
    <xf numFmtId="10" fontId="6" fillId="0" borderId="0" xfId="0" applyNumberFormat="1" applyFont="1" applyBorder="1" applyAlignment="1" applyProtection="1">
      <alignment horizontal="center" vertical="center"/>
    </xf>
    <xf numFmtId="4" fontId="6" fillId="0" borderId="0" xfId="0" applyNumberFormat="1" applyFont="1" applyBorder="1" applyAlignment="1" applyProtection="1">
      <alignment horizontal="right" vertical="center"/>
    </xf>
    <xf numFmtId="0" fontId="4" fillId="3" borderId="15" xfId="0" applyFont="1" applyFill="1" applyBorder="1" applyAlignment="1" applyProtection="1">
      <alignment vertical="center"/>
    </xf>
    <xf numFmtId="0" fontId="4" fillId="2" borderId="0" xfId="0" applyFont="1" applyFill="1" applyBorder="1" applyAlignment="1" applyProtection="1">
      <alignment vertical="center"/>
    </xf>
    <xf numFmtId="0" fontId="4" fillId="0" borderId="0" xfId="0" applyFont="1" applyFill="1" applyBorder="1" applyAlignment="1" applyProtection="1">
      <alignment vertical="center"/>
    </xf>
    <xf numFmtId="4" fontId="6" fillId="0" borderId="0" xfId="0" applyNumberFormat="1" applyFont="1" applyFill="1" applyBorder="1" applyAlignment="1" applyProtection="1">
      <alignment horizontal="right" vertical="center"/>
    </xf>
    <xf numFmtId="0" fontId="6" fillId="0" borderId="0" xfId="0" applyFont="1" applyFill="1" applyBorder="1" applyAlignment="1" applyProtection="1">
      <alignment horizontal="right" vertical="center"/>
    </xf>
    <xf numFmtId="0" fontId="4" fillId="3" borderId="24" xfId="0" applyFont="1" applyFill="1" applyBorder="1" applyAlignment="1" applyProtection="1">
      <alignment vertical="center"/>
    </xf>
    <xf numFmtId="0" fontId="4" fillId="3" borderId="19" xfId="0" applyFont="1" applyFill="1" applyBorder="1" applyAlignment="1" applyProtection="1">
      <alignment vertical="center"/>
    </xf>
    <xf numFmtId="4" fontId="2" fillId="0" borderId="0" xfId="0" applyNumberFormat="1" applyFont="1" applyBorder="1" applyAlignment="1" applyProtection="1">
      <alignment vertical="center"/>
    </xf>
    <xf numFmtId="164" fontId="2" fillId="0" borderId="0" xfId="0" applyNumberFormat="1" applyFont="1" applyBorder="1" applyAlignment="1" applyProtection="1">
      <alignment vertical="center"/>
    </xf>
    <xf numFmtId="4" fontId="7" fillId="0" borderId="0" xfId="0" applyNumberFormat="1" applyFont="1" applyFill="1" applyBorder="1" applyAlignment="1" applyProtection="1">
      <alignment horizontal="right" vertical="center"/>
    </xf>
    <xf numFmtId="0" fontId="1" fillId="2" borderId="0" xfId="0" applyFont="1" applyFill="1" applyBorder="1" applyAlignment="1" applyProtection="1">
      <alignment vertical="center"/>
    </xf>
    <xf numFmtId="0" fontId="2" fillId="0" borderId="0" xfId="0" applyFont="1" applyBorder="1" applyAlignment="1" applyProtection="1">
      <alignment vertical="center"/>
    </xf>
    <xf numFmtId="0" fontId="4" fillId="0" borderId="26" xfId="0" applyFont="1" applyBorder="1" applyAlignment="1" applyProtection="1">
      <alignment vertical="center"/>
    </xf>
    <xf numFmtId="0" fontId="1" fillId="0" borderId="0" xfId="0" applyFont="1" applyBorder="1" applyAlignment="1" applyProtection="1">
      <alignment vertical="center"/>
    </xf>
    <xf numFmtId="0" fontId="2" fillId="0" borderId="0" xfId="0" applyFont="1" applyBorder="1" applyAlignment="1" applyProtection="1">
      <alignment vertical="center"/>
    </xf>
    <xf numFmtId="4" fontId="1" fillId="3" borderId="14" xfId="0" applyNumberFormat="1" applyFont="1" applyFill="1" applyBorder="1" applyAlignment="1" applyProtection="1">
      <alignment vertical="center"/>
    </xf>
    <xf numFmtId="4" fontId="10" fillId="3" borderId="24" xfId="0" applyNumberFormat="1" applyFont="1" applyFill="1" applyBorder="1" applyAlignment="1" applyProtection="1">
      <alignment vertical="center"/>
    </xf>
    <xf numFmtId="4" fontId="10" fillId="3" borderId="21" xfId="0" applyNumberFormat="1" applyFont="1" applyFill="1" applyBorder="1" applyAlignment="1" applyProtection="1">
      <alignment vertical="center"/>
    </xf>
    <xf numFmtId="10" fontId="1" fillId="3" borderId="25" xfId="1" applyNumberFormat="1" applyFont="1" applyFill="1" applyBorder="1" applyAlignment="1" applyProtection="1">
      <alignment vertical="center"/>
    </xf>
    <xf numFmtId="4" fontId="1" fillId="3" borderId="24" xfId="0" applyNumberFormat="1" applyFont="1" applyFill="1" applyBorder="1" applyAlignment="1" applyProtection="1">
      <alignment vertical="center"/>
    </xf>
    <xf numFmtId="4" fontId="1" fillId="3" borderId="14" xfId="0" applyNumberFormat="1" applyFont="1" applyFill="1" applyBorder="1" applyAlignment="1" applyProtection="1">
      <alignment horizontal="right" vertical="center"/>
    </xf>
    <xf numFmtId="4" fontId="1" fillId="3" borderId="15" xfId="0" applyNumberFormat="1" applyFont="1" applyFill="1" applyBorder="1" applyAlignment="1" applyProtection="1">
      <alignment vertical="center"/>
    </xf>
    <xf numFmtId="0" fontId="11" fillId="5" borderId="9" xfId="0" applyFont="1" applyFill="1" applyBorder="1" applyAlignment="1" applyProtection="1">
      <alignment vertical="center"/>
    </xf>
    <xf numFmtId="0" fontId="9" fillId="3" borderId="9" xfId="0" applyFont="1" applyFill="1" applyBorder="1" applyAlignment="1" applyProtection="1">
      <alignment vertical="center"/>
    </xf>
    <xf numFmtId="4" fontId="4" fillId="2" borderId="15" xfId="0" applyNumberFormat="1" applyFont="1" applyFill="1" applyBorder="1" applyAlignment="1" applyProtection="1">
      <alignment vertical="center"/>
      <protection locked="0"/>
    </xf>
    <xf numFmtId="0" fontId="4" fillId="2" borderId="15" xfId="0" applyFont="1" applyFill="1" applyBorder="1" applyAlignment="1" applyProtection="1">
      <alignment vertical="center"/>
    </xf>
    <xf numFmtId="0" fontId="11" fillId="0" borderId="9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vertical="center"/>
      <protection locked="0"/>
    </xf>
    <xf numFmtId="0" fontId="2" fillId="0" borderId="5" xfId="0" applyFont="1" applyBorder="1" applyAlignment="1" applyProtection="1">
      <alignment vertical="center"/>
      <protection locked="0"/>
    </xf>
    <xf numFmtId="0" fontId="4" fillId="0" borderId="0" xfId="0" applyFont="1" applyBorder="1" applyAlignment="1" applyProtection="1">
      <alignment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vertical="center"/>
      <protection locked="0"/>
    </xf>
    <xf numFmtId="0" fontId="4" fillId="0" borderId="8" xfId="0" applyFont="1" applyBorder="1" applyAlignment="1" applyProtection="1">
      <alignment vertical="center"/>
      <protection locked="0"/>
    </xf>
    <xf numFmtId="0" fontId="8" fillId="0" borderId="8" xfId="0" applyFont="1" applyBorder="1" applyAlignment="1" applyProtection="1">
      <alignment vertical="center"/>
      <protection locked="0"/>
    </xf>
    <xf numFmtId="0" fontId="2" fillId="0" borderId="10" xfId="0" applyFont="1" applyBorder="1" applyAlignment="1" applyProtection="1">
      <alignment vertical="center"/>
      <protection locked="0"/>
    </xf>
    <xf numFmtId="0" fontId="2" fillId="0" borderId="11" xfId="0" applyFont="1" applyBorder="1" applyAlignment="1" applyProtection="1">
      <alignment vertical="center"/>
      <protection locked="0"/>
    </xf>
    <xf numFmtId="0" fontId="2" fillId="0" borderId="11" xfId="0" applyFont="1" applyBorder="1" applyAlignment="1" applyProtection="1">
      <alignment horizontal="left" vertical="center"/>
      <protection locked="0"/>
    </xf>
    <xf numFmtId="0" fontId="2" fillId="0" borderId="12" xfId="0" applyFont="1" applyBorder="1" applyAlignment="1" applyProtection="1">
      <alignment vertical="center"/>
      <protection locked="0"/>
    </xf>
    <xf numFmtId="0" fontId="4" fillId="0" borderId="0" xfId="0" applyFont="1" applyBorder="1" applyAlignment="1" applyProtection="1">
      <alignment vertical="center"/>
    </xf>
    <xf numFmtId="0" fontId="2" fillId="0" borderId="0" xfId="0" applyFont="1" applyBorder="1" applyAlignment="1" applyProtection="1">
      <alignment vertical="center"/>
    </xf>
    <xf numFmtId="0" fontId="1" fillId="0" borderId="4" xfId="0" applyFont="1" applyBorder="1" applyAlignment="1" applyProtection="1">
      <alignment vertical="center"/>
    </xf>
    <xf numFmtId="0" fontId="2" fillId="0" borderId="0" xfId="0" applyFont="1" applyFill="1" applyBorder="1" applyAlignment="1" applyProtection="1">
      <alignment vertical="center"/>
    </xf>
    <xf numFmtId="4" fontId="4" fillId="0" borderId="0" xfId="0" applyNumberFormat="1" applyFont="1" applyFill="1" applyBorder="1" applyAlignment="1" applyProtection="1">
      <alignment vertical="center"/>
      <protection locked="0"/>
    </xf>
    <xf numFmtId="0" fontId="2" fillId="0" borderId="5" xfId="0" applyFont="1" applyFill="1" applyBorder="1" applyAlignment="1" applyProtection="1">
      <alignment vertical="center"/>
    </xf>
    <xf numFmtId="4" fontId="4" fillId="0" borderId="0" xfId="0" applyNumberFormat="1" applyFont="1" applyBorder="1" applyAlignment="1" applyProtection="1">
      <alignment horizontal="left" vertical="center"/>
    </xf>
    <xf numFmtId="0" fontId="4" fillId="0" borderId="0" xfId="0" applyFont="1" applyFill="1" applyBorder="1" applyAlignment="1" applyProtection="1">
      <alignment vertical="center"/>
      <protection locked="0"/>
    </xf>
    <xf numFmtId="0" fontId="4" fillId="0" borderId="8" xfId="0" applyFont="1" applyBorder="1" applyAlignment="1" applyProtection="1">
      <alignment horizontal="center" vertical="center"/>
      <protection locked="0"/>
    </xf>
    <xf numFmtId="0" fontId="5" fillId="0" borderId="8" xfId="0" applyFont="1" applyBorder="1" applyAlignment="1" applyProtection="1">
      <alignment vertical="center"/>
      <protection locked="0"/>
    </xf>
    <xf numFmtId="0" fontId="2" fillId="0" borderId="8" xfId="0" applyFont="1" applyBorder="1" applyAlignment="1" applyProtection="1">
      <alignment vertical="center"/>
      <protection locked="0"/>
    </xf>
    <xf numFmtId="0" fontId="4" fillId="0" borderId="1" xfId="0" applyFont="1" applyFill="1" applyBorder="1" applyAlignment="1" applyProtection="1">
      <alignment vertical="center"/>
      <protection locked="0"/>
    </xf>
    <xf numFmtId="0" fontId="2" fillId="0" borderId="2" xfId="0" applyFont="1" applyBorder="1" applyAlignment="1" applyProtection="1">
      <alignment vertical="center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2" fillId="0" borderId="0" xfId="0" applyFont="1" applyFill="1" applyBorder="1" applyAlignment="1" applyProtection="1">
      <alignment vertical="center"/>
      <protection locked="0"/>
    </xf>
    <xf numFmtId="0" fontId="12" fillId="0" borderId="27" xfId="0" applyFont="1" applyFill="1" applyBorder="1" applyAlignment="1" applyProtection="1">
      <alignment vertical="center"/>
    </xf>
    <xf numFmtId="0" fontId="12" fillId="0" borderId="28" xfId="0" applyFont="1" applyFill="1" applyBorder="1" applyAlignment="1" applyProtection="1">
      <alignment vertical="center"/>
    </xf>
    <xf numFmtId="4" fontId="12" fillId="0" borderId="27" xfId="0" applyNumberFormat="1" applyFont="1" applyFill="1" applyBorder="1" applyAlignment="1" applyProtection="1">
      <alignment vertical="center"/>
      <protection locked="0"/>
    </xf>
    <xf numFmtId="4" fontId="12" fillId="0" borderId="28" xfId="0" applyNumberFormat="1" applyFont="1" applyFill="1" applyBorder="1" applyAlignment="1" applyProtection="1">
      <alignment vertical="center"/>
      <protection locked="0"/>
    </xf>
    <xf numFmtId="0" fontId="4" fillId="0" borderId="29" xfId="0" applyFont="1" applyBorder="1" applyAlignment="1" applyProtection="1">
      <alignment vertical="center"/>
    </xf>
    <xf numFmtId="0" fontId="2" fillId="0" borderId="31" xfId="0" applyFont="1" applyBorder="1" applyAlignment="1" applyProtection="1">
      <alignment vertical="center"/>
      <protection locked="0"/>
    </xf>
    <xf numFmtId="0" fontId="2" fillId="0" borderId="32" xfId="0" applyFont="1" applyBorder="1" applyAlignment="1" applyProtection="1">
      <alignment vertical="center"/>
      <protection locked="0"/>
    </xf>
    <xf numFmtId="0" fontId="4" fillId="0" borderId="33" xfId="0" applyFont="1" applyBorder="1" applyAlignment="1" applyProtection="1">
      <alignment vertical="center"/>
    </xf>
    <xf numFmtId="0" fontId="4" fillId="0" borderId="34" xfId="0" applyFont="1" applyBorder="1" applyAlignment="1" applyProtection="1">
      <alignment vertical="center"/>
      <protection locked="0"/>
    </xf>
    <xf numFmtId="0" fontId="2" fillId="0" borderId="35" xfId="0" applyFont="1" applyBorder="1" applyAlignment="1" applyProtection="1">
      <alignment vertical="center"/>
      <protection locked="0"/>
    </xf>
    <xf numFmtId="0" fontId="2" fillId="0" borderId="36" xfId="0" applyFont="1" applyBorder="1" applyAlignment="1" applyProtection="1">
      <alignment vertical="center"/>
      <protection locked="0"/>
    </xf>
    <xf numFmtId="0" fontId="4" fillId="0" borderId="30" xfId="0" quotePrefix="1" applyFont="1" applyBorder="1" applyAlignment="1" applyProtection="1">
      <alignment vertical="center"/>
      <protection locked="0"/>
    </xf>
    <xf numFmtId="0" fontId="9" fillId="0" borderId="0" xfId="0" applyFont="1" applyBorder="1" applyAlignment="1" applyProtection="1">
      <alignment vertical="center"/>
    </xf>
    <xf numFmtId="4" fontId="13" fillId="0" borderId="0" xfId="0" applyNumberFormat="1" applyFont="1" applyBorder="1" applyAlignment="1" applyProtection="1">
      <alignment horizontal="right" vertical="center"/>
    </xf>
    <xf numFmtId="0" fontId="9" fillId="0" borderId="5" xfId="0" applyFont="1" applyBorder="1" applyAlignment="1" applyProtection="1">
      <alignment vertical="center"/>
    </xf>
    <xf numFmtId="0" fontId="14" fillId="6" borderId="37" xfId="0" applyFont="1" applyFill="1" applyBorder="1" applyAlignment="1" applyProtection="1">
      <alignment vertical="center"/>
    </xf>
    <xf numFmtId="4" fontId="14" fillId="6" borderId="37" xfId="0" applyNumberFormat="1" applyFont="1" applyFill="1" applyBorder="1" applyAlignment="1" applyProtection="1">
      <alignment vertical="center"/>
      <protection locked="0"/>
    </xf>
    <xf numFmtId="4" fontId="11" fillId="5" borderId="9" xfId="0" applyNumberFormat="1" applyFont="1" applyFill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vertical="center"/>
    </xf>
    <xf numFmtId="0" fontId="9" fillId="2" borderId="0" xfId="0" applyFont="1" applyFill="1" applyBorder="1" applyAlignment="1" applyProtection="1">
      <alignment vertical="center"/>
    </xf>
    <xf numFmtId="10" fontId="13" fillId="0" borderId="0" xfId="0" applyNumberFormat="1" applyFont="1" applyBorder="1" applyAlignment="1" applyProtection="1">
      <alignment horizontal="center" vertical="center"/>
    </xf>
    <xf numFmtId="0" fontId="11" fillId="5" borderId="14" xfId="0" applyFont="1" applyFill="1" applyBorder="1" applyAlignment="1" applyProtection="1">
      <alignment vertical="center"/>
    </xf>
    <xf numFmtId="4" fontId="11" fillId="5" borderId="14" xfId="0" applyNumberFormat="1" applyFont="1" applyFill="1" applyBorder="1" applyAlignment="1" applyProtection="1">
      <alignment vertical="center"/>
      <protection locked="0"/>
    </xf>
    <xf numFmtId="0" fontId="11" fillId="5" borderId="15" xfId="0" applyFont="1" applyFill="1" applyBorder="1" applyAlignment="1" applyProtection="1">
      <alignment vertical="center"/>
    </xf>
    <xf numFmtId="4" fontId="11" fillId="5" borderId="15" xfId="0" applyNumberFormat="1" applyFont="1" applyFill="1" applyBorder="1" applyAlignment="1" applyProtection="1">
      <alignment vertical="center"/>
      <protection locked="0"/>
    </xf>
    <xf numFmtId="4" fontId="11" fillId="5" borderId="14" xfId="0" applyNumberFormat="1" applyFont="1" applyFill="1" applyBorder="1" applyAlignment="1" applyProtection="1">
      <alignment vertical="center"/>
    </xf>
    <xf numFmtId="0" fontId="4" fillId="0" borderId="0" xfId="0" applyFont="1" applyFill="1" applyBorder="1" applyAlignment="1" applyProtection="1">
      <alignment vertical="center"/>
      <protection locked="0"/>
    </xf>
    <xf numFmtId="0" fontId="0" fillId="0" borderId="0" xfId="0" applyFill="1" applyBorder="1" applyAlignment="1" applyProtection="1">
      <alignment vertical="center"/>
      <protection locked="0"/>
    </xf>
    <xf numFmtId="0" fontId="4" fillId="0" borderId="1" xfId="0" applyFont="1" applyFill="1" applyBorder="1" applyAlignment="1" applyProtection="1">
      <alignment vertical="center" wrapText="1"/>
      <protection locked="0"/>
    </xf>
    <xf numFmtId="0" fontId="2" fillId="0" borderId="2" xfId="0" applyFont="1" applyBorder="1" applyAlignment="1" applyProtection="1">
      <alignment vertical="center" wrapText="1"/>
      <protection locked="0"/>
    </xf>
    <xf numFmtId="0" fontId="2" fillId="0" borderId="3" xfId="0" applyFont="1" applyBorder="1" applyAlignment="1" applyProtection="1">
      <alignment vertical="center" wrapText="1"/>
      <protection locked="0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0" fillId="0" borderId="0" xfId="0" applyFill="1" applyBorder="1" applyAlignment="1" applyProtection="1">
      <alignment horizontal="center" vertical="center"/>
      <protection locked="0"/>
    </xf>
    <xf numFmtId="0" fontId="4" fillId="0" borderId="0" xfId="0" applyFont="1" applyBorder="1" applyAlignment="1" applyProtection="1">
      <alignment horizontal="center" vertical="center"/>
      <protection locked="0"/>
    </xf>
    <xf numFmtId="0" fontId="0" fillId="0" borderId="0" xfId="0" applyBorder="1" applyAlignment="1" applyProtection="1">
      <alignment horizontal="center" vertical="center"/>
      <protection locked="0"/>
    </xf>
    <xf numFmtId="0" fontId="4" fillId="0" borderId="0" xfId="0" applyFont="1" applyBorder="1" applyAlignment="1" applyProtection="1">
      <alignment vertical="center"/>
      <protection locked="0"/>
    </xf>
    <xf numFmtId="0" fontId="0" fillId="0" borderId="0" xfId="0" applyBorder="1" applyAlignment="1" applyProtection="1">
      <alignment vertical="center"/>
      <protection locked="0"/>
    </xf>
    <xf numFmtId="0" fontId="9" fillId="4" borderId="0" xfId="0" applyFont="1" applyFill="1" applyBorder="1" applyAlignment="1" applyProtection="1">
      <alignment horizontal="left" vertical="top" wrapText="1"/>
    </xf>
    <xf numFmtId="0" fontId="4" fillId="0" borderId="20" xfId="0" applyFont="1" applyBorder="1" applyAlignment="1" applyProtection="1">
      <alignment horizontal="left" vertical="center"/>
      <protection locked="0"/>
    </xf>
    <xf numFmtId="0" fontId="4" fillId="0" borderId="21" xfId="0" applyFont="1" applyBorder="1" applyAlignment="1" applyProtection="1">
      <alignment horizontal="left" vertical="center"/>
      <protection locked="0"/>
    </xf>
    <xf numFmtId="0" fontId="4" fillId="0" borderId="18" xfId="0" applyFont="1" applyBorder="1" applyAlignment="1" applyProtection="1">
      <alignment vertical="center"/>
      <protection locked="0"/>
    </xf>
    <xf numFmtId="0" fontId="2" fillId="0" borderId="18" xfId="0" applyFont="1" applyBorder="1" applyAlignment="1" applyProtection="1">
      <alignment vertical="center"/>
      <protection locked="0"/>
    </xf>
    <xf numFmtId="0" fontId="2" fillId="0" borderId="17" xfId="0" applyFont="1" applyBorder="1" applyAlignment="1" applyProtection="1">
      <alignment vertical="center"/>
      <protection locked="0"/>
    </xf>
    <xf numFmtId="0" fontId="4" fillId="0" borderId="20" xfId="0" applyFont="1" applyBorder="1" applyAlignment="1" applyProtection="1">
      <alignment horizontal="left" vertical="center" wrapText="1"/>
      <protection locked="0"/>
    </xf>
    <xf numFmtId="0" fontId="3" fillId="0" borderId="4" xfId="0" applyFont="1" applyBorder="1" applyAlignment="1" applyProtection="1">
      <alignment horizontal="center" vertical="center"/>
    </xf>
    <xf numFmtId="0" fontId="3" fillId="0" borderId="6" xfId="0" applyFont="1" applyBorder="1" applyAlignment="1" applyProtection="1">
      <alignment horizontal="center" vertical="center"/>
    </xf>
    <xf numFmtId="0" fontId="3" fillId="0" borderId="7" xfId="0" applyFont="1" applyBorder="1" applyAlignment="1" applyProtection="1">
      <alignment horizontal="center" vertical="center"/>
    </xf>
    <xf numFmtId="0" fontId="5" fillId="0" borderId="22" xfId="0" applyFont="1" applyBorder="1" applyAlignment="1" applyProtection="1">
      <alignment horizontal="left" vertical="center"/>
      <protection locked="0"/>
    </xf>
    <xf numFmtId="0" fontId="5" fillId="0" borderId="23" xfId="0" applyFont="1" applyBorder="1" applyAlignment="1" applyProtection="1">
      <alignment horizontal="left" vertical="center"/>
      <protection locked="0"/>
    </xf>
    <xf numFmtId="0" fontId="5" fillId="0" borderId="13" xfId="0" applyFont="1" applyBorder="1" applyAlignment="1" applyProtection="1">
      <alignment horizontal="left" vertical="center"/>
      <protection locked="0"/>
    </xf>
    <xf numFmtId="14" fontId="4" fillId="0" borderId="4" xfId="0" applyNumberFormat="1" applyFont="1" applyFill="1" applyBorder="1" applyAlignment="1" applyProtection="1">
      <alignment horizontal="center" vertical="center"/>
      <protection locked="0"/>
    </xf>
    <xf numFmtId="14" fontId="4" fillId="0" borderId="7" xfId="0" applyNumberFormat="1" applyFont="1" applyFill="1" applyBorder="1" applyAlignment="1" applyProtection="1">
      <alignment horizontal="center" vertical="center"/>
      <protection locked="0"/>
    </xf>
    <xf numFmtId="0" fontId="5" fillId="0" borderId="20" xfId="0" applyFont="1" applyBorder="1" applyAlignment="1" applyProtection="1">
      <alignment horizontal="left" vertical="center"/>
      <protection locked="0"/>
    </xf>
    <xf numFmtId="0" fontId="5" fillId="0" borderId="21" xfId="0" applyFont="1" applyBorder="1" applyAlignment="1" applyProtection="1">
      <alignment horizontal="left" vertical="center"/>
      <protection locked="0"/>
    </xf>
  </cellXfs>
  <cellStyles count="3">
    <cellStyle name="Normal" xfId="0" builtinId="0"/>
    <cellStyle name="Normal 2" xfId="2"/>
    <cellStyle name="Yüzde" xfId="1" builtinId="5"/>
  </cellStyles>
  <dxfs count="0"/>
  <tableStyles count="0" defaultTableStyle="TableStyleMedium2" defaultPivotStyle="PivotStyleLight16"/>
  <colors>
    <mruColors>
      <color rgb="FF00FFFF"/>
      <color rgb="FFFFFF66"/>
      <color rgb="FF99C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0</xdr:row>
      <xdr:rowOff>47625</xdr:rowOff>
    </xdr:from>
    <xdr:to>
      <xdr:col>2</xdr:col>
      <xdr:colOff>266700</xdr:colOff>
      <xdr:row>0</xdr:row>
      <xdr:rowOff>428625</xdr:rowOff>
    </xdr:to>
    <xdr:pic>
      <xdr:nvPicPr>
        <xdr:cNvPr id="2" name="Picture 4" descr="bayraktarotomotivlogol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3350" y="47625"/>
          <a:ext cx="283845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1277473</xdr:colOff>
      <xdr:row>58</xdr:row>
      <xdr:rowOff>179298</xdr:rowOff>
    </xdr:from>
    <xdr:to>
      <xdr:col>6</xdr:col>
      <xdr:colOff>168089</xdr:colOff>
      <xdr:row>63</xdr:row>
      <xdr:rowOff>114864</xdr:rowOff>
    </xdr:to>
    <xdr:pic>
      <xdr:nvPicPr>
        <xdr:cNvPr id="4" name="Resim 3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4482355" y="11295533"/>
          <a:ext cx="2140322" cy="149318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11206</xdr:colOff>
      <xdr:row>58</xdr:row>
      <xdr:rowOff>156882</xdr:rowOff>
    </xdr:from>
    <xdr:to>
      <xdr:col>1</xdr:col>
      <xdr:colOff>2229972</xdr:colOff>
      <xdr:row>63</xdr:row>
      <xdr:rowOff>149598</xdr:rowOff>
    </xdr:to>
    <xdr:pic>
      <xdr:nvPicPr>
        <xdr:cNvPr id="6" name="Resim 5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12059" y="11273117"/>
          <a:ext cx="2218766" cy="15503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2229969</xdr:colOff>
      <xdr:row>58</xdr:row>
      <xdr:rowOff>179295</xdr:rowOff>
    </xdr:from>
    <xdr:to>
      <xdr:col>3</xdr:col>
      <xdr:colOff>1255059</xdr:colOff>
      <xdr:row>63</xdr:row>
      <xdr:rowOff>105336</xdr:rowOff>
    </xdr:to>
    <xdr:pic>
      <xdr:nvPicPr>
        <xdr:cNvPr id="7" name="Resim 6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330822" y="11295530"/>
          <a:ext cx="2129119" cy="14836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168088</xdr:colOff>
      <xdr:row>58</xdr:row>
      <xdr:rowOff>179295</xdr:rowOff>
    </xdr:from>
    <xdr:to>
      <xdr:col>8</xdr:col>
      <xdr:colOff>560294</xdr:colOff>
      <xdr:row>63</xdr:row>
      <xdr:rowOff>114861</xdr:rowOff>
    </xdr:to>
    <xdr:pic>
      <xdr:nvPicPr>
        <xdr:cNvPr id="8" name="Resim 7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622676" y="11295530"/>
          <a:ext cx="2151530" cy="149318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B1:Q82"/>
  <sheetViews>
    <sheetView showGridLines="0" tabSelected="1" zoomScale="85" zoomScaleNormal="85" workbookViewId="0">
      <selection activeCell="B1" sqref="B1:I1"/>
    </sheetView>
  </sheetViews>
  <sheetFormatPr defaultColWidth="9.109375" defaultRowHeight="13.2"/>
  <cols>
    <col min="1" max="1" width="1.44140625" style="7" customWidth="1"/>
    <col min="2" max="2" width="35" style="7" customWidth="1"/>
    <col min="3" max="3" width="11.5546875" style="7" customWidth="1"/>
    <col min="4" max="4" width="24.44140625" style="7" customWidth="1"/>
    <col min="5" max="5" width="10.5546875" style="7" bestFit="1" customWidth="1"/>
    <col min="6" max="6" width="13.6640625" style="7" customWidth="1"/>
    <col min="7" max="7" width="13.33203125" style="7" customWidth="1"/>
    <col min="8" max="8" width="13.109375" style="7" bestFit="1" customWidth="1"/>
    <col min="9" max="9" width="9.109375" style="7" customWidth="1"/>
    <col min="10" max="10" width="9.109375" style="62" customWidth="1"/>
    <col min="11" max="13" width="13.109375" style="62" hidden="1" customWidth="1"/>
    <col min="14" max="15" width="9.109375" style="62" hidden="1" customWidth="1"/>
    <col min="16" max="17" width="9.109375" style="62" customWidth="1"/>
    <col min="18" max="19" width="9.109375" style="7" customWidth="1"/>
    <col min="20" max="16384" width="9.109375" style="7"/>
  </cols>
  <sheetData>
    <row r="1" spans="2:17" ht="35.25" customHeight="1" thickBot="1">
      <c r="B1" s="120" t="s">
        <v>58</v>
      </c>
      <c r="C1" s="121"/>
      <c r="D1" s="121"/>
      <c r="E1" s="121"/>
      <c r="F1" s="121"/>
      <c r="G1" s="121"/>
      <c r="H1" s="121"/>
      <c r="I1" s="122"/>
    </row>
    <row r="2" spans="2:17" ht="15" customHeight="1" thickBot="1">
      <c r="B2" s="8"/>
      <c r="C2" s="9"/>
      <c r="D2" s="9"/>
      <c r="E2" s="9"/>
      <c r="F2" s="9"/>
      <c r="G2" s="9"/>
      <c r="H2" s="9"/>
      <c r="I2" s="10"/>
    </row>
    <row r="3" spans="2:17" ht="15.75" customHeight="1" thickBot="1">
      <c r="B3" s="11" t="s">
        <v>4</v>
      </c>
      <c r="C3" s="123" t="s">
        <v>51</v>
      </c>
      <c r="D3" s="124"/>
      <c r="E3" s="124"/>
      <c r="F3" s="125"/>
      <c r="G3" s="12"/>
      <c r="H3" s="126">
        <f ca="1">TODAY()</f>
        <v>42096</v>
      </c>
      <c r="I3" s="127"/>
    </row>
    <row r="4" spans="2:17" ht="15.75" customHeight="1" thickBot="1">
      <c r="B4" s="13" t="s">
        <v>0</v>
      </c>
      <c r="C4" s="128"/>
      <c r="D4" s="128"/>
      <c r="E4" s="128"/>
      <c r="F4" s="129"/>
      <c r="H4" s="37"/>
      <c r="I4" s="14"/>
    </row>
    <row r="5" spans="2:17" ht="15.75" customHeight="1" thickBot="1">
      <c r="H5" s="37"/>
      <c r="I5" s="14"/>
    </row>
    <row r="6" spans="2:17" ht="15.75" customHeight="1" thickBot="1">
      <c r="B6" s="11" t="s">
        <v>1</v>
      </c>
      <c r="C6" s="116"/>
      <c r="D6" s="117"/>
      <c r="E6" s="117"/>
      <c r="F6" s="118"/>
      <c r="G6" s="46" t="s">
        <v>45</v>
      </c>
      <c r="H6" s="37"/>
      <c r="I6" s="14"/>
    </row>
    <row r="7" spans="2:17" s="34" customFormat="1" ht="15.75" customHeight="1" thickBot="1">
      <c r="B7" s="35" t="s">
        <v>40</v>
      </c>
      <c r="C7" s="116"/>
      <c r="D7" s="117"/>
      <c r="E7" s="117"/>
      <c r="F7" s="118"/>
      <c r="G7" s="49">
        <v>1</v>
      </c>
      <c r="H7" s="37"/>
      <c r="I7" s="14"/>
      <c r="J7" s="62"/>
      <c r="K7" s="62"/>
      <c r="L7" s="62"/>
      <c r="M7" s="62"/>
      <c r="N7" s="62"/>
      <c r="O7" s="62"/>
      <c r="P7" s="62"/>
      <c r="Q7" s="62"/>
    </row>
    <row r="8" spans="2:17" ht="15.75" customHeight="1" thickBot="1">
      <c r="B8" s="13" t="s">
        <v>25</v>
      </c>
      <c r="C8" s="114"/>
      <c r="D8" s="114"/>
      <c r="E8" s="114"/>
      <c r="F8" s="115"/>
      <c r="I8" s="14"/>
    </row>
    <row r="9" spans="2:17" ht="15.75" customHeight="1" thickBot="1">
      <c r="B9" s="13" t="s">
        <v>44</v>
      </c>
      <c r="C9" s="114"/>
      <c r="D9" s="114"/>
      <c r="E9" s="114"/>
      <c r="F9" s="115"/>
      <c r="I9" s="14"/>
    </row>
    <row r="10" spans="2:17" ht="15.75" customHeight="1" thickBot="1">
      <c r="I10" s="14"/>
    </row>
    <row r="11" spans="2:17" ht="15.75" customHeight="1">
      <c r="B11" s="11" t="s">
        <v>35</v>
      </c>
      <c r="C11" s="116"/>
      <c r="D11" s="117"/>
      <c r="E11" s="117"/>
      <c r="F11" s="118"/>
      <c r="G11" s="15"/>
      <c r="I11" s="14"/>
    </row>
    <row r="12" spans="2:17" s="62" customFormat="1" ht="15.75" customHeight="1">
      <c r="B12" s="83" t="s">
        <v>36</v>
      </c>
      <c r="C12" s="84"/>
      <c r="D12" s="85"/>
      <c r="E12" s="85"/>
      <c r="F12" s="86"/>
      <c r="G12" s="15"/>
      <c r="I12" s="14"/>
    </row>
    <row r="13" spans="2:17" s="62" customFormat="1" ht="15.75" customHeight="1">
      <c r="B13" s="80" t="s">
        <v>55</v>
      </c>
      <c r="C13" s="87"/>
      <c r="D13" s="81"/>
      <c r="E13" s="81"/>
      <c r="F13" s="82"/>
      <c r="G13" s="15"/>
      <c r="I13" s="14"/>
    </row>
    <row r="14" spans="2:17" ht="15.75" customHeight="1" thickBot="1">
      <c r="B14" s="13" t="s">
        <v>56</v>
      </c>
      <c r="C14" s="119"/>
      <c r="D14" s="114"/>
      <c r="E14" s="114"/>
      <c r="F14" s="115"/>
      <c r="I14" s="14"/>
    </row>
    <row r="15" spans="2:17" ht="15.75" customHeight="1" thickBot="1">
      <c r="I15" s="14"/>
    </row>
    <row r="16" spans="2:17" s="64" customFormat="1" ht="16.2" thickTop="1">
      <c r="B16" s="76" t="s">
        <v>53</v>
      </c>
      <c r="D16" s="78"/>
      <c r="E16" s="26"/>
      <c r="I16" s="66"/>
    </row>
    <row r="17" spans="2:16" s="64" customFormat="1" ht="16.2" thickBot="1">
      <c r="B17" s="77" t="s">
        <v>52</v>
      </c>
      <c r="D17" s="79">
        <f>D45-D16</f>
        <v>0</v>
      </c>
      <c r="E17" s="26"/>
      <c r="I17" s="66"/>
    </row>
    <row r="18" spans="2:16" ht="16.2" thickTop="1" thickBot="1">
      <c r="D18" s="17"/>
      <c r="E18" s="22"/>
      <c r="F18" s="64"/>
      <c r="I18" s="14"/>
    </row>
    <row r="19" spans="2:16" ht="15.6" thickBot="1">
      <c r="B19" s="28" t="s">
        <v>2</v>
      </c>
      <c r="D19" s="39" t="e">
        <f>D31</f>
        <v>#DIV/0!</v>
      </c>
      <c r="E19" s="17"/>
      <c r="I19" s="14"/>
      <c r="K19" s="33"/>
      <c r="L19" s="33"/>
      <c r="M19" s="33"/>
      <c r="N19" s="33"/>
      <c r="O19" s="21"/>
      <c r="P19" s="22"/>
    </row>
    <row r="20" spans="2:16" ht="15.6" thickBot="1">
      <c r="B20" s="29" t="s">
        <v>3</v>
      </c>
      <c r="C20" s="41" t="e">
        <f>D20/D19</f>
        <v>#DIV/0!</v>
      </c>
      <c r="D20" s="40" t="e">
        <f>(D19-D23)-D42</f>
        <v>#DIV/0!</v>
      </c>
      <c r="E20" s="17"/>
      <c r="I20" s="14"/>
      <c r="K20" s="33"/>
      <c r="L20" s="33"/>
      <c r="M20" s="33"/>
      <c r="N20" s="33"/>
      <c r="O20" s="21"/>
      <c r="P20" s="22"/>
    </row>
    <row r="21" spans="2:16" ht="15.6" thickBot="1">
      <c r="D21" s="17"/>
      <c r="E21" s="20"/>
      <c r="I21" s="14"/>
      <c r="K21" s="33" t="s">
        <v>41</v>
      </c>
      <c r="L21" s="33"/>
      <c r="M21" s="33"/>
      <c r="N21" s="33"/>
      <c r="O21" s="21"/>
      <c r="P21" s="22"/>
    </row>
    <row r="22" spans="2:16" ht="15">
      <c r="B22" s="16" t="s">
        <v>34</v>
      </c>
      <c r="D22" s="4"/>
      <c r="E22" s="17"/>
      <c r="I22" s="14"/>
    </row>
    <row r="23" spans="2:16" ht="15">
      <c r="B23" s="18" t="s">
        <v>42</v>
      </c>
      <c r="D23" s="38">
        <f>D22-D24-D25-D26</f>
        <v>0</v>
      </c>
      <c r="E23" s="17"/>
      <c r="I23" s="14"/>
    </row>
    <row r="24" spans="2:16" ht="15">
      <c r="B24" s="19" t="s">
        <v>5</v>
      </c>
      <c r="D24" s="5">
        <v>0</v>
      </c>
      <c r="E24" s="17"/>
      <c r="I24" s="14"/>
    </row>
    <row r="25" spans="2:16" ht="15">
      <c r="B25" s="19" t="s">
        <v>6</v>
      </c>
      <c r="D25" s="5">
        <v>0</v>
      </c>
      <c r="E25" s="17"/>
      <c r="I25" s="14"/>
      <c r="O25" s="20"/>
      <c r="P25" s="20"/>
    </row>
    <row r="26" spans="2:16" ht="15" customHeight="1">
      <c r="B26" s="19" t="s">
        <v>7</v>
      </c>
      <c r="D26" s="5">
        <v>0</v>
      </c>
      <c r="E26" s="17"/>
      <c r="I26" s="14"/>
      <c r="K26" s="33"/>
      <c r="L26" s="33"/>
      <c r="M26" s="33"/>
      <c r="N26" s="33"/>
      <c r="O26" s="21"/>
      <c r="P26" s="22"/>
    </row>
    <row r="27" spans="2:16" ht="15" customHeight="1" thickBot="1">
      <c r="B27" s="23" t="s">
        <v>29</v>
      </c>
      <c r="D27" s="44">
        <f>SUM(D24:D26)</f>
        <v>0</v>
      </c>
      <c r="I27" s="14"/>
      <c r="K27" s="33" t="s">
        <v>33</v>
      </c>
      <c r="L27" s="33" t="e">
        <f>+D27/D22</f>
        <v>#DIV/0!</v>
      </c>
      <c r="M27" s="33"/>
      <c r="N27" s="33"/>
      <c r="O27" s="21"/>
      <c r="P27" s="22"/>
    </row>
    <row r="28" spans="2:16" ht="7.5" customHeight="1" thickBot="1">
      <c r="B28" s="24"/>
      <c r="D28" s="17"/>
      <c r="I28" s="14"/>
      <c r="K28" s="33"/>
      <c r="L28" s="33"/>
      <c r="M28" s="33"/>
      <c r="N28" s="33"/>
      <c r="O28" s="21"/>
      <c r="P28" s="22"/>
    </row>
    <row r="29" spans="2:16" s="88" customFormat="1" ht="15.75" customHeight="1" thickBot="1">
      <c r="B29" s="45" t="s">
        <v>28</v>
      </c>
      <c r="D29" s="93"/>
      <c r="E29" s="94"/>
      <c r="I29" s="90"/>
      <c r="K29" s="95"/>
      <c r="L29" s="95"/>
      <c r="M29" s="95"/>
      <c r="N29" s="95"/>
      <c r="O29" s="96"/>
      <c r="P29" s="89"/>
    </row>
    <row r="30" spans="2:16" ht="15" customHeight="1" thickBot="1">
      <c r="B30" s="25"/>
      <c r="C30" s="26"/>
      <c r="D30" s="27"/>
      <c r="E30" s="17"/>
      <c r="I30" s="14"/>
      <c r="K30" s="33"/>
      <c r="L30" s="33"/>
      <c r="M30" s="33"/>
      <c r="N30" s="33"/>
      <c r="O30" s="21"/>
      <c r="P30" s="22"/>
    </row>
    <row r="31" spans="2:16" ht="15">
      <c r="B31" s="28" t="s">
        <v>27</v>
      </c>
      <c r="D31" s="42" t="e">
        <f>((D45-D43-D41-D40-D39-D38-D37-D36)/1.18)-D33</f>
        <v>#DIV/0!</v>
      </c>
      <c r="E31" s="22"/>
      <c r="I31" s="14"/>
      <c r="K31" s="62" t="e">
        <f>+TEXT(IF(K33=$D$33,TRUE,FALSE),)</f>
        <v>#DIV/0!</v>
      </c>
      <c r="L31" s="62" t="e">
        <f t="shared" ref="L31:N31" si="0">+TEXT(IF(L33=$D$33,TRUE,FALSE),)</f>
        <v>#DIV/0!</v>
      </c>
      <c r="M31" s="62" t="e">
        <f t="shared" si="0"/>
        <v>#DIV/0!</v>
      </c>
      <c r="N31" s="62" t="e">
        <f t="shared" si="0"/>
        <v>#DIV/0!</v>
      </c>
      <c r="O31" s="21"/>
      <c r="P31" s="22"/>
    </row>
    <row r="32" spans="2:16" ht="15">
      <c r="B32" s="19" t="s">
        <v>26</v>
      </c>
      <c r="D32" s="6">
        <v>0.45</v>
      </c>
      <c r="I32" s="14"/>
      <c r="K32" s="33" t="s">
        <v>30</v>
      </c>
      <c r="L32" s="33" t="s">
        <v>39</v>
      </c>
      <c r="M32" s="33" t="s">
        <v>32</v>
      </c>
      <c r="N32" s="33" t="s">
        <v>47</v>
      </c>
      <c r="O32" s="33" t="s">
        <v>49</v>
      </c>
      <c r="P32" s="22"/>
    </row>
    <row r="33" spans="2:16" ht="15">
      <c r="B33" s="18" t="s">
        <v>8</v>
      </c>
      <c r="D33" s="43" t="e">
        <f>+IF(G36="Evet",0,MAX(K33:N33))</f>
        <v>#DIV/0!</v>
      </c>
      <c r="F33" s="113" t="e">
        <f>+IF(G36="Evet",O34,TEXT(HLOOKUP("doğru",$K$31:$N$35,4,0),))</f>
        <v>#N/A</v>
      </c>
      <c r="G33" s="113"/>
      <c r="H33" s="113"/>
      <c r="I33" s="14"/>
      <c r="K33" s="33" t="e">
        <f>+IF(L27&lt;=0.1,0,D22*D32*0.9)</f>
        <v>#DIV/0!</v>
      </c>
      <c r="L33" s="33">
        <f>(D45-D43-D41-D40-D39-D38-D37-D36)/1.18/(1+D32)*(D32)</f>
        <v>-252.98363530099357</v>
      </c>
      <c r="M33" s="33">
        <f>+D29*(D32)</f>
        <v>0</v>
      </c>
      <c r="N33" s="33" t="e">
        <f>+IF(L27&lt;=0.1,D23*D32,0)</f>
        <v>#DIV/0!</v>
      </c>
      <c r="O33" s="61">
        <v>0</v>
      </c>
    </row>
    <row r="34" spans="2:16" ht="15">
      <c r="B34" s="18" t="s">
        <v>38</v>
      </c>
      <c r="D34" s="43" t="e">
        <f>(D31+D33)*18%</f>
        <v>#DIV/0!</v>
      </c>
      <c r="E34" s="22"/>
      <c r="F34" s="113"/>
      <c r="G34" s="113"/>
      <c r="H34" s="113"/>
      <c r="I34" s="14"/>
      <c r="K34" s="33" t="str">
        <f>+"ÖTV matrahı net alış bedeli olan "&amp;TEXT(K35,"#.##0,00")&amp;" TL tutarından hesaplanmıştır."</f>
        <v>ÖTV matrahı net alış bedeli olan 0,00 TL tutarından hesaplanmıştır.</v>
      </c>
      <c r="L34" s="33"/>
      <c r="M34" s="33" t="str">
        <f>+"ÖTV matrahı net ithalat bedeli olan "&amp;TEXT(M35,"#.##0,00")&amp;" TL tutarından hesaplanmıştır."</f>
        <v>ÖTV matrahı net ithalat bedeli olan 0,00 TL tutarından hesaplanmıştır.</v>
      </c>
      <c r="N34" s="36" t="s">
        <v>47</v>
      </c>
      <c r="O34" s="33" t="s">
        <v>49</v>
      </c>
      <c r="P34" s="22"/>
    </row>
    <row r="35" spans="2:16" ht="16.2" thickBot="1">
      <c r="B35" s="97" t="s">
        <v>9</v>
      </c>
      <c r="D35" s="101" t="e">
        <f>D31+D33+D34</f>
        <v>#DIV/0!</v>
      </c>
      <c r="E35" s="22"/>
      <c r="F35" s="113"/>
      <c r="G35" s="113"/>
      <c r="H35" s="113"/>
      <c r="I35" s="14"/>
      <c r="K35" s="30">
        <f>+D22-D22*0.1</f>
        <v>0</v>
      </c>
      <c r="L35" s="36" t="s">
        <v>43</v>
      </c>
      <c r="M35" s="30">
        <f>+D29</f>
        <v>0</v>
      </c>
      <c r="N35" s="36"/>
      <c r="O35" s="21"/>
      <c r="P35" s="22"/>
    </row>
    <row r="36" spans="2:16" ht="15.6" thickBot="1">
      <c r="B36" s="19" t="s">
        <v>22</v>
      </c>
      <c r="D36" s="5">
        <v>178.5</v>
      </c>
      <c r="E36" s="22"/>
      <c r="F36" s="63" t="s">
        <v>48</v>
      </c>
      <c r="G36" s="1" t="s">
        <v>50</v>
      </c>
      <c r="H36" s="31"/>
      <c r="I36" s="14"/>
      <c r="O36" s="21"/>
      <c r="P36" s="22"/>
    </row>
    <row r="37" spans="2:16" ht="15">
      <c r="B37" s="19" t="s">
        <v>10</v>
      </c>
      <c r="D37" s="5">
        <v>0</v>
      </c>
      <c r="E37" s="22"/>
      <c r="I37" s="14"/>
    </row>
    <row r="38" spans="2:16" ht="15">
      <c r="B38" s="19" t="s">
        <v>23</v>
      </c>
      <c r="D38" s="5">
        <v>250</v>
      </c>
      <c r="E38" s="22"/>
      <c r="I38" s="14"/>
    </row>
    <row r="39" spans="2:16" ht="15">
      <c r="B39" s="19" t="s">
        <v>24</v>
      </c>
      <c r="D39" s="5">
        <v>31</v>
      </c>
      <c r="E39" s="22"/>
      <c r="I39" s="14"/>
    </row>
    <row r="40" spans="2:16" ht="15">
      <c r="B40" s="19" t="s">
        <v>11</v>
      </c>
      <c r="D40" s="5">
        <v>472.5</v>
      </c>
      <c r="I40" s="14"/>
    </row>
    <row r="41" spans="2:16" s="88" customFormat="1" ht="15.6">
      <c r="B41" s="97" t="s">
        <v>54</v>
      </c>
      <c r="D41" s="98">
        <v>0</v>
      </c>
      <c r="I41" s="90"/>
    </row>
    <row r="42" spans="2:16" ht="15">
      <c r="B42" s="19" t="s">
        <v>37</v>
      </c>
      <c r="D42" s="5">
        <v>38.97</v>
      </c>
      <c r="I42" s="14"/>
    </row>
    <row r="43" spans="2:16" ht="15">
      <c r="B43" s="19" t="s">
        <v>12</v>
      </c>
      <c r="D43" s="5">
        <v>29.9</v>
      </c>
      <c r="E43" s="22"/>
      <c r="I43" s="14"/>
    </row>
    <row r="44" spans="2:16" s="88" customFormat="1" ht="15.6">
      <c r="B44" s="91" t="s">
        <v>57</v>
      </c>
      <c r="D44" s="92">
        <f>SUM(D36:D40,D43)</f>
        <v>961.9</v>
      </c>
      <c r="E44" s="89"/>
      <c r="I44" s="90"/>
    </row>
    <row r="45" spans="2:16" s="88" customFormat="1" ht="16.2" thickBot="1">
      <c r="B45" s="99" t="s">
        <v>13</v>
      </c>
      <c r="D45" s="100"/>
      <c r="E45" s="89"/>
      <c r="I45" s="90"/>
    </row>
    <row r="46" spans="2:16" s="64" customFormat="1" ht="15.6" thickBot="1">
      <c r="B46" s="25"/>
      <c r="D46" s="65"/>
      <c r="E46" s="26"/>
      <c r="I46" s="66"/>
    </row>
    <row r="47" spans="2:16" ht="15">
      <c r="B47" s="16" t="s">
        <v>19</v>
      </c>
      <c r="D47" s="4">
        <v>0</v>
      </c>
      <c r="E47" s="22"/>
      <c r="I47" s="14"/>
    </row>
    <row r="48" spans="2:16" ht="15">
      <c r="B48" s="19" t="s">
        <v>14</v>
      </c>
      <c r="D48" s="5">
        <v>0</v>
      </c>
      <c r="E48" s="22"/>
      <c r="I48" s="14"/>
    </row>
    <row r="49" spans="2:17" ht="15">
      <c r="B49" s="19" t="s">
        <v>15</v>
      </c>
      <c r="D49" s="5">
        <v>0</v>
      </c>
      <c r="E49" s="22"/>
      <c r="I49" s="14"/>
    </row>
    <row r="50" spans="2:17" ht="15">
      <c r="B50" s="19" t="s">
        <v>16</v>
      </c>
      <c r="D50" s="5">
        <v>0</v>
      </c>
      <c r="E50" s="67"/>
      <c r="I50" s="14"/>
    </row>
    <row r="51" spans="2:17" ht="15.6" thickBot="1">
      <c r="B51" s="48" t="s">
        <v>17</v>
      </c>
      <c r="D51" s="47">
        <v>0</v>
      </c>
      <c r="E51" s="67"/>
      <c r="I51" s="14"/>
    </row>
    <row r="52" spans="2:17" s="37" customFormat="1" ht="15.6" thickBot="1">
      <c r="B52"/>
      <c r="C52"/>
      <c r="D52"/>
      <c r="E52" s="22"/>
      <c r="I52" s="14"/>
      <c r="J52" s="62"/>
      <c r="K52" s="62"/>
      <c r="L52" s="62"/>
      <c r="M52" s="62"/>
      <c r="N52" s="62"/>
      <c r="O52" s="62"/>
      <c r="P52" s="62"/>
      <c r="Q52" s="62"/>
    </row>
    <row r="53" spans="2:17" ht="15">
      <c r="B53" s="16" t="s">
        <v>18</v>
      </c>
      <c r="D53" s="4">
        <v>0</v>
      </c>
      <c r="E53" s="22"/>
      <c r="I53" s="14"/>
    </row>
    <row r="54" spans="2:17" ht="15">
      <c r="B54" s="19" t="s">
        <v>46</v>
      </c>
      <c r="D54" s="5">
        <f>+D53+D45*$G$7</f>
        <v>0</v>
      </c>
      <c r="E54" s="22"/>
      <c r="I54" s="14"/>
    </row>
    <row r="55" spans="2:17" s="88" customFormat="1" ht="16.2" thickBot="1">
      <c r="B55" s="99" t="s">
        <v>20</v>
      </c>
      <c r="D55" s="100">
        <f>+D54-SUM(D47:D51)</f>
        <v>0</v>
      </c>
      <c r="E55" s="89"/>
      <c r="I55" s="90"/>
    </row>
    <row r="56" spans="2:17" ht="15.6" thickBot="1">
      <c r="E56" s="22"/>
      <c r="I56" s="14"/>
    </row>
    <row r="57" spans="2:17" ht="16.2" thickBot="1">
      <c r="B57" s="45" t="s">
        <v>21</v>
      </c>
      <c r="C57" s="26"/>
      <c r="D57" s="32"/>
      <c r="E57" s="32"/>
      <c r="I57" s="14"/>
    </row>
    <row r="58" spans="2:17" ht="42.75" customHeight="1" thickBot="1">
      <c r="B58" s="104"/>
      <c r="C58" s="105"/>
      <c r="D58" s="105"/>
      <c r="E58" s="105"/>
      <c r="F58" s="105"/>
      <c r="G58" s="105"/>
      <c r="H58" s="105"/>
      <c r="I58" s="106"/>
    </row>
    <row r="59" spans="2:17" ht="15" customHeight="1">
      <c r="B59" s="72"/>
      <c r="C59" s="73"/>
      <c r="D59" s="73"/>
      <c r="E59" s="73"/>
      <c r="F59" s="73"/>
      <c r="G59" s="73"/>
      <c r="H59" s="73"/>
      <c r="I59" s="74"/>
    </row>
    <row r="60" spans="2:17" ht="15">
      <c r="B60" s="69"/>
      <c r="C60" s="52"/>
      <c r="D60" s="109"/>
      <c r="E60" s="110"/>
      <c r="F60" s="53"/>
      <c r="G60" s="62"/>
      <c r="H60" s="62"/>
      <c r="I60" s="51"/>
    </row>
    <row r="61" spans="2:17" ht="15">
      <c r="B61" s="69"/>
      <c r="C61" s="52"/>
      <c r="D61" s="109"/>
      <c r="E61" s="110"/>
      <c r="F61" s="53"/>
      <c r="G61" s="62"/>
      <c r="H61" s="62"/>
      <c r="I61" s="51"/>
    </row>
    <row r="62" spans="2:17" ht="15">
      <c r="B62" s="70"/>
      <c r="C62" s="54"/>
      <c r="D62" s="109"/>
      <c r="E62" s="109"/>
      <c r="F62" s="52"/>
      <c r="G62" s="62"/>
      <c r="H62" s="62"/>
      <c r="I62" s="51"/>
    </row>
    <row r="63" spans="2:17" ht="62.25" customHeight="1">
      <c r="B63" s="71"/>
      <c r="C63" s="50"/>
      <c r="D63" s="111"/>
      <c r="E63" s="112"/>
      <c r="F63" s="52"/>
      <c r="G63" s="62"/>
      <c r="H63" s="62"/>
      <c r="I63" s="51"/>
    </row>
    <row r="64" spans="2:17" ht="39" customHeight="1">
      <c r="B64" s="55"/>
      <c r="C64" s="52"/>
      <c r="D64" s="50"/>
      <c r="E64" s="50"/>
      <c r="F64" s="52"/>
      <c r="G64" s="62"/>
      <c r="H64" s="62"/>
      <c r="I64" s="51"/>
    </row>
    <row r="65" spans="2:16" ht="15" customHeight="1">
      <c r="B65" s="55"/>
      <c r="C65" s="50"/>
      <c r="D65" s="50"/>
      <c r="E65" s="50"/>
      <c r="F65" s="50"/>
      <c r="G65" s="62"/>
      <c r="H65" s="62"/>
      <c r="I65" s="51"/>
    </row>
    <row r="66" spans="2:16" ht="15">
      <c r="B66" s="56"/>
      <c r="C66" s="50"/>
      <c r="D66" s="50"/>
      <c r="E66" s="50"/>
      <c r="F66" s="50"/>
      <c r="G66" s="50"/>
      <c r="H66" s="50"/>
      <c r="I66" s="51"/>
    </row>
    <row r="67" spans="2:16" ht="15" customHeight="1" thickBot="1">
      <c r="B67" s="57"/>
      <c r="C67" s="58"/>
      <c r="D67" s="59"/>
      <c r="E67" s="59"/>
      <c r="F67" s="58"/>
      <c r="G67" s="58"/>
      <c r="H67" s="58"/>
      <c r="I67" s="60"/>
    </row>
    <row r="69" spans="2:16">
      <c r="C69" s="64"/>
      <c r="D69" s="64"/>
      <c r="E69" s="64"/>
      <c r="F69" s="64"/>
      <c r="G69" s="64"/>
      <c r="H69" s="64"/>
      <c r="I69" s="64"/>
      <c r="J69" s="64"/>
      <c r="K69" s="64"/>
      <c r="L69" s="64"/>
      <c r="M69" s="64"/>
      <c r="N69" s="64"/>
      <c r="O69" s="64"/>
      <c r="P69" s="64"/>
    </row>
    <row r="70" spans="2:16">
      <c r="C70" s="64"/>
      <c r="D70" s="64"/>
      <c r="E70" s="64"/>
      <c r="F70" s="64"/>
      <c r="G70" s="64"/>
      <c r="H70" s="64"/>
      <c r="I70" s="64"/>
      <c r="J70" s="64"/>
      <c r="K70" s="64"/>
      <c r="L70" s="64"/>
      <c r="M70" s="64"/>
      <c r="N70" s="64"/>
      <c r="O70" s="64"/>
      <c r="P70" s="64"/>
    </row>
    <row r="71" spans="2:16">
      <c r="C71" s="64"/>
      <c r="D71" s="64"/>
      <c r="E71" s="64"/>
      <c r="F71" s="64"/>
      <c r="G71" s="64"/>
      <c r="H71" s="64"/>
      <c r="I71" s="64"/>
      <c r="J71" s="64"/>
      <c r="K71" s="64"/>
      <c r="L71" s="64"/>
      <c r="M71" s="64"/>
      <c r="N71" s="64"/>
      <c r="O71" s="64"/>
      <c r="P71" s="64"/>
    </row>
    <row r="72" spans="2:16" ht="15">
      <c r="C72" s="64"/>
      <c r="D72" s="107"/>
      <c r="E72" s="108"/>
      <c r="F72" s="64"/>
      <c r="G72" s="107"/>
      <c r="H72" s="107"/>
      <c r="I72" s="64"/>
      <c r="J72" s="64"/>
      <c r="K72" s="64"/>
      <c r="L72" s="64"/>
      <c r="M72" s="64"/>
      <c r="N72" s="64"/>
      <c r="O72" s="64"/>
      <c r="P72" s="64"/>
    </row>
    <row r="73" spans="2:16" ht="15">
      <c r="C73" s="64"/>
      <c r="D73" s="107"/>
      <c r="E73" s="108"/>
      <c r="F73" s="64"/>
      <c r="G73" s="107"/>
      <c r="H73" s="107"/>
      <c r="I73" s="64"/>
      <c r="J73" s="64"/>
      <c r="K73" s="64"/>
      <c r="L73" s="64"/>
      <c r="M73" s="64"/>
      <c r="N73" s="64"/>
      <c r="O73" s="64"/>
      <c r="P73" s="64"/>
    </row>
    <row r="74" spans="2:16" ht="15">
      <c r="C74" s="64"/>
      <c r="D74" s="107"/>
      <c r="E74" s="107"/>
      <c r="F74" s="64"/>
      <c r="G74" s="107"/>
      <c r="H74" s="107"/>
      <c r="I74" s="64"/>
      <c r="J74" s="64"/>
      <c r="K74" s="64"/>
      <c r="L74" s="64"/>
      <c r="M74" s="64"/>
      <c r="N74" s="64"/>
      <c r="O74" s="64"/>
      <c r="P74" s="64"/>
    </row>
    <row r="75" spans="2:16" ht="15">
      <c r="C75" s="64"/>
      <c r="D75" s="102"/>
      <c r="E75" s="103"/>
      <c r="F75" s="64"/>
      <c r="G75" s="102"/>
      <c r="H75" s="102"/>
      <c r="I75" s="64"/>
      <c r="J75" s="64"/>
      <c r="K75" s="64"/>
      <c r="L75" s="64"/>
      <c r="M75" s="64"/>
      <c r="N75" s="64"/>
      <c r="O75" s="64"/>
      <c r="P75" s="64"/>
    </row>
    <row r="76" spans="2:16" ht="15">
      <c r="C76" s="64"/>
      <c r="D76" s="64"/>
      <c r="E76" s="64"/>
      <c r="F76" s="64"/>
      <c r="G76" s="68"/>
      <c r="H76" s="75"/>
      <c r="I76" s="64"/>
      <c r="J76" s="64"/>
      <c r="K76" s="64"/>
      <c r="L76" s="64"/>
      <c r="M76" s="64"/>
      <c r="N76" s="64"/>
      <c r="O76" s="64"/>
      <c r="P76" s="64"/>
    </row>
    <row r="77" spans="2:16">
      <c r="C77" s="64"/>
      <c r="D77" s="64"/>
      <c r="E77" s="64"/>
      <c r="F77" s="64"/>
      <c r="G77" s="75"/>
      <c r="H77" s="75"/>
      <c r="I77" s="64"/>
      <c r="J77" s="64"/>
      <c r="K77" s="64"/>
      <c r="L77" s="64"/>
      <c r="M77" s="64"/>
      <c r="N77" s="64"/>
      <c r="O77" s="64"/>
      <c r="P77" s="64"/>
    </row>
    <row r="78" spans="2:16">
      <c r="C78" s="64"/>
      <c r="D78" s="64"/>
      <c r="E78" s="64"/>
      <c r="F78" s="64"/>
      <c r="G78" s="64"/>
      <c r="H78" s="64"/>
      <c r="I78" s="64"/>
      <c r="J78" s="64"/>
      <c r="K78" s="64"/>
      <c r="L78" s="64"/>
      <c r="M78" s="64"/>
      <c r="N78" s="64"/>
      <c r="O78" s="64"/>
      <c r="P78" s="64"/>
    </row>
    <row r="79" spans="2:16">
      <c r="C79" s="64"/>
      <c r="D79" s="64"/>
      <c r="E79" s="64"/>
      <c r="F79" s="64"/>
      <c r="G79" s="64"/>
      <c r="H79" s="64"/>
      <c r="I79" s="64"/>
      <c r="J79" s="64"/>
      <c r="K79" s="64"/>
      <c r="L79" s="64"/>
      <c r="M79" s="64"/>
      <c r="N79" s="64"/>
      <c r="O79" s="64"/>
      <c r="P79" s="64"/>
    </row>
    <row r="80" spans="2:16">
      <c r="C80" s="64"/>
      <c r="D80" s="64"/>
      <c r="E80" s="64"/>
      <c r="F80" s="64"/>
      <c r="G80" s="64"/>
      <c r="H80" s="64"/>
      <c r="I80" s="64"/>
      <c r="J80" s="64"/>
      <c r="K80" s="64"/>
      <c r="L80" s="64"/>
      <c r="M80" s="64"/>
      <c r="N80" s="64"/>
      <c r="O80" s="64"/>
      <c r="P80" s="64"/>
    </row>
    <row r="81" spans="3:16">
      <c r="C81" s="64"/>
      <c r="D81" s="64"/>
      <c r="E81" s="64"/>
      <c r="F81" s="64"/>
      <c r="G81" s="64"/>
      <c r="H81" s="64"/>
      <c r="I81" s="64"/>
      <c r="J81" s="64"/>
      <c r="K81" s="64"/>
      <c r="L81" s="64"/>
      <c r="M81" s="64"/>
      <c r="N81" s="64"/>
      <c r="O81" s="64"/>
      <c r="P81" s="64"/>
    </row>
    <row r="82" spans="3:16">
      <c r="C82" s="64"/>
      <c r="D82" s="64"/>
      <c r="E82" s="64"/>
      <c r="F82" s="64"/>
      <c r="G82" s="64"/>
      <c r="H82" s="64"/>
      <c r="I82" s="64"/>
      <c r="J82" s="64"/>
      <c r="K82" s="64"/>
      <c r="L82" s="64"/>
      <c r="M82" s="64"/>
      <c r="N82" s="64"/>
      <c r="O82" s="64"/>
      <c r="P82" s="64"/>
    </row>
  </sheetData>
  <mergeCells count="24">
    <mergeCell ref="C7:F7"/>
    <mergeCell ref="B1:I1"/>
    <mergeCell ref="C3:F3"/>
    <mergeCell ref="H3:I3"/>
    <mergeCell ref="C4:F4"/>
    <mergeCell ref="C6:F6"/>
    <mergeCell ref="F33:H35"/>
    <mergeCell ref="C8:F8"/>
    <mergeCell ref="C9:F9"/>
    <mergeCell ref="C11:F11"/>
    <mergeCell ref="C14:F14"/>
    <mergeCell ref="D75:E75"/>
    <mergeCell ref="G75:H75"/>
    <mergeCell ref="B58:I58"/>
    <mergeCell ref="D73:E73"/>
    <mergeCell ref="G73:H73"/>
    <mergeCell ref="D74:E74"/>
    <mergeCell ref="G74:H74"/>
    <mergeCell ref="D72:E72"/>
    <mergeCell ref="G72:H72"/>
    <mergeCell ref="D60:E60"/>
    <mergeCell ref="D61:E61"/>
    <mergeCell ref="D62:E62"/>
    <mergeCell ref="D63:E63"/>
  </mergeCells>
  <dataValidations count="2">
    <dataValidation type="list" allowBlank="1" showInputMessage="1" showErrorMessage="1" sqref="D32">
      <formula1>OTV</formula1>
    </dataValidation>
    <dataValidation type="list" allowBlank="1" showInputMessage="1" showErrorMessage="1" sqref="G36">
      <formula1>"Evet,Hayır"</formula1>
    </dataValidation>
  </dataValidations>
  <pageMargins left="0.43307086614173229" right="0.15748031496062992" top="0.27559055118110237" bottom="0.62992125984251968" header="0.23622047244094491" footer="0.15748031496062992"/>
  <pageSetup paperSize="9" scale="69" orientation="portrait" r:id="rId1"/>
  <headerFooter alignWithMargins="0">
    <oddFooter xml:space="preserve">&amp;LF.DOTO.ST.001&amp;RYayın Tarihi :01.09.2006
Revizyon No:00
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7"/>
  <sheetViews>
    <sheetView workbookViewId="0"/>
  </sheetViews>
  <sheetFormatPr defaultRowHeight="13.2"/>
  <sheetData>
    <row r="1" spans="1:1">
      <c r="A1" s="2" t="s">
        <v>31</v>
      </c>
    </row>
    <row r="2" spans="1:1">
      <c r="A2" s="3">
        <v>0</v>
      </c>
    </row>
    <row r="3" spans="1:1">
      <c r="A3" s="3">
        <v>0.04</v>
      </c>
    </row>
    <row r="4" spans="1:1">
      <c r="A4" s="3">
        <v>0.15</v>
      </c>
    </row>
    <row r="5" spans="1:1">
      <c r="A5" s="3">
        <v>0.45</v>
      </c>
    </row>
    <row r="6" spans="1:1">
      <c r="A6" s="3">
        <v>0.9</v>
      </c>
    </row>
    <row r="7" spans="1:1">
      <c r="A7" s="3">
        <v>1.45</v>
      </c>
    </row>
  </sheetData>
  <sortState ref="A2:A6">
    <sortCondition ref="A2:A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2</vt:i4>
      </vt:variant>
      <vt:variant>
        <vt:lpstr>Adlandırılmış Aralıklar</vt:lpstr>
      </vt:variant>
      <vt:variant>
        <vt:i4>2</vt:i4>
      </vt:variant>
    </vt:vector>
  </HeadingPairs>
  <TitlesOfParts>
    <vt:vector size="4" baseType="lpstr">
      <vt:lpstr>Satış İndirim Formu %45</vt:lpstr>
      <vt:lpstr>List</vt:lpstr>
      <vt:lpstr>OTV</vt:lpstr>
      <vt:lpstr>'Satış İndirim Formu %45'!Yazdırma_Alanı</vt:lpstr>
    </vt:vector>
  </TitlesOfParts>
  <Company>Garanti Technology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 of Garanti Technology</dc:creator>
  <cp:lastModifiedBy>ismailb</cp:lastModifiedBy>
  <cp:lastPrinted>2015-04-01T10:47:09Z</cp:lastPrinted>
  <dcterms:created xsi:type="dcterms:W3CDTF">2007-12-27T07:43:12Z</dcterms:created>
  <dcterms:modified xsi:type="dcterms:W3CDTF">2015-04-02T12:28:11Z</dcterms:modified>
</cp:coreProperties>
</file>