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giOzgen\Documents\project_interim_report-riskteam\Data\"/>
    </mc:Choice>
  </mc:AlternateContent>
  <xr:revisionPtr revIDLastSave="0" documentId="13_ncr:1_{007557D3-6169-4965-9BDD-93EB4C68A927}" xr6:coauthVersionLast="36" xr6:coauthVersionMax="36" xr10:uidLastSave="{00000000-0000-0000-0000-000000000000}"/>
  <bookViews>
    <workbookView xWindow="0" yWindow="0" windowWidth="23040" windowHeight="8520" xr2:uid="{92DDABC3-B0B9-4CB2-9CD8-A6993C8D8A64}"/>
  </bookViews>
  <sheets>
    <sheet name="Hazard &amp; Exposure" sheetId="1" r:id="rId1"/>
  </sheets>
  <externalReferences>
    <externalReference r:id="rId2"/>
  </externalReferences>
  <definedNames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_xlnm._FilterDatabase" localSheetId="0" hidden="1">'Hazard &amp; Exposure'!$A$1:$DK$3</definedName>
    <definedName name="aa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J195" i="1" l="1"/>
  <c r="DI195" i="1"/>
  <c r="DH195" i="1"/>
  <c r="DF195" i="1"/>
  <c r="DG195" i="1" s="1"/>
  <c r="DE195" i="1"/>
  <c r="CZ195" i="1"/>
  <c r="CX195" i="1"/>
  <c r="CY195" i="1" s="1"/>
  <c r="DA195" i="1" s="1"/>
  <c r="CV195" i="1"/>
  <c r="CT195" i="1"/>
  <c r="CS195" i="1"/>
  <c r="CP195" i="1"/>
  <c r="CO195" i="1"/>
  <c r="CN195" i="1"/>
  <c r="CM195" i="1"/>
  <c r="CU195" i="1" s="1"/>
  <c r="CL195" i="1"/>
  <c r="CK195" i="1"/>
  <c r="CJ195" i="1"/>
  <c r="CW195" i="1" s="1"/>
  <c r="CI195" i="1"/>
  <c r="CF195" i="1"/>
  <c r="CE195" i="1"/>
  <c r="CD195" i="1"/>
  <c r="CG195" i="1" s="1"/>
  <c r="CA195" i="1"/>
  <c r="CB195" i="1" s="1"/>
  <c r="BZ195" i="1"/>
  <c r="CC195" i="1" s="1"/>
  <c r="BX195" i="1"/>
  <c r="BW195" i="1"/>
  <c r="BV195" i="1"/>
  <c r="BR195" i="1"/>
  <c r="BS195" i="1" s="1"/>
  <c r="BT195" i="1" s="1"/>
  <c r="BQ195" i="1"/>
  <c r="BN195" i="1"/>
  <c r="BO195" i="1" s="1"/>
  <c r="BP195" i="1" s="1"/>
  <c r="BM195" i="1"/>
  <c r="BH195" i="1"/>
  <c r="BD195" i="1"/>
  <c r="BE195" i="1" s="1"/>
  <c r="BF195" i="1" s="1"/>
  <c r="BG195" i="1" s="1"/>
  <c r="AZ195" i="1"/>
  <c r="AV195" i="1"/>
  <c r="AW195" i="1" s="1"/>
  <c r="AX195" i="1" s="1"/>
  <c r="AY195" i="1" s="1"/>
  <c r="AT195" i="1"/>
  <c r="AG195" i="1"/>
  <c r="AF195" i="1"/>
  <c r="AN195" i="1" s="1"/>
  <c r="AS195" i="1" s="1"/>
  <c r="AU195" i="1" s="1"/>
  <c r="AB195" i="1"/>
  <c r="AK195" i="1" s="1"/>
  <c r="Z195" i="1"/>
  <c r="U195" i="1"/>
  <c r="T195" i="1"/>
  <c r="AD195" i="1" s="1"/>
  <c r="AM195" i="1" s="1"/>
  <c r="S195" i="1"/>
  <c r="R195" i="1"/>
  <c r="AA195" i="1" s="1"/>
  <c r="AC195" i="1" s="1"/>
  <c r="AE195" i="1" s="1"/>
  <c r="AR195" i="1" s="1"/>
  <c r="Q195" i="1"/>
  <c r="O195" i="1"/>
  <c r="W195" i="1" s="1"/>
  <c r="N195" i="1"/>
  <c r="V195" i="1" s="1"/>
  <c r="M195" i="1"/>
  <c r="L195" i="1"/>
  <c r="K195" i="1"/>
  <c r="J195" i="1"/>
  <c r="I195" i="1"/>
  <c r="H195" i="1"/>
  <c r="G195" i="1"/>
  <c r="AQ195" i="1" s="1"/>
  <c r="F195" i="1"/>
  <c r="P195" i="1" s="1"/>
  <c r="Y195" i="1" s="1"/>
  <c r="AP195" i="1" s="1"/>
  <c r="D195" i="1"/>
  <c r="C195" i="1"/>
  <c r="E195" i="1" s="1"/>
  <c r="B195" i="1"/>
  <c r="A195" i="1"/>
  <c r="DI194" i="1"/>
  <c r="DJ194" i="1" s="1"/>
  <c r="DK194" i="1" s="1"/>
  <c r="DH194" i="1"/>
  <c r="DG194" i="1"/>
  <c r="DF194" i="1"/>
  <c r="DE194" i="1"/>
  <c r="CZ194" i="1"/>
  <c r="CY194" i="1"/>
  <c r="DA194" i="1" s="1"/>
  <c r="CX194" i="1"/>
  <c r="CV194" i="1"/>
  <c r="CT194" i="1"/>
  <c r="CS194" i="1"/>
  <c r="CQ194" i="1"/>
  <c r="CP194" i="1"/>
  <c r="CO194" i="1"/>
  <c r="CN194" i="1"/>
  <c r="CM194" i="1"/>
  <c r="CU194" i="1" s="1"/>
  <c r="CK194" i="1"/>
  <c r="CJ194" i="1"/>
  <c r="CI194" i="1"/>
  <c r="CE194" i="1"/>
  <c r="CF194" i="1" s="1"/>
  <c r="CG194" i="1" s="1"/>
  <c r="CD194" i="1"/>
  <c r="CA194" i="1"/>
  <c r="CB194" i="1" s="1"/>
  <c r="CC194" i="1" s="1"/>
  <c r="BZ194" i="1"/>
  <c r="BW194" i="1"/>
  <c r="BX194" i="1" s="1"/>
  <c r="BY194" i="1" s="1"/>
  <c r="BV194" i="1"/>
  <c r="BS194" i="1"/>
  <c r="BT194" i="1" s="1"/>
  <c r="BU194" i="1" s="1"/>
  <c r="BR194" i="1"/>
  <c r="BQ194" i="1"/>
  <c r="BN194" i="1"/>
  <c r="BO194" i="1" s="1"/>
  <c r="BP194" i="1" s="1"/>
  <c r="BM194" i="1"/>
  <c r="BI194" i="1"/>
  <c r="BJ194" i="1" s="1"/>
  <c r="BK194" i="1" s="1"/>
  <c r="BH194" i="1"/>
  <c r="BE194" i="1"/>
  <c r="BF194" i="1" s="1"/>
  <c r="BG194" i="1" s="1"/>
  <c r="BD194" i="1"/>
  <c r="BC194" i="1"/>
  <c r="BA194" i="1"/>
  <c r="BB194" i="1" s="1"/>
  <c r="AZ194" i="1"/>
  <c r="AW194" i="1"/>
  <c r="AX194" i="1" s="1"/>
  <c r="AY194" i="1" s="1"/>
  <c r="AV194" i="1"/>
  <c r="AT194" i="1"/>
  <c r="AM194" i="1"/>
  <c r="AG194" i="1"/>
  <c r="AD194" i="1"/>
  <c r="W194" i="1"/>
  <c r="AI194" i="1" s="1"/>
  <c r="U194" i="1"/>
  <c r="AF194" i="1" s="1"/>
  <c r="T194" i="1"/>
  <c r="S194" i="1"/>
  <c r="AB194" i="1" s="1"/>
  <c r="AK194" i="1" s="1"/>
  <c r="R194" i="1"/>
  <c r="AA194" i="1" s="1"/>
  <c r="Q194" i="1"/>
  <c r="Z194" i="1" s="1"/>
  <c r="O194" i="1"/>
  <c r="N194" i="1"/>
  <c r="V194" i="1" s="1"/>
  <c r="M194" i="1"/>
  <c r="K194" i="1"/>
  <c r="I194" i="1"/>
  <c r="J194" i="1" s="1"/>
  <c r="L194" i="1" s="1"/>
  <c r="H194" i="1"/>
  <c r="G194" i="1"/>
  <c r="F194" i="1"/>
  <c r="P194" i="1" s="1"/>
  <c r="Y194" i="1" s="1"/>
  <c r="AP194" i="1" s="1"/>
  <c r="E194" i="1"/>
  <c r="D194" i="1"/>
  <c r="C194" i="1"/>
  <c r="B194" i="1"/>
  <c r="A194" i="1"/>
  <c r="DJ193" i="1"/>
  <c r="DK193" i="1" s="1"/>
  <c r="DI193" i="1"/>
  <c r="DH193" i="1"/>
  <c r="DF193" i="1"/>
  <c r="DE193" i="1"/>
  <c r="DG193" i="1" s="1"/>
  <c r="CZ193" i="1"/>
  <c r="CX193" i="1"/>
  <c r="CY193" i="1" s="1"/>
  <c r="DA193" i="1" s="1"/>
  <c r="CV193" i="1"/>
  <c r="CT193" i="1"/>
  <c r="CS193" i="1"/>
  <c r="CP193" i="1"/>
  <c r="CO193" i="1"/>
  <c r="CN193" i="1"/>
  <c r="CM193" i="1"/>
  <c r="CQ193" i="1" s="1"/>
  <c r="CL193" i="1"/>
  <c r="CR193" i="1" s="1"/>
  <c r="CK193" i="1"/>
  <c r="CJ193" i="1"/>
  <c r="CW193" i="1" s="1"/>
  <c r="CI193" i="1"/>
  <c r="CF193" i="1"/>
  <c r="CE193" i="1"/>
  <c r="CD193" i="1"/>
  <c r="CG193" i="1" s="1"/>
  <c r="CB193" i="1"/>
  <c r="CC193" i="1" s="1"/>
  <c r="CA193" i="1"/>
  <c r="BZ193" i="1"/>
  <c r="BX193" i="1"/>
  <c r="BW193" i="1"/>
  <c r="BV193" i="1"/>
  <c r="BY193" i="1" s="1"/>
  <c r="BR193" i="1"/>
  <c r="BS193" i="1" s="1"/>
  <c r="BT193" i="1" s="1"/>
  <c r="BQ193" i="1"/>
  <c r="BN193" i="1"/>
  <c r="BO193" i="1" s="1"/>
  <c r="BP193" i="1" s="1"/>
  <c r="BM193" i="1"/>
  <c r="BH193" i="1"/>
  <c r="BF193" i="1"/>
  <c r="BD193" i="1"/>
  <c r="BE193" i="1" s="1"/>
  <c r="AZ193" i="1"/>
  <c r="AX193" i="1"/>
  <c r="AV193" i="1"/>
  <c r="AW193" i="1" s="1"/>
  <c r="AT193" i="1"/>
  <c r="AP193" i="1"/>
  <c r="AH193" i="1"/>
  <c r="AG193" i="1"/>
  <c r="AF193" i="1"/>
  <c r="AN193" i="1" s="1"/>
  <c r="AB193" i="1"/>
  <c r="AK193" i="1" s="1"/>
  <c r="Z193" i="1"/>
  <c r="U193" i="1"/>
  <c r="T193" i="1"/>
  <c r="AD193" i="1" s="1"/>
  <c r="AM193" i="1" s="1"/>
  <c r="S193" i="1"/>
  <c r="R193" i="1"/>
  <c r="AA193" i="1" s="1"/>
  <c r="Q193" i="1"/>
  <c r="P193" i="1"/>
  <c r="Y193" i="1" s="1"/>
  <c r="O193" i="1"/>
  <c r="W193" i="1" s="1"/>
  <c r="N193" i="1"/>
  <c r="V193" i="1" s="1"/>
  <c r="X193" i="1" s="1"/>
  <c r="M193" i="1"/>
  <c r="K193" i="1"/>
  <c r="J193" i="1"/>
  <c r="L193" i="1" s="1"/>
  <c r="I193" i="1"/>
  <c r="H193" i="1"/>
  <c r="G193" i="1"/>
  <c r="F193" i="1"/>
  <c r="D193" i="1"/>
  <c r="E193" i="1" s="1"/>
  <c r="AO193" i="1" s="1"/>
  <c r="C193" i="1"/>
  <c r="B193" i="1"/>
  <c r="A193" i="1"/>
  <c r="DI192" i="1"/>
  <c r="DH192" i="1"/>
  <c r="DJ192" i="1" s="1"/>
  <c r="DK192" i="1" s="1"/>
  <c r="DF192" i="1"/>
  <c r="DE192" i="1"/>
  <c r="DG192" i="1" s="1"/>
  <c r="CZ192" i="1"/>
  <c r="CY192" i="1"/>
  <c r="DA192" i="1" s="1"/>
  <c r="CX192" i="1"/>
  <c r="CW192" i="1"/>
  <c r="CV192" i="1"/>
  <c r="CT192" i="1"/>
  <c r="CS192" i="1"/>
  <c r="CP192" i="1"/>
  <c r="CO192" i="1"/>
  <c r="CN192" i="1"/>
  <c r="CM192" i="1"/>
  <c r="CU192" i="1" s="1"/>
  <c r="CK192" i="1"/>
  <c r="CJ192" i="1"/>
  <c r="CL192" i="1" s="1"/>
  <c r="CI192" i="1"/>
  <c r="CG192" i="1"/>
  <c r="CE192" i="1"/>
  <c r="CF192" i="1" s="1"/>
  <c r="CD192" i="1"/>
  <c r="CA192" i="1"/>
  <c r="CB192" i="1" s="1"/>
  <c r="BZ192" i="1"/>
  <c r="CC192" i="1" s="1"/>
  <c r="BW192" i="1"/>
  <c r="BX192" i="1" s="1"/>
  <c r="BY192" i="1" s="1"/>
  <c r="BV192" i="1"/>
  <c r="BS192" i="1"/>
  <c r="BR192" i="1"/>
  <c r="BQ192" i="1"/>
  <c r="BO192" i="1"/>
  <c r="BP192" i="1" s="1"/>
  <c r="BN192" i="1"/>
  <c r="BM192" i="1"/>
  <c r="BI192" i="1"/>
  <c r="BH192" i="1"/>
  <c r="BJ192" i="1" s="1"/>
  <c r="BK192" i="1" s="1"/>
  <c r="BD192" i="1"/>
  <c r="BF192" i="1" s="1"/>
  <c r="BG192" i="1" s="1"/>
  <c r="BA192" i="1"/>
  <c r="AZ192" i="1"/>
  <c r="BB192" i="1" s="1"/>
  <c r="BC192" i="1" s="1"/>
  <c r="AV192" i="1"/>
  <c r="AT192" i="1"/>
  <c r="AS192" i="1"/>
  <c r="AU192" i="1" s="1"/>
  <c r="AK192" i="1"/>
  <c r="AG192" i="1"/>
  <c r="AA192" i="1"/>
  <c r="AJ192" i="1" s="1"/>
  <c r="U192" i="1"/>
  <c r="AF192" i="1" s="1"/>
  <c r="T192" i="1"/>
  <c r="AD192" i="1" s="1"/>
  <c r="AM192" i="1" s="1"/>
  <c r="S192" i="1"/>
  <c r="AB192" i="1" s="1"/>
  <c r="AC192" i="1" s="1"/>
  <c r="AE192" i="1" s="1"/>
  <c r="R192" i="1"/>
  <c r="Q192" i="1"/>
  <c r="Z192" i="1" s="1"/>
  <c r="P192" i="1"/>
  <c r="Y192" i="1" s="1"/>
  <c r="AP192" i="1" s="1"/>
  <c r="O192" i="1"/>
  <c r="W192" i="1" s="1"/>
  <c r="AI192" i="1" s="1"/>
  <c r="N192" i="1"/>
  <c r="V192" i="1" s="1"/>
  <c r="M192" i="1"/>
  <c r="AN192" i="1" s="1"/>
  <c r="K192" i="1"/>
  <c r="I192" i="1"/>
  <c r="H192" i="1"/>
  <c r="J192" i="1" s="1"/>
  <c r="L192" i="1" s="1"/>
  <c r="AR192" i="1" s="1"/>
  <c r="G192" i="1"/>
  <c r="AQ192" i="1" s="1"/>
  <c r="F192" i="1"/>
  <c r="E192" i="1"/>
  <c r="D192" i="1"/>
  <c r="C192" i="1"/>
  <c r="AH192" i="1" s="1"/>
  <c r="B192" i="1"/>
  <c r="A192" i="1"/>
  <c r="DI191" i="1"/>
  <c r="DH191" i="1"/>
  <c r="DJ191" i="1" s="1"/>
  <c r="DK191" i="1" s="1"/>
  <c r="DF191" i="1"/>
  <c r="DG191" i="1" s="1"/>
  <c r="DE191" i="1"/>
  <c r="CZ191" i="1"/>
  <c r="CX191" i="1"/>
  <c r="CY191" i="1" s="1"/>
  <c r="CV191" i="1"/>
  <c r="CT191" i="1"/>
  <c r="CS191" i="1"/>
  <c r="CP191" i="1"/>
  <c r="CO191" i="1"/>
  <c r="CN191" i="1"/>
  <c r="CM191" i="1"/>
  <c r="CK191" i="1"/>
  <c r="CJ191" i="1"/>
  <c r="CI191" i="1"/>
  <c r="CF191" i="1"/>
  <c r="CE191" i="1"/>
  <c r="CD191" i="1"/>
  <c r="CB191" i="1"/>
  <c r="CA191" i="1"/>
  <c r="BZ191" i="1"/>
  <c r="CC191" i="1" s="1"/>
  <c r="BX191" i="1"/>
  <c r="BW191" i="1"/>
  <c r="BV191" i="1"/>
  <c r="BT191" i="1"/>
  <c r="BR191" i="1"/>
  <c r="BS191" i="1" s="1"/>
  <c r="BQ191" i="1"/>
  <c r="BN191" i="1"/>
  <c r="BO191" i="1" s="1"/>
  <c r="BP191" i="1" s="1"/>
  <c r="BM191" i="1"/>
  <c r="BH191" i="1"/>
  <c r="BD191" i="1"/>
  <c r="BB191" i="1"/>
  <c r="AZ191" i="1"/>
  <c r="AV191" i="1"/>
  <c r="AT191" i="1"/>
  <c r="AG191" i="1"/>
  <c r="AF191" i="1"/>
  <c r="AN191" i="1" s="1"/>
  <c r="AB191" i="1"/>
  <c r="AK191" i="1" s="1"/>
  <c r="Z191" i="1"/>
  <c r="U191" i="1"/>
  <c r="T191" i="1"/>
  <c r="AD191" i="1" s="1"/>
  <c r="AM191" i="1" s="1"/>
  <c r="S191" i="1"/>
  <c r="R191" i="1"/>
  <c r="AA191" i="1" s="1"/>
  <c r="AJ191" i="1" s="1"/>
  <c r="AL191" i="1" s="1"/>
  <c r="Q191" i="1"/>
  <c r="O191" i="1"/>
  <c r="W191" i="1" s="1"/>
  <c r="N191" i="1"/>
  <c r="V191" i="1" s="1"/>
  <c r="X191" i="1" s="1"/>
  <c r="M191" i="1"/>
  <c r="L191" i="1"/>
  <c r="K191" i="1"/>
  <c r="I191" i="1"/>
  <c r="H191" i="1"/>
  <c r="J191" i="1" s="1"/>
  <c r="G191" i="1"/>
  <c r="AQ191" i="1" s="1"/>
  <c r="F191" i="1"/>
  <c r="P191" i="1" s="1"/>
  <c r="Y191" i="1" s="1"/>
  <c r="AP191" i="1" s="1"/>
  <c r="D191" i="1"/>
  <c r="AI191" i="1" s="1"/>
  <c r="C191" i="1"/>
  <c r="B191" i="1"/>
  <c r="A191" i="1"/>
  <c r="DI190" i="1"/>
  <c r="DJ190" i="1" s="1"/>
  <c r="DH190" i="1"/>
  <c r="DF190" i="1"/>
  <c r="DE190" i="1"/>
  <c r="DG190" i="1" s="1"/>
  <c r="DK190" i="1" s="1"/>
  <c r="CZ190" i="1"/>
  <c r="CY190" i="1"/>
  <c r="DA190" i="1" s="1"/>
  <c r="CX190" i="1"/>
  <c r="CV190" i="1"/>
  <c r="CT190" i="1"/>
  <c r="CS190" i="1"/>
  <c r="CP190" i="1"/>
  <c r="CO190" i="1"/>
  <c r="CN190" i="1"/>
  <c r="CM190" i="1"/>
  <c r="CK190" i="1"/>
  <c r="CJ190" i="1"/>
  <c r="CI190" i="1"/>
  <c r="CG190" i="1"/>
  <c r="CE190" i="1"/>
  <c r="CF190" i="1" s="1"/>
  <c r="CD190" i="1"/>
  <c r="CA190" i="1"/>
  <c r="CB190" i="1" s="1"/>
  <c r="CC190" i="1" s="1"/>
  <c r="BZ190" i="1"/>
  <c r="BY190" i="1"/>
  <c r="BW190" i="1"/>
  <c r="BX190" i="1" s="1"/>
  <c r="BV190" i="1"/>
  <c r="BS190" i="1"/>
  <c r="BR190" i="1"/>
  <c r="BQ190" i="1"/>
  <c r="BO190" i="1"/>
  <c r="BP190" i="1" s="1"/>
  <c r="BN190" i="1"/>
  <c r="BM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W190" i="1"/>
  <c r="AX190" i="1" s="1"/>
  <c r="AY190" i="1" s="1"/>
  <c r="AV190" i="1"/>
  <c r="AT190" i="1"/>
  <c r="AK190" i="1"/>
  <c r="AI190" i="1"/>
  <c r="AG190" i="1"/>
  <c r="AS190" i="1" s="1"/>
  <c r="AU190" i="1" s="1"/>
  <c r="AD190" i="1"/>
  <c r="AC190" i="1"/>
  <c r="AE190" i="1" s="1"/>
  <c r="AA190" i="1"/>
  <c r="AJ190" i="1" s="1"/>
  <c r="Y190" i="1"/>
  <c r="AP190" i="1" s="1"/>
  <c r="W190" i="1"/>
  <c r="U190" i="1"/>
  <c r="AF190" i="1" s="1"/>
  <c r="T190" i="1"/>
  <c r="S190" i="1"/>
  <c r="AB190" i="1" s="1"/>
  <c r="R190" i="1"/>
  <c r="Q190" i="1"/>
  <c r="Z190" i="1" s="1"/>
  <c r="AQ190" i="1" s="1"/>
  <c r="O190" i="1"/>
  <c r="N190" i="1"/>
  <c r="V190" i="1" s="1"/>
  <c r="X190" i="1" s="1"/>
  <c r="M190" i="1"/>
  <c r="AN190" i="1" s="1"/>
  <c r="K190" i="1"/>
  <c r="AM190" i="1" s="1"/>
  <c r="I190" i="1"/>
  <c r="J190" i="1" s="1"/>
  <c r="H190" i="1"/>
  <c r="G190" i="1"/>
  <c r="F190" i="1"/>
  <c r="P190" i="1" s="1"/>
  <c r="D190" i="1"/>
  <c r="C190" i="1"/>
  <c r="B190" i="1"/>
  <c r="A190" i="1"/>
  <c r="DI189" i="1"/>
  <c r="DH189" i="1"/>
  <c r="DJ189" i="1" s="1"/>
  <c r="DF189" i="1"/>
  <c r="DE189" i="1"/>
  <c r="DG189" i="1" s="1"/>
  <c r="CZ189" i="1"/>
  <c r="CX189" i="1"/>
  <c r="CY189" i="1" s="1"/>
  <c r="CV189" i="1"/>
  <c r="CT189" i="1"/>
  <c r="CS189" i="1"/>
  <c r="CP189" i="1"/>
  <c r="CO189" i="1"/>
  <c r="CN189" i="1"/>
  <c r="CM189" i="1"/>
  <c r="CK189" i="1"/>
  <c r="CJ189" i="1"/>
  <c r="CW189" i="1" s="1"/>
  <c r="CI189" i="1"/>
  <c r="CF189" i="1"/>
  <c r="CE189" i="1"/>
  <c r="CD189" i="1"/>
  <c r="CB189" i="1"/>
  <c r="CA189" i="1"/>
  <c r="BZ189" i="1"/>
  <c r="CC189" i="1" s="1"/>
  <c r="BX189" i="1"/>
  <c r="BW189" i="1"/>
  <c r="BV189" i="1"/>
  <c r="BY189" i="1" s="1"/>
  <c r="BR189" i="1"/>
  <c r="BS189" i="1" s="1"/>
  <c r="BT189" i="1" s="1"/>
  <c r="BU189" i="1" s="1"/>
  <c r="BQ189" i="1"/>
  <c r="BP189" i="1"/>
  <c r="BN189" i="1"/>
  <c r="BO189" i="1" s="1"/>
  <c r="BM189" i="1"/>
  <c r="BJ189" i="1"/>
  <c r="BH189" i="1"/>
  <c r="BF189" i="1"/>
  <c r="BD189" i="1"/>
  <c r="BB189" i="1"/>
  <c r="AZ189" i="1"/>
  <c r="AV189" i="1"/>
  <c r="AT189" i="1"/>
  <c r="AL189" i="1"/>
  <c r="AJ189" i="1"/>
  <c r="AG189" i="1"/>
  <c r="AF189" i="1"/>
  <c r="AN189" i="1" s="1"/>
  <c r="AB189" i="1"/>
  <c r="AK189" i="1" s="1"/>
  <c r="Z189" i="1"/>
  <c r="U189" i="1"/>
  <c r="T189" i="1"/>
  <c r="AD189" i="1" s="1"/>
  <c r="AM189" i="1" s="1"/>
  <c r="S189" i="1"/>
  <c r="R189" i="1"/>
  <c r="AA189" i="1" s="1"/>
  <c r="Q189" i="1"/>
  <c r="O189" i="1"/>
  <c r="W189" i="1" s="1"/>
  <c r="N189" i="1"/>
  <c r="V189" i="1" s="1"/>
  <c r="X189" i="1" s="1"/>
  <c r="M189" i="1"/>
  <c r="L189" i="1"/>
  <c r="K189" i="1"/>
  <c r="J189" i="1"/>
  <c r="I189" i="1"/>
  <c r="H189" i="1"/>
  <c r="G189" i="1"/>
  <c r="AQ189" i="1" s="1"/>
  <c r="F189" i="1"/>
  <c r="P189" i="1" s="1"/>
  <c r="Y189" i="1" s="1"/>
  <c r="AP189" i="1" s="1"/>
  <c r="D189" i="1"/>
  <c r="C189" i="1"/>
  <c r="B189" i="1"/>
  <c r="A189" i="1"/>
  <c r="DI188" i="1"/>
  <c r="DH188" i="1"/>
  <c r="DJ188" i="1" s="1"/>
  <c r="DF188" i="1"/>
  <c r="DE188" i="1"/>
  <c r="DG188" i="1" s="1"/>
  <c r="DA188" i="1"/>
  <c r="CZ188" i="1"/>
  <c r="CY188" i="1"/>
  <c r="CX188" i="1"/>
  <c r="CV188" i="1"/>
  <c r="CU188" i="1"/>
  <c r="CT188" i="1"/>
  <c r="CS188" i="1"/>
  <c r="CP188" i="1"/>
  <c r="CO188" i="1"/>
  <c r="CN188" i="1"/>
  <c r="CM188" i="1"/>
  <c r="CQ188" i="1" s="1"/>
  <c r="CK188" i="1"/>
  <c r="CJ188" i="1"/>
  <c r="CL188" i="1" s="1"/>
  <c r="CR188" i="1" s="1"/>
  <c r="CI188" i="1"/>
  <c r="CW188" i="1" s="1"/>
  <c r="CG188" i="1"/>
  <c r="CE188" i="1"/>
  <c r="CF188" i="1" s="1"/>
  <c r="CD188" i="1"/>
  <c r="CA188" i="1"/>
  <c r="CB188" i="1" s="1"/>
  <c r="CC188" i="1" s="1"/>
  <c r="BZ188" i="1"/>
  <c r="BY188" i="1"/>
  <c r="BW188" i="1"/>
  <c r="BX188" i="1" s="1"/>
  <c r="BV188" i="1"/>
  <c r="BS188" i="1"/>
  <c r="BR188" i="1"/>
  <c r="BQ188" i="1"/>
  <c r="BO188" i="1"/>
  <c r="BP188" i="1" s="1"/>
  <c r="BN188" i="1"/>
  <c r="BM188" i="1"/>
  <c r="BI188" i="1"/>
  <c r="BH188" i="1"/>
  <c r="BJ188" i="1" s="1"/>
  <c r="BK188" i="1" s="1"/>
  <c r="BE188" i="1"/>
  <c r="BD188" i="1"/>
  <c r="BF188" i="1" s="1"/>
  <c r="BG188" i="1" s="1"/>
  <c r="BC188" i="1"/>
  <c r="BA188" i="1"/>
  <c r="AZ188" i="1"/>
  <c r="BB188" i="1" s="1"/>
  <c r="AW188" i="1"/>
  <c r="AV188" i="1"/>
  <c r="AX188" i="1" s="1"/>
  <c r="AY188" i="1" s="1"/>
  <c r="AT188" i="1"/>
  <c r="AG188" i="1"/>
  <c r="AS188" i="1" s="1"/>
  <c r="AU188" i="1" s="1"/>
  <c r="AA188" i="1"/>
  <c r="AJ188" i="1" s="1"/>
  <c r="Y188" i="1"/>
  <c r="AP188" i="1" s="1"/>
  <c r="U188" i="1"/>
  <c r="AF188" i="1" s="1"/>
  <c r="T188" i="1"/>
  <c r="AD188" i="1" s="1"/>
  <c r="AM188" i="1" s="1"/>
  <c r="S188" i="1"/>
  <c r="AB188" i="1" s="1"/>
  <c r="R188" i="1"/>
  <c r="Q188" i="1"/>
  <c r="Z188" i="1" s="1"/>
  <c r="P188" i="1"/>
  <c r="O188" i="1"/>
  <c r="W188" i="1" s="1"/>
  <c r="AI188" i="1" s="1"/>
  <c r="N188" i="1"/>
  <c r="V188" i="1" s="1"/>
  <c r="M188" i="1"/>
  <c r="AN188" i="1" s="1"/>
  <c r="K188" i="1"/>
  <c r="I188" i="1"/>
  <c r="H188" i="1"/>
  <c r="G188" i="1"/>
  <c r="AQ188" i="1" s="1"/>
  <c r="F188" i="1"/>
  <c r="D188" i="1"/>
  <c r="C188" i="1"/>
  <c r="AH188" i="1" s="1"/>
  <c r="B188" i="1"/>
  <c r="A188" i="1"/>
  <c r="DJ187" i="1"/>
  <c r="DK187" i="1" s="1"/>
  <c r="DI187" i="1"/>
  <c r="DH187" i="1"/>
  <c r="DF187" i="1"/>
  <c r="DG187" i="1" s="1"/>
  <c r="DE187" i="1"/>
  <c r="CZ187" i="1"/>
  <c r="CX187" i="1"/>
  <c r="CY187" i="1" s="1"/>
  <c r="CV187" i="1"/>
  <c r="CT187" i="1"/>
  <c r="CS187" i="1"/>
  <c r="CP187" i="1"/>
  <c r="CO187" i="1"/>
  <c r="CN187" i="1"/>
  <c r="CM187" i="1"/>
  <c r="CU187" i="1" s="1"/>
  <c r="CL187" i="1"/>
  <c r="CK187" i="1"/>
  <c r="CJ187" i="1"/>
  <c r="CI187" i="1"/>
  <c r="CF187" i="1"/>
  <c r="CE187" i="1"/>
  <c r="CD187" i="1"/>
  <c r="CG187" i="1" s="1"/>
  <c r="CB187" i="1"/>
  <c r="CA187" i="1"/>
  <c r="BZ187" i="1"/>
  <c r="BX187" i="1"/>
  <c r="BW187" i="1"/>
  <c r="BV187" i="1"/>
  <c r="BY187" i="1" s="1"/>
  <c r="BR187" i="1"/>
  <c r="BS187" i="1" s="1"/>
  <c r="BT187" i="1" s="1"/>
  <c r="BU187" i="1" s="1"/>
  <c r="BQ187" i="1"/>
  <c r="BN187" i="1"/>
  <c r="BO187" i="1" s="1"/>
  <c r="BP187" i="1" s="1"/>
  <c r="BM187" i="1"/>
  <c r="BH187" i="1"/>
  <c r="BF187" i="1"/>
  <c r="BD187" i="1"/>
  <c r="AZ187" i="1"/>
  <c r="AV187" i="1"/>
  <c r="AT187" i="1"/>
  <c r="AP187" i="1"/>
  <c r="AN187" i="1"/>
  <c r="AS187" i="1" s="1"/>
  <c r="AU187" i="1" s="1"/>
  <c r="AG187" i="1"/>
  <c r="AF187" i="1"/>
  <c r="AD187" i="1"/>
  <c r="AM187" i="1" s="1"/>
  <c r="AB187" i="1"/>
  <c r="AK187" i="1" s="1"/>
  <c r="Z187" i="1"/>
  <c r="U187" i="1"/>
  <c r="T187" i="1"/>
  <c r="S187" i="1"/>
  <c r="R187" i="1"/>
  <c r="AA187" i="1" s="1"/>
  <c r="Q187" i="1"/>
  <c r="P187" i="1"/>
  <c r="Y187" i="1" s="1"/>
  <c r="O187" i="1"/>
  <c r="W187" i="1" s="1"/>
  <c r="N187" i="1"/>
  <c r="V187" i="1" s="1"/>
  <c r="M187" i="1"/>
  <c r="K187" i="1"/>
  <c r="J187" i="1"/>
  <c r="L187" i="1" s="1"/>
  <c r="I187" i="1"/>
  <c r="H187" i="1"/>
  <c r="G187" i="1"/>
  <c r="F187" i="1"/>
  <c r="D187" i="1"/>
  <c r="C187" i="1"/>
  <c r="E187" i="1" s="1"/>
  <c r="B187" i="1"/>
  <c r="A187" i="1"/>
  <c r="DK186" i="1"/>
  <c r="DJ186" i="1"/>
  <c r="DI186" i="1"/>
  <c r="DH186" i="1"/>
  <c r="DF186" i="1"/>
  <c r="DE186" i="1"/>
  <c r="DG186" i="1" s="1"/>
  <c r="DA186" i="1"/>
  <c r="DB186" i="1" s="1"/>
  <c r="CZ186" i="1"/>
  <c r="CY186" i="1"/>
  <c r="CX186" i="1"/>
  <c r="CV186" i="1"/>
  <c r="CT186" i="1"/>
  <c r="CS186" i="1"/>
  <c r="CU186" i="1" s="1"/>
  <c r="CP186" i="1"/>
  <c r="CO186" i="1"/>
  <c r="CN186" i="1"/>
  <c r="CM186" i="1"/>
  <c r="CQ186" i="1" s="1"/>
  <c r="CL186" i="1"/>
  <c r="CR186" i="1" s="1"/>
  <c r="CK186" i="1"/>
  <c r="CW186" i="1" s="1"/>
  <c r="CJ186" i="1"/>
  <c r="CI186" i="1"/>
  <c r="CE186" i="1"/>
  <c r="CF186" i="1" s="1"/>
  <c r="CD186" i="1"/>
  <c r="CG186" i="1" s="1"/>
  <c r="CA186" i="1"/>
  <c r="CB186" i="1" s="1"/>
  <c r="BZ186" i="1"/>
  <c r="CC186" i="1" s="1"/>
  <c r="BW186" i="1"/>
  <c r="BX186" i="1" s="1"/>
  <c r="BY186" i="1" s="1"/>
  <c r="BV186" i="1"/>
  <c r="BR186" i="1"/>
  <c r="BS186" i="1" s="1"/>
  <c r="BQ186" i="1"/>
  <c r="BO186" i="1"/>
  <c r="BP186" i="1" s="1"/>
  <c r="BN186" i="1"/>
  <c r="BM186" i="1"/>
  <c r="BJ186" i="1"/>
  <c r="BK186" i="1" s="1"/>
  <c r="BI186" i="1"/>
  <c r="BH186" i="1"/>
  <c r="BF186" i="1"/>
  <c r="BG186" i="1" s="1"/>
  <c r="BE186" i="1"/>
  <c r="BD186" i="1"/>
  <c r="BB186" i="1"/>
  <c r="BC186" i="1" s="1"/>
  <c r="BA186" i="1"/>
  <c r="AZ186" i="1"/>
  <c r="AX186" i="1"/>
  <c r="AY186" i="1" s="1"/>
  <c r="AW186" i="1"/>
  <c r="AV186" i="1"/>
  <c r="AT186" i="1"/>
  <c r="AG186" i="1"/>
  <c r="AD186" i="1"/>
  <c r="AM186" i="1" s="1"/>
  <c r="V186" i="1"/>
  <c r="U186" i="1"/>
  <c r="AF186" i="1" s="1"/>
  <c r="T186" i="1"/>
  <c r="S186" i="1"/>
  <c r="AB186" i="1" s="1"/>
  <c r="AK186" i="1" s="1"/>
  <c r="R186" i="1"/>
  <c r="AA186" i="1" s="1"/>
  <c r="Q186" i="1"/>
  <c r="Z186" i="1" s="1"/>
  <c r="AQ186" i="1" s="1"/>
  <c r="O186" i="1"/>
  <c r="W186" i="1" s="1"/>
  <c r="AI186" i="1" s="1"/>
  <c r="N186" i="1"/>
  <c r="M186" i="1"/>
  <c r="AN186" i="1" s="1"/>
  <c r="K186" i="1"/>
  <c r="J186" i="1"/>
  <c r="L186" i="1" s="1"/>
  <c r="I186" i="1"/>
  <c r="H186" i="1"/>
  <c r="G186" i="1"/>
  <c r="F186" i="1"/>
  <c r="P186" i="1" s="1"/>
  <c r="Y186" i="1" s="1"/>
  <c r="AP186" i="1" s="1"/>
  <c r="D186" i="1"/>
  <c r="C186" i="1"/>
  <c r="B186" i="1"/>
  <c r="A186" i="1"/>
  <c r="DI185" i="1"/>
  <c r="DH185" i="1"/>
  <c r="DJ185" i="1" s="1"/>
  <c r="DF185" i="1"/>
  <c r="DE185" i="1"/>
  <c r="DG185" i="1" s="1"/>
  <c r="CZ185" i="1"/>
  <c r="DA185" i="1" s="1"/>
  <c r="CX185" i="1"/>
  <c r="CY185" i="1" s="1"/>
  <c r="CV185" i="1"/>
  <c r="CT185" i="1"/>
  <c r="CS185" i="1"/>
  <c r="CU185" i="1" s="1"/>
  <c r="CP185" i="1"/>
  <c r="CO185" i="1"/>
  <c r="CN185" i="1"/>
  <c r="CM185" i="1"/>
  <c r="CL185" i="1"/>
  <c r="CK185" i="1"/>
  <c r="CJ185" i="1"/>
  <c r="CI185" i="1"/>
  <c r="CF185" i="1"/>
  <c r="CE185" i="1"/>
  <c r="CD185" i="1"/>
  <c r="CG185" i="1" s="1"/>
  <c r="CB185" i="1"/>
  <c r="CC185" i="1" s="1"/>
  <c r="CA185" i="1"/>
  <c r="BZ185" i="1"/>
  <c r="BX185" i="1"/>
  <c r="BW185" i="1"/>
  <c r="BV185" i="1"/>
  <c r="BY185" i="1" s="1"/>
  <c r="BR185" i="1"/>
  <c r="BS185" i="1" s="1"/>
  <c r="BT185" i="1" s="1"/>
  <c r="BQ185" i="1"/>
  <c r="BN185" i="1"/>
  <c r="BO185" i="1" s="1"/>
  <c r="BM185" i="1"/>
  <c r="BH185" i="1"/>
  <c r="BD185" i="1"/>
  <c r="AZ185" i="1"/>
  <c r="AW185" i="1"/>
  <c r="AV185" i="1"/>
  <c r="AT185" i="1"/>
  <c r="AH185" i="1"/>
  <c r="AG185" i="1"/>
  <c r="AF185" i="1"/>
  <c r="AN185" i="1" s="1"/>
  <c r="AB185" i="1"/>
  <c r="AK185" i="1" s="1"/>
  <c r="Z185" i="1"/>
  <c r="U185" i="1"/>
  <c r="T185" i="1"/>
  <c r="AD185" i="1" s="1"/>
  <c r="AM185" i="1" s="1"/>
  <c r="S185" i="1"/>
  <c r="R185" i="1"/>
  <c r="AA185" i="1" s="1"/>
  <c r="Q185" i="1"/>
  <c r="P185" i="1"/>
  <c r="Y185" i="1" s="1"/>
  <c r="AP185" i="1" s="1"/>
  <c r="O185" i="1"/>
  <c r="W185" i="1" s="1"/>
  <c r="N185" i="1"/>
  <c r="V185" i="1" s="1"/>
  <c r="X185" i="1" s="1"/>
  <c r="M185" i="1"/>
  <c r="K185" i="1"/>
  <c r="I185" i="1"/>
  <c r="H185" i="1"/>
  <c r="G185" i="1"/>
  <c r="F185" i="1"/>
  <c r="D185" i="1"/>
  <c r="AI185" i="1" s="1"/>
  <c r="C185" i="1"/>
  <c r="E185" i="1" s="1"/>
  <c r="AO185" i="1" s="1"/>
  <c r="B185" i="1"/>
  <c r="A185" i="1"/>
  <c r="DK184" i="1"/>
  <c r="DI184" i="1"/>
  <c r="DJ184" i="1" s="1"/>
  <c r="DH184" i="1"/>
  <c r="DF184" i="1"/>
  <c r="DE184" i="1"/>
  <c r="DG184" i="1" s="1"/>
  <c r="CZ184" i="1"/>
  <c r="CY184" i="1"/>
  <c r="DA184" i="1" s="1"/>
  <c r="CX184" i="1"/>
  <c r="CW184" i="1"/>
  <c r="CV184" i="1"/>
  <c r="CT184" i="1"/>
  <c r="CS184" i="1"/>
  <c r="CP184" i="1"/>
  <c r="CO184" i="1"/>
  <c r="CN184" i="1"/>
  <c r="CM184" i="1"/>
  <c r="CK184" i="1"/>
  <c r="CJ184" i="1"/>
  <c r="CI184" i="1"/>
  <c r="CL184" i="1" s="1"/>
  <c r="CE184" i="1"/>
  <c r="CF184" i="1" s="1"/>
  <c r="CG184" i="1" s="1"/>
  <c r="CD184" i="1"/>
  <c r="CA184" i="1"/>
  <c r="CB184" i="1" s="1"/>
  <c r="CC184" i="1" s="1"/>
  <c r="BZ184" i="1"/>
  <c r="BX184" i="1"/>
  <c r="BY184" i="1" s="1"/>
  <c r="BW184" i="1"/>
  <c r="BV184" i="1"/>
  <c r="BS184" i="1"/>
  <c r="BR184" i="1"/>
  <c r="BQ184" i="1"/>
  <c r="BO184" i="1"/>
  <c r="BP184" i="1" s="1"/>
  <c r="BN184" i="1"/>
  <c r="BM184" i="1"/>
  <c r="BH184" i="1"/>
  <c r="BG184" i="1"/>
  <c r="BF184" i="1"/>
  <c r="BE184" i="1"/>
  <c r="BD184" i="1"/>
  <c r="BA184" i="1"/>
  <c r="AZ184" i="1"/>
  <c r="AW184" i="1"/>
  <c r="AX184" i="1" s="1"/>
  <c r="AY184" i="1" s="1"/>
  <c r="AV184" i="1"/>
  <c r="AT184" i="1"/>
  <c r="AJ184" i="1"/>
  <c r="AG184" i="1"/>
  <c r="AC184" i="1"/>
  <c r="AE184" i="1" s="1"/>
  <c r="AA184" i="1"/>
  <c r="U184" i="1"/>
  <c r="AF184" i="1" s="1"/>
  <c r="T184" i="1"/>
  <c r="AD184" i="1" s="1"/>
  <c r="S184" i="1"/>
  <c r="AB184" i="1" s="1"/>
  <c r="AK184" i="1" s="1"/>
  <c r="R184" i="1"/>
  <c r="Q184" i="1"/>
  <c r="Z184" i="1" s="1"/>
  <c r="AQ184" i="1" s="1"/>
  <c r="O184" i="1"/>
  <c r="W184" i="1" s="1"/>
  <c r="AI184" i="1" s="1"/>
  <c r="N184" i="1"/>
  <c r="V184" i="1" s="1"/>
  <c r="M184" i="1"/>
  <c r="L184" i="1"/>
  <c r="K184" i="1"/>
  <c r="I184" i="1"/>
  <c r="J184" i="1" s="1"/>
  <c r="H184" i="1"/>
  <c r="G184" i="1"/>
  <c r="F184" i="1"/>
  <c r="P184" i="1" s="1"/>
  <c r="Y184" i="1" s="1"/>
  <c r="AP184" i="1" s="1"/>
  <c r="D184" i="1"/>
  <c r="C184" i="1"/>
  <c r="AH184" i="1" s="1"/>
  <c r="B184" i="1"/>
  <c r="A184" i="1"/>
  <c r="DI183" i="1"/>
  <c r="DH183" i="1"/>
  <c r="DJ183" i="1" s="1"/>
  <c r="DG183" i="1"/>
  <c r="DF183" i="1"/>
  <c r="DE183" i="1"/>
  <c r="CZ183" i="1"/>
  <c r="CY183" i="1"/>
  <c r="CX183" i="1"/>
  <c r="CV183" i="1"/>
  <c r="CT183" i="1"/>
  <c r="CS183" i="1"/>
  <c r="CP183" i="1"/>
  <c r="CQ183" i="1" s="1"/>
  <c r="CO183" i="1"/>
  <c r="CN183" i="1"/>
  <c r="CM183" i="1"/>
  <c r="CU183" i="1" s="1"/>
  <c r="CK183" i="1"/>
  <c r="CJ183" i="1"/>
  <c r="CI183" i="1"/>
  <c r="CF183" i="1"/>
  <c r="CE183" i="1"/>
  <c r="CD183" i="1"/>
  <c r="CG183" i="1" s="1"/>
  <c r="CB183" i="1"/>
  <c r="CA183" i="1"/>
  <c r="BZ183" i="1"/>
  <c r="CC183" i="1" s="1"/>
  <c r="BX183" i="1"/>
  <c r="BW183" i="1"/>
  <c r="BV183" i="1"/>
  <c r="BY183" i="1" s="1"/>
  <c r="BR183" i="1"/>
  <c r="BS183" i="1" s="1"/>
  <c r="BT183" i="1" s="1"/>
  <c r="BU183" i="1" s="1"/>
  <c r="BQ183" i="1"/>
  <c r="BN183" i="1"/>
  <c r="BO183" i="1" s="1"/>
  <c r="BP183" i="1" s="1"/>
  <c r="BM183" i="1"/>
  <c r="BK183" i="1"/>
  <c r="BJ183" i="1"/>
  <c r="BH183" i="1"/>
  <c r="BI183" i="1" s="1"/>
  <c r="BD183" i="1"/>
  <c r="BB183" i="1"/>
  <c r="BC183" i="1" s="1"/>
  <c r="AZ183" i="1"/>
  <c r="BA183" i="1" s="1"/>
  <c r="AV183" i="1"/>
  <c r="AT183" i="1"/>
  <c r="AN183" i="1"/>
  <c r="AM183" i="1"/>
  <c r="AG183" i="1"/>
  <c r="AS183" i="1" s="1"/>
  <c r="AU183" i="1" s="1"/>
  <c r="AF183" i="1"/>
  <c r="AD183" i="1"/>
  <c r="AB183" i="1"/>
  <c r="AK183" i="1" s="1"/>
  <c r="Z183" i="1"/>
  <c r="U183" i="1"/>
  <c r="T183" i="1"/>
  <c r="S183" i="1"/>
  <c r="R183" i="1"/>
  <c r="AA183" i="1" s="1"/>
  <c r="Q183" i="1"/>
  <c r="O183" i="1"/>
  <c r="W183" i="1" s="1"/>
  <c r="N183" i="1"/>
  <c r="V183" i="1" s="1"/>
  <c r="M183" i="1"/>
  <c r="K183" i="1"/>
  <c r="I183" i="1"/>
  <c r="H183" i="1"/>
  <c r="J183" i="1" s="1"/>
  <c r="L183" i="1" s="1"/>
  <c r="G183" i="1"/>
  <c r="AQ183" i="1" s="1"/>
  <c r="F183" i="1"/>
  <c r="P183" i="1" s="1"/>
  <c r="Y183" i="1" s="1"/>
  <c r="AP183" i="1" s="1"/>
  <c r="D183" i="1"/>
  <c r="E183" i="1" s="1"/>
  <c r="C183" i="1"/>
  <c r="B183" i="1"/>
  <c r="A183" i="1"/>
  <c r="DK182" i="1"/>
  <c r="DJ182" i="1"/>
  <c r="DI182" i="1"/>
  <c r="DH182" i="1"/>
  <c r="DF182" i="1"/>
  <c r="DE182" i="1"/>
  <c r="DG182" i="1" s="1"/>
  <c r="DA182" i="1"/>
  <c r="CZ182" i="1"/>
  <c r="CY182" i="1"/>
  <c r="CX182" i="1"/>
  <c r="CV182" i="1"/>
  <c r="CU182" i="1"/>
  <c r="CT182" i="1"/>
  <c r="CS182" i="1"/>
  <c r="CP182" i="1"/>
  <c r="CO182" i="1"/>
  <c r="CN182" i="1"/>
  <c r="CM182" i="1"/>
  <c r="CQ182" i="1" s="1"/>
  <c r="CL182" i="1"/>
  <c r="CR182" i="1" s="1"/>
  <c r="CK182" i="1"/>
  <c r="CW182" i="1" s="1"/>
  <c r="CJ182" i="1"/>
  <c r="CI182" i="1"/>
  <c r="CE182" i="1"/>
  <c r="CF182" i="1" s="1"/>
  <c r="CD182" i="1"/>
  <c r="CA182" i="1"/>
  <c r="CB182" i="1" s="1"/>
  <c r="CC182" i="1" s="1"/>
  <c r="BZ182" i="1"/>
  <c r="BW182" i="1"/>
  <c r="BX182" i="1" s="1"/>
  <c r="BV182" i="1"/>
  <c r="BS182" i="1"/>
  <c r="BT182" i="1" s="1"/>
  <c r="BR182" i="1"/>
  <c r="BQ182" i="1"/>
  <c r="BO182" i="1"/>
  <c r="BP182" i="1" s="1"/>
  <c r="BN182" i="1"/>
  <c r="BM182" i="1"/>
  <c r="BI182" i="1"/>
  <c r="BH182" i="1"/>
  <c r="BJ182" i="1" s="1"/>
  <c r="BK182" i="1" s="1"/>
  <c r="BG182" i="1"/>
  <c r="BF182" i="1"/>
  <c r="BE182" i="1"/>
  <c r="BD182" i="1"/>
  <c r="BA182" i="1"/>
  <c r="AZ182" i="1"/>
  <c r="BB182" i="1" s="1"/>
  <c r="BC182" i="1" s="1"/>
  <c r="AX182" i="1"/>
  <c r="AY182" i="1" s="1"/>
  <c r="AW182" i="1"/>
  <c r="AV182" i="1"/>
  <c r="AT182" i="1"/>
  <c r="AQ182" i="1"/>
  <c r="AP182" i="1"/>
  <c r="AG182" i="1"/>
  <c r="AA182" i="1"/>
  <c r="Y182" i="1"/>
  <c r="U182" i="1"/>
  <c r="AF182" i="1" s="1"/>
  <c r="T182" i="1"/>
  <c r="AD182" i="1" s="1"/>
  <c r="S182" i="1"/>
  <c r="AB182" i="1" s="1"/>
  <c r="R182" i="1"/>
  <c r="Q182" i="1"/>
  <c r="Z182" i="1" s="1"/>
  <c r="P182" i="1"/>
  <c r="O182" i="1"/>
  <c r="W182" i="1" s="1"/>
  <c r="AI182" i="1" s="1"/>
  <c r="N182" i="1"/>
  <c r="V182" i="1" s="1"/>
  <c r="X182" i="1" s="1"/>
  <c r="M182" i="1"/>
  <c r="AN182" i="1" s="1"/>
  <c r="K182" i="1"/>
  <c r="I182" i="1"/>
  <c r="J182" i="1" s="1"/>
  <c r="L182" i="1" s="1"/>
  <c r="H182" i="1"/>
  <c r="G182" i="1"/>
  <c r="F182" i="1"/>
  <c r="D182" i="1"/>
  <c r="C182" i="1"/>
  <c r="B182" i="1"/>
  <c r="A182" i="1"/>
  <c r="DI181" i="1"/>
  <c r="DH181" i="1"/>
  <c r="DJ181" i="1" s="1"/>
  <c r="DF181" i="1"/>
  <c r="DE181" i="1"/>
  <c r="CZ181" i="1"/>
  <c r="CX181" i="1"/>
  <c r="CY181" i="1" s="1"/>
  <c r="DA181" i="1" s="1"/>
  <c r="CV181" i="1"/>
  <c r="CT181" i="1"/>
  <c r="CS181" i="1"/>
  <c r="CP181" i="1"/>
  <c r="CO181" i="1"/>
  <c r="CN181" i="1"/>
  <c r="CQ181" i="1" s="1"/>
  <c r="CM181" i="1"/>
  <c r="CK181" i="1"/>
  <c r="CJ181" i="1"/>
  <c r="CI181" i="1"/>
  <c r="CG181" i="1"/>
  <c r="CF181" i="1"/>
  <c r="CE181" i="1"/>
  <c r="CD181" i="1"/>
  <c r="CB181" i="1"/>
  <c r="CA181" i="1"/>
  <c r="BZ181" i="1"/>
  <c r="CC181" i="1" s="1"/>
  <c r="BX181" i="1"/>
  <c r="BY181" i="1" s="1"/>
  <c r="BW181" i="1"/>
  <c r="BV181" i="1"/>
  <c r="BR181" i="1"/>
  <c r="BS181" i="1" s="1"/>
  <c r="BQ181" i="1"/>
  <c r="BP181" i="1"/>
  <c r="BN181" i="1"/>
  <c r="BO181" i="1" s="1"/>
  <c r="BM181" i="1"/>
  <c r="BJ181" i="1"/>
  <c r="BH181" i="1"/>
  <c r="BD181" i="1"/>
  <c r="AZ181" i="1"/>
  <c r="AV181" i="1"/>
  <c r="AT181" i="1"/>
  <c r="AJ181" i="1"/>
  <c r="AL181" i="1" s="1"/>
  <c r="AG181" i="1"/>
  <c r="AF181" i="1"/>
  <c r="AB181" i="1"/>
  <c r="AK181" i="1" s="1"/>
  <c r="Z181" i="1"/>
  <c r="U181" i="1"/>
  <c r="T181" i="1"/>
  <c r="AD181" i="1" s="1"/>
  <c r="AM181" i="1" s="1"/>
  <c r="S181" i="1"/>
  <c r="R181" i="1"/>
  <c r="AA181" i="1" s="1"/>
  <c r="AC181" i="1" s="1"/>
  <c r="AE181" i="1" s="1"/>
  <c r="Q181" i="1"/>
  <c r="P181" i="1"/>
  <c r="Y181" i="1" s="1"/>
  <c r="AP181" i="1" s="1"/>
  <c r="O181" i="1"/>
  <c r="W181" i="1" s="1"/>
  <c r="N181" i="1"/>
  <c r="V181" i="1" s="1"/>
  <c r="M181" i="1"/>
  <c r="AN181" i="1" s="1"/>
  <c r="AS181" i="1" s="1"/>
  <c r="AU181" i="1" s="1"/>
  <c r="K181" i="1"/>
  <c r="I181" i="1"/>
  <c r="H181" i="1"/>
  <c r="J181" i="1" s="1"/>
  <c r="L181" i="1" s="1"/>
  <c r="AR181" i="1" s="1"/>
  <c r="G181" i="1"/>
  <c r="AQ181" i="1" s="1"/>
  <c r="F181" i="1"/>
  <c r="D181" i="1"/>
  <c r="AI181" i="1" s="1"/>
  <c r="C181" i="1"/>
  <c r="B181" i="1"/>
  <c r="A181" i="1"/>
  <c r="DI180" i="1"/>
  <c r="DH180" i="1"/>
  <c r="DG180" i="1"/>
  <c r="DF180" i="1"/>
  <c r="DE180" i="1"/>
  <c r="CZ180" i="1"/>
  <c r="CY180" i="1"/>
  <c r="DA180" i="1" s="1"/>
  <c r="CX180" i="1"/>
  <c r="CV180" i="1"/>
  <c r="CU180" i="1"/>
  <c r="CT180" i="1"/>
  <c r="CS180" i="1"/>
  <c r="CQ180" i="1"/>
  <c r="CP180" i="1"/>
  <c r="CO180" i="1"/>
  <c r="CN180" i="1"/>
  <c r="CM180" i="1"/>
  <c r="CK180" i="1"/>
  <c r="CJ180" i="1"/>
  <c r="CI180" i="1"/>
  <c r="CE180" i="1"/>
  <c r="CF180" i="1" s="1"/>
  <c r="CG180" i="1" s="1"/>
  <c r="CD180" i="1"/>
  <c r="CB180" i="1"/>
  <c r="CC180" i="1" s="1"/>
  <c r="CH180" i="1" s="1"/>
  <c r="CA180" i="1"/>
  <c r="BZ180" i="1"/>
  <c r="BW180" i="1"/>
  <c r="BX180" i="1" s="1"/>
  <c r="BY180" i="1" s="1"/>
  <c r="BV180" i="1"/>
  <c r="BU180" i="1"/>
  <c r="BT180" i="1"/>
  <c r="BS180" i="1"/>
  <c r="BR180" i="1"/>
  <c r="BQ180" i="1"/>
  <c r="BO180" i="1"/>
  <c r="BP180" i="1" s="1"/>
  <c r="BN180" i="1"/>
  <c r="BM180" i="1"/>
  <c r="BK180" i="1"/>
  <c r="BJ180" i="1"/>
  <c r="BI180" i="1"/>
  <c r="BH180" i="1"/>
  <c r="BG180" i="1"/>
  <c r="BD180" i="1"/>
  <c r="BF180" i="1" s="1"/>
  <c r="BC180" i="1"/>
  <c r="BB180" i="1"/>
  <c r="BA180" i="1"/>
  <c r="AZ180" i="1"/>
  <c r="AW180" i="1"/>
  <c r="AV180" i="1"/>
  <c r="AT180" i="1"/>
  <c r="AQ180" i="1"/>
  <c r="AN180" i="1"/>
  <c r="AM180" i="1"/>
  <c r="AG180" i="1"/>
  <c r="AF180" i="1"/>
  <c r="AD180" i="1"/>
  <c r="AA180" i="1"/>
  <c r="W180" i="1"/>
  <c r="AI180" i="1" s="1"/>
  <c r="U180" i="1"/>
  <c r="T180" i="1"/>
  <c r="S180" i="1"/>
  <c r="AB180" i="1" s="1"/>
  <c r="R180" i="1"/>
  <c r="Q180" i="1"/>
  <c r="Z180" i="1" s="1"/>
  <c r="P180" i="1"/>
  <c r="Y180" i="1" s="1"/>
  <c r="AP180" i="1" s="1"/>
  <c r="O180" i="1"/>
  <c r="N180" i="1"/>
  <c r="V180" i="1" s="1"/>
  <c r="X180" i="1" s="1"/>
  <c r="M180" i="1"/>
  <c r="K180" i="1"/>
  <c r="I180" i="1"/>
  <c r="H180" i="1"/>
  <c r="G180" i="1"/>
  <c r="F180" i="1"/>
  <c r="E180" i="1"/>
  <c r="D180" i="1"/>
  <c r="C180" i="1"/>
  <c r="B180" i="1"/>
  <c r="A180" i="1"/>
  <c r="DI179" i="1"/>
  <c r="DH179" i="1"/>
  <c r="DJ179" i="1" s="1"/>
  <c r="DF179" i="1"/>
  <c r="DE179" i="1"/>
  <c r="CZ179" i="1"/>
  <c r="CX179" i="1"/>
  <c r="CY179" i="1" s="1"/>
  <c r="DA179" i="1" s="1"/>
  <c r="CV179" i="1"/>
  <c r="CT179" i="1"/>
  <c r="CS179" i="1"/>
  <c r="CP179" i="1"/>
  <c r="CO179" i="1"/>
  <c r="CN179" i="1"/>
  <c r="CU179" i="1" s="1"/>
  <c r="CM179" i="1"/>
  <c r="CL179" i="1"/>
  <c r="CK179" i="1"/>
  <c r="CJ179" i="1"/>
  <c r="CI179" i="1"/>
  <c r="CE179" i="1"/>
  <c r="CF179" i="1" s="1"/>
  <c r="CD179" i="1"/>
  <c r="CB179" i="1"/>
  <c r="CA179" i="1"/>
  <c r="BZ179" i="1"/>
  <c r="CC179" i="1" s="1"/>
  <c r="BX179" i="1"/>
  <c r="BW179" i="1"/>
  <c r="BV179" i="1"/>
  <c r="BY179" i="1" s="1"/>
  <c r="BR179" i="1"/>
  <c r="BS179" i="1" s="1"/>
  <c r="BT179" i="1" s="1"/>
  <c r="BQ179" i="1"/>
  <c r="BN179" i="1"/>
  <c r="BO179" i="1" s="1"/>
  <c r="BP179" i="1" s="1"/>
  <c r="BM179" i="1"/>
  <c r="BI179" i="1"/>
  <c r="BH179" i="1"/>
  <c r="BE179" i="1"/>
  <c r="BF179" i="1" s="1"/>
  <c r="BD179" i="1"/>
  <c r="AZ179" i="1"/>
  <c r="AW179" i="1"/>
  <c r="AV179" i="1"/>
  <c r="AT179" i="1"/>
  <c r="AN179" i="1"/>
  <c r="AG179" i="1"/>
  <c r="AF179" i="1"/>
  <c r="AB179" i="1"/>
  <c r="AA179" i="1"/>
  <c r="AC179" i="1" s="1"/>
  <c r="AE179" i="1" s="1"/>
  <c r="W179" i="1"/>
  <c r="U179" i="1"/>
  <c r="T179" i="1"/>
  <c r="AD179" i="1" s="1"/>
  <c r="AM179" i="1" s="1"/>
  <c r="S179" i="1"/>
  <c r="R179" i="1"/>
  <c r="Q179" i="1"/>
  <c r="Z179" i="1" s="1"/>
  <c r="P179" i="1"/>
  <c r="Y179" i="1" s="1"/>
  <c r="AP179" i="1" s="1"/>
  <c r="O179" i="1"/>
  <c r="N179" i="1"/>
  <c r="V179" i="1" s="1"/>
  <c r="X179" i="1" s="1"/>
  <c r="M179" i="1"/>
  <c r="K179" i="1"/>
  <c r="I179" i="1"/>
  <c r="H179" i="1"/>
  <c r="G179" i="1"/>
  <c r="F179" i="1"/>
  <c r="D179" i="1"/>
  <c r="AI179" i="1" s="1"/>
  <c r="C179" i="1"/>
  <c r="B179" i="1"/>
  <c r="A179" i="1"/>
  <c r="DJ178" i="1"/>
  <c r="DK178" i="1" s="1"/>
  <c r="DI178" i="1"/>
  <c r="DH178" i="1"/>
  <c r="DG178" i="1"/>
  <c r="DF178" i="1"/>
  <c r="DE178" i="1"/>
  <c r="CZ178" i="1"/>
  <c r="CY178" i="1"/>
  <c r="DA178" i="1" s="1"/>
  <c r="CX178" i="1"/>
  <c r="CV178" i="1"/>
  <c r="CT178" i="1"/>
  <c r="CS178" i="1"/>
  <c r="CQ178" i="1"/>
  <c r="CP178" i="1"/>
  <c r="CO178" i="1"/>
  <c r="CN178" i="1"/>
  <c r="CU178" i="1" s="1"/>
  <c r="CM178" i="1"/>
  <c r="CK178" i="1"/>
  <c r="CJ178" i="1"/>
  <c r="CI178" i="1"/>
  <c r="CL178" i="1" s="1"/>
  <c r="CR178" i="1" s="1"/>
  <c r="CF178" i="1"/>
  <c r="CE178" i="1"/>
  <c r="CD178" i="1"/>
  <c r="CA178" i="1"/>
  <c r="CB178" i="1" s="1"/>
  <c r="BZ178" i="1"/>
  <c r="CC178" i="1" s="1"/>
  <c r="BW178" i="1"/>
  <c r="BX178" i="1" s="1"/>
  <c r="BV178" i="1"/>
  <c r="BY178" i="1" s="1"/>
  <c r="BS178" i="1"/>
  <c r="BT178" i="1" s="1"/>
  <c r="BR178" i="1"/>
  <c r="BQ178" i="1"/>
  <c r="BO178" i="1"/>
  <c r="BP178" i="1" s="1"/>
  <c r="BN178" i="1"/>
  <c r="BM178" i="1"/>
  <c r="BH178" i="1"/>
  <c r="BF178" i="1"/>
  <c r="BG178" i="1" s="1"/>
  <c r="BD178" i="1"/>
  <c r="BE178" i="1" s="1"/>
  <c r="AZ178" i="1"/>
  <c r="AX178" i="1"/>
  <c r="AY178" i="1" s="1"/>
  <c r="AV178" i="1"/>
  <c r="AW178" i="1" s="1"/>
  <c r="AT178" i="1"/>
  <c r="AM178" i="1"/>
  <c r="AJ178" i="1"/>
  <c r="AL178" i="1" s="1"/>
  <c r="AG178" i="1"/>
  <c r="AS178" i="1" s="1"/>
  <c r="AU178" i="1" s="1"/>
  <c r="AF178" i="1"/>
  <c r="AN178" i="1" s="1"/>
  <c r="AB178" i="1"/>
  <c r="AK178" i="1" s="1"/>
  <c r="AA178" i="1"/>
  <c r="AC178" i="1" s="1"/>
  <c r="AE178" i="1" s="1"/>
  <c r="Z178" i="1"/>
  <c r="U178" i="1"/>
  <c r="T178" i="1"/>
  <c r="AD178" i="1" s="1"/>
  <c r="S178" i="1"/>
  <c r="R178" i="1"/>
  <c r="Q178" i="1"/>
  <c r="O178" i="1"/>
  <c r="W178" i="1" s="1"/>
  <c r="N178" i="1"/>
  <c r="V178" i="1" s="1"/>
  <c r="X178" i="1" s="1"/>
  <c r="M178" i="1"/>
  <c r="K178" i="1"/>
  <c r="J178" i="1"/>
  <c r="L178" i="1" s="1"/>
  <c r="I178" i="1"/>
  <c r="H178" i="1"/>
  <c r="G178" i="1"/>
  <c r="AQ178" i="1" s="1"/>
  <c r="F178" i="1"/>
  <c r="P178" i="1" s="1"/>
  <c r="Y178" i="1" s="1"/>
  <c r="AP178" i="1" s="1"/>
  <c r="D178" i="1"/>
  <c r="AI178" i="1" s="1"/>
  <c r="C178" i="1"/>
  <c r="B178" i="1"/>
  <c r="A178" i="1"/>
  <c r="DJ177" i="1"/>
  <c r="DI177" i="1"/>
  <c r="DH177" i="1"/>
  <c r="DG177" i="1"/>
  <c r="DF177" i="1"/>
  <c r="DE177" i="1"/>
  <c r="CZ177" i="1"/>
  <c r="CY177" i="1"/>
  <c r="DA177" i="1" s="1"/>
  <c r="CX177" i="1"/>
  <c r="CW177" i="1"/>
  <c r="DB177" i="1" s="1"/>
  <c r="CV177" i="1"/>
  <c r="CT177" i="1"/>
  <c r="CS177" i="1"/>
  <c r="CQ177" i="1"/>
  <c r="CP177" i="1"/>
  <c r="CO177" i="1"/>
  <c r="CN177" i="1"/>
  <c r="CM177" i="1"/>
  <c r="CU177" i="1" s="1"/>
  <c r="CL177" i="1"/>
  <c r="CR177" i="1" s="1"/>
  <c r="CK177" i="1"/>
  <c r="CJ177" i="1"/>
  <c r="CI177" i="1"/>
  <c r="CE177" i="1"/>
  <c r="CF177" i="1" s="1"/>
  <c r="CD177" i="1"/>
  <c r="CG177" i="1" s="1"/>
  <c r="CA177" i="1"/>
  <c r="CB177" i="1" s="1"/>
  <c r="BZ177" i="1"/>
  <c r="BW177" i="1"/>
  <c r="BX177" i="1" s="1"/>
  <c r="BV177" i="1"/>
  <c r="BY177" i="1" s="1"/>
  <c r="BS177" i="1"/>
  <c r="BR177" i="1"/>
  <c r="BQ177" i="1"/>
  <c r="BN177" i="1"/>
  <c r="BO177" i="1" s="1"/>
  <c r="BP177" i="1" s="1"/>
  <c r="BM177" i="1"/>
  <c r="BJ177" i="1"/>
  <c r="BK177" i="1" s="1"/>
  <c r="BI177" i="1"/>
  <c r="BH177" i="1"/>
  <c r="BF177" i="1"/>
  <c r="BG177" i="1" s="1"/>
  <c r="BE177" i="1"/>
  <c r="BD177" i="1"/>
  <c r="BC177" i="1"/>
  <c r="BB177" i="1"/>
  <c r="BA177" i="1"/>
  <c r="AZ177" i="1"/>
  <c r="AX177" i="1"/>
  <c r="AY177" i="1" s="1"/>
  <c r="AW177" i="1"/>
  <c r="AV177" i="1"/>
  <c r="AT177" i="1"/>
  <c r="AP177" i="1"/>
  <c r="AM177" i="1"/>
  <c r="AG177" i="1"/>
  <c r="AD177" i="1"/>
  <c r="Z177" i="1"/>
  <c r="W177" i="1"/>
  <c r="U177" i="1"/>
  <c r="AF177" i="1" s="1"/>
  <c r="T177" i="1"/>
  <c r="S177" i="1"/>
  <c r="AB177" i="1" s="1"/>
  <c r="AC177" i="1" s="1"/>
  <c r="AE177" i="1" s="1"/>
  <c r="R177" i="1"/>
  <c r="AA177" i="1" s="1"/>
  <c r="AJ177" i="1" s="1"/>
  <c r="Q177" i="1"/>
  <c r="O177" i="1"/>
  <c r="N177" i="1"/>
  <c r="V177" i="1" s="1"/>
  <c r="M177" i="1"/>
  <c r="K177" i="1"/>
  <c r="J177" i="1"/>
  <c r="L177" i="1" s="1"/>
  <c r="AR177" i="1" s="1"/>
  <c r="I177" i="1"/>
  <c r="H177" i="1"/>
  <c r="G177" i="1"/>
  <c r="AQ177" i="1" s="1"/>
  <c r="F177" i="1"/>
  <c r="P177" i="1" s="1"/>
  <c r="Y177" i="1" s="1"/>
  <c r="E177" i="1"/>
  <c r="D177" i="1"/>
  <c r="C177" i="1"/>
  <c r="B177" i="1"/>
  <c r="A177" i="1"/>
  <c r="DI176" i="1"/>
  <c r="DH176" i="1"/>
  <c r="DJ176" i="1" s="1"/>
  <c r="DK176" i="1" s="1"/>
  <c r="DF176" i="1"/>
  <c r="DE176" i="1"/>
  <c r="DG176" i="1" s="1"/>
  <c r="DA176" i="1"/>
  <c r="CZ176" i="1"/>
  <c r="CX176" i="1"/>
  <c r="CY176" i="1" s="1"/>
  <c r="CV176" i="1"/>
  <c r="CT176" i="1"/>
  <c r="CS176" i="1"/>
  <c r="CP176" i="1"/>
  <c r="CO176" i="1"/>
  <c r="CN176" i="1"/>
  <c r="CM176" i="1"/>
  <c r="CK176" i="1"/>
  <c r="CJ176" i="1"/>
  <c r="CW176" i="1" s="1"/>
  <c r="CI176" i="1"/>
  <c r="CG176" i="1"/>
  <c r="CF176" i="1"/>
  <c r="CE176" i="1"/>
  <c r="CD176" i="1"/>
  <c r="CB176" i="1"/>
  <c r="CC176" i="1" s="1"/>
  <c r="CA176" i="1"/>
  <c r="BZ176" i="1"/>
  <c r="BY176" i="1"/>
  <c r="BX176" i="1"/>
  <c r="BW176" i="1"/>
  <c r="BV176" i="1"/>
  <c r="BR176" i="1"/>
  <c r="BS176" i="1" s="1"/>
  <c r="BQ176" i="1"/>
  <c r="BP176" i="1"/>
  <c r="BN176" i="1"/>
  <c r="BO176" i="1" s="1"/>
  <c r="BM176" i="1"/>
  <c r="BH176" i="1"/>
  <c r="BE176" i="1"/>
  <c r="BF176" i="1" s="1"/>
  <c r="BD176" i="1"/>
  <c r="AZ176" i="1"/>
  <c r="AV176" i="1"/>
  <c r="AT176" i="1"/>
  <c r="AJ176" i="1"/>
  <c r="AH176" i="1"/>
  <c r="AG176" i="1"/>
  <c r="AB176" i="1"/>
  <c r="AK176" i="1" s="1"/>
  <c r="Y176" i="1"/>
  <c r="AP176" i="1" s="1"/>
  <c r="U176" i="1"/>
  <c r="AF176" i="1" s="1"/>
  <c r="T176" i="1"/>
  <c r="AD176" i="1" s="1"/>
  <c r="AM176" i="1" s="1"/>
  <c r="S176" i="1"/>
  <c r="R176" i="1"/>
  <c r="AA176" i="1" s="1"/>
  <c r="AC176" i="1" s="1"/>
  <c r="Q176" i="1"/>
  <c r="Z176" i="1" s="1"/>
  <c r="P176" i="1"/>
  <c r="O176" i="1"/>
  <c r="W176" i="1" s="1"/>
  <c r="N176" i="1"/>
  <c r="V176" i="1" s="1"/>
  <c r="X176" i="1" s="1"/>
  <c r="M176" i="1"/>
  <c r="AN176" i="1" s="1"/>
  <c r="AS176" i="1" s="1"/>
  <c r="AU176" i="1" s="1"/>
  <c r="L176" i="1"/>
  <c r="K176" i="1"/>
  <c r="I176" i="1"/>
  <c r="H176" i="1"/>
  <c r="J176" i="1" s="1"/>
  <c r="G176" i="1"/>
  <c r="F176" i="1"/>
  <c r="D176" i="1"/>
  <c r="C176" i="1"/>
  <c r="B176" i="1"/>
  <c r="A176" i="1"/>
  <c r="DI175" i="1"/>
  <c r="DH175" i="1"/>
  <c r="DJ175" i="1" s="1"/>
  <c r="DK175" i="1" s="1"/>
  <c r="DG175" i="1"/>
  <c r="DF175" i="1"/>
  <c r="DE175" i="1"/>
  <c r="CZ175" i="1"/>
  <c r="CY175" i="1"/>
  <c r="DA175" i="1" s="1"/>
  <c r="CX175" i="1"/>
  <c r="CV175" i="1"/>
  <c r="CW175" i="1" s="1"/>
  <c r="CT175" i="1"/>
  <c r="CS175" i="1"/>
  <c r="CP175" i="1"/>
  <c r="CO175" i="1"/>
  <c r="CN175" i="1"/>
  <c r="CM175" i="1"/>
  <c r="CQ175" i="1" s="1"/>
  <c r="CK175" i="1"/>
  <c r="CJ175" i="1"/>
  <c r="CL175" i="1" s="1"/>
  <c r="CI175" i="1"/>
  <c r="CE175" i="1"/>
  <c r="CF175" i="1" s="1"/>
  <c r="CG175" i="1" s="1"/>
  <c r="CD175" i="1"/>
  <c r="CB175" i="1"/>
  <c r="CA175" i="1"/>
  <c r="BZ175" i="1"/>
  <c r="BW175" i="1"/>
  <c r="BX175" i="1" s="1"/>
  <c r="BY175" i="1" s="1"/>
  <c r="BV175" i="1"/>
  <c r="BT175" i="1"/>
  <c r="BU175" i="1" s="1"/>
  <c r="BS175" i="1"/>
  <c r="BR175" i="1"/>
  <c r="BQ175" i="1"/>
  <c r="BO175" i="1"/>
  <c r="BP175" i="1" s="1"/>
  <c r="BN175" i="1"/>
  <c r="BM175" i="1"/>
  <c r="BK175" i="1"/>
  <c r="BH175" i="1"/>
  <c r="BJ175" i="1" s="1"/>
  <c r="BD175" i="1"/>
  <c r="AZ175" i="1"/>
  <c r="AV175" i="1"/>
  <c r="AT175" i="1"/>
  <c r="AQ175" i="1"/>
  <c r="AN175" i="1"/>
  <c r="AS175" i="1" s="1"/>
  <c r="AU175" i="1" s="1"/>
  <c r="AG175" i="1"/>
  <c r="AF175" i="1"/>
  <c r="AA175" i="1"/>
  <c r="U175" i="1"/>
  <c r="T175" i="1"/>
  <c r="AD175" i="1" s="1"/>
  <c r="S175" i="1"/>
  <c r="AB175" i="1" s="1"/>
  <c r="AK175" i="1" s="1"/>
  <c r="R175" i="1"/>
  <c r="Q175" i="1"/>
  <c r="Z175" i="1" s="1"/>
  <c r="P175" i="1"/>
  <c r="Y175" i="1" s="1"/>
  <c r="AP175" i="1" s="1"/>
  <c r="O175" i="1"/>
  <c r="W175" i="1" s="1"/>
  <c r="X175" i="1" s="1"/>
  <c r="N175" i="1"/>
  <c r="V175" i="1" s="1"/>
  <c r="M175" i="1"/>
  <c r="K175" i="1"/>
  <c r="AM175" i="1" s="1"/>
  <c r="I175" i="1"/>
  <c r="H175" i="1"/>
  <c r="J175" i="1" s="1"/>
  <c r="L175" i="1" s="1"/>
  <c r="G175" i="1"/>
  <c r="F175" i="1"/>
  <c r="D175" i="1"/>
  <c r="AI175" i="1" s="1"/>
  <c r="C175" i="1"/>
  <c r="AH175" i="1" s="1"/>
  <c r="B175" i="1"/>
  <c r="A175" i="1"/>
  <c r="DJ174" i="1"/>
  <c r="DI174" i="1"/>
  <c r="DH174" i="1"/>
  <c r="DF174" i="1"/>
  <c r="DG174" i="1" s="1"/>
  <c r="DK174" i="1" s="1"/>
  <c r="DE174" i="1"/>
  <c r="CZ174" i="1"/>
  <c r="CY174" i="1"/>
  <c r="DA174" i="1" s="1"/>
  <c r="CX174" i="1"/>
  <c r="CV174" i="1"/>
  <c r="CT174" i="1"/>
  <c r="CS174" i="1"/>
  <c r="CP174" i="1"/>
  <c r="CO174" i="1"/>
  <c r="CN174" i="1"/>
  <c r="CM174" i="1"/>
  <c r="CQ174" i="1" s="1"/>
  <c r="CL174" i="1"/>
  <c r="CK174" i="1"/>
  <c r="CJ174" i="1"/>
  <c r="CW174" i="1" s="1"/>
  <c r="CI174" i="1"/>
  <c r="CE174" i="1"/>
  <c r="CF174" i="1" s="1"/>
  <c r="CD174" i="1"/>
  <c r="CG174" i="1" s="1"/>
  <c r="CA174" i="1"/>
  <c r="CB174" i="1" s="1"/>
  <c r="BZ174" i="1"/>
  <c r="BW174" i="1"/>
  <c r="BX174" i="1" s="1"/>
  <c r="BV174" i="1"/>
  <c r="BY174" i="1" s="1"/>
  <c r="BR174" i="1"/>
  <c r="BS174" i="1" s="1"/>
  <c r="BT174" i="1" s="1"/>
  <c r="BU174" i="1" s="1"/>
  <c r="BQ174" i="1"/>
  <c r="BO174" i="1"/>
  <c r="BP174" i="1" s="1"/>
  <c r="BN174" i="1"/>
  <c r="BM174" i="1"/>
  <c r="BJ174" i="1"/>
  <c r="BK174" i="1" s="1"/>
  <c r="BH174" i="1"/>
  <c r="BI174" i="1" s="1"/>
  <c r="BG174" i="1"/>
  <c r="BF174" i="1"/>
  <c r="BD174" i="1"/>
  <c r="BE174" i="1" s="1"/>
  <c r="AZ174" i="1"/>
  <c r="BA174" i="1" s="1"/>
  <c r="AX174" i="1"/>
  <c r="AY174" i="1" s="1"/>
  <c r="AW174" i="1"/>
  <c r="AV174" i="1"/>
  <c r="AT174" i="1"/>
  <c r="AG174" i="1"/>
  <c r="AS174" i="1" s="1"/>
  <c r="AU174" i="1" s="1"/>
  <c r="AF174" i="1"/>
  <c r="AN174" i="1" s="1"/>
  <c r="AD174" i="1"/>
  <c r="AM174" i="1" s="1"/>
  <c r="U174" i="1"/>
  <c r="T174" i="1"/>
  <c r="S174" i="1"/>
  <c r="AB174" i="1" s="1"/>
  <c r="R174" i="1"/>
  <c r="AA174" i="1" s="1"/>
  <c r="Q174" i="1"/>
  <c r="Z174" i="1" s="1"/>
  <c r="P174" i="1"/>
  <c r="Y174" i="1" s="1"/>
  <c r="AP174" i="1" s="1"/>
  <c r="O174" i="1"/>
  <c r="W174" i="1" s="1"/>
  <c r="AI174" i="1" s="1"/>
  <c r="N174" i="1"/>
  <c r="V174" i="1" s="1"/>
  <c r="AH174" i="1" s="1"/>
  <c r="M174" i="1"/>
  <c r="K174" i="1"/>
  <c r="I174" i="1"/>
  <c r="H174" i="1"/>
  <c r="J174" i="1" s="1"/>
  <c r="L174" i="1" s="1"/>
  <c r="G174" i="1"/>
  <c r="AQ174" i="1" s="1"/>
  <c r="F174" i="1"/>
  <c r="E174" i="1"/>
  <c r="D174" i="1"/>
  <c r="C174" i="1"/>
  <c r="B174" i="1"/>
  <c r="A174" i="1"/>
  <c r="DJ173" i="1"/>
  <c r="DI173" i="1"/>
  <c r="DH173" i="1"/>
  <c r="DF173" i="1"/>
  <c r="DE173" i="1"/>
  <c r="DG173" i="1" s="1"/>
  <c r="DK173" i="1" s="1"/>
  <c r="CZ173" i="1"/>
  <c r="CX173" i="1"/>
  <c r="CY173" i="1" s="1"/>
  <c r="DA173" i="1" s="1"/>
  <c r="CV173" i="1"/>
  <c r="CT173" i="1"/>
  <c r="CS173" i="1"/>
  <c r="CP173" i="1"/>
  <c r="CO173" i="1"/>
  <c r="CN173" i="1"/>
  <c r="CM173" i="1"/>
  <c r="CU173" i="1" s="1"/>
  <c r="CL173" i="1"/>
  <c r="CK173" i="1"/>
  <c r="CJ173" i="1"/>
  <c r="CI173" i="1"/>
  <c r="CE173" i="1"/>
  <c r="CF173" i="1" s="1"/>
  <c r="CD173" i="1"/>
  <c r="CB173" i="1"/>
  <c r="CA173" i="1"/>
  <c r="BZ173" i="1"/>
  <c r="CC173" i="1" s="1"/>
  <c r="BX173" i="1"/>
  <c r="BW173" i="1"/>
  <c r="BV173" i="1"/>
  <c r="BR173" i="1"/>
  <c r="BS173" i="1" s="1"/>
  <c r="BT173" i="1" s="1"/>
  <c r="BQ173" i="1"/>
  <c r="BO173" i="1"/>
  <c r="BP173" i="1" s="1"/>
  <c r="BN173" i="1"/>
  <c r="BM173" i="1"/>
  <c r="BH173" i="1"/>
  <c r="BD173" i="1"/>
  <c r="BE173" i="1" s="1"/>
  <c r="BF173" i="1" s="1"/>
  <c r="BG173" i="1" s="1"/>
  <c r="AZ173" i="1"/>
  <c r="AV173" i="1"/>
  <c r="AW173" i="1" s="1"/>
  <c r="AX173" i="1" s="1"/>
  <c r="AY173" i="1" s="1"/>
  <c r="AT173" i="1"/>
  <c r="AP173" i="1"/>
  <c r="AI173" i="1"/>
  <c r="AG173" i="1"/>
  <c r="AF173" i="1"/>
  <c r="AN173" i="1" s="1"/>
  <c r="AS173" i="1" s="1"/>
  <c r="AU173" i="1" s="1"/>
  <c r="Z173" i="1"/>
  <c r="AQ173" i="1" s="1"/>
  <c r="U173" i="1"/>
  <c r="T173" i="1"/>
  <c r="AD173" i="1" s="1"/>
  <c r="AM173" i="1" s="1"/>
  <c r="S173" i="1"/>
  <c r="AB173" i="1" s="1"/>
  <c r="AK173" i="1" s="1"/>
  <c r="R173" i="1"/>
  <c r="AA173" i="1" s="1"/>
  <c r="Q173" i="1"/>
  <c r="P173" i="1"/>
  <c r="Y173" i="1" s="1"/>
  <c r="O173" i="1"/>
  <c r="W173" i="1" s="1"/>
  <c r="N173" i="1"/>
  <c r="V173" i="1" s="1"/>
  <c r="X173" i="1" s="1"/>
  <c r="M173" i="1"/>
  <c r="L173" i="1"/>
  <c r="K173" i="1"/>
  <c r="J173" i="1"/>
  <c r="I173" i="1"/>
  <c r="H173" i="1"/>
  <c r="G173" i="1"/>
  <c r="F173" i="1"/>
  <c r="D173" i="1"/>
  <c r="C173" i="1"/>
  <c r="B173" i="1"/>
  <c r="A173" i="1"/>
  <c r="DI172" i="1"/>
  <c r="DH172" i="1"/>
  <c r="DJ172" i="1" s="1"/>
  <c r="DF172" i="1"/>
  <c r="DE172" i="1"/>
  <c r="DG172" i="1" s="1"/>
  <c r="DK172" i="1" s="1"/>
  <c r="CZ172" i="1"/>
  <c r="CY172" i="1"/>
  <c r="DA172" i="1" s="1"/>
  <c r="CX172" i="1"/>
  <c r="CV172" i="1"/>
  <c r="CT172" i="1"/>
  <c r="CS172" i="1"/>
  <c r="CP172" i="1"/>
  <c r="CQ172" i="1" s="1"/>
  <c r="CO172" i="1"/>
  <c r="CN172" i="1"/>
  <c r="CM172" i="1"/>
  <c r="CU172" i="1" s="1"/>
  <c r="CK172" i="1"/>
  <c r="CJ172" i="1"/>
  <c r="CL172" i="1" s="1"/>
  <c r="CI172" i="1"/>
  <c r="CW172" i="1" s="1"/>
  <c r="CG172" i="1"/>
  <c r="CE172" i="1"/>
  <c r="CF172" i="1" s="1"/>
  <c r="CD172" i="1"/>
  <c r="CA172" i="1"/>
  <c r="CB172" i="1" s="1"/>
  <c r="BZ172" i="1"/>
  <c r="BY172" i="1"/>
  <c r="BW172" i="1"/>
  <c r="BX172" i="1" s="1"/>
  <c r="BV172" i="1"/>
  <c r="BS172" i="1"/>
  <c r="BT172" i="1" s="1"/>
  <c r="BU172" i="1" s="1"/>
  <c r="BR172" i="1"/>
  <c r="BQ172" i="1"/>
  <c r="BO172" i="1"/>
  <c r="BP172" i="1" s="1"/>
  <c r="BN172" i="1"/>
  <c r="BM172" i="1"/>
  <c r="BJ172" i="1"/>
  <c r="BK172" i="1" s="1"/>
  <c r="BI172" i="1"/>
  <c r="BH172" i="1"/>
  <c r="BD172" i="1"/>
  <c r="BF172" i="1" s="1"/>
  <c r="BG172" i="1" s="1"/>
  <c r="BB172" i="1"/>
  <c r="BC172" i="1" s="1"/>
  <c r="BA172" i="1"/>
  <c r="AZ172" i="1"/>
  <c r="AV172" i="1"/>
  <c r="AT172" i="1"/>
  <c r="AK172" i="1"/>
  <c r="AL172" i="1" s="1"/>
  <c r="AG172" i="1"/>
  <c r="AD172" i="1"/>
  <c r="AM172" i="1" s="1"/>
  <c r="AC172" i="1"/>
  <c r="AE172" i="1" s="1"/>
  <c r="AA172" i="1"/>
  <c r="AJ172" i="1" s="1"/>
  <c r="W172" i="1"/>
  <c r="AI172" i="1" s="1"/>
  <c r="V172" i="1"/>
  <c r="X172" i="1" s="1"/>
  <c r="U172" i="1"/>
  <c r="AF172" i="1" s="1"/>
  <c r="T172" i="1"/>
  <c r="S172" i="1"/>
  <c r="AB172" i="1" s="1"/>
  <c r="R172" i="1"/>
  <c r="Q172" i="1"/>
  <c r="Z172" i="1" s="1"/>
  <c r="AQ172" i="1" s="1"/>
  <c r="O172" i="1"/>
  <c r="N172" i="1"/>
  <c r="M172" i="1"/>
  <c r="AN172" i="1" s="1"/>
  <c r="AS172" i="1" s="1"/>
  <c r="AU172" i="1" s="1"/>
  <c r="K172" i="1"/>
  <c r="I172" i="1"/>
  <c r="H172" i="1"/>
  <c r="J172" i="1" s="1"/>
  <c r="L172" i="1" s="1"/>
  <c r="G172" i="1"/>
  <c r="F172" i="1"/>
  <c r="P172" i="1" s="1"/>
  <c r="Y172" i="1" s="1"/>
  <c r="AP172" i="1" s="1"/>
  <c r="D172" i="1"/>
  <c r="C172" i="1"/>
  <c r="AH172" i="1" s="1"/>
  <c r="B172" i="1"/>
  <c r="A172" i="1"/>
  <c r="DI171" i="1"/>
  <c r="DH171" i="1"/>
  <c r="DJ171" i="1" s="1"/>
  <c r="DK171" i="1" s="1"/>
  <c r="DF171" i="1"/>
  <c r="DG171" i="1" s="1"/>
  <c r="DE171" i="1"/>
  <c r="CZ171" i="1"/>
  <c r="CX171" i="1"/>
  <c r="CY171" i="1" s="1"/>
  <c r="DA171" i="1" s="1"/>
  <c r="CV171" i="1"/>
  <c r="CT171" i="1"/>
  <c r="CS171" i="1"/>
  <c r="CP171" i="1"/>
  <c r="CO171" i="1"/>
  <c r="CN171" i="1"/>
  <c r="CM171" i="1"/>
  <c r="CK171" i="1"/>
  <c r="CJ171" i="1"/>
  <c r="CI171" i="1"/>
  <c r="CE171" i="1"/>
  <c r="CF171" i="1" s="1"/>
  <c r="CD171" i="1"/>
  <c r="CC171" i="1"/>
  <c r="CB171" i="1"/>
  <c r="CA171" i="1"/>
  <c r="BZ171" i="1"/>
  <c r="BW171" i="1"/>
  <c r="BX171" i="1" s="1"/>
  <c r="BV171" i="1"/>
  <c r="BY171" i="1" s="1"/>
  <c r="BR171" i="1"/>
  <c r="BS171" i="1" s="1"/>
  <c r="BT171" i="1" s="1"/>
  <c r="BQ171" i="1"/>
  <c r="BN171" i="1"/>
  <c r="BO171" i="1" s="1"/>
  <c r="BP171" i="1" s="1"/>
  <c r="BM171" i="1"/>
  <c r="BJ171" i="1"/>
  <c r="BH171" i="1"/>
  <c r="BE171" i="1"/>
  <c r="BD171" i="1"/>
  <c r="BB171" i="1"/>
  <c r="AZ171" i="1"/>
  <c r="AW171" i="1"/>
  <c r="AX171" i="1" s="1"/>
  <c r="AV171" i="1"/>
  <c r="AT171" i="1"/>
  <c r="AN171" i="1"/>
  <c r="AG171" i="1"/>
  <c r="AF171" i="1"/>
  <c r="AD171" i="1"/>
  <c r="AM171" i="1" s="1"/>
  <c r="U171" i="1"/>
  <c r="T171" i="1"/>
  <c r="S171" i="1"/>
  <c r="AB171" i="1" s="1"/>
  <c r="AK171" i="1" s="1"/>
  <c r="R171" i="1"/>
  <c r="AA171" i="1" s="1"/>
  <c r="Q171" i="1"/>
  <c r="Z171" i="1" s="1"/>
  <c r="AQ171" i="1" s="1"/>
  <c r="O171" i="1"/>
  <c r="W171" i="1" s="1"/>
  <c r="AI171" i="1" s="1"/>
  <c r="N171" i="1"/>
  <c r="V171" i="1" s="1"/>
  <c r="AH171" i="1" s="1"/>
  <c r="M171" i="1"/>
  <c r="K171" i="1"/>
  <c r="I171" i="1"/>
  <c r="H171" i="1"/>
  <c r="J171" i="1" s="1"/>
  <c r="L171" i="1" s="1"/>
  <c r="G171" i="1"/>
  <c r="F171" i="1"/>
  <c r="P171" i="1" s="1"/>
  <c r="Y171" i="1" s="1"/>
  <c r="AP171" i="1" s="1"/>
  <c r="D171" i="1"/>
  <c r="C171" i="1"/>
  <c r="E171" i="1" s="1"/>
  <c r="B171" i="1"/>
  <c r="A171" i="1"/>
  <c r="DI170" i="1"/>
  <c r="DJ170" i="1" s="1"/>
  <c r="DK170" i="1" s="1"/>
  <c r="DH170" i="1"/>
  <c r="DF170" i="1"/>
  <c r="DE170" i="1"/>
  <c r="DG170" i="1" s="1"/>
  <c r="CZ170" i="1"/>
  <c r="CX170" i="1"/>
  <c r="CY170" i="1" s="1"/>
  <c r="DA170" i="1" s="1"/>
  <c r="CV170" i="1"/>
  <c r="CT170" i="1"/>
  <c r="CS170" i="1"/>
  <c r="CP170" i="1"/>
  <c r="CO170" i="1"/>
  <c r="CN170" i="1"/>
  <c r="CU170" i="1" s="1"/>
  <c r="CM170" i="1"/>
  <c r="CK170" i="1"/>
  <c r="CJ170" i="1"/>
  <c r="CI170" i="1"/>
  <c r="CG170" i="1"/>
  <c r="CF170" i="1"/>
  <c r="CE170" i="1"/>
  <c r="CD170" i="1"/>
  <c r="CA170" i="1"/>
  <c r="CB170" i="1" s="1"/>
  <c r="CC170" i="1" s="1"/>
  <c r="BZ170" i="1"/>
  <c r="BX170" i="1"/>
  <c r="BY170" i="1" s="1"/>
  <c r="BW170" i="1"/>
  <c r="BV170" i="1"/>
  <c r="BR170" i="1"/>
  <c r="BS170" i="1" s="1"/>
  <c r="BQ170" i="1"/>
  <c r="BO170" i="1"/>
  <c r="BP170" i="1" s="1"/>
  <c r="BN170" i="1"/>
  <c r="BM170" i="1"/>
  <c r="BH170" i="1"/>
  <c r="BG170" i="1"/>
  <c r="BF170" i="1"/>
  <c r="BE170" i="1"/>
  <c r="BD170" i="1"/>
  <c r="BA170" i="1"/>
  <c r="AZ170" i="1"/>
  <c r="AW170" i="1"/>
  <c r="AX170" i="1" s="1"/>
  <c r="AY170" i="1" s="1"/>
  <c r="AV170" i="1"/>
  <c r="AT170" i="1"/>
  <c r="AJ170" i="1"/>
  <c r="AG170" i="1"/>
  <c r="AS170" i="1" s="1"/>
  <c r="AU170" i="1" s="1"/>
  <c r="AB170" i="1"/>
  <c r="AA170" i="1"/>
  <c r="V170" i="1"/>
  <c r="X170" i="1" s="1"/>
  <c r="U170" i="1"/>
  <c r="AF170" i="1" s="1"/>
  <c r="T170" i="1"/>
  <c r="AD170" i="1" s="1"/>
  <c r="AM170" i="1" s="1"/>
  <c r="S170" i="1"/>
  <c r="R170" i="1"/>
  <c r="Q170" i="1"/>
  <c r="Z170" i="1" s="1"/>
  <c r="AQ170" i="1" s="1"/>
  <c r="O170" i="1"/>
  <c r="W170" i="1" s="1"/>
  <c r="N170" i="1"/>
  <c r="M170" i="1"/>
  <c r="AN170" i="1" s="1"/>
  <c r="K170" i="1"/>
  <c r="I170" i="1"/>
  <c r="J170" i="1" s="1"/>
  <c r="L170" i="1" s="1"/>
  <c r="H170" i="1"/>
  <c r="G170" i="1"/>
  <c r="F170" i="1"/>
  <c r="P170" i="1" s="1"/>
  <c r="Y170" i="1" s="1"/>
  <c r="AP170" i="1" s="1"/>
  <c r="D170" i="1"/>
  <c r="AI170" i="1" s="1"/>
  <c r="C170" i="1"/>
  <c r="B170" i="1"/>
  <c r="A170" i="1"/>
  <c r="DI169" i="1"/>
  <c r="DH169" i="1"/>
  <c r="DJ169" i="1" s="1"/>
  <c r="DK169" i="1" s="1"/>
  <c r="DG169" i="1"/>
  <c r="DF169" i="1"/>
  <c r="DE169" i="1"/>
  <c r="CZ169" i="1"/>
  <c r="CX169" i="1"/>
  <c r="CY169" i="1" s="1"/>
  <c r="DA169" i="1" s="1"/>
  <c r="CV169" i="1"/>
  <c r="CT169" i="1"/>
  <c r="CS169" i="1"/>
  <c r="CQ169" i="1"/>
  <c r="CP169" i="1"/>
  <c r="CO169" i="1"/>
  <c r="CN169" i="1"/>
  <c r="CM169" i="1"/>
  <c r="CK169" i="1"/>
  <c r="CJ169" i="1"/>
  <c r="CI169" i="1"/>
  <c r="CF169" i="1"/>
  <c r="CE169" i="1"/>
  <c r="CD169" i="1"/>
  <c r="CG169" i="1" s="1"/>
  <c r="CA169" i="1"/>
  <c r="CB169" i="1" s="1"/>
  <c r="BZ169" i="1"/>
  <c r="CC169" i="1" s="1"/>
  <c r="BX169" i="1"/>
  <c r="BW169" i="1"/>
  <c r="BV169" i="1"/>
  <c r="BR169" i="1"/>
  <c r="BS169" i="1" s="1"/>
  <c r="BT169" i="1" s="1"/>
  <c r="BQ169" i="1"/>
  <c r="BP169" i="1"/>
  <c r="BU169" i="1" s="1"/>
  <c r="BN169" i="1"/>
  <c r="BO169" i="1" s="1"/>
  <c r="BM169" i="1"/>
  <c r="BH169" i="1"/>
  <c r="BI169" i="1" s="1"/>
  <c r="BD169" i="1"/>
  <c r="AZ169" i="1"/>
  <c r="AW169" i="1"/>
  <c r="AV169" i="1"/>
  <c r="AT169" i="1"/>
  <c r="AN169" i="1"/>
  <c r="AM169" i="1"/>
  <c r="AG169" i="1"/>
  <c r="AF169" i="1"/>
  <c r="AB169" i="1"/>
  <c r="Y169" i="1"/>
  <c r="AP169" i="1" s="1"/>
  <c r="U169" i="1"/>
  <c r="T169" i="1"/>
  <c r="AD169" i="1" s="1"/>
  <c r="AE169" i="1" s="1"/>
  <c r="S169" i="1"/>
  <c r="R169" i="1"/>
  <c r="AA169" i="1" s="1"/>
  <c r="AC169" i="1" s="1"/>
  <c r="Q169" i="1"/>
  <c r="Z169" i="1" s="1"/>
  <c r="P169" i="1"/>
  <c r="O169" i="1"/>
  <c r="W169" i="1" s="1"/>
  <c r="N169" i="1"/>
  <c r="V169" i="1" s="1"/>
  <c r="M169" i="1"/>
  <c r="L169" i="1"/>
  <c r="AR169" i="1" s="1"/>
  <c r="K169" i="1"/>
  <c r="I169" i="1"/>
  <c r="H169" i="1"/>
  <c r="J169" i="1" s="1"/>
  <c r="G169" i="1"/>
  <c r="F169" i="1"/>
  <c r="D169" i="1"/>
  <c r="C169" i="1"/>
  <c r="B169" i="1"/>
  <c r="A169" i="1"/>
  <c r="DJ168" i="1"/>
  <c r="DK168" i="1" s="1"/>
  <c r="DI168" i="1"/>
  <c r="DH168" i="1"/>
  <c r="DG168" i="1"/>
  <c r="DF168" i="1"/>
  <c r="DE168" i="1"/>
  <c r="CZ168" i="1"/>
  <c r="CY168" i="1"/>
  <c r="DA168" i="1" s="1"/>
  <c r="CX168" i="1"/>
  <c r="CV168" i="1"/>
  <c r="CT168" i="1"/>
  <c r="CS168" i="1"/>
  <c r="CP168" i="1"/>
  <c r="CO168" i="1"/>
  <c r="CN168" i="1"/>
  <c r="CM168" i="1"/>
  <c r="CK168" i="1"/>
  <c r="CL168" i="1" s="1"/>
  <c r="CJ168" i="1"/>
  <c r="CI168" i="1"/>
  <c r="CE168" i="1"/>
  <c r="CF168" i="1" s="1"/>
  <c r="CD168" i="1"/>
  <c r="CC168" i="1"/>
  <c r="CA168" i="1"/>
  <c r="CB168" i="1" s="1"/>
  <c r="BZ168" i="1"/>
  <c r="BX168" i="1"/>
  <c r="BW168" i="1"/>
  <c r="BV168" i="1"/>
  <c r="BS168" i="1"/>
  <c r="BR168" i="1"/>
  <c r="BQ168" i="1"/>
  <c r="BO168" i="1"/>
  <c r="BP168" i="1" s="1"/>
  <c r="BN168" i="1"/>
  <c r="BM168" i="1"/>
  <c r="BH168" i="1"/>
  <c r="BF168" i="1"/>
  <c r="BG168" i="1" s="1"/>
  <c r="BE168" i="1"/>
  <c r="BD168" i="1"/>
  <c r="BA168" i="1"/>
  <c r="AZ168" i="1"/>
  <c r="BB168" i="1" s="1"/>
  <c r="AY168" i="1"/>
  <c r="AX168" i="1"/>
  <c r="AW168" i="1"/>
  <c r="AV168" i="1"/>
  <c r="AT168" i="1"/>
  <c r="AM168" i="1"/>
  <c r="AG168" i="1"/>
  <c r="AS168" i="1" s="1"/>
  <c r="AU168" i="1" s="1"/>
  <c r="AB168" i="1"/>
  <c r="AK168" i="1" s="1"/>
  <c r="Y168" i="1"/>
  <c r="AP168" i="1" s="1"/>
  <c r="U168" i="1"/>
  <c r="AF168" i="1" s="1"/>
  <c r="T168" i="1"/>
  <c r="AD168" i="1" s="1"/>
  <c r="S168" i="1"/>
  <c r="R168" i="1"/>
  <c r="AA168" i="1" s="1"/>
  <c r="Q168" i="1"/>
  <c r="Z168" i="1" s="1"/>
  <c r="AQ168" i="1" s="1"/>
  <c r="P168" i="1"/>
  <c r="O168" i="1"/>
  <c r="W168" i="1" s="1"/>
  <c r="AI168" i="1" s="1"/>
  <c r="N168" i="1"/>
  <c r="V168" i="1" s="1"/>
  <c r="M168" i="1"/>
  <c r="AN168" i="1" s="1"/>
  <c r="K168" i="1"/>
  <c r="J168" i="1"/>
  <c r="L168" i="1" s="1"/>
  <c r="I168" i="1"/>
  <c r="H168" i="1"/>
  <c r="G168" i="1"/>
  <c r="F168" i="1"/>
  <c r="E168" i="1"/>
  <c r="D168" i="1"/>
  <c r="C168" i="1"/>
  <c r="AH168" i="1" s="1"/>
  <c r="B168" i="1"/>
  <c r="A168" i="1"/>
  <c r="DI167" i="1"/>
  <c r="DH167" i="1"/>
  <c r="DJ167" i="1" s="1"/>
  <c r="DK167" i="1" s="1"/>
  <c r="DG167" i="1"/>
  <c r="DF167" i="1"/>
  <c r="DE167" i="1"/>
  <c r="CZ167" i="1"/>
  <c r="CY167" i="1"/>
  <c r="DA167" i="1" s="1"/>
  <c r="CX167" i="1"/>
  <c r="CW167" i="1"/>
  <c r="CV167" i="1"/>
  <c r="CT167" i="1"/>
  <c r="CS167" i="1"/>
  <c r="CP167" i="1"/>
  <c r="CO167" i="1"/>
  <c r="CN167" i="1"/>
  <c r="CQ167" i="1" s="1"/>
  <c r="CM167" i="1"/>
  <c r="CL167" i="1"/>
  <c r="CR167" i="1" s="1"/>
  <c r="CK167" i="1"/>
  <c r="CJ167" i="1"/>
  <c r="CI167" i="1"/>
  <c r="CF167" i="1"/>
  <c r="CE167" i="1"/>
  <c r="CD167" i="1"/>
  <c r="CG167" i="1" s="1"/>
  <c r="CB167" i="1"/>
  <c r="CA167" i="1"/>
  <c r="BZ167" i="1"/>
  <c r="BW167" i="1"/>
  <c r="BX167" i="1" s="1"/>
  <c r="BY167" i="1" s="1"/>
  <c r="BV167" i="1"/>
  <c r="BS167" i="1"/>
  <c r="BT167" i="1" s="1"/>
  <c r="BU167" i="1" s="1"/>
  <c r="BR167" i="1"/>
  <c r="BQ167" i="1"/>
  <c r="BN167" i="1"/>
  <c r="BO167" i="1" s="1"/>
  <c r="BP167" i="1" s="1"/>
  <c r="BM167" i="1"/>
  <c r="BH167" i="1"/>
  <c r="BF167" i="1"/>
  <c r="BD167" i="1"/>
  <c r="BE167" i="1" s="1"/>
  <c r="BB167" i="1"/>
  <c r="BC167" i="1" s="1"/>
  <c r="BA167" i="1"/>
  <c r="AZ167" i="1"/>
  <c r="AV167" i="1"/>
  <c r="AT167" i="1"/>
  <c r="AJ167" i="1"/>
  <c r="AG167" i="1"/>
  <c r="Z167" i="1"/>
  <c r="U167" i="1"/>
  <c r="AF167" i="1" s="1"/>
  <c r="T167" i="1"/>
  <c r="AD167" i="1" s="1"/>
  <c r="S167" i="1"/>
  <c r="AB167" i="1" s="1"/>
  <c r="R167" i="1"/>
  <c r="AA167" i="1" s="1"/>
  <c r="Q167" i="1"/>
  <c r="O167" i="1"/>
  <c r="W167" i="1" s="1"/>
  <c r="N167" i="1"/>
  <c r="V167" i="1" s="1"/>
  <c r="X167" i="1" s="1"/>
  <c r="M167" i="1"/>
  <c r="K167" i="1"/>
  <c r="L167" i="1" s="1"/>
  <c r="I167" i="1"/>
  <c r="H167" i="1"/>
  <c r="J167" i="1" s="1"/>
  <c r="G167" i="1"/>
  <c r="AQ167" i="1" s="1"/>
  <c r="F167" i="1"/>
  <c r="P167" i="1" s="1"/>
  <c r="Y167" i="1" s="1"/>
  <c r="AP167" i="1" s="1"/>
  <c r="D167" i="1"/>
  <c r="AI167" i="1" s="1"/>
  <c r="C167" i="1"/>
  <c r="B167" i="1"/>
  <c r="A167" i="1"/>
  <c r="DI166" i="1"/>
  <c r="DH166" i="1"/>
  <c r="DG166" i="1"/>
  <c r="DF166" i="1"/>
  <c r="DE166" i="1"/>
  <c r="CZ166" i="1"/>
  <c r="CX166" i="1"/>
  <c r="CY166" i="1" s="1"/>
  <c r="DA166" i="1" s="1"/>
  <c r="CW166" i="1"/>
  <c r="DB166" i="1" s="1"/>
  <c r="CV166" i="1"/>
  <c r="CT166" i="1"/>
  <c r="CS166" i="1"/>
  <c r="CP166" i="1"/>
  <c r="CO166" i="1"/>
  <c r="CN166" i="1"/>
  <c r="CM166" i="1"/>
  <c r="CU166" i="1" s="1"/>
  <c r="CK166" i="1"/>
  <c r="CJ166" i="1"/>
  <c r="CL166" i="1" s="1"/>
  <c r="CI166" i="1"/>
  <c r="CG166" i="1"/>
  <c r="CE166" i="1"/>
  <c r="CF166" i="1" s="1"/>
  <c r="CD166" i="1"/>
  <c r="CA166" i="1"/>
  <c r="CB166" i="1" s="1"/>
  <c r="CC166" i="1" s="1"/>
  <c r="BZ166" i="1"/>
  <c r="BW166" i="1"/>
  <c r="BX166" i="1" s="1"/>
  <c r="BY166" i="1" s="1"/>
  <c r="BV166" i="1"/>
  <c r="BR166" i="1"/>
  <c r="BS166" i="1" s="1"/>
  <c r="BT166" i="1" s="1"/>
  <c r="BQ166" i="1"/>
  <c r="BN166" i="1"/>
  <c r="BO166" i="1" s="1"/>
  <c r="BP166" i="1" s="1"/>
  <c r="BM166" i="1"/>
  <c r="BK166" i="1"/>
  <c r="BJ166" i="1"/>
  <c r="BI166" i="1"/>
  <c r="BH166" i="1"/>
  <c r="BF166" i="1"/>
  <c r="BG166" i="1" s="1"/>
  <c r="BE166" i="1"/>
  <c r="BD166" i="1"/>
  <c r="BC166" i="1"/>
  <c r="BB166" i="1"/>
  <c r="BA166" i="1"/>
  <c r="AZ166" i="1"/>
  <c r="AX166" i="1"/>
  <c r="AY166" i="1" s="1"/>
  <c r="AW166" i="1"/>
  <c r="AV166" i="1"/>
  <c r="AT166" i="1"/>
  <c r="AG166" i="1"/>
  <c r="AF166" i="1"/>
  <c r="AD166" i="1"/>
  <c r="AM166" i="1" s="1"/>
  <c r="Z166" i="1"/>
  <c r="U166" i="1"/>
  <c r="T166" i="1"/>
  <c r="S166" i="1"/>
  <c r="AB166" i="1" s="1"/>
  <c r="R166" i="1"/>
  <c r="AA166" i="1" s="1"/>
  <c r="Q166" i="1"/>
  <c r="O166" i="1"/>
  <c r="W166" i="1" s="1"/>
  <c r="N166" i="1"/>
  <c r="V166" i="1" s="1"/>
  <c r="M166" i="1"/>
  <c r="K166" i="1"/>
  <c r="I166" i="1"/>
  <c r="H166" i="1"/>
  <c r="J166" i="1" s="1"/>
  <c r="L166" i="1" s="1"/>
  <c r="G166" i="1"/>
  <c r="F166" i="1"/>
  <c r="P166" i="1" s="1"/>
  <c r="Y166" i="1" s="1"/>
  <c r="AP166" i="1" s="1"/>
  <c r="D166" i="1"/>
  <c r="C166" i="1"/>
  <c r="B166" i="1"/>
  <c r="A166" i="1"/>
  <c r="DI165" i="1"/>
  <c r="DJ165" i="1" s="1"/>
  <c r="DK165" i="1" s="1"/>
  <c r="DH165" i="1"/>
  <c r="DF165" i="1"/>
  <c r="DE165" i="1"/>
  <c r="DG165" i="1" s="1"/>
  <c r="DA165" i="1"/>
  <c r="CZ165" i="1"/>
  <c r="CX165" i="1"/>
  <c r="CY165" i="1" s="1"/>
  <c r="CV165" i="1"/>
  <c r="CT165" i="1"/>
  <c r="CS165" i="1"/>
  <c r="CP165" i="1"/>
  <c r="CO165" i="1"/>
  <c r="CN165" i="1"/>
  <c r="CM165" i="1"/>
  <c r="CK165" i="1"/>
  <c r="CJ165" i="1"/>
  <c r="CI165" i="1"/>
  <c r="CE165" i="1"/>
  <c r="CF165" i="1" s="1"/>
  <c r="CD165" i="1"/>
  <c r="CG165" i="1" s="1"/>
  <c r="CB165" i="1"/>
  <c r="CA165" i="1"/>
  <c r="BZ165" i="1"/>
  <c r="CC165" i="1" s="1"/>
  <c r="BW165" i="1"/>
  <c r="BX165" i="1" s="1"/>
  <c r="BV165" i="1"/>
  <c r="BY165" i="1" s="1"/>
  <c r="BR165" i="1"/>
  <c r="BS165" i="1" s="1"/>
  <c r="BT165" i="1" s="1"/>
  <c r="BU165" i="1" s="1"/>
  <c r="BQ165" i="1"/>
  <c r="BN165" i="1"/>
  <c r="BO165" i="1" s="1"/>
  <c r="BP165" i="1" s="1"/>
  <c r="BM165" i="1"/>
  <c r="BH165" i="1"/>
  <c r="BE165" i="1"/>
  <c r="BD165" i="1"/>
  <c r="AZ165" i="1"/>
  <c r="AV165" i="1"/>
  <c r="AT165" i="1"/>
  <c r="AS165" i="1"/>
  <c r="AU165" i="1" s="1"/>
  <c r="AQ165" i="1"/>
  <c r="AJ165" i="1"/>
  <c r="AH165" i="1"/>
  <c r="AG165" i="1"/>
  <c r="AA165" i="1"/>
  <c r="U165" i="1"/>
  <c r="AF165" i="1" s="1"/>
  <c r="T165" i="1"/>
  <c r="AD165" i="1" s="1"/>
  <c r="AM165" i="1" s="1"/>
  <c r="S165" i="1"/>
  <c r="AB165" i="1" s="1"/>
  <c r="AK165" i="1" s="1"/>
  <c r="R165" i="1"/>
  <c r="Q165" i="1"/>
  <c r="Z165" i="1" s="1"/>
  <c r="P165" i="1"/>
  <c r="Y165" i="1" s="1"/>
  <c r="AP165" i="1" s="1"/>
  <c r="O165" i="1"/>
  <c r="W165" i="1" s="1"/>
  <c r="N165" i="1"/>
  <c r="V165" i="1" s="1"/>
  <c r="X165" i="1" s="1"/>
  <c r="M165" i="1"/>
  <c r="AN165" i="1" s="1"/>
  <c r="K165" i="1"/>
  <c r="I165" i="1"/>
  <c r="H165" i="1"/>
  <c r="J165" i="1" s="1"/>
  <c r="L165" i="1" s="1"/>
  <c r="G165" i="1"/>
  <c r="F165" i="1"/>
  <c r="D165" i="1"/>
  <c r="AI165" i="1" s="1"/>
  <c r="C165" i="1"/>
  <c r="E165" i="1" s="1"/>
  <c r="B165" i="1"/>
  <c r="A165" i="1"/>
  <c r="DJ164" i="1"/>
  <c r="DK164" i="1" s="1"/>
  <c r="DI164" i="1"/>
  <c r="DH164" i="1"/>
  <c r="DF164" i="1"/>
  <c r="DE164" i="1"/>
  <c r="DG164" i="1" s="1"/>
  <c r="CZ164" i="1"/>
  <c r="CY164" i="1"/>
  <c r="DA164" i="1" s="1"/>
  <c r="CX164" i="1"/>
  <c r="CV164" i="1"/>
  <c r="CU164" i="1"/>
  <c r="CT164" i="1"/>
  <c r="CS164" i="1"/>
  <c r="CP164" i="1"/>
  <c r="CO164" i="1"/>
  <c r="CN164" i="1"/>
  <c r="CM164" i="1"/>
  <c r="CQ164" i="1" s="1"/>
  <c r="CL164" i="1"/>
  <c r="CR164" i="1" s="1"/>
  <c r="CK164" i="1"/>
  <c r="CJ164" i="1"/>
  <c r="CI164" i="1"/>
  <c r="CW164" i="1" s="1"/>
  <c r="CE164" i="1"/>
  <c r="CF164" i="1" s="1"/>
  <c r="CD164" i="1"/>
  <c r="CG164" i="1" s="1"/>
  <c r="CA164" i="1"/>
  <c r="CB164" i="1" s="1"/>
  <c r="BZ164" i="1"/>
  <c r="CC164" i="1" s="1"/>
  <c r="BW164" i="1"/>
  <c r="BX164" i="1" s="1"/>
  <c r="BV164" i="1"/>
  <c r="BY164" i="1" s="1"/>
  <c r="BS164" i="1"/>
  <c r="BR164" i="1"/>
  <c r="BQ164" i="1"/>
  <c r="BN164" i="1"/>
  <c r="BO164" i="1" s="1"/>
  <c r="BP164" i="1" s="1"/>
  <c r="BM164" i="1"/>
  <c r="BI164" i="1"/>
  <c r="BH164" i="1"/>
  <c r="BG164" i="1"/>
  <c r="BF164" i="1"/>
  <c r="BE164" i="1"/>
  <c r="BD164" i="1"/>
  <c r="BA164" i="1"/>
  <c r="AZ164" i="1"/>
  <c r="BB164" i="1" s="1"/>
  <c r="BC164" i="1" s="1"/>
  <c r="AX164" i="1"/>
  <c r="AY164" i="1" s="1"/>
  <c r="AV164" i="1"/>
  <c r="AW164" i="1" s="1"/>
  <c r="AT164" i="1"/>
  <c r="AH164" i="1"/>
  <c r="AG164" i="1"/>
  <c r="AA164" i="1"/>
  <c r="AJ164" i="1" s="1"/>
  <c r="Z164" i="1"/>
  <c r="U164" i="1"/>
  <c r="AF164" i="1" s="1"/>
  <c r="T164" i="1"/>
  <c r="AD164" i="1" s="1"/>
  <c r="AM164" i="1" s="1"/>
  <c r="S164" i="1"/>
  <c r="AB164" i="1" s="1"/>
  <c r="AK164" i="1" s="1"/>
  <c r="R164" i="1"/>
  <c r="Q164" i="1"/>
  <c r="O164" i="1"/>
  <c r="W164" i="1" s="1"/>
  <c r="AI164" i="1" s="1"/>
  <c r="N164" i="1"/>
  <c r="V164" i="1" s="1"/>
  <c r="M164" i="1"/>
  <c r="AN164" i="1" s="1"/>
  <c r="AS164" i="1" s="1"/>
  <c r="AU164" i="1" s="1"/>
  <c r="K164" i="1"/>
  <c r="J164" i="1"/>
  <c r="L164" i="1" s="1"/>
  <c r="I164" i="1"/>
  <c r="H164" i="1"/>
  <c r="G164" i="1"/>
  <c r="AQ164" i="1" s="1"/>
  <c r="F164" i="1"/>
  <c r="P164" i="1" s="1"/>
  <c r="Y164" i="1" s="1"/>
  <c r="AP164" i="1" s="1"/>
  <c r="D164" i="1"/>
  <c r="C164" i="1"/>
  <c r="E164" i="1" s="1"/>
  <c r="B164" i="1"/>
  <c r="A164" i="1"/>
  <c r="DI163" i="1"/>
  <c r="DH163" i="1"/>
  <c r="DJ163" i="1" s="1"/>
  <c r="DK163" i="1" s="1"/>
  <c r="DF163" i="1"/>
  <c r="DE163" i="1"/>
  <c r="DG163" i="1" s="1"/>
  <c r="CZ163" i="1"/>
  <c r="CX163" i="1"/>
  <c r="CY163" i="1" s="1"/>
  <c r="DA163" i="1" s="1"/>
  <c r="CV163" i="1"/>
  <c r="CT163" i="1"/>
  <c r="CS163" i="1"/>
  <c r="CP163" i="1"/>
  <c r="CO163" i="1"/>
  <c r="CQ163" i="1" s="1"/>
  <c r="CN163" i="1"/>
  <c r="CM163" i="1"/>
  <c r="CK163" i="1"/>
  <c r="CJ163" i="1"/>
  <c r="CL163" i="1" s="1"/>
  <c r="CR163" i="1" s="1"/>
  <c r="CI163" i="1"/>
  <c r="CG163" i="1"/>
  <c r="CF163" i="1"/>
  <c r="CE163" i="1"/>
  <c r="CD163" i="1"/>
  <c r="CB163" i="1"/>
  <c r="CA163" i="1"/>
  <c r="BZ163" i="1"/>
  <c r="BY163" i="1"/>
  <c r="BX163" i="1"/>
  <c r="BW163" i="1"/>
  <c r="BV163" i="1"/>
  <c r="BR163" i="1"/>
  <c r="BS163" i="1" s="1"/>
  <c r="BT163" i="1" s="1"/>
  <c r="BU163" i="1" s="1"/>
  <c r="BQ163" i="1"/>
  <c r="BN163" i="1"/>
  <c r="BO163" i="1" s="1"/>
  <c r="BP163" i="1" s="1"/>
  <c r="BM163" i="1"/>
  <c r="BJ163" i="1"/>
  <c r="BK163" i="1" s="1"/>
  <c r="BI163" i="1"/>
  <c r="BH163" i="1"/>
  <c r="BD163" i="1"/>
  <c r="BB163" i="1"/>
  <c r="BC163" i="1" s="1"/>
  <c r="BA163" i="1"/>
  <c r="AZ163" i="1"/>
  <c r="AV163" i="1"/>
  <c r="AT163" i="1"/>
  <c r="AK163" i="1"/>
  <c r="AG163" i="1"/>
  <c r="AD163" i="1"/>
  <c r="AM163" i="1" s="1"/>
  <c r="AB163" i="1"/>
  <c r="Z163" i="1"/>
  <c r="V163" i="1"/>
  <c r="X163" i="1" s="1"/>
  <c r="U163" i="1"/>
  <c r="AF163" i="1" s="1"/>
  <c r="AN163" i="1" s="1"/>
  <c r="AS163" i="1" s="1"/>
  <c r="AU163" i="1" s="1"/>
  <c r="T163" i="1"/>
  <c r="S163" i="1"/>
  <c r="R163" i="1"/>
  <c r="AA163" i="1" s="1"/>
  <c r="Q163" i="1"/>
  <c r="O163" i="1"/>
  <c r="W163" i="1" s="1"/>
  <c r="N163" i="1"/>
  <c r="M163" i="1"/>
  <c r="K163" i="1"/>
  <c r="J163" i="1"/>
  <c r="L163" i="1" s="1"/>
  <c r="I163" i="1"/>
  <c r="H163" i="1"/>
  <c r="G163" i="1"/>
  <c r="AQ163" i="1" s="1"/>
  <c r="F163" i="1"/>
  <c r="P163" i="1" s="1"/>
  <c r="Y163" i="1" s="1"/>
  <c r="AP163" i="1" s="1"/>
  <c r="E163" i="1"/>
  <c r="D163" i="1"/>
  <c r="C163" i="1"/>
  <c r="B163" i="1"/>
  <c r="A163" i="1"/>
  <c r="DI162" i="1"/>
  <c r="DH162" i="1"/>
  <c r="DJ162" i="1" s="1"/>
  <c r="DK162" i="1" s="1"/>
  <c r="DF162" i="1"/>
  <c r="DE162" i="1"/>
  <c r="DG162" i="1" s="1"/>
  <c r="DA162" i="1"/>
  <c r="CZ162" i="1"/>
  <c r="CY162" i="1"/>
  <c r="CX162" i="1"/>
  <c r="CW162" i="1"/>
  <c r="CV162" i="1"/>
  <c r="CT162" i="1"/>
  <c r="CS162" i="1"/>
  <c r="CP162" i="1"/>
  <c r="CO162" i="1"/>
  <c r="CN162" i="1"/>
  <c r="CM162" i="1"/>
  <c r="CK162" i="1"/>
  <c r="CJ162" i="1"/>
  <c r="CI162" i="1"/>
  <c r="CE162" i="1"/>
  <c r="CF162" i="1" s="1"/>
  <c r="CG162" i="1" s="1"/>
  <c r="CD162" i="1"/>
  <c r="CC162" i="1"/>
  <c r="CH162" i="1" s="1"/>
  <c r="CB162" i="1"/>
  <c r="CA162" i="1"/>
  <c r="BZ162" i="1"/>
  <c r="BY162" i="1"/>
  <c r="BW162" i="1"/>
  <c r="BX162" i="1" s="1"/>
  <c r="BV162" i="1"/>
  <c r="BT162" i="1"/>
  <c r="BU162" i="1" s="1"/>
  <c r="BS162" i="1"/>
  <c r="BR162" i="1"/>
  <c r="BQ162" i="1"/>
  <c r="BO162" i="1"/>
  <c r="BP162" i="1" s="1"/>
  <c r="BN162" i="1"/>
  <c r="BM162" i="1"/>
  <c r="BI162" i="1"/>
  <c r="BH162" i="1"/>
  <c r="BD162" i="1"/>
  <c r="BA162" i="1"/>
  <c r="AZ162" i="1"/>
  <c r="AW162" i="1"/>
  <c r="AV162" i="1"/>
  <c r="AT162" i="1"/>
  <c r="AQ162" i="1"/>
  <c r="AI162" i="1"/>
  <c r="AG162" i="1"/>
  <c r="AS162" i="1" s="1"/>
  <c r="AU162" i="1" s="1"/>
  <c r="AA162" i="1"/>
  <c r="AJ162" i="1" s="1"/>
  <c r="U162" i="1"/>
  <c r="AF162" i="1" s="1"/>
  <c r="AN162" i="1" s="1"/>
  <c r="T162" i="1"/>
  <c r="AD162" i="1" s="1"/>
  <c r="S162" i="1"/>
  <c r="AB162" i="1" s="1"/>
  <c r="R162" i="1"/>
  <c r="Q162" i="1"/>
  <c r="Z162" i="1" s="1"/>
  <c r="P162" i="1"/>
  <c r="Y162" i="1" s="1"/>
  <c r="AP162" i="1" s="1"/>
  <c r="O162" i="1"/>
  <c r="W162" i="1" s="1"/>
  <c r="N162" i="1"/>
  <c r="V162" i="1" s="1"/>
  <c r="X162" i="1" s="1"/>
  <c r="M162" i="1"/>
  <c r="K162" i="1"/>
  <c r="I162" i="1"/>
  <c r="H162" i="1"/>
  <c r="G162" i="1"/>
  <c r="F162" i="1"/>
  <c r="D162" i="1"/>
  <c r="C162" i="1"/>
  <c r="B162" i="1"/>
  <c r="A162" i="1"/>
  <c r="DI161" i="1"/>
  <c r="DH161" i="1"/>
  <c r="DJ161" i="1" s="1"/>
  <c r="DK161" i="1" s="1"/>
  <c r="DF161" i="1"/>
  <c r="DE161" i="1"/>
  <c r="DG161" i="1" s="1"/>
  <c r="CZ161" i="1"/>
  <c r="CX161" i="1"/>
  <c r="CY161" i="1" s="1"/>
  <c r="CV161" i="1"/>
  <c r="CT161" i="1"/>
  <c r="CS161" i="1"/>
  <c r="CP161" i="1"/>
  <c r="CO161" i="1"/>
  <c r="CN161" i="1"/>
  <c r="CM161" i="1"/>
  <c r="CK161" i="1"/>
  <c r="CJ161" i="1"/>
  <c r="CL161" i="1" s="1"/>
  <c r="CI161" i="1"/>
  <c r="CG161" i="1"/>
  <c r="CF161" i="1"/>
  <c r="CE161" i="1"/>
  <c r="CD161" i="1"/>
  <c r="CB161" i="1"/>
  <c r="CA161" i="1"/>
  <c r="BZ161" i="1"/>
  <c r="CC161" i="1" s="1"/>
  <c r="BX161" i="1"/>
  <c r="BY161" i="1" s="1"/>
  <c r="BW161" i="1"/>
  <c r="BV161" i="1"/>
  <c r="BT161" i="1"/>
  <c r="BR161" i="1"/>
  <c r="BS161" i="1" s="1"/>
  <c r="BQ161" i="1"/>
  <c r="BO161" i="1"/>
  <c r="BP161" i="1" s="1"/>
  <c r="BN161" i="1"/>
  <c r="BM161" i="1"/>
  <c r="BJ161" i="1"/>
  <c r="BH161" i="1"/>
  <c r="BD161" i="1"/>
  <c r="BB161" i="1"/>
  <c r="BA161" i="1"/>
  <c r="AZ161" i="1"/>
  <c r="AV161" i="1"/>
  <c r="AT161" i="1"/>
  <c r="AG161" i="1"/>
  <c r="AD161" i="1"/>
  <c r="AM161" i="1" s="1"/>
  <c r="AA161" i="1"/>
  <c r="AC161" i="1" s="1"/>
  <c r="AE161" i="1" s="1"/>
  <c r="AR161" i="1" s="1"/>
  <c r="Z161" i="1"/>
  <c r="U161" i="1"/>
  <c r="AF161" i="1" s="1"/>
  <c r="T161" i="1"/>
  <c r="S161" i="1"/>
  <c r="AB161" i="1" s="1"/>
  <c r="AK161" i="1" s="1"/>
  <c r="R161" i="1"/>
  <c r="Q161" i="1"/>
  <c r="P161" i="1"/>
  <c r="Y161" i="1" s="1"/>
  <c r="AP161" i="1" s="1"/>
  <c r="O161" i="1"/>
  <c r="W161" i="1" s="1"/>
  <c r="AI161" i="1" s="1"/>
  <c r="N161" i="1"/>
  <c r="V161" i="1" s="1"/>
  <c r="X161" i="1" s="1"/>
  <c r="M161" i="1"/>
  <c r="AN161" i="1" s="1"/>
  <c r="AS161" i="1" s="1"/>
  <c r="AU161" i="1" s="1"/>
  <c r="K161" i="1"/>
  <c r="I161" i="1"/>
  <c r="H161" i="1"/>
  <c r="J161" i="1" s="1"/>
  <c r="L161" i="1" s="1"/>
  <c r="G161" i="1"/>
  <c r="AQ161" i="1" s="1"/>
  <c r="F161" i="1"/>
  <c r="D161" i="1"/>
  <c r="C161" i="1"/>
  <c r="B161" i="1"/>
  <c r="A161" i="1"/>
  <c r="DJ160" i="1"/>
  <c r="DK160" i="1" s="1"/>
  <c r="DI160" i="1"/>
  <c r="DH160" i="1"/>
  <c r="DG160" i="1"/>
  <c r="DF160" i="1"/>
  <c r="DE160" i="1"/>
  <c r="CZ160" i="1"/>
  <c r="CX160" i="1"/>
  <c r="CY160" i="1" s="1"/>
  <c r="DA160" i="1" s="1"/>
  <c r="CV160" i="1"/>
  <c r="CT160" i="1"/>
  <c r="CS160" i="1"/>
  <c r="CP160" i="1"/>
  <c r="CO160" i="1"/>
  <c r="CN160" i="1"/>
  <c r="CM160" i="1"/>
  <c r="CK160" i="1"/>
  <c r="CJ160" i="1"/>
  <c r="CI160" i="1"/>
  <c r="CE160" i="1"/>
  <c r="CF160" i="1" s="1"/>
  <c r="CD160" i="1"/>
  <c r="CA160" i="1"/>
  <c r="CB160" i="1" s="1"/>
  <c r="BZ160" i="1"/>
  <c r="CC160" i="1" s="1"/>
  <c r="BW160" i="1"/>
  <c r="BX160" i="1" s="1"/>
  <c r="BV160" i="1"/>
  <c r="BS160" i="1"/>
  <c r="BT160" i="1" s="1"/>
  <c r="BR160" i="1"/>
  <c r="BQ160" i="1"/>
  <c r="BO160" i="1"/>
  <c r="BP160" i="1" s="1"/>
  <c r="BN160" i="1"/>
  <c r="BM160" i="1"/>
  <c r="BJ160" i="1"/>
  <c r="BK160" i="1" s="1"/>
  <c r="BI160" i="1"/>
  <c r="BH160" i="1"/>
  <c r="BD160" i="1"/>
  <c r="BE160" i="1" s="1"/>
  <c r="AZ160" i="1"/>
  <c r="AV160" i="1"/>
  <c r="AW160" i="1" s="1"/>
  <c r="AT160" i="1"/>
  <c r="AQ160" i="1"/>
  <c r="AJ160" i="1"/>
  <c r="AG160" i="1"/>
  <c r="AF160" i="1"/>
  <c r="AN160" i="1" s="1"/>
  <c r="AS160" i="1" s="1"/>
  <c r="AU160" i="1" s="1"/>
  <c r="AA160" i="1"/>
  <c r="Z160" i="1"/>
  <c r="U160" i="1"/>
  <c r="T160" i="1"/>
  <c r="AD160" i="1" s="1"/>
  <c r="AM160" i="1" s="1"/>
  <c r="S160" i="1"/>
  <c r="AB160" i="1" s="1"/>
  <c r="AK160" i="1" s="1"/>
  <c r="R160" i="1"/>
  <c r="Q160" i="1"/>
  <c r="P160" i="1"/>
  <c r="Y160" i="1" s="1"/>
  <c r="AP160" i="1" s="1"/>
  <c r="O160" i="1"/>
  <c r="W160" i="1" s="1"/>
  <c r="AI160" i="1" s="1"/>
  <c r="N160" i="1"/>
  <c r="V160" i="1" s="1"/>
  <c r="X160" i="1" s="1"/>
  <c r="M160" i="1"/>
  <c r="L160" i="1"/>
  <c r="K160" i="1"/>
  <c r="I160" i="1"/>
  <c r="H160" i="1"/>
  <c r="J160" i="1" s="1"/>
  <c r="G160" i="1"/>
  <c r="F160" i="1"/>
  <c r="D160" i="1"/>
  <c r="C160" i="1"/>
  <c r="B160" i="1"/>
  <c r="A160" i="1"/>
  <c r="DI159" i="1"/>
  <c r="DH159" i="1"/>
  <c r="DJ159" i="1" s="1"/>
  <c r="DK159" i="1" s="1"/>
  <c r="DG159" i="1"/>
  <c r="DF159" i="1"/>
  <c r="DE159" i="1"/>
  <c r="CZ159" i="1"/>
  <c r="CX159" i="1"/>
  <c r="CY159" i="1" s="1"/>
  <c r="DA159" i="1" s="1"/>
  <c r="CV159" i="1"/>
  <c r="CU159" i="1"/>
  <c r="CT159" i="1"/>
  <c r="CS159" i="1"/>
  <c r="CQ159" i="1"/>
  <c r="CP159" i="1"/>
  <c r="CO159" i="1"/>
  <c r="CN159" i="1"/>
  <c r="CM159" i="1"/>
  <c r="CK159" i="1"/>
  <c r="CJ159" i="1"/>
  <c r="CI159" i="1"/>
  <c r="CE159" i="1"/>
  <c r="CF159" i="1" s="1"/>
  <c r="CG159" i="1" s="1"/>
  <c r="CD159" i="1"/>
  <c r="CA159" i="1"/>
  <c r="CB159" i="1" s="1"/>
  <c r="BZ159" i="1"/>
  <c r="BW159" i="1"/>
  <c r="BX159" i="1" s="1"/>
  <c r="BY159" i="1" s="1"/>
  <c r="BV159" i="1"/>
  <c r="BS159" i="1"/>
  <c r="BT159" i="1" s="1"/>
  <c r="BU159" i="1" s="1"/>
  <c r="BR159" i="1"/>
  <c r="BQ159" i="1"/>
  <c r="BO159" i="1"/>
  <c r="BP159" i="1" s="1"/>
  <c r="BN159" i="1"/>
  <c r="BM159" i="1"/>
  <c r="BK159" i="1"/>
  <c r="BJ159" i="1"/>
  <c r="BI159" i="1"/>
  <c r="BH159" i="1"/>
  <c r="BG159" i="1"/>
  <c r="BE159" i="1"/>
  <c r="BD159" i="1"/>
  <c r="BF159" i="1" s="1"/>
  <c r="BB159" i="1"/>
  <c r="BC159" i="1" s="1"/>
  <c r="BL159" i="1" s="1"/>
  <c r="BA159" i="1"/>
  <c r="AZ159" i="1"/>
  <c r="AY159" i="1"/>
  <c r="AW159" i="1"/>
  <c r="AV159" i="1"/>
  <c r="AX159" i="1" s="1"/>
  <c r="AT159" i="1"/>
  <c r="AQ159" i="1"/>
  <c r="AG159" i="1"/>
  <c r="AS159" i="1" s="1"/>
  <c r="AU159" i="1" s="1"/>
  <c r="AF159" i="1"/>
  <c r="AN159" i="1" s="1"/>
  <c r="AD159" i="1"/>
  <c r="AM159" i="1" s="1"/>
  <c r="AA159" i="1"/>
  <c r="V159" i="1"/>
  <c r="U159" i="1"/>
  <c r="T159" i="1"/>
  <c r="S159" i="1"/>
  <c r="AB159" i="1" s="1"/>
  <c r="AK159" i="1" s="1"/>
  <c r="R159" i="1"/>
  <c r="Q159" i="1"/>
  <c r="Z159" i="1" s="1"/>
  <c r="O159" i="1"/>
  <c r="W159" i="1" s="1"/>
  <c r="AI159" i="1" s="1"/>
  <c r="N159" i="1"/>
  <c r="M159" i="1"/>
  <c r="K159" i="1"/>
  <c r="I159" i="1"/>
  <c r="H159" i="1"/>
  <c r="J159" i="1" s="1"/>
  <c r="G159" i="1"/>
  <c r="F159" i="1"/>
  <c r="P159" i="1" s="1"/>
  <c r="Y159" i="1" s="1"/>
  <c r="AP159" i="1" s="1"/>
  <c r="D159" i="1"/>
  <c r="C159" i="1"/>
  <c r="B159" i="1"/>
  <c r="A159" i="1"/>
  <c r="DJ158" i="1"/>
  <c r="DI158" i="1"/>
  <c r="DH158" i="1"/>
  <c r="DF158" i="1"/>
  <c r="DE158" i="1"/>
  <c r="DG158" i="1" s="1"/>
  <c r="DA158" i="1"/>
  <c r="CZ158" i="1"/>
  <c r="CX158" i="1"/>
  <c r="CY158" i="1" s="1"/>
  <c r="CV158" i="1"/>
  <c r="CT158" i="1"/>
  <c r="CS158" i="1"/>
  <c r="CP158" i="1"/>
  <c r="CO158" i="1"/>
  <c r="CN158" i="1"/>
  <c r="CM158" i="1"/>
  <c r="CL158" i="1"/>
  <c r="CK158" i="1"/>
  <c r="CJ158" i="1"/>
  <c r="CW158" i="1" s="1"/>
  <c r="CI158" i="1"/>
  <c r="CF158" i="1"/>
  <c r="CE158" i="1"/>
  <c r="CD158" i="1"/>
  <c r="CG158" i="1" s="1"/>
  <c r="CC158" i="1"/>
  <c r="CB158" i="1"/>
  <c r="CA158" i="1"/>
  <c r="BZ158" i="1"/>
  <c r="BX158" i="1"/>
  <c r="BW158" i="1"/>
  <c r="BV158" i="1"/>
  <c r="BY158" i="1" s="1"/>
  <c r="BR158" i="1"/>
  <c r="BS158" i="1" s="1"/>
  <c r="BT158" i="1" s="1"/>
  <c r="BU158" i="1" s="1"/>
  <c r="CH158" i="1" s="1"/>
  <c r="BQ158" i="1"/>
  <c r="BN158" i="1"/>
  <c r="BO158" i="1" s="1"/>
  <c r="BP158" i="1" s="1"/>
  <c r="BM158" i="1"/>
  <c r="BJ158" i="1"/>
  <c r="BH158" i="1"/>
  <c r="BF158" i="1"/>
  <c r="BG158" i="1" s="1"/>
  <c r="BE158" i="1"/>
  <c r="BD158" i="1"/>
  <c r="BB158" i="1"/>
  <c r="AZ158" i="1"/>
  <c r="BC158" i="1" s="1"/>
  <c r="AW158" i="1"/>
  <c r="AX158" i="1" s="1"/>
  <c r="AY158" i="1" s="1"/>
  <c r="AV158" i="1"/>
  <c r="AT158" i="1"/>
  <c r="AG158" i="1"/>
  <c r="AF158" i="1"/>
  <c r="AN158" i="1" s="1"/>
  <c r="AD158" i="1"/>
  <c r="AM158" i="1" s="1"/>
  <c r="AB158" i="1"/>
  <c r="AK158" i="1" s="1"/>
  <c r="U158" i="1"/>
  <c r="T158" i="1"/>
  <c r="S158" i="1"/>
  <c r="R158" i="1"/>
  <c r="AA158" i="1" s="1"/>
  <c r="Q158" i="1"/>
  <c r="Z158" i="1" s="1"/>
  <c r="AQ158" i="1" s="1"/>
  <c r="O158" i="1"/>
  <c r="W158" i="1" s="1"/>
  <c r="N158" i="1"/>
  <c r="V158" i="1" s="1"/>
  <c r="M158" i="1"/>
  <c r="K158" i="1"/>
  <c r="I158" i="1"/>
  <c r="J158" i="1" s="1"/>
  <c r="L158" i="1" s="1"/>
  <c r="H158" i="1"/>
  <c r="G158" i="1"/>
  <c r="F158" i="1"/>
  <c r="P158" i="1" s="1"/>
  <c r="Y158" i="1" s="1"/>
  <c r="AP158" i="1" s="1"/>
  <c r="D158" i="1"/>
  <c r="AI158" i="1" s="1"/>
  <c r="C158" i="1"/>
  <c r="E158" i="1" s="1"/>
  <c r="B158" i="1"/>
  <c r="A158" i="1"/>
  <c r="DI157" i="1"/>
  <c r="DH157" i="1"/>
  <c r="DF157" i="1"/>
  <c r="DE157" i="1"/>
  <c r="DG157" i="1" s="1"/>
  <c r="DA157" i="1"/>
  <c r="CZ157" i="1"/>
  <c r="CY157" i="1"/>
  <c r="CX157" i="1"/>
  <c r="CV157" i="1"/>
  <c r="CT157" i="1"/>
  <c r="CS157" i="1"/>
  <c r="CP157" i="1"/>
  <c r="CO157" i="1"/>
  <c r="CN157" i="1"/>
  <c r="CM157" i="1"/>
  <c r="CU157" i="1" s="1"/>
  <c r="CK157" i="1"/>
  <c r="CW157" i="1" s="1"/>
  <c r="DB157" i="1" s="1"/>
  <c r="CJ157" i="1"/>
  <c r="CL157" i="1" s="1"/>
  <c r="CI157" i="1"/>
  <c r="CG157" i="1"/>
  <c r="CF157" i="1"/>
  <c r="CE157" i="1"/>
  <c r="CD157" i="1"/>
  <c r="CC157" i="1"/>
  <c r="CA157" i="1"/>
  <c r="CB157" i="1" s="1"/>
  <c r="BZ157" i="1"/>
  <c r="BX157" i="1"/>
  <c r="BY157" i="1" s="1"/>
  <c r="BW157" i="1"/>
  <c r="BV157" i="1"/>
  <c r="BS157" i="1"/>
  <c r="BR157" i="1"/>
  <c r="BQ157" i="1"/>
  <c r="BP157" i="1"/>
  <c r="BO157" i="1"/>
  <c r="BN157" i="1"/>
  <c r="BM157" i="1"/>
  <c r="BH157" i="1"/>
  <c r="BI157" i="1" s="1"/>
  <c r="BE157" i="1"/>
  <c r="BD157" i="1"/>
  <c r="BF157" i="1" s="1"/>
  <c r="BG157" i="1" s="1"/>
  <c r="AZ157" i="1"/>
  <c r="AW157" i="1"/>
  <c r="AV157" i="1"/>
  <c r="AX157" i="1" s="1"/>
  <c r="AY157" i="1" s="1"/>
  <c r="AT157" i="1"/>
  <c r="AJ157" i="1"/>
  <c r="AG157" i="1"/>
  <c r="AB157" i="1"/>
  <c r="AK157" i="1" s="1"/>
  <c r="AA157" i="1"/>
  <c r="Y157" i="1"/>
  <c r="AP157" i="1" s="1"/>
  <c r="W157" i="1"/>
  <c r="U157" i="1"/>
  <c r="AF157" i="1" s="1"/>
  <c r="T157" i="1"/>
  <c r="AD157" i="1" s="1"/>
  <c r="AM157" i="1" s="1"/>
  <c r="S157" i="1"/>
  <c r="R157" i="1"/>
  <c r="Q157" i="1"/>
  <c r="Z157" i="1" s="1"/>
  <c r="O157" i="1"/>
  <c r="N157" i="1"/>
  <c r="V157" i="1" s="1"/>
  <c r="X157" i="1" s="1"/>
  <c r="M157" i="1"/>
  <c r="K157" i="1"/>
  <c r="I157" i="1"/>
  <c r="H157" i="1"/>
  <c r="G157" i="1"/>
  <c r="AQ157" i="1" s="1"/>
  <c r="F157" i="1"/>
  <c r="P157" i="1" s="1"/>
  <c r="E157" i="1"/>
  <c r="AO157" i="1" s="1"/>
  <c r="D157" i="1"/>
  <c r="AI157" i="1" s="1"/>
  <c r="C157" i="1"/>
  <c r="B157" i="1"/>
  <c r="A157" i="1"/>
  <c r="DJ156" i="1"/>
  <c r="DI156" i="1"/>
  <c r="DH156" i="1"/>
  <c r="DG156" i="1"/>
  <c r="DF156" i="1"/>
  <c r="DE156" i="1"/>
  <c r="CZ156" i="1"/>
  <c r="CY156" i="1"/>
  <c r="DA156" i="1" s="1"/>
  <c r="CX156" i="1"/>
  <c r="CV156" i="1"/>
  <c r="CT156" i="1"/>
  <c r="CS156" i="1"/>
  <c r="CQ156" i="1"/>
  <c r="CP156" i="1"/>
  <c r="CO156" i="1"/>
  <c r="CN156" i="1"/>
  <c r="CM156" i="1"/>
  <c r="CU156" i="1" s="1"/>
  <c r="CL156" i="1"/>
  <c r="CR156" i="1" s="1"/>
  <c r="CK156" i="1"/>
  <c r="CJ156" i="1"/>
  <c r="CI156" i="1"/>
  <c r="CF156" i="1"/>
  <c r="CE156" i="1"/>
  <c r="CD156" i="1"/>
  <c r="CB156" i="1"/>
  <c r="CC156" i="1" s="1"/>
  <c r="CA156" i="1"/>
  <c r="BZ156" i="1"/>
  <c r="BX156" i="1"/>
  <c r="BW156" i="1"/>
  <c r="BV156" i="1"/>
  <c r="BY156" i="1" s="1"/>
  <c r="BT156" i="1"/>
  <c r="BU156" i="1" s="1"/>
  <c r="BS156" i="1"/>
  <c r="BR156" i="1"/>
  <c r="BQ156" i="1"/>
  <c r="BP156" i="1"/>
  <c r="BN156" i="1"/>
  <c r="BO156" i="1" s="1"/>
  <c r="BM156" i="1"/>
  <c r="BH156" i="1"/>
  <c r="BD156" i="1"/>
  <c r="AZ156" i="1"/>
  <c r="AV156" i="1"/>
  <c r="AT156" i="1"/>
  <c r="AN156" i="1"/>
  <c r="AG156" i="1"/>
  <c r="AS156" i="1" s="1"/>
  <c r="AU156" i="1" s="1"/>
  <c r="AF156" i="1"/>
  <c r="AB156" i="1"/>
  <c r="AK156" i="1" s="1"/>
  <c r="Z156" i="1"/>
  <c r="W156" i="1"/>
  <c r="U156" i="1"/>
  <c r="T156" i="1"/>
  <c r="AD156" i="1" s="1"/>
  <c r="AM156" i="1" s="1"/>
  <c r="S156" i="1"/>
  <c r="R156" i="1"/>
  <c r="AA156" i="1" s="1"/>
  <c r="Q156" i="1"/>
  <c r="P156" i="1"/>
  <c r="Y156" i="1" s="1"/>
  <c r="AP156" i="1" s="1"/>
  <c r="O156" i="1"/>
  <c r="N156" i="1"/>
  <c r="V156" i="1" s="1"/>
  <c r="X156" i="1" s="1"/>
  <c r="M156" i="1"/>
  <c r="K156" i="1"/>
  <c r="J156" i="1"/>
  <c r="L156" i="1" s="1"/>
  <c r="I156" i="1"/>
  <c r="H156" i="1"/>
  <c r="G156" i="1"/>
  <c r="F156" i="1"/>
  <c r="D156" i="1"/>
  <c r="C156" i="1"/>
  <c r="E156" i="1" s="1"/>
  <c r="AO156" i="1" s="1"/>
  <c r="B156" i="1"/>
  <c r="A156" i="1"/>
  <c r="DJ155" i="1"/>
  <c r="DK155" i="1" s="1"/>
  <c r="DI155" i="1"/>
  <c r="DH155" i="1"/>
  <c r="DG155" i="1"/>
  <c r="DF155" i="1"/>
  <c r="DE155" i="1"/>
  <c r="CZ155" i="1"/>
  <c r="CY155" i="1"/>
  <c r="DA155" i="1" s="1"/>
  <c r="CX155" i="1"/>
  <c r="CV155" i="1"/>
  <c r="CT155" i="1"/>
  <c r="CS155" i="1"/>
  <c r="CP155" i="1"/>
  <c r="CO155" i="1"/>
  <c r="CN155" i="1"/>
  <c r="CM155" i="1"/>
  <c r="CK155" i="1"/>
  <c r="CJ155" i="1"/>
  <c r="CI155" i="1"/>
  <c r="CL155" i="1" s="1"/>
  <c r="CE155" i="1"/>
  <c r="CF155" i="1" s="1"/>
  <c r="CD155" i="1"/>
  <c r="CG155" i="1" s="1"/>
  <c r="CA155" i="1"/>
  <c r="CB155" i="1" s="1"/>
  <c r="CC155" i="1" s="1"/>
  <c r="BZ155" i="1"/>
  <c r="BY155" i="1"/>
  <c r="BW155" i="1"/>
  <c r="BX155" i="1" s="1"/>
  <c r="BV155" i="1"/>
  <c r="BS155" i="1"/>
  <c r="BR155" i="1"/>
  <c r="BQ155" i="1"/>
  <c r="BO155" i="1"/>
  <c r="BP155" i="1" s="1"/>
  <c r="BN155" i="1"/>
  <c r="BM155" i="1"/>
  <c r="BK155" i="1"/>
  <c r="BI155" i="1"/>
  <c r="BH155" i="1"/>
  <c r="BJ155" i="1" s="1"/>
  <c r="BG155" i="1"/>
  <c r="BF155" i="1"/>
  <c r="BE155" i="1"/>
  <c r="BD155" i="1"/>
  <c r="BC155" i="1"/>
  <c r="BL155" i="1" s="1"/>
  <c r="BA155" i="1"/>
  <c r="AZ155" i="1"/>
  <c r="BB155" i="1" s="1"/>
  <c r="AX155" i="1"/>
  <c r="AY155" i="1" s="1"/>
  <c r="AW155" i="1"/>
  <c r="AV155" i="1"/>
  <c r="AT155" i="1"/>
  <c r="AI155" i="1"/>
  <c r="AG155" i="1"/>
  <c r="Z155" i="1"/>
  <c r="W155" i="1"/>
  <c r="U155" i="1"/>
  <c r="AF155" i="1" s="1"/>
  <c r="T155" i="1"/>
  <c r="AD155" i="1" s="1"/>
  <c r="S155" i="1"/>
  <c r="AB155" i="1" s="1"/>
  <c r="AK155" i="1" s="1"/>
  <c r="R155" i="1"/>
  <c r="AA155" i="1" s="1"/>
  <c r="Q155" i="1"/>
  <c r="O155" i="1"/>
  <c r="N155" i="1"/>
  <c r="V155" i="1" s="1"/>
  <c r="X155" i="1" s="1"/>
  <c r="M155" i="1"/>
  <c r="K155" i="1"/>
  <c r="AM155" i="1" s="1"/>
  <c r="J155" i="1"/>
  <c r="I155" i="1"/>
  <c r="H155" i="1"/>
  <c r="G155" i="1"/>
  <c r="AQ155" i="1" s="1"/>
  <c r="F155" i="1"/>
  <c r="P155" i="1" s="1"/>
  <c r="Y155" i="1" s="1"/>
  <c r="AP155" i="1" s="1"/>
  <c r="D155" i="1"/>
  <c r="C155" i="1"/>
  <c r="B155" i="1"/>
  <c r="A155" i="1"/>
  <c r="DJ154" i="1"/>
  <c r="DI154" i="1"/>
  <c r="DH154" i="1"/>
  <c r="DF154" i="1"/>
  <c r="DE154" i="1"/>
  <c r="CZ154" i="1"/>
  <c r="CX154" i="1"/>
  <c r="CY154" i="1" s="1"/>
  <c r="DA154" i="1" s="1"/>
  <c r="DB154" i="1" s="1"/>
  <c r="CW154" i="1"/>
  <c r="CV154" i="1"/>
  <c r="CT154" i="1"/>
  <c r="CS154" i="1"/>
  <c r="CP154" i="1"/>
  <c r="CO154" i="1"/>
  <c r="CN154" i="1"/>
  <c r="CM154" i="1"/>
  <c r="CU154" i="1" s="1"/>
  <c r="CL154" i="1"/>
  <c r="CK154" i="1"/>
  <c r="CJ154" i="1"/>
  <c r="CI154" i="1"/>
  <c r="CF154" i="1"/>
  <c r="CE154" i="1"/>
  <c r="CD154" i="1"/>
  <c r="CG154" i="1" s="1"/>
  <c r="CB154" i="1"/>
  <c r="CA154" i="1"/>
  <c r="BZ154" i="1"/>
  <c r="CC154" i="1" s="1"/>
  <c r="BY154" i="1"/>
  <c r="BX154" i="1"/>
  <c r="BW154" i="1"/>
  <c r="BV154" i="1"/>
  <c r="BT154" i="1"/>
  <c r="BR154" i="1"/>
  <c r="BS154" i="1" s="1"/>
  <c r="BQ154" i="1"/>
  <c r="BN154" i="1"/>
  <c r="BO154" i="1" s="1"/>
  <c r="BP154" i="1" s="1"/>
  <c r="BM154" i="1"/>
  <c r="BJ154" i="1"/>
  <c r="BI154" i="1"/>
  <c r="BH154" i="1"/>
  <c r="BD154" i="1"/>
  <c r="AZ154" i="1"/>
  <c r="AV154" i="1"/>
  <c r="AT154" i="1"/>
  <c r="AK154" i="1"/>
  <c r="AG154" i="1"/>
  <c r="AD154" i="1"/>
  <c r="AM154" i="1" s="1"/>
  <c r="AB154" i="1"/>
  <c r="Z154" i="1"/>
  <c r="U154" i="1"/>
  <c r="AF154" i="1" s="1"/>
  <c r="T154" i="1"/>
  <c r="S154" i="1"/>
  <c r="R154" i="1"/>
  <c r="AA154" i="1" s="1"/>
  <c r="AC154" i="1" s="1"/>
  <c r="AE154" i="1" s="1"/>
  <c r="Q154" i="1"/>
  <c r="P154" i="1"/>
  <c r="Y154" i="1" s="1"/>
  <c r="AP154" i="1" s="1"/>
  <c r="O154" i="1"/>
  <c r="W154" i="1" s="1"/>
  <c r="N154" i="1"/>
  <c r="V154" i="1" s="1"/>
  <c r="AH154" i="1" s="1"/>
  <c r="M154" i="1"/>
  <c r="AN154" i="1" s="1"/>
  <c r="AS154" i="1" s="1"/>
  <c r="AU154" i="1" s="1"/>
  <c r="K154" i="1"/>
  <c r="I154" i="1"/>
  <c r="H154" i="1"/>
  <c r="J154" i="1" s="1"/>
  <c r="L154" i="1" s="1"/>
  <c r="AR154" i="1" s="1"/>
  <c r="G154" i="1"/>
  <c r="F154" i="1"/>
  <c r="E154" i="1"/>
  <c r="D154" i="1"/>
  <c r="C154" i="1"/>
  <c r="B154" i="1"/>
  <c r="A154" i="1"/>
  <c r="DK153" i="1"/>
  <c r="DJ153" i="1"/>
  <c r="DI153" i="1"/>
  <c r="DH153" i="1"/>
  <c r="DG153" i="1"/>
  <c r="DF153" i="1"/>
  <c r="DE153" i="1"/>
  <c r="DA153" i="1"/>
  <c r="CZ153" i="1"/>
  <c r="CY153" i="1"/>
  <c r="CX153" i="1"/>
  <c r="CW153" i="1"/>
  <c r="CV153" i="1"/>
  <c r="CT153" i="1"/>
  <c r="CS153" i="1"/>
  <c r="CP153" i="1"/>
  <c r="CO153" i="1"/>
  <c r="CN153" i="1"/>
  <c r="CM153" i="1"/>
  <c r="CQ153" i="1" s="1"/>
  <c r="CL153" i="1"/>
  <c r="CR153" i="1" s="1"/>
  <c r="CK153" i="1"/>
  <c r="CJ153" i="1"/>
  <c r="CI153" i="1"/>
  <c r="CE153" i="1"/>
  <c r="CF153" i="1" s="1"/>
  <c r="CG153" i="1" s="1"/>
  <c r="CD153" i="1"/>
  <c r="CA153" i="1"/>
  <c r="CB153" i="1" s="1"/>
  <c r="CC153" i="1" s="1"/>
  <c r="BZ153" i="1"/>
  <c r="BW153" i="1"/>
  <c r="BX153" i="1" s="1"/>
  <c r="BV153" i="1"/>
  <c r="BY153" i="1" s="1"/>
  <c r="BT153" i="1"/>
  <c r="BS153" i="1"/>
  <c r="BR153" i="1"/>
  <c r="BQ153" i="1"/>
  <c r="BO153" i="1"/>
  <c r="BN153" i="1"/>
  <c r="BM153" i="1"/>
  <c r="BI153" i="1"/>
  <c r="BH153" i="1"/>
  <c r="BJ153" i="1" s="1"/>
  <c r="BK153" i="1" s="1"/>
  <c r="BD153" i="1"/>
  <c r="BA153" i="1"/>
  <c r="AZ153" i="1"/>
  <c r="BB153" i="1" s="1"/>
  <c r="BC153" i="1" s="1"/>
  <c r="AW153" i="1"/>
  <c r="AV153" i="1"/>
  <c r="AX153" i="1" s="1"/>
  <c r="AY153" i="1" s="1"/>
  <c r="AT153" i="1"/>
  <c r="AP153" i="1"/>
  <c r="AM153" i="1"/>
  <c r="AK153" i="1"/>
  <c r="AG153" i="1"/>
  <c r="AF153" i="1"/>
  <c r="W153" i="1"/>
  <c r="AI153" i="1" s="1"/>
  <c r="U153" i="1"/>
  <c r="T153" i="1"/>
  <c r="AD153" i="1" s="1"/>
  <c r="S153" i="1"/>
  <c r="AB153" i="1" s="1"/>
  <c r="R153" i="1"/>
  <c r="AA153" i="1" s="1"/>
  <c r="Q153" i="1"/>
  <c r="Z153" i="1" s="1"/>
  <c r="AQ153" i="1" s="1"/>
  <c r="P153" i="1"/>
  <c r="Y153" i="1" s="1"/>
  <c r="O153" i="1"/>
  <c r="N153" i="1"/>
  <c r="V153" i="1" s="1"/>
  <c r="M153" i="1"/>
  <c r="K153" i="1"/>
  <c r="I153" i="1"/>
  <c r="H153" i="1"/>
  <c r="J153" i="1" s="1"/>
  <c r="L153" i="1" s="1"/>
  <c r="G153" i="1"/>
  <c r="F153" i="1"/>
  <c r="E153" i="1"/>
  <c r="D153" i="1"/>
  <c r="C153" i="1"/>
  <c r="B153" i="1"/>
  <c r="A153" i="1"/>
  <c r="DI152" i="1"/>
  <c r="DH152" i="1"/>
  <c r="DJ152" i="1" s="1"/>
  <c r="DF152" i="1"/>
  <c r="DE152" i="1"/>
  <c r="CZ152" i="1"/>
  <c r="CX152" i="1"/>
  <c r="CY152" i="1" s="1"/>
  <c r="DA152" i="1" s="1"/>
  <c r="CW152" i="1"/>
  <c r="CV152" i="1"/>
  <c r="CT152" i="1"/>
  <c r="CS152" i="1"/>
  <c r="CP152" i="1"/>
  <c r="CO152" i="1"/>
  <c r="CN152" i="1"/>
  <c r="CM152" i="1"/>
  <c r="CK152" i="1"/>
  <c r="CJ152" i="1"/>
  <c r="CL152" i="1" s="1"/>
  <c r="CI152" i="1"/>
  <c r="CE152" i="1"/>
  <c r="CF152" i="1" s="1"/>
  <c r="CG152" i="1" s="1"/>
  <c r="CD152" i="1"/>
  <c r="CB152" i="1"/>
  <c r="CA152" i="1"/>
  <c r="BZ152" i="1"/>
  <c r="CC152" i="1" s="1"/>
  <c r="BW152" i="1"/>
  <c r="BX152" i="1" s="1"/>
  <c r="BV152" i="1"/>
  <c r="BR152" i="1"/>
  <c r="BS152" i="1" s="1"/>
  <c r="BT152" i="1" s="1"/>
  <c r="BU152" i="1" s="1"/>
  <c r="BQ152" i="1"/>
  <c r="BP152" i="1"/>
  <c r="BN152" i="1"/>
  <c r="BO152" i="1" s="1"/>
  <c r="BM152" i="1"/>
  <c r="BI152" i="1"/>
  <c r="BH152" i="1"/>
  <c r="BD152" i="1"/>
  <c r="BB152" i="1"/>
  <c r="BA152" i="1"/>
  <c r="AZ152" i="1"/>
  <c r="AV152" i="1"/>
  <c r="AT152" i="1"/>
  <c r="AQ152" i="1"/>
  <c r="AG152" i="1"/>
  <c r="AB152" i="1"/>
  <c r="AK152" i="1" s="1"/>
  <c r="Z152" i="1"/>
  <c r="U152" i="1"/>
  <c r="AF152" i="1" s="1"/>
  <c r="AN152" i="1" s="1"/>
  <c r="AS152" i="1" s="1"/>
  <c r="AU152" i="1" s="1"/>
  <c r="T152" i="1"/>
  <c r="AD152" i="1" s="1"/>
  <c r="AM152" i="1" s="1"/>
  <c r="S152" i="1"/>
  <c r="R152" i="1"/>
  <c r="AA152" i="1" s="1"/>
  <c r="Q152" i="1"/>
  <c r="O152" i="1"/>
  <c r="W152" i="1" s="1"/>
  <c r="AI152" i="1" s="1"/>
  <c r="N152" i="1"/>
  <c r="V152" i="1" s="1"/>
  <c r="M152" i="1"/>
  <c r="K152" i="1"/>
  <c r="I152" i="1"/>
  <c r="H152" i="1"/>
  <c r="J152" i="1" s="1"/>
  <c r="L152" i="1" s="1"/>
  <c r="G152" i="1"/>
  <c r="F152" i="1"/>
  <c r="P152" i="1" s="1"/>
  <c r="Y152" i="1" s="1"/>
  <c r="AP152" i="1" s="1"/>
  <c r="D152" i="1"/>
  <c r="C152" i="1"/>
  <c r="E152" i="1" s="1"/>
  <c r="B152" i="1"/>
  <c r="A152" i="1"/>
  <c r="DI151" i="1"/>
  <c r="DH151" i="1"/>
  <c r="DF151" i="1"/>
  <c r="DE151" i="1"/>
  <c r="DG151" i="1" s="1"/>
  <c r="CZ151" i="1"/>
  <c r="CX151" i="1"/>
  <c r="CY151" i="1" s="1"/>
  <c r="DA151" i="1" s="1"/>
  <c r="CV151" i="1"/>
  <c r="CT151" i="1"/>
  <c r="CS151" i="1"/>
  <c r="CQ151" i="1"/>
  <c r="CP151" i="1"/>
  <c r="CO151" i="1"/>
  <c r="CN151" i="1"/>
  <c r="CM151" i="1"/>
  <c r="CU151" i="1" s="1"/>
  <c r="CK151" i="1"/>
  <c r="CJ151" i="1"/>
  <c r="CI151" i="1"/>
  <c r="CE151" i="1"/>
  <c r="CF151" i="1" s="1"/>
  <c r="CD151" i="1"/>
  <c r="CG151" i="1" s="1"/>
  <c r="CA151" i="1"/>
  <c r="CB151" i="1" s="1"/>
  <c r="BZ151" i="1"/>
  <c r="CC151" i="1" s="1"/>
  <c r="CH151" i="1" s="1"/>
  <c r="BY151" i="1"/>
  <c r="BW151" i="1"/>
  <c r="BX151" i="1" s="1"/>
  <c r="BV151" i="1"/>
  <c r="BR151" i="1"/>
  <c r="BS151" i="1" s="1"/>
  <c r="BT151" i="1" s="1"/>
  <c r="BU151" i="1" s="1"/>
  <c r="BQ151" i="1"/>
  <c r="BO151" i="1"/>
  <c r="BP151" i="1" s="1"/>
  <c r="BN151" i="1"/>
  <c r="BM151" i="1"/>
  <c r="BK151" i="1"/>
  <c r="BJ151" i="1"/>
  <c r="BI151" i="1"/>
  <c r="BH151" i="1"/>
  <c r="BE151" i="1"/>
  <c r="BD151" i="1"/>
  <c r="BF151" i="1" s="1"/>
  <c r="BG151" i="1" s="1"/>
  <c r="BC151" i="1"/>
  <c r="BB151" i="1"/>
  <c r="BA151" i="1"/>
  <c r="AZ151" i="1"/>
  <c r="AY151" i="1"/>
  <c r="AW151" i="1"/>
  <c r="AV151" i="1"/>
  <c r="AX151" i="1" s="1"/>
  <c r="AT151" i="1"/>
  <c r="AI151" i="1"/>
  <c r="AG151" i="1"/>
  <c r="AS151" i="1" s="1"/>
  <c r="AU151" i="1" s="1"/>
  <c r="AD151" i="1"/>
  <c r="AM151" i="1" s="1"/>
  <c r="AC151" i="1"/>
  <c r="AE151" i="1" s="1"/>
  <c r="U151" i="1"/>
  <c r="AF151" i="1" s="1"/>
  <c r="AN151" i="1" s="1"/>
  <c r="T151" i="1"/>
  <c r="S151" i="1"/>
  <c r="AB151" i="1" s="1"/>
  <c r="R151" i="1"/>
  <c r="AA151" i="1" s="1"/>
  <c r="Q151" i="1"/>
  <c r="Z151" i="1" s="1"/>
  <c r="P151" i="1"/>
  <c r="Y151" i="1" s="1"/>
  <c r="AP151" i="1" s="1"/>
  <c r="O151" i="1"/>
  <c r="W151" i="1" s="1"/>
  <c r="N151" i="1"/>
  <c r="V151" i="1" s="1"/>
  <c r="X151" i="1" s="1"/>
  <c r="M151" i="1"/>
  <c r="K151" i="1"/>
  <c r="I151" i="1"/>
  <c r="H151" i="1"/>
  <c r="G151" i="1"/>
  <c r="AQ151" i="1" s="1"/>
  <c r="F151" i="1"/>
  <c r="D151" i="1"/>
  <c r="C151" i="1"/>
  <c r="E151" i="1" s="1"/>
  <c r="B151" i="1"/>
  <c r="A151" i="1"/>
  <c r="DK150" i="1"/>
  <c r="DJ150" i="1"/>
  <c r="DI150" i="1"/>
  <c r="DH150" i="1"/>
  <c r="DF150" i="1"/>
  <c r="DG150" i="1" s="1"/>
  <c r="DE150" i="1"/>
  <c r="CZ150" i="1"/>
  <c r="CX150" i="1"/>
  <c r="CY150" i="1" s="1"/>
  <c r="DA150" i="1" s="1"/>
  <c r="CV150" i="1"/>
  <c r="CT150" i="1"/>
  <c r="CS150" i="1"/>
  <c r="CP150" i="1"/>
  <c r="CO150" i="1"/>
  <c r="CN150" i="1"/>
  <c r="CM150" i="1"/>
  <c r="CQ150" i="1" s="1"/>
  <c r="CL150" i="1"/>
  <c r="CK150" i="1"/>
  <c r="CJ150" i="1"/>
  <c r="CW150" i="1" s="1"/>
  <c r="CI150" i="1"/>
  <c r="CF150" i="1"/>
  <c r="CE150" i="1"/>
  <c r="CD150" i="1"/>
  <c r="CB150" i="1"/>
  <c r="CA150" i="1"/>
  <c r="BZ150" i="1"/>
  <c r="CC150" i="1" s="1"/>
  <c r="BX150" i="1"/>
  <c r="BW150" i="1"/>
  <c r="BV150" i="1"/>
  <c r="BR150" i="1"/>
  <c r="BS150" i="1" s="1"/>
  <c r="BT150" i="1" s="1"/>
  <c r="BQ150" i="1"/>
  <c r="BN150" i="1"/>
  <c r="BO150" i="1" s="1"/>
  <c r="BP150" i="1" s="1"/>
  <c r="BM150" i="1"/>
  <c r="BH150" i="1"/>
  <c r="BF150" i="1"/>
  <c r="BG150" i="1" s="1"/>
  <c r="BD150" i="1"/>
  <c r="BE150" i="1" s="1"/>
  <c r="AZ150" i="1"/>
  <c r="BB150" i="1" s="1"/>
  <c r="AY150" i="1"/>
  <c r="AX150" i="1"/>
  <c r="AV150" i="1"/>
  <c r="AW150" i="1" s="1"/>
  <c r="AT150" i="1"/>
  <c r="AJ150" i="1"/>
  <c r="AH150" i="1"/>
  <c r="AG150" i="1"/>
  <c r="AF150" i="1"/>
  <c r="AN150" i="1" s="1"/>
  <c r="AD150" i="1"/>
  <c r="AM150" i="1" s="1"/>
  <c r="AA150" i="1"/>
  <c r="Z150" i="1"/>
  <c r="AQ150" i="1" s="1"/>
  <c r="U150" i="1"/>
  <c r="T150" i="1"/>
  <c r="S150" i="1"/>
  <c r="AB150" i="1" s="1"/>
  <c r="AK150" i="1" s="1"/>
  <c r="R150" i="1"/>
  <c r="Q150" i="1"/>
  <c r="O150" i="1"/>
  <c r="W150" i="1" s="1"/>
  <c r="N150" i="1"/>
  <c r="V150" i="1" s="1"/>
  <c r="X150" i="1" s="1"/>
  <c r="M150" i="1"/>
  <c r="L150" i="1"/>
  <c r="K150" i="1"/>
  <c r="J150" i="1"/>
  <c r="I150" i="1"/>
  <c r="H150" i="1"/>
  <c r="G150" i="1"/>
  <c r="F150" i="1"/>
  <c r="P150" i="1" s="1"/>
  <c r="Y150" i="1" s="1"/>
  <c r="AP150" i="1" s="1"/>
  <c r="D150" i="1"/>
  <c r="AI150" i="1" s="1"/>
  <c r="C150" i="1"/>
  <c r="E150" i="1" s="1"/>
  <c r="AO150" i="1" s="1"/>
  <c r="B150" i="1"/>
  <c r="A150" i="1"/>
  <c r="DI149" i="1"/>
  <c r="DJ149" i="1" s="1"/>
  <c r="DH149" i="1"/>
  <c r="DF149" i="1"/>
  <c r="DG149" i="1" s="1"/>
  <c r="DE149" i="1"/>
  <c r="DA149" i="1"/>
  <c r="CZ149" i="1"/>
  <c r="CY149" i="1"/>
  <c r="CX149" i="1"/>
  <c r="CV149" i="1"/>
  <c r="CT149" i="1"/>
  <c r="CS149" i="1"/>
  <c r="CQ149" i="1"/>
  <c r="CP149" i="1"/>
  <c r="CO149" i="1"/>
  <c r="CN149" i="1"/>
  <c r="CM149" i="1"/>
  <c r="CK149" i="1"/>
  <c r="CW149" i="1" s="1"/>
  <c r="CJ149" i="1"/>
  <c r="CI149" i="1"/>
  <c r="CE149" i="1"/>
  <c r="CF149" i="1" s="1"/>
  <c r="CG149" i="1" s="1"/>
  <c r="CD149" i="1"/>
  <c r="CA149" i="1"/>
  <c r="CB149" i="1" s="1"/>
  <c r="BZ149" i="1"/>
  <c r="CC149" i="1" s="1"/>
  <c r="BW149" i="1"/>
  <c r="BX149" i="1" s="1"/>
  <c r="BY149" i="1" s="1"/>
  <c r="BV149" i="1"/>
  <c r="BS149" i="1"/>
  <c r="BR149" i="1"/>
  <c r="BQ149" i="1"/>
  <c r="BO149" i="1"/>
  <c r="BN149" i="1"/>
  <c r="BM149" i="1"/>
  <c r="BJ149" i="1"/>
  <c r="BK149" i="1" s="1"/>
  <c r="BI149" i="1"/>
  <c r="BH149" i="1"/>
  <c r="BG149" i="1"/>
  <c r="BF149" i="1"/>
  <c r="BE149" i="1"/>
  <c r="BD149" i="1"/>
  <c r="BB149" i="1"/>
  <c r="BC149" i="1" s="1"/>
  <c r="BL149" i="1" s="1"/>
  <c r="BA149" i="1"/>
  <c r="AZ149" i="1"/>
  <c r="AY149" i="1"/>
  <c r="AX149" i="1"/>
  <c r="AW149" i="1"/>
  <c r="AV149" i="1"/>
  <c r="AT149" i="1"/>
  <c r="AM149" i="1"/>
  <c r="AK149" i="1"/>
  <c r="AG149" i="1"/>
  <c r="AD149" i="1"/>
  <c r="AA149" i="1"/>
  <c r="W149" i="1"/>
  <c r="AI149" i="1" s="1"/>
  <c r="U149" i="1"/>
  <c r="AF149" i="1" s="1"/>
  <c r="T149" i="1"/>
  <c r="S149" i="1"/>
  <c r="AB149" i="1" s="1"/>
  <c r="R149" i="1"/>
  <c r="Q149" i="1"/>
  <c r="Z149" i="1" s="1"/>
  <c r="O149" i="1"/>
  <c r="N149" i="1"/>
  <c r="V149" i="1" s="1"/>
  <c r="M149" i="1"/>
  <c r="K149" i="1"/>
  <c r="I149" i="1"/>
  <c r="J149" i="1" s="1"/>
  <c r="H149" i="1"/>
  <c r="G149" i="1"/>
  <c r="AQ149" i="1" s="1"/>
  <c r="F149" i="1"/>
  <c r="P149" i="1" s="1"/>
  <c r="Y149" i="1" s="1"/>
  <c r="AP149" i="1" s="1"/>
  <c r="D149" i="1"/>
  <c r="C149" i="1"/>
  <c r="B149" i="1"/>
  <c r="A149" i="1"/>
  <c r="DI148" i="1"/>
  <c r="DH148" i="1"/>
  <c r="DJ148" i="1" s="1"/>
  <c r="DK148" i="1" s="1"/>
  <c r="DF148" i="1"/>
  <c r="DE148" i="1"/>
  <c r="DG148" i="1" s="1"/>
  <c r="CZ148" i="1"/>
  <c r="CX148" i="1"/>
  <c r="CY148" i="1" s="1"/>
  <c r="DA148" i="1" s="1"/>
  <c r="CV148" i="1"/>
  <c r="CT148" i="1"/>
  <c r="CS148" i="1"/>
  <c r="CP148" i="1"/>
  <c r="CO148" i="1"/>
  <c r="CN148" i="1"/>
  <c r="CM148" i="1"/>
  <c r="CL148" i="1"/>
  <c r="CK148" i="1"/>
  <c r="CJ148" i="1"/>
  <c r="CI148" i="1"/>
  <c r="CF148" i="1"/>
  <c r="CE148" i="1"/>
  <c r="CD148" i="1"/>
  <c r="CG148" i="1" s="1"/>
  <c r="CC148" i="1"/>
  <c r="CB148" i="1"/>
  <c r="CA148" i="1"/>
  <c r="BZ148" i="1"/>
  <c r="BX148" i="1"/>
  <c r="BW148" i="1"/>
  <c r="BV148" i="1"/>
  <c r="BT148" i="1"/>
  <c r="BR148" i="1"/>
  <c r="BS148" i="1" s="1"/>
  <c r="BQ148" i="1"/>
  <c r="BN148" i="1"/>
  <c r="BO148" i="1" s="1"/>
  <c r="BP148" i="1" s="1"/>
  <c r="BM148" i="1"/>
  <c r="BH148" i="1"/>
  <c r="BE148" i="1"/>
  <c r="BD148" i="1"/>
  <c r="BB148" i="1"/>
  <c r="AZ148" i="1"/>
  <c r="AV148" i="1"/>
  <c r="AT148" i="1"/>
  <c r="AG148" i="1"/>
  <c r="AF148" i="1"/>
  <c r="AN148" i="1" s="1"/>
  <c r="AB148" i="1"/>
  <c r="AK148" i="1" s="1"/>
  <c r="U148" i="1"/>
  <c r="T148" i="1"/>
  <c r="AD148" i="1" s="1"/>
  <c r="AM148" i="1" s="1"/>
  <c r="S148" i="1"/>
  <c r="R148" i="1"/>
  <c r="AA148" i="1" s="1"/>
  <c r="Q148" i="1"/>
  <c r="Z148" i="1" s="1"/>
  <c r="O148" i="1"/>
  <c r="W148" i="1" s="1"/>
  <c r="N148" i="1"/>
  <c r="V148" i="1" s="1"/>
  <c r="M148" i="1"/>
  <c r="L148" i="1"/>
  <c r="K148" i="1"/>
  <c r="J148" i="1"/>
  <c r="I148" i="1"/>
  <c r="H148" i="1"/>
  <c r="G148" i="1"/>
  <c r="F148" i="1"/>
  <c r="P148" i="1" s="1"/>
  <c r="Y148" i="1" s="1"/>
  <c r="AP148" i="1" s="1"/>
  <c r="D148" i="1"/>
  <c r="C148" i="1"/>
  <c r="B148" i="1"/>
  <c r="A148" i="1"/>
  <c r="DI147" i="1"/>
  <c r="DH147" i="1"/>
  <c r="DJ147" i="1" s="1"/>
  <c r="DK147" i="1" s="1"/>
  <c r="DF147" i="1"/>
  <c r="DE147" i="1"/>
  <c r="DG147" i="1" s="1"/>
  <c r="CZ147" i="1"/>
  <c r="CY147" i="1"/>
  <c r="DA147" i="1" s="1"/>
  <c r="CX147" i="1"/>
  <c r="CW147" i="1"/>
  <c r="CV147" i="1"/>
  <c r="CT147" i="1"/>
  <c r="CS147" i="1"/>
  <c r="CP147" i="1"/>
  <c r="CO147" i="1"/>
  <c r="CN147" i="1"/>
  <c r="CM147" i="1"/>
  <c r="CK147" i="1"/>
  <c r="CJ147" i="1"/>
  <c r="CI147" i="1"/>
  <c r="CE147" i="1"/>
  <c r="CF147" i="1" s="1"/>
  <c r="CG147" i="1" s="1"/>
  <c r="CD147" i="1"/>
  <c r="CC147" i="1"/>
  <c r="CB147" i="1"/>
  <c r="CA147" i="1"/>
  <c r="BZ147" i="1"/>
  <c r="BW147" i="1"/>
  <c r="BX147" i="1" s="1"/>
  <c r="BY147" i="1" s="1"/>
  <c r="BV147" i="1"/>
  <c r="BS147" i="1"/>
  <c r="BR147" i="1"/>
  <c r="BQ147" i="1"/>
  <c r="BT147" i="1" s="1"/>
  <c r="BO147" i="1"/>
  <c r="BN147" i="1"/>
  <c r="BM147" i="1"/>
  <c r="BH147" i="1"/>
  <c r="BE147" i="1"/>
  <c r="BD147" i="1"/>
  <c r="BA147" i="1"/>
  <c r="AZ147" i="1"/>
  <c r="AW147" i="1"/>
  <c r="AV147" i="1"/>
  <c r="AT147" i="1"/>
  <c r="AK147" i="1"/>
  <c r="AG147" i="1"/>
  <c r="AE147" i="1"/>
  <c r="AC147" i="1"/>
  <c r="AA147" i="1"/>
  <c r="X147" i="1"/>
  <c r="U147" i="1"/>
  <c r="AF147" i="1" s="1"/>
  <c r="AN147" i="1" s="1"/>
  <c r="AS147" i="1" s="1"/>
  <c r="AU147" i="1" s="1"/>
  <c r="T147" i="1"/>
  <c r="AD147" i="1" s="1"/>
  <c r="AM147" i="1" s="1"/>
  <c r="S147" i="1"/>
  <c r="AB147" i="1" s="1"/>
  <c r="R147" i="1"/>
  <c r="Q147" i="1"/>
  <c r="Z147" i="1" s="1"/>
  <c r="P147" i="1"/>
  <c r="Y147" i="1" s="1"/>
  <c r="AP147" i="1" s="1"/>
  <c r="O147" i="1"/>
  <c r="W147" i="1" s="1"/>
  <c r="AI147" i="1" s="1"/>
  <c r="N147" i="1"/>
  <c r="V147" i="1" s="1"/>
  <c r="M147" i="1"/>
  <c r="K147" i="1"/>
  <c r="I147" i="1"/>
  <c r="H147" i="1"/>
  <c r="J147" i="1" s="1"/>
  <c r="L147" i="1" s="1"/>
  <c r="AR147" i="1" s="1"/>
  <c r="G147" i="1"/>
  <c r="F147" i="1"/>
  <c r="D147" i="1"/>
  <c r="C147" i="1"/>
  <c r="B147" i="1"/>
  <c r="A147" i="1"/>
  <c r="DK146" i="1"/>
  <c r="DI146" i="1"/>
  <c r="DH146" i="1"/>
  <c r="DJ146" i="1" s="1"/>
  <c r="DF146" i="1"/>
  <c r="DG146" i="1" s="1"/>
  <c r="DE146" i="1"/>
  <c r="CZ146" i="1"/>
  <c r="CY146" i="1"/>
  <c r="CX146" i="1"/>
  <c r="CV146" i="1"/>
  <c r="CT146" i="1"/>
  <c r="CS146" i="1"/>
  <c r="CP146" i="1"/>
  <c r="CO146" i="1"/>
  <c r="CN146" i="1"/>
  <c r="CM146" i="1"/>
  <c r="CQ146" i="1" s="1"/>
  <c r="CK146" i="1"/>
  <c r="CJ146" i="1"/>
  <c r="CI146" i="1"/>
  <c r="CE146" i="1"/>
  <c r="CF146" i="1" s="1"/>
  <c r="CD146" i="1"/>
  <c r="CA146" i="1"/>
  <c r="CB146" i="1" s="1"/>
  <c r="BZ146" i="1"/>
  <c r="BX146" i="1"/>
  <c r="BW146" i="1"/>
  <c r="BV146" i="1"/>
  <c r="BT146" i="1"/>
  <c r="BU146" i="1" s="1"/>
  <c r="BS146" i="1"/>
  <c r="BR146" i="1"/>
  <c r="BQ146" i="1"/>
  <c r="BO146" i="1"/>
  <c r="BP146" i="1" s="1"/>
  <c r="BN146" i="1"/>
  <c r="BM146" i="1"/>
  <c r="BH146" i="1"/>
  <c r="BF146" i="1"/>
  <c r="BD146" i="1"/>
  <c r="BE146" i="1" s="1"/>
  <c r="AZ146" i="1"/>
  <c r="AX146" i="1"/>
  <c r="AV146" i="1"/>
  <c r="AW146" i="1" s="1"/>
  <c r="AT146" i="1"/>
  <c r="AG146" i="1"/>
  <c r="AD146" i="1"/>
  <c r="AM146" i="1" s="1"/>
  <c r="AA146" i="1"/>
  <c r="AC146" i="1" s="1"/>
  <c r="Z146" i="1"/>
  <c r="W146" i="1"/>
  <c r="AI146" i="1" s="1"/>
  <c r="U146" i="1"/>
  <c r="AF146" i="1" s="1"/>
  <c r="T146" i="1"/>
  <c r="S146" i="1"/>
  <c r="AB146" i="1" s="1"/>
  <c r="AK146" i="1" s="1"/>
  <c r="R146" i="1"/>
  <c r="Q146" i="1"/>
  <c r="P146" i="1"/>
  <c r="Y146" i="1" s="1"/>
  <c r="AP146" i="1" s="1"/>
  <c r="O146" i="1"/>
  <c r="N146" i="1"/>
  <c r="V146" i="1" s="1"/>
  <c r="X146" i="1" s="1"/>
  <c r="M146" i="1"/>
  <c r="K146" i="1"/>
  <c r="I146" i="1"/>
  <c r="H146" i="1"/>
  <c r="G146" i="1"/>
  <c r="AQ146" i="1" s="1"/>
  <c r="F146" i="1"/>
  <c r="D146" i="1"/>
  <c r="C146" i="1"/>
  <c r="AH146" i="1" s="1"/>
  <c r="B146" i="1"/>
  <c r="A146" i="1"/>
  <c r="DK145" i="1"/>
  <c r="DJ145" i="1"/>
  <c r="DI145" i="1"/>
  <c r="DH145" i="1"/>
  <c r="DF145" i="1"/>
  <c r="DE145" i="1"/>
  <c r="DG145" i="1" s="1"/>
  <c r="CZ145" i="1"/>
  <c r="CX145" i="1"/>
  <c r="CY145" i="1" s="1"/>
  <c r="CV145" i="1"/>
  <c r="CT145" i="1"/>
  <c r="CS145" i="1"/>
  <c r="CP145" i="1"/>
  <c r="CO145" i="1"/>
  <c r="CN145" i="1"/>
  <c r="CM145" i="1"/>
  <c r="CQ145" i="1" s="1"/>
  <c r="CK145" i="1"/>
  <c r="CJ145" i="1"/>
  <c r="CW145" i="1" s="1"/>
  <c r="CI145" i="1"/>
  <c r="CE145" i="1"/>
  <c r="CF145" i="1" s="1"/>
  <c r="CD145" i="1"/>
  <c r="CB145" i="1"/>
  <c r="CA145" i="1"/>
  <c r="BZ145" i="1"/>
  <c r="CC145" i="1" s="1"/>
  <c r="BW145" i="1"/>
  <c r="BX145" i="1" s="1"/>
  <c r="BV145" i="1"/>
  <c r="BR145" i="1"/>
  <c r="BS145" i="1" s="1"/>
  <c r="BT145" i="1" s="1"/>
  <c r="BU145" i="1" s="1"/>
  <c r="BQ145" i="1"/>
  <c r="BO145" i="1"/>
  <c r="BP145" i="1" s="1"/>
  <c r="BN145" i="1"/>
  <c r="BM145" i="1"/>
  <c r="BJ145" i="1"/>
  <c r="BK145" i="1" s="1"/>
  <c r="BI145" i="1"/>
  <c r="BH145" i="1"/>
  <c r="BG145" i="1"/>
  <c r="BF145" i="1"/>
  <c r="BD145" i="1"/>
  <c r="BE145" i="1" s="1"/>
  <c r="BB145" i="1"/>
  <c r="BC145" i="1" s="1"/>
  <c r="BA145" i="1"/>
  <c r="AZ145" i="1"/>
  <c r="AX145" i="1"/>
  <c r="AV145" i="1"/>
  <c r="AW145" i="1" s="1"/>
  <c r="AT145" i="1"/>
  <c r="AK145" i="1"/>
  <c r="AG145" i="1"/>
  <c r="AF145" i="1"/>
  <c r="AN145" i="1" s="1"/>
  <c r="AS145" i="1" s="1"/>
  <c r="AU145" i="1" s="1"/>
  <c r="AD145" i="1"/>
  <c r="AM145" i="1" s="1"/>
  <c r="Z145" i="1"/>
  <c r="AQ145" i="1" s="1"/>
  <c r="U145" i="1"/>
  <c r="T145" i="1"/>
  <c r="S145" i="1"/>
  <c r="AB145" i="1" s="1"/>
  <c r="R145" i="1"/>
  <c r="AA145" i="1" s="1"/>
  <c r="Q145" i="1"/>
  <c r="P145" i="1"/>
  <c r="Y145" i="1" s="1"/>
  <c r="AP145" i="1" s="1"/>
  <c r="O145" i="1"/>
  <c r="W145" i="1" s="1"/>
  <c r="AI145" i="1" s="1"/>
  <c r="N145" i="1"/>
  <c r="V145" i="1" s="1"/>
  <c r="X145" i="1" s="1"/>
  <c r="M145" i="1"/>
  <c r="K145" i="1"/>
  <c r="J145" i="1"/>
  <c r="L145" i="1" s="1"/>
  <c r="I145" i="1"/>
  <c r="H145" i="1"/>
  <c r="G145" i="1"/>
  <c r="F145" i="1"/>
  <c r="D145" i="1"/>
  <c r="C145" i="1"/>
  <c r="AH145" i="1" s="1"/>
  <c r="B145" i="1"/>
  <c r="A145" i="1"/>
  <c r="DI144" i="1"/>
  <c r="DH144" i="1"/>
  <c r="DF144" i="1"/>
  <c r="DE144" i="1"/>
  <c r="DA144" i="1"/>
  <c r="CZ144" i="1"/>
  <c r="CX144" i="1"/>
  <c r="CY144" i="1" s="1"/>
  <c r="CW144" i="1"/>
  <c r="CV144" i="1"/>
  <c r="CT144" i="1"/>
  <c r="CS144" i="1"/>
  <c r="CP144" i="1"/>
  <c r="CO144" i="1"/>
  <c r="CN144" i="1"/>
  <c r="CM144" i="1"/>
  <c r="CQ144" i="1" s="1"/>
  <c r="CK144" i="1"/>
  <c r="CJ144" i="1"/>
  <c r="CI144" i="1"/>
  <c r="CG144" i="1"/>
  <c r="CE144" i="1"/>
  <c r="CF144" i="1" s="1"/>
  <c r="CD144" i="1"/>
  <c r="CC144" i="1"/>
  <c r="CB144" i="1"/>
  <c r="CA144" i="1"/>
  <c r="BZ144" i="1"/>
  <c r="BY144" i="1"/>
  <c r="BW144" i="1"/>
  <c r="BX144" i="1" s="1"/>
  <c r="BV144" i="1"/>
  <c r="BU144" i="1"/>
  <c r="CH144" i="1" s="1"/>
  <c r="BT144" i="1"/>
  <c r="BR144" i="1"/>
  <c r="BS144" i="1" s="1"/>
  <c r="BQ144" i="1"/>
  <c r="BO144" i="1"/>
  <c r="BP144" i="1" s="1"/>
  <c r="BN144" i="1"/>
  <c r="BM144" i="1"/>
  <c r="BJ144" i="1"/>
  <c r="BK144" i="1" s="1"/>
  <c r="BI144" i="1"/>
  <c r="BH144" i="1"/>
  <c r="BD144" i="1"/>
  <c r="BF144" i="1" s="1"/>
  <c r="BB144" i="1"/>
  <c r="BC144" i="1" s="1"/>
  <c r="BA144" i="1"/>
  <c r="AZ144" i="1"/>
  <c r="AW144" i="1"/>
  <c r="AV144" i="1"/>
  <c r="AT144" i="1"/>
  <c r="AN144" i="1"/>
  <c r="AS144" i="1" s="1"/>
  <c r="AU144" i="1" s="1"/>
  <c r="AK144" i="1"/>
  <c r="AG144" i="1"/>
  <c r="AF144" i="1"/>
  <c r="AD144" i="1"/>
  <c r="AA144" i="1"/>
  <c r="U144" i="1"/>
  <c r="T144" i="1"/>
  <c r="S144" i="1"/>
  <c r="AB144" i="1" s="1"/>
  <c r="R144" i="1"/>
  <c r="Q144" i="1"/>
  <c r="Z144" i="1" s="1"/>
  <c r="AQ144" i="1" s="1"/>
  <c r="O144" i="1"/>
  <c r="W144" i="1" s="1"/>
  <c r="AI144" i="1" s="1"/>
  <c r="N144" i="1"/>
  <c r="V144" i="1" s="1"/>
  <c r="X144" i="1" s="1"/>
  <c r="M144" i="1"/>
  <c r="K144" i="1"/>
  <c r="I144" i="1"/>
  <c r="H144" i="1"/>
  <c r="G144" i="1"/>
  <c r="F144" i="1"/>
  <c r="P144" i="1" s="1"/>
  <c r="Y144" i="1" s="1"/>
  <c r="AP144" i="1" s="1"/>
  <c r="D144" i="1"/>
  <c r="C144" i="1"/>
  <c r="B144" i="1"/>
  <c r="A144" i="1"/>
  <c r="DI143" i="1"/>
  <c r="DH143" i="1"/>
  <c r="DF143" i="1"/>
  <c r="DE143" i="1"/>
  <c r="CZ143" i="1"/>
  <c r="CX143" i="1"/>
  <c r="CY143" i="1" s="1"/>
  <c r="DA143" i="1" s="1"/>
  <c r="CV143" i="1"/>
  <c r="CT143" i="1"/>
  <c r="CS143" i="1"/>
  <c r="CP143" i="1"/>
  <c r="CO143" i="1"/>
  <c r="CN143" i="1"/>
  <c r="CM143" i="1"/>
  <c r="CK143" i="1"/>
  <c r="CJ143" i="1"/>
  <c r="CI143" i="1"/>
  <c r="CF143" i="1"/>
  <c r="CG143" i="1" s="1"/>
  <c r="CE143" i="1"/>
  <c r="CD143" i="1"/>
  <c r="CB143" i="1"/>
  <c r="CA143" i="1"/>
  <c r="BZ143" i="1"/>
  <c r="CC143" i="1" s="1"/>
  <c r="BX143" i="1"/>
  <c r="BY143" i="1" s="1"/>
  <c r="BW143" i="1"/>
  <c r="BV143" i="1"/>
  <c r="BT143" i="1"/>
  <c r="BR143" i="1"/>
  <c r="BS143" i="1" s="1"/>
  <c r="BQ143" i="1"/>
  <c r="BO143" i="1"/>
  <c r="BP143" i="1" s="1"/>
  <c r="BU143" i="1" s="1"/>
  <c r="BN143" i="1"/>
  <c r="BM143" i="1"/>
  <c r="BJ143" i="1"/>
  <c r="BH143" i="1"/>
  <c r="BD143" i="1"/>
  <c r="BF143" i="1" s="1"/>
  <c r="BB143" i="1"/>
  <c r="AZ143" i="1"/>
  <c r="AW143" i="1"/>
  <c r="AV143" i="1"/>
  <c r="AT143" i="1"/>
  <c r="AQ143" i="1"/>
  <c r="AJ143" i="1"/>
  <c r="AG143" i="1"/>
  <c r="AF143" i="1"/>
  <c r="AN143" i="1" s="1"/>
  <c r="AD143" i="1"/>
  <c r="AA143" i="1"/>
  <c r="U143" i="1"/>
  <c r="T143" i="1"/>
  <c r="S143" i="1"/>
  <c r="AB143" i="1" s="1"/>
  <c r="AK143" i="1" s="1"/>
  <c r="AL143" i="1" s="1"/>
  <c r="R143" i="1"/>
  <c r="Q143" i="1"/>
  <c r="Z143" i="1" s="1"/>
  <c r="P143" i="1"/>
  <c r="Y143" i="1" s="1"/>
  <c r="AP143" i="1" s="1"/>
  <c r="O143" i="1"/>
  <c r="W143" i="1" s="1"/>
  <c r="N143" i="1"/>
  <c r="V143" i="1" s="1"/>
  <c r="X143" i="1" s="1"/>
  <c r="M143" i="1"/>
  <c r="K143" i="1"/>
  <c r="I143" i="1"/>
  <c r="H143" i="1"/>
  <c r="G143" i="1"/>
  <c r="F143" i="1"/>
  <c r="D143" i="1"/>
  <c r="AI143" i="1" s="1"/>
  <c r="C143" i="1"/>
  <c r="B143" i="1"/>
  <c r="A143" i="1"/>
  <c r="DI142" i="1"/>
  <c r="DH142" i="1"/>
  <c r="DJ142" i="1" s="1"/>
  <c r="DK142" i="1" s="1"/>
  <c r="DG142" i="1"/>
  <c r="DF142" i="1"/>
  <c r="DE142" i="1"/>
  <c r="CZ142" i="1"/>
  <c r="CY142" i="1"/>
  <c r="DA142" i="1" s="1"/>
  <c r="CX142" i="1"/>
  <c r="CV142" i="1"/>
  <c r="CT142" i="1"/>
  <c r="CS142" i="1"/>
  <c r="CP142" i="1"/>
  <c r="CO142" i="1"/>
  <c r="CN142" i="1"/>
  <c r="CM142" i="1"/>
  <c r="CK142" i="1"/>
  <c r="CJ142" i="1"/>
  <c r="CI142" i="1"/>
  <c r="CF142" i="1"/>
  <c r="CG142" i="1" s="1"/>
  <c r="CE142" i="1"/>
  <c r="CD142" i="1"/>
  <c r="CA142" i="1"/>
  <c r="CB142" i="1" s="1"/>
  <c r="BZ142" i="1"/>
  <c r="BW142" i="1"/>
  <c r="BX142" i="1" s="1"/>
  <c r="BY142" i="1" s="1"/>
  <c r="BV142" i="1"/>
  <c r="BR142" i="1"/>
  <c r="BS142" i="1" s="1"/>
  <c r="BT142" i="1" s="1"/>
  <c r="BQ142" i="1"/>
  <c r="BO142" i="1"/>
  <c r="BP142" i="1" s="1"/>
  <c r="BN142" i="1"/>
  <c r="BM142" i="1"/>
  <c r="BJ142" i="1"/>
  <c r="BK142" i="1" s="1"/>
  <c r="BH142" i="1"/>
  <c r="BI142" i="1" s="1"/>
  <c r="BE142" i="1"/>
  <c r="BD142" i="1"/>
  <c r="BF142" i="1" s="1"/>
  <c r="AZ142" i="1"/>
  <c r="BA142" i="1" s="1"/>
  <c r="AW142" i="1"/>
  <c r="AV142" i="1"/>
  <c r="AT142" i="1"/>
  <c r="AN142" i="1"/>
  <c r="AG142" i="1"/>
  <c r="AF142" i="1"/>
  <c r="AA142" i="1"/>
  <c r="Y142" i="1"/>
  <c r="AP142" i="1" s="1"/>
  <c r="U142" i="1"/>
  <c r="T142" i="1"/>
  <c r="AD142" i="1" s="1"/>
  <c r="AM142" i="1" s="1"/>
  <c r="S142" i="1"/>
  <c r="AB142" i="1" s="1"/>
  <c r="AK142" i="1" s="1"/>
  <c r="R142" i="1"/>
  <c r="Q142" i="1"/>
  <c r="Z142" i="1" s="1"/>
  <c r="P142" i="1"/>
  <c r="O142" i="1"/>
  <c r="W142" i="1" s="1"/>
  <c r="AI142" i="1" s="1"/>
  <c r="N142" i="1"/>
  <c r="V142" i="1" s="1"/>
  <c r="M142" i="1"/>
  <c r="K142" i="1"/>
  <c r="I142" i="1"/>
  <c r="H142" i="1"/>
  <c r="J142" i="1" s="1"/>
  <c r="L142" i="1" s="1"/>
  <c r="G142" i="1"/>
  <c r="AQ142" i="1" s="1"/>
  <c r="F142" i="1"/>
  <c r="D142" i="1"/>
  <c r="C142" i="1"/>
  <c r="B142" i="1"/>
  <c r="A142" i="1"/>
  <c r="DJ141" i="1"/>
  <c r="DK141" i="1" s="1"/>
  <c r="DI141" i="1"/>
  <c r="DH141" i="1"/>
  <c r="DF141" i="1"/>
  <c r="DG141" i="1" s="1"/>
  <c r="DE141" i="1"/>
  <c r="CZ141" i="1"/>
  <c r="CX141" i="1"/>
  <c r="CY141" i="1" s="1"/>
  <c r="DA141" i="1" s="1"/>
  <c r="CV141" i="1"/>
  <c r="CT141" i="1"/>
  <c r="CS141" i="1"/>
  <c r="CP141" i="1"/>
  <c r="CO141" i="1"/>
  <c r="CN141" i="1"/>
  <c r="CM141" i="1"/>
  <c r="CQ141" i="1" s="1"/>
  <c r="CK141" i="1"/>
  <c r="CJ141" i="1"/>
  <c r="CW141" i="1" s="1"/>
  <c r="CI141" i="1"/>
  <c r="CL141" i="1" s="1"/>
  <c r="CR141" i="1" s="1"/>
  <c r="CE141" i="1"/>
  <c r="CF141" i="1" s="1"/>
  <c r="CD141" i="1"/>
  <c r="CA141" i="1"/>
  <c r="CB141" i="1" s="1"/>
  <c r="BZ141" i="1"/>
  <c r="CC141" i="1" s="1"/>
  <c r="BX141" i="1"/>
  <c r="BW141" i="1"/>
  <c r="BV141" i="1"/>
  <c r="BS141" i="1"/>
  <c r="BT141" i="1" s="1"/>
  <c r="BU141" i="1" s="1"/>
  <c r="BR141" i="1"/>
  <c r="BQ141" i="1"/>
  <c r="BP141" i="1"/>
  <c r="BO141" i="1"/>
  <c r="BN141" i="1"/>
  <c r="BM141" i="1"/>
  <c r="BK141" i="1"/>
  <c r="BJ141" i="1"/>
  <c r="BH141" i="1"/>
  <c r="BI141" i="1" s="1"/>
  <c r="BG141" i="1"/>
  <c r="BF141" i="1"/>
  <c r="BE141" i="1"/>
  <c r="BD141" i="1"/>
  <c r="BB141" i="1"/>
  <c r="BC141" i="1" s="1"/>
  <c r="AZ141" i="1"/>
  <c r="BA141" i="1" s="1"/>
  <c r="AX141" i="1"/>
  <c r="AW141" i="1"/>
  <c r="AV141" i="1"/>
  <c r="AT141" i="1"/>
  <c r="AG141" i="1"/>
  <c r="AF141" i="1"/>
  <c r="AN141" i="1" s="1"/>
  <c r="AD141" i="1"/>
  <c r="AM141" i="1" s="1"/>
  <c r="Z141" i="1"/>
  <c r="U141" i="1"/>
  <c r="T141" i="1"/>
  <c r="S141" i="1"/>
  <c r="AB141" i="1" s="1"/>
  <c r="AK141" i="1" s="1"/>
  <c r="R141" i="1"/>
  <c r="AA141" i="1" s="1"/>
  <c r="Q141" i="1"/>
  <c r="O141" i="1"/>
  <c r="W141" i="1" s="1"/>
  <c r="AI141" i="1" s="1"/>
  <c r="N141" i="1"/>
  <c r="V141" i="1" s="1"/>
  <c r="M141" i="1"/>
  <c r="K141" i="1"/>
  <c r="J141" i="1"/>
  <c r="L141" i="1" s="1"/>
  <c r="I141" i="1"/>
  <c r="H141" i="1"/>
  <c r="G141" i="1"/>
  <c r="AQ141" i="1" s="1"/>
  <c r="F141" i="1"/>
  <c r="P141" i="1" s="1"/>
  <c r="Y141" i="1" s="1"/>
  <c r="AP141" i="1" s="1"/>
  <c r="D141" i="1"/>
  <c r="C141" i="1"/>
  <c r="B141" i="1"/>
  <c r="A141" i="1"/>
  <c r="DI140" i="1"/>
  <c r="DJ140" i="1" s="1"/>
  <c r="DH140" i="1"/>
  <c r="DF140" i="1"/>
  <c r="DE140" i="1"/>
  <c r="DG140" i="1" s="1"/>
  <c r="DA140" i="1"/>
  <c r="CZ140" i="1"/>
  <c r="CY140" i="1"/>
  <c r="CX140" i="1"/>
  <c r="CV140" i="1"/>
  <c r="CW140" i="1" s="1"/>
  <c r="CT140" i="1"/>
  <c r="CS140" i="1"/>
  <c r="CP140" i="1"/>
  <c r="CO140" i="1"/>
  <c r="CN140" i="1"/>
  <c r="CM140" i="1"/>
  <c r="CQ140" i="1" s="1"/>
  <c r="CK140" i="1"/>
  <c r="CJ140" i="1"/>
  <c r="CI140" i="1"/>
  <c r="CL140" i="1" s="1"/>
  <c r="CR140" i="1" s="1"/>
  <c r="CE140" i="1"/>
  <c r="CF140" i="1" s="1"/>
  <c r="CD140" i="1"/>
  <c r="CG140" i="1" s="1"/>
  <c r="CA140" i="1"/>
  <c r="CB140" i="1" s="1"/>
  <c r="BZ140" i="1"/>
  <c r="BW140" i="1"/>
  <c r="BX140" i="1" s="1"/>
  <c r="BV140" i="1"/>
  <c r="BY140" i="1" s="1"/>
  <c r="BR140" i="1"/>
  <c r="BS140" i="1" s="1"/>
  <c r="BT140" i="1" s="1"/>
  <c r="BQ140" i="1"/>
  <c r="BN140" i="1"/>
  <c r="BO140" i="1" s="1"/>
  <c r="BP140" i="1" s="1"/>
  <c r="BM140" i="1"/>
  <c r="BI140" i="1"/>
  <c r="BH140" i="1"/>
  <c r="BG140" i="1"/>
  <c r="BF140" i="1"/>
  <c r="BE140" i="1"/>
  <c r="BD140" i="1"/>
  <c r="BA140" i="1"/>
  <c r="AZ140" i="1"/>
  <c r="AV140" i="1"/>
  <c r="AT140" i="1"/>
  <c r="AK140" i="1"/>
  <c r="AG140" i="1"/>
  <c r="AC140" i="1"/>
  <c r="AB140" i="1"/>
  <c r="AA140" i="1"/>
  <c r="U140" i="1"/>
  <c r="AF140" i="1" s="1"/>
  <c r="T140" i="1"/>
  <c r="AD140" i="1" s="1"/>
  <c r="AM140" i="1" s="1"/>
  <c r="S140" i="1"/>
  <c r="R140" i="1"/>
  <c r="Q140" i="1"/>
  <c r="Z140" i="1" s="1"/>
  <c r="AQ140" i="1" s="1"/>
  <c r="P140" i="1"/>
  <c r="Y140" i="1" s="1"/>
  <c r="AP140" i="1" s="1"/>
  <c r="O140" i="1"/>
  <c r="W140" i="1" s="1"/>
  <c r="N140" i="1"/>
  <c r="V140" i="1" s="1"/>
  <c r="X140" i="1" s="1"/>
  <c r="M140" i="1"/>
  <c r="AN140" i="1" s="1"/>
  <c r="AS140" i="1" s="1"/>
  <c r="AU140" i="1" s="1"/>
  <c r="K140" i="1"/>
  <c r="I140" i="1"/>
  <c r="H140" i="1"/>
  <c r="AJ140" i="1" s="1"/>
  <c r="AL140" i="1" s="1"/>
  <c r="G140" i="1"/>
  <c r="F140" i="1"/>
  <c r="E140" i="1"/>
  <c r="D140" i="1"/>
  <c r="AI140" i="1" s="1"/>
  <c r="C140" i="1"/>
  <c r="AH140" i="1" s="1"/>
  <c r="B140" i="1"/>
  <c r="A140" i="1"/>
  <c r="DI139" i="1"/>
  <c r="DH139" i="1"/>
  <c r="DJ139" i="1" s="1"/>
  <c r="DK139" i="1" s="1"/>
  <c r="DG139" i="1"/>
  <c r="DF139" i="1"/>
  <c r="DE139" i="1"/>
  <c r="CZ139" i="1"/>
  <c r="CY139" i="1"/>
  <c r="CX139" i="1"/>
  <c r="CV139" i="1"/>
  <c r="CT139" i="1"/>
  <c r="CS139" i="1"/>
  <c r="CP139" i="1"/>
  <c r="CO139" i="1"/>
  <c r="CN139" i="1"/>
  <c r="CM139" i="1"/>
  <c r="CQ139" i="1" s="1"/>
  <c r="CK139" i="1"/>
  <c r="CJ139" i="1"/>
  <c r="CI139" i="1"/>
  <c r="CE139" i="1"/>
  <c r="CF139" i="1" s="1"/>
  <c r="CD139" i="1"/>
  <c r="CG139" i="1" s="1"/>
  <c r="CB139" i="1"/>
  <c r="CA139" i="1"/>
  <c r="BZ139" i="1"/>
  <c r="BW139" i="1"/>
  <c r="BX139" i="1" s="1"/>
  <c r="BV139" i="1"/>
  <c r="BT139" i="1"/>
  <c r="BU139" i="1" s="1"/>
  <c r="BS139" i="1"/>
  <c r="BR139" i="1"/>
  <c r="BQ139" i="1"/>
  <c r="BO139" i="1"/>
  <c r="BP139" i="1" s="1"/>
  <c r="BN139" i="1"/>
  <c r="BM139" i="1"/>
  <c r="BH139" i="1"/>
  <c r="BD139" i="1"/>
  <c r="AZ139" i="1"/>
  <c r="AV139" i="1"/>
  <c r="AT139" i="1"/>
  <c r="AQ139" i="1"/>
  <c r="AN139" i="1"/>
  <c r="AG139" i="1"/>
  <c r="AF139" i="1"/>
  <c r="AA139" i="1"/>
  <c r="Z139" i="1"/>
  <c r="U139" i="1"/>
  <c r="T139" i="1"/>
  <c r="AD139" i="1" s="1"/>
  <c r="AM139" i="1" s="1"/>
  <c r="S139" i="1"/>
  <c r="AB139" i="1" s="1"/>
  <c r="AK139" i="1" s="1"/>
  <c r="R139" i="1"/>
  <c r="Q139" i="1"/>
  <c r="P139" i="1"/>
  <c r="Y139" i="1" s="1"/>
  <c r="AP139" i="1" s="1"/>
  <c r="O139" i="1"/>
  <c r="W139" i="1" s="1"/>
  <c r="AI139" i="1" s="1"/>
  <c r="N139" i="1"/>
  <c r="V139" i="1" s="1"/>
  <c r="X139" i="1" s="1"/>
  <c r="M139" i="1"/>
  <c r="K139" i="1"/>
  <c r="I139" i="1"/>
  <c r="H139" i="1"/>
  <c r="J139" i="1" s="1"/>
  <c r="L139" i="1" s="1"/>
  <c r="G139" i="1"/>
  <c r="F139" i="1"/>
  <c r="D139" i="1"/>
  <c r="C139" i="1"/>
  <c r="E139" i="1" s="1"/>
  <c r="B139" i="1"/>
  <c r="A139" i="1"/>
  <c r="DJ138" i="1"/>
  <c r="DI138" i="1"/>
  <c r="DH138" i="1"/>
  <c r="DF138" i="1"/>
  <c r="DG138" i="1" s="1"/>
  <c r="DK138" i="1" s="1"/>
  <c r="DE138" i="1"/>
  <c r="CZ138" i="1"/>
  <c r="CX138" i="1"/>
  <c r="CY138" i="1" s="1"/>
  <c r="DA138" i="1" s="1"/>
  <c r="CV138" i="1"/>
  <c r="CT138" i="1"/>
  <c r="CS138" i="1"/>
  <c r="CP138" i="1"/>
  <c r="CO138" i="1"/>
  <c r="CN138" i="1"/>
  <c r="CM138" i="1"/>
  <c r="CQ138" i="1" s="1"/>
  <c r="CK138" i="1"/>
  <c r="CJ138" i="1"/>
  <c r="CI138" i="1"/>
  <c r="CL138" i="1" s="1"/>
  <c r="CE138" i="1"/>
  <c r="CF138" i="1" s="1"/>
  <c r="CD138" i="1"/>
  <c r="CA138" i="1"/>
  <c r="CB138" i="1" s="1"/>
  <c r="BZ138" i="1"/>
  <c r="BW138" i="1"/>
  <c r="BX138" i="1" s="1"/>
  <c r="BV138" i="1"/>
  <c r="BR138" i="1"/>
  <c r="BS138" i="1" s="1"/>
  <c r="BT138" i="1" s="1"/>
  <c r="BQ138" i="1"/>
  <c r="BO138" i="1"/>
  <c r="BP138" i="1" s="1"/>
  <c r="BN138" i="1"/>
  <c r="BM138" i="1"/>
  <c r="BJ138" i="1"/>
  <c r="BK138" i="1" s="1"/>
  <c r="BI138" i="1"/>
  <c r="BH138" i="1"/>
  <c r="BG138" i="1"/>
  <c r="BF138" i="1"/>
  <c r="BE138" i="1"/>
  <c r="BD138" i="1"/>
  <c r="BB138" i="1"/>
  <c r="BC138" i="1" s="1"/>
  <c r="BA138" i="1"/>
  <c r="AZ138" i="1"/>
  <c r="AY138" i="1"/>
  <c r="AX138" i="1"/>
  <c r="AW138" i="1"/>
  <c r="AV138" i="1"/>
  <c r="AT138" i="1"/>
  <c r="AQ138" i="1"/>
  <c r="AG138" i="1"/>
  <c r="AD138" i="1"/>
  <c r="AA138" i="1"/>
  <c r="Z138" i="1"/>
  <c r="U138" i="1"/>
  <c r="AF138" i="1" s="1"/>
  <c r="T138" i="1"/>
  <c r="S138" i="1"/>
  <c r="AB138" i="1" s="1"/>
  <c r="AK138" i="1" s="1"/>
  <c r="R138" i="1"/>
  <c r="Q138" i="1"/>
  <c r="O138" i="1"/>
  <c r="W138" i="1" s="1"/>
  <c r="AI138" i="1" s="1"/>
  <c r="N138" i="1"/>
  <c r="V138" i="1" s="1"/>
  <c r="X138" i="1" s="1"/>
  <c r="M138" i="1"/>
  <c r="K138" i="1"/>
  <c r="J138" i="1"/>
  <c r="L138" i="1" s="1"/>
  <c r="I138" i="1"/>
  <c r="H138" i="1"/>
  <c r="G138" i="1"/>
  <c r="F138" i="1"/>
  <c r="P138" i="1" s="1"/>
  <c r="Y138" i="1" s="1"/>
  <c r="AP138" i="1" s="1"/>
  <c r="D138" i="1"/>
  <c r="C138" i="1"/>
  <c r="B138" i="1"/>
  <c r="A138" i="1"/>
  <c r="DI137" i="1"/>
  <c r="DJ137" i="1" s="1"/>
  <c r="DH137" i="1"/>
  <c r="DF137" i="1"/>
  <c r="DE137" i="1"/>
  <c r="CZ137" i="1"/>
  <c r="CX137" i="1"/>
  <c r="CY137" i="1" s="1"/>
  <c r="DA137" i="1" s="1"/>
  <c r="CV137" i="1"/>
  <c r="CT137" i="1"/>
  <c r="CS137" i="1"/>
  <c r="CP137" i="1"/>
  <c r="CO137" i="1"/>
  <c r="CN137" i="1"/>
  <c r="CQ137" i="1" s="1"/>
  <c r="CM137" i="1"/>
  <c r="CU137" i="1" s="1"/>
  <c r="CK137" i="1"/>
  <c r="CW137" i="1" s="1"/>
  <c r="DB137" i="1" s="1"/>
  <c r="CJ137" i="1"/>
  <c r="CI137" i="1"/>
  <c r="CF137" i="1"/>
  <c r="CE137" i="1"/>
  <c r="CD137" i="1"/>
  <c r="CG137" i="1" s="1"/>
  <c r="CB137" i="1"/>
  <c r="CA137" i="1"/>
  <c r="BZ137" i="1"/>
  <c r="CC137" i="1" s="1"/>
  <c r="CH137" i="1" s="1"/>
  <c r="BX137" i="1"/>
  <c r="BW137" i="1"/>
  <c r="BV137" i="1"/>
  <c r="BY137" i="1" s="1"/>
  <c r="BR137" i="1"/>
  <c r="BS137" i="1" s="1"/>
  <c r="BT137" i="1" s="1"/>
  <c r="BU137" i="1" s="1"/>
  <c r="BQ137" i="1"/>
  <c r="BN137" i="1"/>
  <c r="BO137" i="1" s="1"/>
  <c r="BP137" i="1" s="1"/>
  <c r="BM137" i="1"/>
  <c r="BJ137" i="1"/>
  <c r="BI137" i="1"/>
  <c r="BH137" i="1"/>
  <c r="BF137" i="1"/>
  <c r="BE137" i="1"/>
  <c r="BD137" i="1"/>
  <c r="BG137" i="1" s="1"/>
  <c r="BB137" i="1"/>
  <c r="BA137" i="1"/>
  <c r="AZ137" i="1"/>
  <c r="BC137" i="1" s="1"/>
  <c r="AX137" i="1"/>
  <c r="AW137" i="1"/>
  <c r="AV137" i="1"/>
  <c r="AY137" i="1" s="1"/>
  <c r="AT137" i="1"/>
  <c r="AG137" i="1"/>
  <c r="AD137" i="1"/>
  <c r="AM137" i="1" s="1"/>
  <c r="AB137" i="1"/>
  <c r="V137" i="1"/>
  <c r="U137" i="1"/>
  <c r="AF137" i="1" s="1"/>
  <c r="T137" i="1"/>
  <c r="S137" i="1"/>
  <c r="R137" i="1"/>
  <c r="AA137" i="1" s="1"/>
  <c r="Q137" i="1"/>
  <c r="Z137" i="1" s="1"/>
  <c r="O137" i="1"/>
  <c r="W137" i="1" s="1"/>
  <c r="N137" i="1"/>
  <c r="M137" i="1"/>
  <c r="AN137" i="1" s="1"/>
  <c r="K137" i="1"/>
  <c r="I137" i="1"/>
  <c r="AK137" i="1" s="1"/>
  <c r="H137" i="1"/>
  <c r="G137" i="1"/>
  <c r="AQ137" i="1" s="1"/>
  <c r="F137" i="1"/>
  <c r="P137" i="1" s="1"/>
  <c r="Y137" i="1" s="1"/>
  <c r="AP137" i="1" s="1"/>
  <c r="E137" i="1"/>
  <c r="D137" i="1"/>
  <c r="AI137" i="1" s="1"/>
  <c r="C137" i="1"/>
  <c r="B137" i="1"/>
  <c r="A137" i="1"/>
  <c r="DI136" i="1"/>
  <c r="DH136" i="1"/>
  <c r="DF136" i="1"/>
  <c r="DE136" i="1"/>
  <c r="DG136" i="1" s="1"/>
  <c r="DA136" i="1"/>
  <c r="CZ136" i="1"/>
  <c r="CY136" i="1"/>
  <c r="CX136" i="1"/>
  <c r="CV136" i="1"/>
  <c r="CT136" i="1"/>
  <c r="CS136" i="1"/>
  <c r="CP136" i="1"/>
  <c r="CO136" i="1"/>
  <c r="CN136" i="1"/>
  <c r="CQ136" i="1" s="1"/>
  <c r="CM136" i="1"/>
  <c r="CK136" i="1"/>
  <c r="CW136" i="1" s="1"/>
  <c r="CJ136" i="1"/>
  <c r="CL136" i="1" s="1"/>
  <c r="CI136" i="1"/>
  <c r="CF136" i="1"/>
  <c r="CG136" i="1" s="1"/>
  <c r="CE136" i="1"/>
  <c r="CD136" i="1"/>
  <c r="CC136" i="1"/>
  <c r="CH136" i="1" s="1"/>
  <c r="CB136" i="1"/>
  <c r="CA136" i="1"/>
  <c r="BZ136" i="1"/>
  <c r="BX136" i="1"/>
  <c r="BY136" i="1" s="1"/>
  <c r="BW136" i="1"/>
  <c r="BV136" i="1"/>
  <c r="BU136" i="1"/>
  <c r="BS136" i="1"/>
  <c r="BR136" i="1"/>
  <c r="BQ136" i="1"/>
  <c r="BT136" i="1" s="1"/>
  <c r="BO136" i="1"/>
  <c r="BN136" i="1"/>
  <c r="BM136" i="1"/>
  <c r="BP136" i="1" s="1"/>
  <c r="BH136" i="1"/>
  <c r="BE136" i="1"/>
  <c r="BD136" i="1"/>
  <c r="AZ136" i="1"/>
  <c r="AW136" i="1"/>
  <c r="AV136" i="1"/>
  <c r="AT136" i="1"/>
  <c r="AJ136" i="1"/>
  <c r="AG136" i="1"/>
  <c r="AS136" i="1" s="1"/>
  <c r="AU136" i="1" s="1"/>
  <c r="AB136" i="1"/>
  <c r="AK136" i="1" s="1"/>
  <c r="AA136" i="1"/>
  <c r="Y136" i="1"/>
  <c r="AP136" i="1" s="1"/>
  <c r="U136" i="1"/>
  <c r="AF136" i="1" s="1"/>
  <c r="T136" i="1"/>
  <c r="AD136" i="1" s="1"/>
  <c r="AM136" i="1" s="1"/>
  <c r="S136" i="1"/>
  <c r="R136" i="1"/>
  <c r="Q136" i="1"/>
  <c r="Z136" i="1" s="1"/>
  <c r="P136" i="1"/>
  <c r="O136" i="1"/>
  <c r="W136" i="1" s="1"/>
  <c r="N136" i="1"/>
  <c r="V136" i="1" s="1"/>
  <c r="M136" i="1"/>
  <c r="AN136" i="1" s="1"/>
  <c r="K136" i="1"/>
  <c r="I136" i="1"/>
  <c r="H136" i="1"/>
  <c r="G136" i="1"/>
  <c r="AQ136" i="1" s="1"/>
  <c r="F136" i="1"/>
  <c r="D136" i="1"/>
  <c r="E136" i="1" s="1"/>
  <c r="C136" i="1"/>
  <c r="AH136" i="1" s="1"/>
  <c r="B136" i="1"/>
  <c r="A136" i="1"/>
  <c r="DI135" i="1"/>
  <c r="DH135" i="1"/>
  <c r="DJ135" i="1" s="1"/>
  <c r="DK135" i="1" s="1"/>
  <c r="DG135" i="1"/>
  <c r="DF135" i="1"/>
  <c r="DE135" i="1"/>
  <c r="CZ135" i="1"/>
  <c r="CY135" i="1"/>
  <c r="DA135" i="1" s="1"/>
  <c r="CX135" i="1"/>
  <c r="CV135" i="1"/>
  <c r="CT135" i="1"/>
  <c r="CS135" i="1"/>
  <c r="CP135" i="1"/>
  <c r="CO135" i="1"/>
  <c r="CN135" i="1"/>
  <c r="CQ135" i="1" s="1"/>
  <c r="CM135" i="1"/>
  <c r="CK135" i="1"/>
  <c r="CJ135" i="1"/>
  <c r="CL135" i="1" s="1"/>
  <c r="CI135" i="1"/>
  <c r="CF135" i="1"/>
  <c r="CE135" i="1"/>
  <c r="CD135" i="1"/>
  <c r="CA135" i="1"/>
  <c r="CB135" i="1" s="1"/>
  <c r="BZ135" i="1"/>
  <c r="BX135" i="1"/>
  <c r="BW135" i="1"/>
  <c r="BV135" i="1"/>
  <c r="BY135" i="1" s="1"/>
  <c r="BS135" i="1"/>
  <c r="BT135" i="1" s="1"/>
  <c r="BU135" i="1" s="1"/>
  <c r="BR135" i="1"/>
  <c r="BQ135" i="1"/>
  <c r="BP135" i="1"/>
  <c r="BO135" i="1"/>
  <c r="BN135" i="1"/>
  <c r="BM135" i="1"/>
  <c r="BH135" i="1"/>
  <c r="BD135" i="1"/>
  <c r="AZ135" i="1"/>
  <c r="AV135" i="1"/>
  <c r="AT135" i="1"/>
  <c r="AJ135" i="1"/>
  <c r="AG135" i="1"/>
  <c r="AF135" i="1"/>
  <c r="AN135" i="1" s="1"/>
  <c r="AB135" i="1"/>
  <c r="AK135" i="1" s="1"/>
  <c r="AA135" i="1"/>
  <c r="Z135" i="1"/>
  <c r="U135" i="1"/>
  <c r="T135" i="1"/>
  <c r="AD135" i="1" s="1"/>
  <c r="AM135" i="1" s="1"/>
  <c r="S135" i="1"/>
  <c r="R135" i="1"/>
  <c r="Q135" i="1"/>
  <c r="P135" i="1"/>
  <c r="Y135" i="1" s="1"/>
  <c r="AP135" i="1" s="1"/>
  <c r="O135" i="1"/>
  <c r="W135" i="1" s="1"/>
  <c r="N135" i="1"/>
  <c r="V135" i="1" s="1"/>
  <c r="M135" i="1"/>
  <c r="K135" i="1"/>
  <c r="I135" i="1"/>
  <c r="H135" i="1"/>
  <c r="J135" i="1" s="1"/>
  <c r="L135" i="1" s="1"/>
  <c r="G135" i="1"/>
  <c r="AQ135" i="1" s="1"/>
  <c r="F135" i="1"/>
  <c r="D135" i="1"/>
  <c r="C135" i="1"/>
  <c r="AH135" i="1" s="1"/>
  <c r="B135" i="1"/>
  <c r="A135" i="1"/>
  <c r="DJ134" i="1"/>
  <c r="DK134" i="1" s="1"/>
  <c r="DI134" i="1"/>
  <c r="DH134" i="1"/>
  <c r="DG134" i="1"/>
  <c r="DF134" i="1"/>
  <c r="DE134" i="1"/>
  <c r="CZ134" i="1"/>
  <c r="CY134" i="1"/>
  <c r="DA134" i="1" s="1"/>
  <c r="CX134" i="1"/>
  <c r="CV134" i="1"/>
  <c r="CT134" i="1"/>
  <c r="CS134" i="1"/>
  <c r="CQ134" i="1"/>
  <c r="CP134" i="1"/>
  <c r="CO134" i="1"/>
  <c r="CN134" i="1"/>
  <c r="CM134" i="1"/>
  <c r="CU134" i="1" s="1"/>
  <c r="CL134" i="1"/>
  <c r="CR134" i="1" s="1"/>
  <c r="CK134" i="1"/>
  <c r="CJ134" i="1"/>
  <c r="CI134" i="1"/>
  <c r="CW134" i="1" s="1"/>
  <c r="CE134" i="1"/>
  <c r="CF134" i="1" s="1"/>
  <c r="CD134" i="1"/>
  <c r="CA134" i="1"/>
  <c r="CB134" i="1" s="1"/>
  <c r="BZ134" i="1"/>
  <c r="BW134" i="1"/>
  <c r="BX134" i="1" s="1"/>
  <c r="BV134" i="1"/>
  <c r="BY134" i="1" s="1"/>
  <c r="BS134" i="1"/>
  <c r="BT134" i="1" s="1"/>
  <c r="BR134" i="1"/>
  <c r="BQ134" i="1"/>
  <c r="BN134" i="1"/>
  <c r="BO134" i="1" s="1"/>
  <c r="BP134" i="1" s="1"/>
  <c r="BM134" i="1"/>
  <c r="BK134" i="1"/>
  <c r="BJ134" i="1"/>
  <c r="BI134" i="1"/>
  <c r="BH134" i="1"/>
  <c r="BG134" i="1"/>
  <c r="BF134" i="1"/>
  <c r="BE134" i="1"/>
  <c r="BD134" i="1"/>
  <c r="BC134" i="1"/>
  <c r="BL134" i="1" s="1"/>
  <c r="BB134" i="1"/>
  <c r="BA134" i="1"/>
  <c r="AZ134" i="1"/>
  <c r="AY134" i="1"/>
  <c r="AX134" i="1"/>
  <c r="AW134" i="1"/>
  <c r="AV134" i="1"/>
  <c r="AT134" i="1"/>
  <c r="AG134" i="1"/>
  <c r="AD134" i="1"/>
  <c r="Z134" i="1"/>
  <c r="W134" i="1"/>
  <c r="AI134" i="1" s="1"/>
  <c r="U134" i="1"/>
  <c r="AF134" i="1" s="1"/>
  <c r="T134" i="1"/>
  <c r="S134" i="1"/>
  <c r="AB134" i="1" s="1"/>
  <c r="AK134" i="1" s="1"/>
  <c r="R134" i="1"/>
  <c r="AA134" i="1" s="1"/>
  <c r="Q134" i="1"/>
  <c r="O134" i="1"/>
  <c r="N134" i="1"/>
  <c r="V134" i="1" s="1"/>
  <c r="M134" i="1"/>
  <c r="K134" i="1"/>
  <c r="AM134" i="1" s="1"/>
  <c r="J134" i="1"/>
  <c r="I134" i="1"/>
  <c r="H134" i="1"/>
  <c r="G134" i="1"/>
  <c r="AQ134" i="1" s="1"/>
  <c r="F134" i="1"/>
  <c r="P134" i="1" s="1"/>
  <c r="Y134" i="1" s="1"/>
  <c r="AP134" i="1" s="1"/>
  <c r="D134" i="1"/>
  <c r="C134" i="1"/>
  <c r="E134" i="1" s="1"/>
  <c r="B134" i="1"/>
  <c r="A134" i="1"/>
  <c r="DI133" i="1"/>
  <c r="DJ133" i="1" s="1"/>
  <c r="DK133" i="1" s="1"/>
  <c r="DH133" i="1"/>
  <c r="DF133" i="1"/>
  <c r="DE133" i="1"/>
  <c r="DG133" i="1" s="1"/>
  <c r="CZ133" i="1"/>
  <c r="CX133" i="1"/>
  <c r="CY133" i="1" s="1"/>
  <c r="DA133" i="1" s="1"/>
  <c r="CW133" i="1"/>
  <c r="CV133" i="1"/>
  <c r="CT133" i="1"/>
  <c r="CS133" i="1"/>
  <c r="CP133" i="1"/>
  <c r="CO133" i="1"/>
  <c r="CN133" i="1"/>
  <c r="CM133" i="1"/>
  <c r="CQ133" i="1" s="1"/>
  <c r="CL133" i="1"/>
  <c r="CR133" i="1" s="1"/>
  <c r="CK133" i="1"/>
  <c r="CJ133" i="1"/>
  <c r="CI133" i="1"/>
  <c r="CF133" i="1"/>
  <c r="CE133" i="1"/>
  <c r="CD133" i="1"/>
  <c r="CG133" i="1" s="1"/>
  <c r="CB133" i="1"/>
  <c r="CA133" i="1"/>
  <c r="BZ133" i="1"/>
  <c r="CC133" i="1" s="1"/>
  <c r="BX133" i="1"/>
  <c r="BW133" i="1"/>
  <c r="BV133" i="1"/>
  <c r="BY133" i="1" s="1"/>
  <c r="BR133" i="1"/>
  <c r="BS133" i="1" s="1"/>
  <c r="BQ133" i="1"/>
  <c r="BN133" i="1"/>
  <c r="BO133" i="1" s="1"/>
  <c r="BM133" i="1"/>
  <c r="BJ133" i="1"/>
  <c r="BI133" i="1"/>
  <c r="BH133" i="1"/>
  <c r="BK133" i="1" s="1"/>
  <c r="BF133" i="1"/>
  <c r="BE133" i="1"/>
  <c r="BD133" i="1"/>
  <c r="BG133" i="1" s="1"/>
  <c r="BB133" i="1"/>
  <c r="BA133" i="1"/>
  <c r="AZ133" i="1"/>
  <c r="AW133" i="1"/>
  <c r="AX133" i="1" s="1"/>
  <c r="AV133" i="1"/>
  <c r="AT133" i="1"/>
  <c r="AK133" i="1"/>
  <c r="AH133" i="1"/>
  <c r="AG133" i="1"/>
  <c r="AD133" i="1"/>
  <c r="AM133" i="1" s="1"/>
  <c r="AB133" i="1"/>
  <c r="Z133" i="1"/>
  <c r="V133" i="1"/>
  <c r="X133" i="1" s="1"/>
  <c r="AO133" i="1" s="1"/>
  <c r="U133" i="1"/>
  <c r="AF133" i="1" s="1"/>
  <c r="T133" i="1"/>
  <c r="S133" i="1"/>
  <c r="R133" i="1"/>
  <c r="AA133" i="1" s="1"/>
  <c r="AJ133" i="1" s="1"/>
  <c r="AL133" i="1" s="1"/>
  <c r="Q133" i="1"/>
  <c r="O133" i="1"/>
  <c r="W133" i="1" s="1"/>
  <c r="N133" i="1"/>
  <c r="M133" i="1"/>
  <c r="AN133" i="1" s="1"/>
  <c r="AS133" i="1" s="1"/>
  <c r="AU133" i="1" s="1"/>
  <c r="K133" i="1"/>
  <c r="J133" i="1"/>
  <c r="L133" i="1" s="1"/>
  <c r="I133" i="1"/>
  <c r="H133" i="1"/>
  <c r="G133" i="1"/>
  <c r="F133" i="1"/>
  <c r="P133" i="1" s="1"/>
  <c r="Y133" i="1" s="1"/>
  <c r="AP133" i="1" s="1"/>
  <c r="E133" i="1"/>
  <c r="D133" i="1"/>
  <c r="AI133" i="1" s="1"/>
  <c r="C133" i="1"/>
  <c r="B133" i="1"/>
  <c r="A133" i="1"/>
  <c r="DI132" i="1"/>
  <c r="DH132" i="1"/>
  <c r="DF132" i="1"/>
  <c r="DE132" i="1"/>
  <c r="DG132" i="1" s="1"/>
  <c r="DA132" i="1"/>
  <c r="CZ132" i="1"/>
  <c r="CY132" i="1"/>
  <c r="CX132" i="1"/>
  <c r="CV132" i="1"/>
  <c r="CT132" i="1"/>
  <c r="CS132" i="1"/>
  <c r="CP132" i="1"/>
  <c r="CO132" i="1"/>
  <c r="CN132" i="1"/>
  <c r="CM132" i="1"/>
  <c r="CK132" i="1"/>
  <c r="CW132" i="1" s="1"/>
  <c r="CJ132" i="1"/>
  <c r="CI132" i="1"/>
  <c r="CG132" i="1"/>
  <c r="CF132" i="1"/>
  <c r="CE132" i="1"/>
  <c r="CD132" i="1"/>
  <c r="CB132" i="1"/>
  <c r="CC132" i="1" s="1"/>
  <c r="CA132" i="1"/>
  <c r="BZ132" i="1"/>
  <c r="BY132" i="1"/>
  <c r="BX132" i="1"/>
  <c r="BW132" i="1"/>
  <c r="BV132" i="1"/>
  <c r="BS132" i="1"/>
  <c r="BR132" i="1"/>
  <c r="BQ132" i="1"/>
  <c r="BT132" i="1" s="1"/>
  <c r="BO132" i="1"/>
  <c r="BN132" i="1"/>
  <c r="BM132" i="1"/>
  <c r="BP132" i="1" s="1"/>
  <c r="BH132" i="1"/>
  <c r="BE132" i="1"/>
  <c r="BD132" i="1"/>
  <c r="AZ132" i="1"/>
  <c r="AV132" i="1"/>
  <c r="AT132" i="1"/>
  <c r="AS132" i="1"/>
  <c r="AU132" i="1" s="1"/>
  <c r="AG132" i="1"/>
  <c r="AC132" i="1"/>
  <c r="AE132" i="1" s="1"/>
  <c r="AB132" i="1"/>
  <c r="AA132" i="1"/>
  <c r="U132" i="1"/>
  <c r="AF132" i="1" s="1"/>
  <c r="T132" i="1"/>
  <c r="AD132" i="1" s="1"/>
  <c r="AM132" i="1" s="1"/>
  <c r="S132" i="1"/>
  <c r="R132" i="1"/>
  <c r="Q132" i="1"/>
  <c r="Z132" i="1" s="1"/>
  <c r="AQ132" i="1" s="1"/>
  <c r="P132" i="1"/>
  <c r="Y132" i="1" s="1"/>
  <c r="AP132" i="1" s="1"/>
  <c r="O132" i="1"/>
  <c r="W132" i="1" s="1"/>
  <c r="N132" i="1"/>
  <c r="V132" i="1" s="1"/>
  <c r="X132" i="1" s="1"/>
  <c r="M132" i="1"/>
  <c r="AN132" i="1" s="1"/>
  <c r="K132" i="1"/>
  <c r="I132" i="1"/>
  <c r="H132" i="1"/>
  <c r="G132" i="1"/>
  <c r="F132" i="1"/>
  <c r="E132" i="1"/>
  <c r="D132" i="1"/>
  <c r="AI132" i="1" s="1"/>
  <c r="C132" i="1"/>
  <c r="AH132" i="1" s="1"/>
  <c r="B132" i="1"/>
  <c r="A132" i="1"/>
  <c r="DK131" i="1"/>
  <c r="DI131" i="1"/>
  <c r="DH131" i="1"/>
  <c r="DJ131" i="1" s="1"/>
  <c r="DG131" i="1"/>
  <c r="DF131" i="1"/>
  <c r="DE131" i="1"/>
  <c r="CZ131" i="1"/>
  <c r="CY131" i="1"/>
  <c r="CX131" i="1"/>
  <c r="CV131" i="1"/>
  <c r="CT131" i="1"/>
  <c r="CS131" i="1"/>
  <c r="CQ131" i="1"/>
  <c r="CP131" i="1"/>
  <c r="CO131" i="1"/>
  <c r="CN131" i="1"/>
  <c r="CM131" i="1"/>
  <c r="CU131" i="1" s="1"/>
  <c r="CK131" i="1"/>
  <c r="CJ131" i="1"/>
  <c r="CI131" i="1"/>
  <c r="CF131" i="1"/>
  <c r="CE131" i="1"/>
  <c r="CD131" i="1"/>
  <c r="CB131" i="1"/>
  <c r="CA131" i="1"/>
  <c r="BZ131" i="1"/>
  <c r="BW131" i="1"/>
  <c r="BX131" i="1" s="1"/>
  <c r="BV131" i="1"/>
  <c r="BT131" i="1"/>
  <c r="BS131" i="1"/>
  <c r="BR131" i="1"/>
  <c r="BQ131" i="1"/>
  <c r="BP131" i="1"/>
  <c r="BO131" i="1"/>
  <c r="BN131" i="1"/>
  <c r="BM131" i="1"/>
  <c r="BH131" i="1"/>
  <c r="BD131" i="1"/>
  <c r="AZ131" i="1"/>
  <c r="AV131" i="1"/>
  <c r="AT131" i="1"/>
  <c r="AM131" i="1"/>
  <c r="AJ131" i="1"/>
  <c r="AL131" i="1" s="1"/>
  <c r="AG131" i="1"/>
  <c r="AF131" i="1"/>
  <c r="AN131" i="1" s="1"/>
  <c r="AB131" i="1"/>
  <c r="AK131" i="1" s="1"/>
  <c r="AA131" i="1"/>
  <c r="Z131" i="1"/>
  <c r="U131" i="1"/>
  <c r="T131" i="1"/>
  <c r="AD131" i="1" s="1"/>
  <c r="S131" i="1"/>
  <c r="R131" i="1"/>
  <c r="Q131" i="1"/>
  <c r="P131" i="1"/>
  <c r="Y131" i="1" s="1"/>
  <c r="AP131" i="1" s="1"/>
  <c r="O131" i="1"/>
  <c r="W131" i="1" s="1"/>
  <c r="X131" i="1" s="1"/>
  <c r="N131" i="1"/>
  <c r="V131" i="1" s="1"/>
  <c r="M131" i="1"/>
  <c r="L131" i="1"/>
  <c r="K131" i="1"/>
  <c r="I131" i="1"/>
  <c r="H131" i="1"/>
  <c r="J131" i="1" s="1"/>
  <c r="G131" i="1"/>
  <c r="AQ131" i="1" s="1"/>
  <c r="F131" i="1"/>
  <c r="D131" i="1"/>
  <c r="C131" i="1"/>
  <c r="B131" i="1"/>
  <c r="A131" i="1"/>
  <c r="DK130" i="1"/>
  <c r="DJ130" i="1"/>
  <c r="DI130" i="1"/>
  <c r="DH130" i="1"/>
  <c r="DG130" i="1"/>
  <c r="DF130" i="1"/>
  <c r="DE130" i="1"/>
  <c r="CZ130" i="1"/>
  <c r="CY130" i="1"/>
  <c r="DA130" i="1" s="1"/>
  <c r="CX130" i="1"/>
  <c r="CV130" i="1"/>
  <c r="CT130" i="1"/>
  <c r="CS130" i="1"/>
  <c r="CQ130" i="1"/>
  <c r="CP130" i="1"/>
  <c r="CO130" i="1"/>
  <c r="CN130" i="1"/>
  <c r="CM130" i="1"/>
  <c r="CU130" i="1" s="1"/>
  <c r="CK130" i="1"/>
  <c r="CJ130" i="1"/>
  <c r="CI130" i="1"/>
  <c r="CW130" i="1" s="1"/>
  <c r="CE130" i="1"/>
  <c r="CF130" i="1" s="1"/>
  <c r="CD130" i="1"/>
  <c r="CA130" i="1"/>
  <c r="CB130" i="1" s="1"/>
  <c r="BZ130" i="1"/>
  <c r="BW130" i="1"/>
  <c r="BX130" i="1" s="1"/>
  <c r="BV130" i="1"/>
  <c r="BS130" i="1"/>
  <c r="BT130" i="1" s="1"/>
  <c r="BR130" i="1"/>
  <c r="BQ130" i="1"/>
  <c r="BO130" i="1"/>
  <c r="BP130" i="1" s="1"/>
  <c r="BN130" i="1"/>
  <c r="BM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T130" i="1"/>
  <c r="AM130" i="1"/>
  <c r="AG130" i="1"/>
  <c r="AD130" i="1"/>
  <c r="AA130" i="1"/>
  <c r="Z130" i="1"/>
  <c r="V130" i="1"/>
  <c r="U130" i="1"/>
  <c r="AF130" i="1" s="1"/>
  <c r="T130" i="1"/>
  <c r="S130" i="1"/>
  <c r="AB130" i="1" s="1"/>
  <c r="R130" i="1"/>
  <c r="Q130" i="1"/>
  <c r="O130" i="1"/>
  <c r="W130" i="1" s="1"/>
  <c r="AI130" i="1" s="1"/>
  <c r="N130" i="1"/>
  <c r="M130" i="1"/>
  <c r="AN130" i="1" s="1"/>
  <c r="K130" i="1"/>
  <c r="J130" i="1"/>
  <c r="L130" i="1" s="1"/>
  <c r="I130" i="1"/>
  <c r="H130" i="1"/>
  <c r="G130" i="1"/>
  <c r="F130" i="1"/>
  <c r="P130" i="1" s="1"/>
  <c r="Y130" i="1" s="1"/>
  <c r="AP130" i="1" s="1"/>
  <c r="D130" i="1"/>
  <c r="C130" i="1"/>
  <c r="E130" i="1" s="1"/>
  <c r="B130" i="1"/>
  <c r="A130" i="1"/>
  <c r="DI129" i="1"/>
  <c r="DJ129" i="1" s="1"/>
  <c r="DK129" i="1" s="1"/>
  <c r="DH129" i="1"/>
  <c r="DF129" i="1"/>
  <c r="DE129" i="1"/>
  <c r="CZ129" i="1"/>
  <c r="CX129" i="1"/>
  <c r="CY129" i="1" s="1"/>
  <c r="DA129" i="1" s="1"/>
  <c r="CW129" i="1"/>
  <c r="CV129" i="1"/>
  <c r="CT129" i="1"/>
  <c r="CS129" i="1"/>
  <c r="CP129" i="1"/>
  <c r="CO129" i="1"/>
  <c r="CN129" i="1"/>
  <c r="CM129" i="1"/>
  <c r="CU129" i="1" s="1"/>
  <c r="CL129" i="1"/>
  <c r="CK129" i="1"/>
  <c r="CJ129" i="1"/>
  <c r="CI129" i="1"/>
  <c r="CF129" i="1"/>
  <c r="CE129" i="1"/>
  <c r="CD129" i="1"/>
  <c r="CG129" i="1" s="1"/>
  <c r="CB129" i="1"/>
  <c r="CA129" i="1"/>
  <c r="BZ129" i="1"/>
  <c r="CC129" i="1" s="1"/>
  <c r="BX129" i="1"/>
  <c r="BW129" i="1"/>
  <c r="BV129" i="1"/>
  <c r="BY129" i="1" s="1"/>
  <c r="BR129" i="1"/>
  <c r="BS129" i="1" s="1"/>
  <c r="BQ129" i="1"/>
  <c r="BN129" i="1"/>
  <c r="BO129" i="1" s="1"/>
  <c r="BP129" i="1" s="1"/>
  <c r="BM129" i="1"/>
  <c r="BI129" i="1"/>
  <c r="BJ129" i="1" s="1"/>
  <c r="BH129" i="1"/>
  <c r="BE129" i="1"/>
  <c r="BF129" i="1" s="1"/>
  <c r="BD129" i="1"/>
  <c r="AZ129" i="1"/>
  <c r="AX129" i="1"/>
  <c r="AW129" i="1"/>
  <c r="AV129" i="1"/>
  <c r="AT129" i="1"/>
  <c r="AG129" i="1"/>
  <c r="AD129" i="1"/>
  <c r="AM129" i="1" s="1"/>
  <c r="AB129" i="1"/>
  <c r="AK129" i="1" s="1"/>
  <c r="U129" i="1"/>
  <c r="AF129" i="1" s="1"/>
  <c r="T129" i="1"/>
  <c r="S129" i="1"/>
  <c r="R129" i="1"/>
  <c r="AA129" i="1" s="1"/>
  <c r="AJ129" i="1" s="1"/>
  <c r="AL129" i="1" s="1"/>
  <c r="Q129" i="1"/>
  <c r="Z129" i="1" s="1"/>
  <c r="O129" i="1"/>
  <c r="W129" i="1" s="1"/>
  <c r="N129" i="1"/>
  <c r="V129" i="1" s="1"/>
  <c r="M129" i="1"/>
  <c r="L129" i="1"/>
  <c r="K129" i="1"/>
  <c r="J129" i="1"/>
  <c r="I129" i="1"/>
  <c r="H129" i="1"/>
  <c r="G129" i="1"/>
  <c r="AQ129" i="1" s="1"/>
  <c r="F129" i="1"/>
  <c r="P129" i="1" s="1"/>
  <c r="Y129" i="1" s="1"/>
  <c r="AP129" i="1" s="1"/>
  <c r="D129" i="1"/>
  <c r="C129" i="1"/>
  <c r="B129" i="1"/>
  <c r="A129" i="1"/>
  <c r="DI128" i="1"/>
  <c r="DH128" i="1"/>
  <c r="DF128" i="1"/>
  <c r="DE128" i="1"/>
  <c r="DG128" i="1" s="1"/>
  <c r="CZ128" i="1"/>
  <c r="DA128" i="1" s="1"/>
  <c r="CY128" i="1"/>
  <c r="CX128" i="1"/>
  <c r="CV128" i="1"/>
  <c r="CT128" i="1"/>
  <c r="CS128" i="1"/>
  <c r="CP128" i="1"/>
  <c r="CO128" i="1"/>
  <c r="CN128" i="1"/>
  <c r="CM128" i="1"/>
  <c r="CU128" i="1" s="1"/>
  <c r="CK128" i="1"/>
  <c r="CJ128" i="1"/>
  <c r="CI128" i="1"/>
  <c r="CE128" i="1"/>
  <c r="CF128" i="1" s="1"/>
  <c r="CG128" i="1" s="1"/>
  <c r="CD128" i="1"/>
  <c r="CA128" i="1"/>
  <c r="CB128" i="1" s="1"/>
  <c r="CC128" i="1" s="1"/>
  <c r="BZ128" i="1"/>
  <c r="BW128" i="1"/>
  <c r="BX128" i="1" s="1"/>
  <c r="BY128" i="1" s="1"/>
  <c r="BV128" i="1"/>
  <c r="BS128" i="1"/>
  <c r="BT128" i="1" s="1"/>
  <c r="BU128" i="1" s="1"/>
  <c r="BR128" i="1"/>
  <c r="BQ128" i="1"/>
  <c r="BO128" i="1"/>
  <c r="BP128" i="1" s="1"/>
  <c r="BN128" i="1"/>
  <c r="BM128" i="1"/>
  <c r="BK128" i="1"/>
  <c r="BI128" i="1"/>
  <c r="BH128" i="1"/>
  <c r="BJ128" i="1" s="1"/>
  <c r="BE128" i="1"/>
  <c r="BD128" i="1"/>
  <c r="BF128" i="1" s="1"/>
  <c r="AZ128" i="1"/>
  <c r="AY128" i="1"/>
  <c r="AW128" i="1"/>
  <c r="AV128" i="1"/>
  <c r="AX128" i="1" s="1"/>
  <c r="AT128" i="1"/>
  <c r="AQ128" i="1"/>
  <c r="AG128" i="1"/>
  <c r="AA128" i="1"/>
  <c r="AJ128" i="1" s="1"/>
  <c r="U128" i="1"/>
  <c r="AF128" i="1" s="1"/>
  <c r="T128" i="1"/>
  <c r="AD128" i="1" s="1"/>
  <c r="AM128" i="1" s="1"/>
  <c r="S128" i="1"/>
  <c r="AB128" i="1" s="1"/>
  <c r="AK128" i="1" s="1"/>
  <c r="R128" i="1"/>
  <c r="Q128" i="1"/>
  <c r="Z128" i="1" s="1"/>
  <c r="P128" i="1"/>
  <c r="Y128" i="1" s="1"/>
  <c r="AP128" i="1" s="1"/>
  <c r="O128" i="1"/>
  <c r="W128" i="1" s="1"/>
  <c r="X128" i="1" s="1"/>
  <c r="N128" i="1"/>
  <c r="V128" i="1" s="1"/>
  <c r="M128" i="1"/>
  <c r="AN128" i="1" s="1"/>
  <c r="AS128" i="1" s="1"/>
  <c r="AU128" i="1" s="1"/>
  <c r="L128" i="1"/>
  <c r="K128" i="1"/>
  <c r="I128" i="1"/>
  <c r="H128" i="1"/>
  <c r="J128" i="1" s="1"/>
  <c r="G128" i="1"/>
  <c r="F128" i="1"/>
  <c r="D128" i="1"/>
  <c r="C128" i="1"/>
  <c r="B128" i="1"/>
  <c r="A128" i="1"/>
  <c r="DJ127" i="1"/>
  <c r="DI127" i="1"/>
  <c r="DH127" i="1"/>
  <c r="DG127" i="1"/>
  <c r="DK127" i="1" s="1"/>
  <c r="DF127" i="1"/>
  <c r="DE127" i="1"/>
  <c r="CZ127" i="1"/>
  <c r="CX127" i="1"/>
  <c r="CY127" i="1" s="1"/>
  <c r="DA127" i="1" s="1"/>
  <c r="CV127" i="1"/>
  <c r="CT127" i="1"/>
  <c r="CS127" i="1"/>
  <c r="CP127" i="1"/>
  <c r="CO127" i="1"/>
  <c r="CN127" i="1"/>
  <c r="CQ127" i="1" s="1"/>
  <c r="CM127" i="1"/>
  <c r="CK127" i="1"/>
  <c r="CJ127" i="1"/>
  <c r="CI127" i="1"/>
  <c r="CE127" i="1"/>
  <c r="CF127" i="1" s="1"/>
  <c r="CD127" i="1"/>
  <c r="CA127" i="1"/>
  <c r="CB127" i="1" s="1"/>
  <c r="BZ127" i="1"/>
  <c r="BX127" i="1"/>
  <c r="BW127" i="1"/>
  <c r="BV127" i="1"/>
  <c r="BY127" i="1" s="1"/>
  <c r="BT127" i="1"/>
  <c r="BS127" i="1"/>
  <c r="BR127" i="1"/>
  <c r="BQ127" i="1"/>
  <c r="BO127" i="1"/>
  <c r="BP127" i="1" s="1"/>
  <c r="BN127" i="1"/>
  <c r="BM127" i="1"/>
  <c r="BH127" i="1"/>
  <c r="BI127" i="1" s="1"/>
  <c r="BF127" i="1"/>
  <c r="BG127" i="1" s="1"/>
  <c r="BD127" i="1"/>
  <c r="BE127" i="1" s="1"/>
  <c r="BC127" i="1"/>
  <c r="BB127" i="1"/>
  <c r="AZ127" i="1"/>
  <c r="BA127" i="1" s="1"/>
  <c r="AX127" i="1"/>
  <c r="AV127" i="1"/>
  <c r="AW127" i="1" s="1"/>
  <c r="AT127" i="1"/>
  <c r="AH127" i="1"/>
  <c r="AG127" i="1"/>
  <c r="AF127" i="1"/>
  <c r="AN127" i="1" s="1"/>
  <c r="Z127" i="1"/>
  <c r="U127" i="1"/>
  <c r="T127" i="1"/>
  <c r="AD127" i="1" s="1"/>
  <c r="AM127" i="1" s="1"/>
  <c r="S127" i="1"/>
  <c r="AB127" i="1" s="1"/>
  <c r="AK127" i="1" s="1"/>
  <c r="R127" i="1"/>
  <c r="AA127" i="1" s="1"/>
  <c r="Q127" i="1"/>
  <c r="P127" i="1"/>
  <c r="Y127" i="1" s="1"/>
  <c r="AP127" i="1" s="1"/>
  <c r="O127" i="1"/>
  <c r="W127" i="1" s="1"/>
  <c r="N127" i="1"/>
  <c r="V127" i="1" s="1"/>
  <c r="M127" i="1"/>
  <c r="K127" i="1"/>
  <c r="I127" i="1"/>
  <c r="H127" i="1"/>
  <c r="J127" i="1" s="1"/>
  <c r="L127" i="1" s="1"/>
  <c r="G127" i="1"/>
  <c r="AQ127" i="1" s="1"/>
  <c r="F127" i="1"/>
  <c r="D127" i="1"/>
  <c r="C127" i="1"/>
  <c r="E127" i="1" s="1"/>
  <c r="B127" i="1"/>
  <c r="A127" i="1"/>
  <c r="DJ126" i="1"/>
  <c r="DK126" i="1" s="1"/>
  <c r="DI126" i="1"/>
  <c r="DH126" i="1"/>
  <c r="DF126" i="1"/>
  <c r="DE126" i="1"/>
  <c r="DG126" i="1" s="1"/>
  <c r="DA126" i="1"/>
  <c r="CZ126" i="1"/>
  <c r="CY126" i="1"/>
  <c r="CX126" i="1"/>
  <c r="CV126" i="1"/>
  <c r="CT126" i="1"/>
  <c r="CS126" i="1"/>
  <c r="CU126" i="1" s="1"/>
  <c r="CQ126" i="1"/>
  <c r="CP126" i="1"/>
  <c r="CO126" i="1"/>
  <c r="CN126" i="1"/>
  <c r="CM126" i="1"/>
  <c r="CK126" i="1"/>
  <c r="CJ126" i="1"/>
  <c r="CI126" i="1"/>
  <c r="CE126" i="1"/>
  <c r="CF126" i="1" s="1"/>
  <c r="CD126" i="1"/>
  <c r="CG126" i="1" s="1"/>
  <c r="CA126" i="1"/>
  <c r="CB126" i="1" s="1"/>
  <c r="BZ126" i="1"/>
  <c r="CC126" i="1" s="1"/>
  <c r="BY126" i="1"/>
  <c r="BW126" i="1"/>
  <c r="BX126" i="1" s="1"/>
  <c r="BV126" i="1"/>
  <c r="BR126" i="1"/>
  <c r="BS126" i="1" s="1"/>
  <c r="BT126" i="1" s="1"/>
  <c r="BQ126" i="1"/>
  <c r="BN126" i="1"/>
  <c r="BO126" i="1" s="1"/>
  <c r="BP126" i="1" s="1"/>
  <c r="BM126" i="1"/>
  <c r="BJ126" i="1"/>
  <c r="BK126" i="1" s="1"/>
  <c r="BI126" i="1"/>
  <c r="BH126" i="1"/>
  <c r="BF126" i="1"/>
  <c r="BG126" i="1" s="1"/>
  <c r="BE126" i="1"/>
  <c r="BD126" i="1"/>
  <c r="BB126" i="1"/>
  <c r="BC126" i="1" s="1"/>
  <c r="BA126" i="1"/>
  <c r="AZ126" i="1"/>
  <c r="AW126" i="1"/>
  <c r="AX126" i="1" s="1"/>
  <c r="AY126" i="1" s="1"/>
  <c r="AV126" i="1"/>
  <c r="AT126" i="1"/>
  <c r="AG126" i="1"/>
  <c r="AS126" i="1" s="1"/>
  <c r="AU126" i="1" s="1"/>
  <c r="AD126" i="1"/>
  <c r="AM126" i="1" s="1"/>
  <c r="V126" i="1"/>
  <c r="U126" i="1"/>
  <c r="AF126" i="1" s="1"/>
  <c r="T126" i="1"/>
  <c r="S126" i="1"/>
  <c r="AB126" i="1" s="1"/>
  <c r="R126" i="1"/>
  <c r="AA126" i="1" s="1"/>
  <c r="AJ126" i="1" s="1"/>
  <c r="Q126" i="1"/>
  <c r="Z126" i="1" s="1"/>
  <c r="AQ126" i="1" s="1"/>
  <c r="O126" i="1"/>
  <c r="W126" i="1" s="1"/>
  <c r="AI126" i="1" s="1"/>
  <c r="N126" i="1"/>
  <c r="M126" i="1"/>
  <c r="AN126" i="1" s="1"/>
  <c r="K126" i="1"/>
  <c r="J126" i="1"/>
  <c r="L126" i="1" s="1"/>
  <c r="I126" i="1"/>
  <c r="H126" i="1"/>
  <c r="G126" i="1"/>
  <c r="F126" i="1"/>
  <c r="P126" i="1" s="1"/>
  <c r="Y126" i="1" s="1"/>
  <c r="AP126" i="1" s="1"/>
  <c r="E126" i="1"/>
  <c r="D126" i="1"/>
  <c r="C126" i="1"/>
  <c r="B126" i="1"/>
  <c r="A126" i="1"/>
  <c r="DI125" i="1"/>
  <c r="DH125" i="1"/>
  <c r="DJ125" i="1" s="1"/>
  <c r="DF125" i="1"/>
  <c r="DG125" i="1" s="1"/>
  <c r="DE125" i="1"/>
  <c r="CZ125" i="1"/>
  <c r="CX125" i="1"/>
  <c r="CY125" i="1" s="1"/>
  <c r="DA125" i="1" s="1"/>
  <c r="CV125" i="1"/>
  <c r="CT125" i="1"/>
  <c r="CS125" i="1"/>
  <c r="CP125" i="1"/>
  <c r="CO125" i="1"/>
  <c r="CN125" i="1"/>
  <c r="CM125" i="1"/>
  <c r="CU125" i="1" s="1"/>
  <c r="CK125" i="1"/>
  <c r="CJ125" i="1"/>
  <c r="CI125" i="1"/>
  <c r="CE125" i="1"/>
  <c r="CF125" i="1" s="1"/>
  <c r="CD125" i="1"/>
  <c r="CB125" i="1"/>
  <c r="CA125" i="1"/>
  <c r="BZ125" i="1"/>
  <c r="CC125" i="1" s="1"/>
  <c r="BW125" i="1"/>
  <c r="BX125" i="1" s="1"/>
  <c r="BV125" i="1"/>
  <c r="BR125" i="1"/>
  <c r="BS125" i="1" s="1"/>
  <c r="BT125" i="1" s="1"/>
  <c r="BU125" i="1" s="1"/>
  <c r="BQ125" i="1"/>
  <c r="BP125" i="1"/>
  <c r="BO125" i="1"/>
  <c r="BN125" i="1"/>
  <c r="BM125" i="1"/>
  <c r="BH125" i="1"/>
  <c r="BD125" i="1"/>
  <c r="BE125" i="1" s="1"/>
  <c r="AZ125" i="1"/>
  <c r="AV125" i="1"/>
  <c r="AW125" i="1" s="1"/>
  <c r="AT125" i="1"/>
  <c r="AQ125" i="1"/>
  <c r="AI125" i="1"/>
  <c r="AG125" i="1"/>
  <c r="AF125" i="1"/>
  <c r="AN125" i="1" s="1"/>
  <c r="AS125" i="1" s="1"/>
  <c r="AU125" i="1" s="1"/>
  <c r="AA125" i="1"/>
  <c r="AJ125" i="1" s="1"/>
  <c r="AL125" i="1" s="1"/>
  <c r="Z125" i="1"/>
  <c r="U125" i="1"/>
  <c r="T125" i="1"/>
  <c r="AD125" i="1" s="1"/>
  <c r="S125" i="1"/>
  <c r="AB125" i="1" s="1"/>
  <c r="AK125" i="1" s="1"/>
  <c r="R125" i="1"/>
  <c r="Q125" i="1"/>
  <c r="P125" i="1"/>
  <c r="Y125" i="1" s="1"/>
  <c r="AP125" i="1" s="1"/>
  <c r="O125" i="1"/>
  <c r="W125" i="1" s="1"/>
  <c r="N125" i="1"/>
  <c r="V125" i="1" s="1"/>
  <c r="M125" i="1"/>
  <c r="K125" i="1"/>
  <c r="L125" i="1" s="1"/>
  <c r="I125" i="1"/>
  <c r="H125" i="1"/>
  <c r="J125" i="1" s="1"/>
  <c r="G125" i="1"/>
  <c r="F125" i="1"/>
  <c r="D125" i="1"/>
  <c r="C125" i="1"/>
  <c r="B125" i="1"/>
  <c r="A125" i="1"/>
  <c r="DI124" i="1"/>
  <c r="DJ124" i="1" s="1"/>
  <c r="DH124" i="1"/>
  <c r="DF124" i="1"/>
  <c r="DG124" i="1" s="1"/>
  <c r="DE124" i="1"/>
  <c r="CZ124" i="1"/>
  <c r="CX124" i="1"/>
  <c r="CY124" i="1" s="1"/>
  <c r="DA124" i="1" s="1"/>
  <c r="CV124" i="1"/>
  <c r="CT124" i="1"/>
  <c r="CS124" i="1"/>
  <c r="CQ124" i="1"/>
  <c r="CP124" i="1"/>
  <c r="CO124" i="1"/>
  <c r="CN124" i="1"/>
  <c r="CM124" i="1"/>
  <c r="CU124" i="1" s="1"/>
  <c r="CK124" i="1"/>
  <c r="CJ124" i="1"/>
  <c r="CI124" i="1"/>
  <c r="CE124" i="1"/>
  <c r="CF124" i="1" s="1"/>
  <c r="CD124" i="1"/>
  <c r="CG124" i="1" s="1"/>
  <c r="CA124" i="1"/>
  <c r="CB124" i="1" s="1"/>
  <c r="BZ124" i="1"/>
  <c r="CC124" i="1" s="1"/>
  <c r="BW124" i="1"/>
  <c r="BX124" i="1" s="1"/>
  <c r="BV124" i="1"/>
  <c r="BR124" i="1"/>
  <c r="BS124" i="1" s="1"/>
  <c r="BT124" i="1" s="1"/>
  <c r="BQ124" i="1"/>
  <c r="BO124" i="1"/>
  <c r="BP124" i="1" s="1"/>
  <c r="BN124" i="1"/>
  <c r="BM124" i="1"/>
  <c r="BK124" i="1"/>
  <c r="BJ124" i="1"/>
  <c r="BI124" i="1"/>
  <c r="BH124" i="1"/>
  <c r="BG124" i="1"/>
  <c r="BF124" i="1"/>
  <c r="BE124" i="1"/>
  <c r="BD124" i="1"/>
  <c r="BC124" i="1"/>
  <c r="BL124" i="1" s="1"/>
  <c r="BB124" i="1"/>
  <c r="BA124" i="1"/>
  <c r="AZ124" i="1"/>
  <c r="AY124" i="1"/>
  <c r="AX124" i="1"/>
  <c r="AW124" i="1"/>
  <c r="AV124" i="1"/>
  <c r="AT124" i="1"/>
  <c r="AM124" i="1"/>
  <c r="AG124" i="1"/>
  <c r="AD124" i="1"/>
  <c r="AA124" i="1"/>
  <c r="AJ124" i="1" s="1"/>
  <c r="AL124" i="1" s="1"/>
  <c r="W124" i="1"/>
  <c r="AI124" i="1" s="1"/>
  <c r="U124" i="1"/>
  <c r="AF124" i="1" s="1"/>
  <c r="T124" i="1"/>
  <c r="S124" i="1"/>
  <c r="AB124" i="1" s="1"/>
  <c r="AK124" i="1" s="1"/>
  <c r="R124" i="1"/>
  <c r="Q124" i="1"/>
  <c r="Z124" i="1" s="1"/>
  <c r="O124" i="1"/>
  <c r="N124" i="1"/>
  <c r="V124" i="1" s="1"/>
  <c r="X124" i="1" s="1"/>
  <c r="M124" i="1"/>
  <c r="K124" i="1"/>
  <c r="I124" i="1"/>
  <c r="J124" i="1" s="1"/>
  <c r="L124" i="1" s="1"/>
  <c r="H124" i="1"/>
  <c r="G124" i="1"/>
  <c r="AQ124" i="1" s="1"/>
  <c r="F124" i="1"/>
  <c r="P124" i="1" s="1"/>
  <c r="Y124" i="1" s="1"/>
  <c r="AP124" i="1" s="1"/>
  <c r="D124" i="1"/>
  <c r="C124" i="1"/>
  <c r="AH124" i="1" s="1"/>
  <c r="B124" i="1"/>
  <c r="A124" i="1"/>
  <c r="DJ123" i="1"/>
  <c r="DI123" i="1"/>
  <c r="DH123" i="1"/>
  <c r="DF123" i="1"/>
  <c r="DE123" i="1"/>
  <c r="DG123" i="1" s="1"/>
  <c r="CZ123" i="1"/>
  <c r="CX123" i="1"/>
  <c r="CY123" i="1" s="1"/>
  <c r="DA123" i="1" s="1"/>
  <c r="CV123" i="1"/>
  <c r="CT123" i="1"/>
  <c r="CS123" i="1"/>
  <c r="CP123" i="1"/>
  <c r="CO123" i="1"/>
  <c r="CN123" i="1"/>
  <c r="CM123" i="1"/>
  <c r="CQ123" i="1" s="1"/>
  <c r="CL123" i="1"/>
  <c r="CR123" i="1" s="1"/>
  <c r="CK123" i="1"/>
  <c r="CW123" i="1" s="1"/>
  <c r="CJ123" i="1"/>
  <c r="CI123" i="1"/>
  <c r="CF123" i="1"/>
  <c r="CE123" i="1"/>
  <c r="CD123" i="1"/>
  <c r="CG123" i="1" s="1"/>
  <c r="CC123" i="1"/>
  <c r="CB123" i="1"/>
  <c r="CA123" i="1"/>
  <c r="BZ123" i="1"/>
  <c r="BX123" i="1"/>
  <c r="BW123" i="1"/>
  <c r="BV123" i="1"/>
  <c r="BY123" i="1" s="1"/>
  <c r="BR123" i="1"/>
  <c r="BS123" i="1" s="1"/>
  <c r="BT123" i="1" s="1"/>
  <c r="BQ123" i="1"/>
  <c r="BN123" i="1"/>
  <c r="BO123" i="1" s="1"/>
  <c r="BM123" i="1"/>
  <c r="BH123" i="1"/>
  <c r="BE123" i="1"/>
  <c r="BF123" i="1" s="1"/>
  <c r="BD123" i="1"/>
  <c r="AZ123" i="1"/>
  <c r="AX123" i="1"/>
  <c r="AW123" i="1"/>
  <c r="AV123" i="1"/>
  <c r="AY123" i="1" s="1"/>
  <c r="AT123" i="1"/>
  <c r="AP123" i="1"/>
  <c r="AG123" i="1"/>
  <c r="AD123" i="1"/>
  <c r="AM123" i="1" s="1"/>
  <c r="AB123" i="1"/>
  <c r="Z123" i="1"/>
  <c r="AQ123" i="1" s="1"/>
  <c r="Y123" i="1"/>
  <c r="U123" i="1"/>
  <c r="AF123" i="1" s="1"/>
  <c r="T123" i="1"/>
  <c r="S123" i="1"/>
  <c r="R123" i="1"/>
  <c r="AA123" i="1" s="1"/>
  <c r="Q123" i="1"/>
  <c r="O123" i="1"/>
  <c r="W123" i="1" s="1"/>
  <c r="N123" i="1"/>
  <c r="V123" i="1" s="1"/>
  <c r="M123" i="1"/>
  <c r="K123" i="1"/>
  <c r="J123" i="1"/>
  <c r="L123" i="1" s="1"/>
  <c r="I123" i="1"/>
  <c r="H123" i="1"/>
  <c r="G123" i="1"/>
  <c r="F123" i="1"/>
  <c r="P123" i="1" s="1"/>
  <c r="D123" i="1"/>
  <c r="E123" i="1" s="1"/>
  <c r="C123" i="1"/>
  <c r="B123" i="1"/>
  <c r="A123" i="1"/>
  <c r="DI122" i="1"/>
  <c r="DH122" i="1"/>
  <c r="DJ122" i="1" s="1"/>
  <c r="DK122" i="1" s="1"/>
  <c r="DF122" i="1"/>
  <c r="DE122" i="1"/>
  <c r="DG122" i="1" s="1"/>
  <c r="DA122" i="1"/>
  <c r="CZ122" i="1"/>
  <c r="CY122" i="1"/>
  <c r="CX122" i="1"/>
  <c r="CV122" i="1"/>
  <c r="CW122" i="1" s="1"/>
  <c r="CT122" i="1"/>
  <c r="CS122" i="1"/>
  <c r="CP122" i="1"/>
  <c r="CO122" i="1"/>
  <c r="CN122" i="1"/>
  <c r="CM122" i="1"/>
  <c r="CK122" i="1"/>
  <c r="CJ122" i="1"/>
  <c r="CL122" i="1" s="1"/>
  <c r="CI122" i="1"/>
  <c r="CG122" i="1"/>
  <c r="CF122" i="1"/>
  <c r="CE122" i="1"/>
  <c r="CD122" i="1"/>
  <c r="CA122" i="1"/>
  <c r="CB122" i="1" s="1"/>
  <c r="CC122" i="1" s="1"/>
  <c r="BZ122" i="1"/>
  <c r="BY122" i="1"/>
  <c r="BX122" i="1"/>
  <c r="BW122" i="1"/>
  <c r="BV122" i="1"/>
  <c r="BS122" i="1"/>
  <c r="BT122" i="1" s="1"/>
  <c r="BR122" i="1"/>
  <c r="BQ122" i="1"/>
  <c r="BO122" i="1"/>
  <c r="BN122" i="1"/>
  <c r="BM122" i="1"/>
  <c r="BP122" i="1" s="1"/>
  <c r="BH122" i="1"/>
  <c r="BE122" i="1"/>
  <c r="BD122" i="1"/>
  <c r="BF122" i="1" s="1"/>
  <c r="AZ122" i="1"/>
  <c r="AW122" i="1"/>
  <c r="AV122" i="1"/>
  <c r="AX122" i="1" s="1"/>
  <c r="AT122" i="1"/>
  <c r="AS122" i="1"/>
  <c r="AU122" i="1" s="1"/>
  <c r="AR122" i="1"/>
  <c r="AK122" i="1"/>
  <c r="AJ122" i="1"/>
  <c r="AL122" i="1" s="1"/>
  <c r="AG122" i="1"/>
  <c r="AC122" i="1"/>
  <c r="AE122" i="1" s="1"/>
  <c r="AB122" i="1"/>
  <c r="AA122" i="1"/>
  <c r="Y122" i="1"/>
  <c r="AP122" i="1" s="1"/>
  <c r="U122" i="1"/>
  <c r="AF122" i="1" s="1"/>
  <c r="T122" i="1"/>
  <c r="AD122" i="1" s="1"/>
  <c r="AM122" i="1" s="1"/>
  <c r="S122" i="1"/>
  <c r="R122" i="1"/>
  <c r="Q122" i="1"/>
  <c r="Z122" i="1" s="1"/>
  <c r="P122" i="1"/>
  <c r="O122" i="1"/>
  <c r="W122" i="1" s="1"/>
  <c r="N122" i="1"/>
  <c r="V122" i="1" s="1"/>
  <c r="X122" i="1" s="1"/>
  <c r="M122" i="1"/>
  <c r="AN122" i="1" s="1"/>
  <c r="K122" i="1"/>
  <c r="I122" i="1"/>
  <c r="H122" i="1"/>
  <c r="J122" i="1" s="1"/>
  <c r="L122" i="1" s="1"/>
  <c r="G122" i="1"/>
  <c r="F122" i="1"/>
  <c r="E122" i="1"/>
  <c r="D122" i="1"/>
  <c r="C122" i="1"/>
  <c r="B122" i="1"/>
  <c r="A122" i="1"/>
  <c r="DI121" i="1"/>
  <c r="DH121" i="1"/>
  <c r="DJ121" i="1" s="1"/>
  <c r="DK121" i="1" s="1"/>
  <c r="DG121" i="1"/>
  <c r="DF121" i="1"/>
  <c r="DE121" i="1"/>
  <c r="CZ121" i="1"/>
  <c r="CY121" i="1"/>
  <c r="CX121" i="1"/>
  <c r="CV121" i="1"/>
  <c r="CT121" i="1"/>
  <c r="CS121" i="1"/>
  <c r="CP121" i="1"/>
  <c r="CO121" i="1"/>
  <c r="CN121" i="1"/>
  <c r="CQ121" i="1" s="1"/>
  <c r="CM121" i="1"/>
  <c r="CK121" i="1"/>
  <c r="CJ121" i="1"/>
  <c r="CI121" i="1"/>
  <c r="CF121" i="1"/>
  <c r="CE121" i="1"/>
  <c r="CD121" i="1"/>
  <c r="CB121" i="1"/>
  <c r="CA121" i="1"/>
  <c r="BZ121" i="1"/>
  <c r="CC121" i="1" s="1"/>
  <c r="BX121" i="1"/>
  <c r="BW121" i="1"/>
  <c r="BV121" i="1"/>
  <c r="BT121" i="1"/>
  <c r="BS121" i="1"/>
  <c r="BR121" i="1"/>
  <c r="BQ121" i="1"/>
  <c r="BP121" i="1"/>
  <c r="BN121" i="1"/>
  <c r="BO121" i="1" s="1"/>
  <c r="BM121" i="1"/>
  <c r="BH121" i="1"/>
  <c r="BD121" i="1"/>
  <c r="AZ121" i="1"/>
  <c r="AV121" i="1"/>
  <c r="AT121" i="1"/>
  <c r="AM121" i="1"/>
  <c r="AG121" i="1"/>
  <c r="AF121" i="1"/>
  <c r="AN121" i="1" s="1"/>
  <c r="AB121" i="1"/>
  <c r="AK121" i="1" s="1"/>
  <c r="Z121" i="1"/>
  <c r="W121" i="1"/>
  <c r="U121" i="1"/>
  <c r="T121" i="1"/>
  <c r="AD121" i="1" s="1"/>
  <c r="S121" i="1"/>
  <c r="R121" i="1"/>
  <c r="AA121" i="1" s="1"/>
  <c r="AJ121" i="1" s="1"/>
  <c r="AL121" i="1" s="1"/>
  <c r="Q121" i="1"/>
  <c r="P121" i="1"/>
  <c r="Y121" i="1" s="1"/>
  <c r="AP121" i="1" s="1"/>
  <c r="O121" i="1"/>
  <c r="N121" i="1"/>
  <c r="V121" i="1" s="1"/>
  <c r="M121" i="1"/>
  <c r="L121" i="1"/>
  <c r="K121" i="1"/>
  <c r="I121" i="1"/>
  <c r="H121" i="1"/>
  <c r="J121" i="1" s="1"/>
  <c r="G121" i="1"/>
  <c r="AQ121" i="1" s="1"/>
  <c r="F121" i="1"/>
  <c r="D121" i="1"/>
  <c r="AI121" i="1" s="1"/>
  <c r="C121" i="1"/>
  <c r="B121" i="1"/>
  <c r="A121" i="1"/>
  <c r="DJ120" i="1"/>
  <c r="DI120" i="1"/>
  <c r="DH120" i="1"/>
  <c r="DG120" i="1"/>
  <c r="DF120" i="1"/>
  <c r="DE120" i="1"/>
  <c r="CZ120" i="1"/>
  <c r="CY120" i="1"/>
  <c r="DA120" i="1" s="1"/>
  <c r="CX120" i="1"/>
  <c r="CV120" i="1"/>
  <c r="CT120" i="1"/>
  <c r="CS120" i="1"/>
  <c r="CP120" i="1"/>
  <c r="CO120" i="1"/>
  <c r="CN120" i="1"/>
  <c r="CM120" i="1"/>
  <c r="CK120" i="1"/>
  <c r="CJ120" i="1"/>
  <c r="CI120" i="1"/>
  <c r="CW120" i="1" s="1"/>
  <c r="CE120" i="1"/>
  <c r="CF120" i="1" s="1"/>
  <c r="CD120" i="1"/>
  <c r="CG120" i="1" s="1"/>
  <c r="CA120" i="1"/>
  <c r="CB120" i="1" s="1"/>
  <c r="BZ120" i="1"/>
  <c r="CC120" i="1" s="1"/>
  <c r="CH120" i="1" s="1"/>
  <c r="BW120" i="1"/>
  <c r="BX120" i="1" s="1"/>
  <c r="BV120" i="1"/>
  <c r="BY120" i="1" s="1"/>
  <c r="BS120" i="1"/>
  <c r="BT120" i="1" s="1"/>
  <c r="BU120" i="1" s="1"/>
  <c r="BR120" i="1"/>
  <c r="BQ120" i="1"/>
  <c r="BO120" i="1"/>
  <c r="BP120" i="1" s="1"/>
  <c r="BN120" i="1"/>
  <c r="BM120" i="1"/>
  <c r="BI120" i="1"/>
  <c r="BJ120" i="1" s="1"/>
  <c r="BK120" i="1" s="1"/>
  <c r="BH120" i="1"/>
  <c r="BF120" i="1"/>
  <c r="BG120" i="1" s="1"/>
  <c r="BE120" i="1"/>
  <c r="BD120" i="1"/>
  <c r="BC120" i="1"/>
  <c r="BL120" i="1" s="1"/>
  <c r="BA120" i="1"/>
  <c r="BB120" i="1" s="1"/>
  <c r="AZ120" i="1"/>
  <c r="AY120" i="1"/>
  <c r="AX120" i="1"/>
  <c r="AW120" i="1"/>
  <c r="AV120" i="1"/>
  <c r="AT120" i="1"/>
  <c r="AP120" i="1"/>
  <c r="AM120" i="1"/>
  <c r="AG120" i="1"/>
  <c r="AD120" i="1"/>
  <c r="Z120" i="1"/>
  <c r="W120" i="1"/>
  <c r="AI120" i="1" s="1"/>
  <c r="U120" i="1"/>
  <c r="AF120" i="1" s="1"/>
  <c r="T120" i="1"/>
  <c r="S120" i="1"/>
  <c r="AB120" i="1" s="1"/>
  <c r="AK120" i="1" s="1"/>
  <c r="R120" i="1"/>
  <c r="AA120" i="1" s="1"/>
  <c r="Q120" i="1"/>
  <c r="O120" i="1"/>
  <c r="N120" i="1"/>
  <c r="V120" i="1" s="1"/>
  <c r="M120" i="1"/>
  <c r="AN120" i="1" s="1"/>
  <c r="AS120" i="1" s="1"/>
  <c r="AU120" i="1" s="1"/>
  <c r="K120" i="1"/>
  <c r="J120" i="1"/>
  <c r="L120" i="1" s="1"/>
  <c r="I120" i="1"/>
  <c r="H120" i="1"/>
  <c r="G120" i="1"/>
  <c r="AQ120" i="1" s="1"/>
  <c r="F120" i="1"/>
  <c r="P120" i="1" s="1"/>
  <c r="Y120" i="1" s="1"/>
  <c r="D120" i="1"/>
  <c r="C120" i="1"/>
  <c r="B120" i="1"/>
  <c r="A120" i="1"/>
  <c r="DJ119" i="1"/>
  <c r="DI119" i="1"/>
  <c r="DH119" i="1"/>
  <c r="DF119" i="1"/>
  <c r="DE119" i="1"/>
  <c r="DG119" i="1" s="1"/>
  <c r="CZ119" i="1"/>
  <c r="CX119" i="1"/>
  <c r="CY119" i="1" s="1"/>
  <c r="DA119" i="1" s="1"/>
  <c r="CW119" i="1"/>
  <c r="CV119" i="1"/>
  <c r="CT119" i="1"/>
  <c r="CS119" i="1"/>
  <c r="CP119" i="1"/>
  <c r="CO119" i="1"/>
  <c r="CN119" i="1"/>
  <c r="CM119" i="1"/>
  <c r="CL119" i="1"/>
  <c r="CK119" i="1"/>
  <c r="CJ119" i="1"/>
  <c r="CI119" i="1"/>
  <c r="CG119" i="1"/>
  <c r="CF119" i="1"/>
  <c r="CE119" i="1"/>
  <c r="CD119" i="1"/>
  <c r="CB119" i="1"/>
  <c r="CA119" i="1"/>
  <c r="BZ119" i="1"/>
  <c r="CC119" i="1" s="1"/>
  <c r="BY119" i="1"/>
  <c r="BX119" i="1"/>
  <c r="BW119" i="1"/>
  <c r="BV119" i="1"/>
  <c r="BR119" i="1"/>
  <c r="BS119" i="1" s="1"/>
  <c r="BT119" i="1" s="1"/>
  <c r="BQ119" i="1"/>
  <c r="BN119" i="1"/>
  <c r="BO119" i="1" s="1"/>
  <c r="BP119" i="1" s="1"/>
  <c r="BM119" i="1"/>
  <c r="BJ119" i="1"/>
  <c r="BI119" i="1"/>
  <c r="BH119" i="1"/>
  <c r="BF119" i="1"/>
  <c r="BD119" i="1"/>
  <c r="BB119" i="1"/>
  <c r="BA119" i="1"/>
  <c r="AZ119" i="1"/>
  <c r="AV119" i="1"/>
  <c r="AT119" i="1"/>
  <c r="AN119" i="1"/>
  <c r="AS119" i="1" s="1"/>
  <c r="AU119" i="1" s="1"/>
  <c r="AK119" i="1"/>
  <c r="AH119" i="1"/>
  <c r="AG119" i="1"/>
  <c r="AF119" i="1"/>
  <c r="AD119" i="1"/>
  <c r="AM119" i="1" s="1"/>
  <c r="AB119" i="1"/>
  <c r="Z119" i="1"/>
  <c r="V119" i="1"/>
  <c r="U119" i="1"/>
  <c r="T119" i="1"/>
  <c r="S119" i="1"/>
  <c r="R119" i="1"/>
  <c r="AA119" i="1" s="1"/>
  <c r="Q119" i="1"/>
  <c r="O119" i="1"/>
  <c r="W119" i="1" s="1"/>
  <c r="N119" i="1"/>
  <c r="M119" i="1"/>
  <c r="K119" i="1"/>
  <c r="I119" i="1"/>
  <c r="H119" i="1"/>
  <c r="J119" i="1" s="1"/>
  <c r="L119" i="1" s="1"/>
  <c r="G119" i="1"/>
  <c r="AQ119" i="1" s="1"/>
  <c r="F119" i="1"/>
  <c r="P119" i="1" s="1"/>
  <c r="Y119" i="1" s="1"/>
  <c r="AP119" i="1" s="1"/>
  <c r="E119" i="1"/>
  <c r="D119" i="1"/>
  <c r="C119" i="1"/>
  <c r="B119" i="1"/>
  <c r="A119" i="1"/>
  <c r="DI118" i="1"/>
  <c r="DH118" i="1"/>
  <c r="DJ118" i="1" s="1"/>
  <c r="DK118" i="1" s="1"/>
  <c r="DF118" i="1"/>
  <c r="DE118" i="1"/>
  <c r="DG118" i="1" s="1"/>
  <c r="DA118" i="1"/>
  <c r="CZ118" i="1"/>
  <c r="CY118" i="1"/>
  <c r="CX118" i="1"/>
  <c r="CW118" i="1"/>
  <c r="CV118" i="1"/>
  <c r="CT118" i="1"/>
  <c r="CS118" i="1"/>
  <c r="CP118" i="1"/>
  <c r="CO118" i="1"/>
  <c r="CN118" i="1"/>
  <c r="CM118" i="1"/>
  <c r="CK118" i="1"/>
  <c r="CJ118" i="1"/>
  <c r="CL118" i="1" s="1"/>
  <c r="CI118" i="1"/>
  <c r="CE118" i="1"/>
  <c r="CF118" i="1" s="1"/>
  <c r="CG118" i="1" s="1"/>
  <c r="CD118" i="1"/>
  <c r="CC118" i="1"/>
  <c r="CB118" i="1"/>
  <c r="CA118" i="1"/>
  <c r="BZ118" i="1"/>
  <c r="BY118" i="1"/>
  <c r="BW118" i="1"/>
  <c r="BX118" i="1" s="1"/>
  <c r="BV118" i="1"/>
  <c r="BT118" i="1"/>
  <c r="BS118" i="1"/>
  <c r="BR118" i="1"/>
  <c r="BQ118" i="1"/>
  <c r="BO118" i="1"/>
  <c r="BN118" i="1"/>
  <c r="BM118" i="1"/>
  <c r="BI118" i="1"/>
  <c r="BH118" i="1"/>
  <c r="BJ118" i="1" s="1"/>
  <c r="BD118" i="1"/>
  <c r="BF118" i="1" s="1"/>
  <c r="BA118" i="1"/>
  <c r="AZ118" i="1"/>
  <c r="BB118" i="1" s="1"/>
  <c r="AW118" i="1"/>
  <c r="AV118" i="1"/>
  <c r="AT118" i="1"/>
  <c r="AQ118" i="1"/>
  <c r="AN118" i="1"/>
  <c r="AI118" i="1"/>
  <c r="AG118" i="1"/>
  <c r="AA118" i="1"/>
  <c r="AJ118" i="1" s="1"/>
  <c r="U118" i="1"/>
  <c r="AF118" i="1" s="1"/>
  <c r="T118" i="1"/>
  <c r="AD118" i="1" s="1"/>
  <c r="S118" i="1"/>
  <c r="AB118" i="1" s="1"/>
  <c r="R118" i="1"/>
  <c r="Q118" i="1"/>
  <c r="Z118" i="1" s="1"/>
  <c r="P118" i="1"/>
  <c r="Y118" i="1" s="1"/>
  <c r="AP118" i="1" s="1"/>
  <c r="O118" i="1"/>
  <c r="W118" i="1" s="1"/>
  <c r="N118" i="1"/>
  <c r="V118" i="1" s="1"/>
  <c r="X118" i="1" s="1"/>
  <c r="M118" i="1"/>
  <c r="K118" i="1"/>
  <c r="I118" i="1"/>
  <c r="H118" i="1"/>
  <c r="G118" i="1"/>
  <c r="F118" i="1"/>
  <c r="D118" i="1"/>
  <c r="C118" i="1"/>
  <c r="B118" i="1"/>
  <c r="A118" i="1"/>
  <c r="DI117" i="1"/>
  <c r="DH117" i="1"/>
  <c r="DJ117" i="1" s="1"/>
  <c r="DK117" i="1" s="1"/>
  <c r="DF117" i="1"/>
  <c r="DG117" i="1" s="1"/>
  <c r="DE117" i="1"/>
  <c r="CZ117" i="1"/>
  <c r="CX117" i="1"/>
  <c r="CY117" i="1" s="1"/>
  <c r="CV117" i="1"/>
  <c r="CT117" i="1"/>
  <c r="CS117" i="1"/>
  <c r="CP117" i="1"/>
  <c r="CU117" i="1" s="1"/>
  <c r="CO117" i="1"/>
  <c r="CN117" i="1"/>
  <c r="CM117" i="1"/>
  <c r="CK117" i="1"/>
  <c r="CJ117" i="1"/>
  <c r="CI117" i="1"/>
  <c r="CE117" i="1"/>
  <c r="CF117" i="1" s="1"/>
  <c r="CD117" i="1"/>
  <c r="CB117" i="1"/>
  <c r="CA117" i="1"/>
  <c r="BZ117" i="1"/>
  <c r="BX117" i="1"/>
  <c r="BW117" i="1"/>
  <c r="BV117" i="1"/>
  <c r="BT117" i="1"/>
  <c r="BU117" i="1" s="1"/>
  <c r="BR117" i="1"/>
  <c r="BS117" i="1" s="1"/>
  <c r="BQ117" i="1"/>
  <c r="BP117" i="1"/>
  <c r="BO117" i="1"/>
  <c r="BN117" i="1"/>
  <c r="BM117" i="1"/>
  <c r="BJ117" i="1"/>
  <c r="BH117" i="1"/>
  <c r="BD117" i="1"/>
  <c r="AZ117" i="1"/>
  <c r="AV117" i="1"/>
  <c r="AT117" i="1"/>
  <c r="AQ117" i="1"/>
  <c r="AJ117" i="1"/>
  <c r="AL117" i="1" s="1"/>
  <c r="AG117" i="1"/>
  <c r="AF117" i="1"/>
  <c r="AN117" i="1" s="1"/>
  <c r="AS117" i="1" s="1"/>
  <c r="AB117" i="1"/>
  <c r="AK117" i="1" s="1"/>
  <c r="AA117" i="1"/>
  <c r="AC117" i="1" s="1"/>
  <c r="Z117" i="1"/>
  <c r="X117" i="1"/>
  <c r="U117" i="1"/>
  <c r="T117" i="1"/>
  <c r="AD117" i="1" s="1"/>
  <c r="AM117" i="1" s="1"/>
  <c r="S117" i="1"/>
  <c r="R117" i="1"/>
  <c r="Q117" i="1"/>
  <c r="O117" i="1"/>
  <c r="W117" i="1" s="1"/>
  <c r="N117" i="1"/>
  <c r="V117" i="1" s="1"/>
  <c r="M117" i="1"/>
  <c r="L117" i="1"/>
  <c r="K117" i="1"/>
  <c r="I117" i="1"/>
  <c r="H117" i="1"/>
  <c r="J117" i="1" s="1"/>
  <c r="G117" i="1"/>
  <c r="F117" i="1"/>
  <c r="P117" i="1" s="1"/>
  <c r="Y117" i="1" s="1"/>
  <c r="AP117" i="1" s="1"/>
  <c r="D117" i="1"/>
  <c r="C117" i="1"/>
  <c r="B117" i="1"/>
  <c r="A117" i="1"/>
  <c r="DI116" i="1"/>
  <c r="DJ116" i="1" s="1"/>
  <c r="DK116" i="1" s="1"/>
  <c r="DH116" i="1"/>
  <c r="DG116" i="1"/>
  <c r="DF116" i="1"/>
  <c r="DE116" i="1"/>
  <c r="CZ116" i="1"/>
  <c r="CY116" i="1"/>
  <c r="DA116" i="1" s="1"/>
  <c r="CX116" i="1"/>
  <c r="CV116" i="1"/>
  <c r="CT116" i="1"/>
  <c r="CS116" i="1"/>
  <c r="CP116" i="1"/>
  <c r="CO116" i="1"/>
  <c r="CN116" i="1"/>
  <c r="CM116" i="1"/>
  <c r="CK116" i="1"/>
  <c r="CJ116" i="1"/>
  <c r="CI116" i="1"/>
  <c r="CE116" i="1"/>
  <c r="CF116" i="1" s="1"/>
  <c r="CD116" i="1"/>
  <c r="CG116" i="1" s="1"/>
  <c r="CA116" i="1"/>
  <c r="CB116" i="1" s="1"/>
  <c r="BZ116" i="1"/>
  <c r="BW116" i="1"/>
  <c r="BX116" i="1" s="1"/>
  <c r="BV116" i="1"/>
  <c r="BY116" i="1" s="1"/>
  <c r="BR116" i="1"/>
  <c r="BS116" i="1" s="1"/>
  <c r="BT116" i="1" s="1"/>
  <c r="BQ116" i="1"/>
  <c r="BO116" i="1"/>
  <c r="BN116" i="1"/>
  <c r="BM116" i="1"/>
  <c r="BK116" i="1"/>
  <c r="BJ116" i="1"/>
  <c r="BI116" i="1"/>
  <c r="BH116" i="1"/>
  <c r="BG116" i="1"/>
  <c r="BF116" i="1"/>
  <c r="BE116" i="1"/>
  <c r="BD116" i="1"/>
  <c r="BC116" i="1"/>
  <c r="BL116" i="1" s="1"/>
  <c r="BB116" i="1"/>
  <c r="BA116" i="1"/>
  <c r="AZ116" i="1"/>
  <c r="AW116" i="1"/>
  <c r="AX116" i="1" s="1"/>
  <c r="AY116" i="1" s="1"/>
  <c r="AV116" i="1"/>
  <c r="AT116" i="1"/>
  <c r="AI116" i="1"/>
  <c r="AG116" i="1"/>
  <c r="AD116" i="1"/>
  <c r="AA116" i="1"/>
  <c r="Y116" i="1"/>
  <c r="AP116" i="1" s="1"/>
  <c r="W116" i="1"/>
  <c r="U116" i="1"/>
  <c r="AF116" i="1" s="1"/>
  <c r="T116" i="1"/>
  <c r="S116" i="1"/>
  <c r="AB116" i="1" s="1"/>
  <c r="AK116" i="1" s="1"/>
  <c r="R116" i="1"/>
  <c r="Q116" i="1"/>
  <c r="Z116" i="1" s="1"/>
  <c r="O116" i="1"/>
  <c r="N116" i="1"/>
  <c r="V116" i="1" s="1"/>
  <c r="X116" i="1" s="1"/>
  <c r="M116" i="1"/>
  <c r="K116" i="1"/>
  <c r="I116" i="1"/>
  <c r="J116" i="1" s="1"/>
  <c r="H116" i="1"/>
  <c r="G116" i="1"/>
  <c r="AQ116" i="1" s="1"/>
  <c r="F116" i="1"/>
  <c r="P116" i="1" s="1"/>
  <c r="D116" i="1"/>
  <c r="C116" i="1"/>
  <c r="B116" i="1"/>
  <c r="A116" i="1"/>
  <c r="DI115" i="1"/>
  <c r="DJ115" i="1" s="1"/>
  <c r="DK115" i="1" s="1"/>
  <c r="DH115" i="1"/>
  <c r="DF115" i="1"/>
  <c r="DE115" i="1"/>
  <c r="DG115" i="1" s="1"/>
  <c r="CZ115" i="1"/>
  <c r="CX115" i="1"/>
  <c r="CY115" i="1" s="1"/>
  <c r="DA115" i="1" s="1"/>
  <c r="CW115" i="1"/>
  <c r="CV115" i="1"/>
  <c r="CT115" i="1"/>
  <c r="CS115" i="1"/>
  <c r="CP115" i="1"/>
  <c r="CO115" i="1"/>
  <c r="CN115" i="1"/>
  <c r="CM115" i="1"/>
  <c r="CQ115" i="1" s="1"/>
  <c r="CL115" i="1"/>
  <c r="CR115" i="1" s="1"/>
  <c r="CK115" i="1"/>
  <c r="CJ115" i="1"/>
  <c r="CI115" i="1"/>
  <c r="CF115" i="1"/>
  <c r="CE115" i="1"/>
  <c r="CD115" i="1"/>
  <c r="CG115" i="1" s="1"/>
  <c r="CC115" i="1"/>
  <c r="CB115" i="1"/>
  <c r="CA115" i="1"/>
  <c r="BZ115" i="1"/>
  <c r="BX115" i="1"/>
  <c r="BW115" i="1"/>
  <c r="BV115" i="1"/>
  <c r="BY115" i="1" s="1"/>
  <c r="BR115" i="1"/>
  <c r="BS115" i="1" s="1"/>
  <c r="BQ115" i="1"/>
  <c r="BN115" i="1"/>
  <c r="BO115" i="1" s="1"/>
  <c r="BP115" i="1" s="1"/>
  <c r="BM115" i="1"/>
  <c r="BJ115" i="1"/>
  <c r="BI115" i="1"/>
  <c r="BH115" i="1"/>
  <c r="BF115" i="1"/>
  <c r="BE115" i="1"/>
  <c r="BD115" i="1"/>
  <c r="AZ115" i="1"/>
  <c r="AX115" i="1"/>
  <c r="AW115" i="1"/>
  <c r="AV115" i="1"/>
  <c r="AT115" i="1"/>
  <c r="AG115" i="1"/>
  <c r="AS115" i="1" s="1"/>
  <c r="AU115" i="1" s="1"/>
  <c r="AC115" i="1"/>
  <c r="AB115" i="1"/>
  <c r="U115" i="1"/>
  <c r="AF115" i="1" s="1"/>
  <c r="AN115" i="1" s="1"/>
  <c r="T115" i="1"/>
  <c r="AD115" i="1" s="1"/>
  <c r="AM115" i="1" s="1"/>
  <c r="S115" i="1"/>
  <c r="R115" i="1"/>
  <c r="AA115" i="1" s="1"/>
  <c r="Q115" i="1"/>
  <c r="Z115" i="1" s="1"/>
  <c r="AQ115" i="1" s="1"/>
  <c r="O115" i="1"/>
  <c r="W115" i="1" s="1"/>
  <c r="N115" i="1"/>
  <c r="V115" i="1" s="1"/>
  <c r="M115" i="1"/>
  <c r="L115" i="1"/>
  <c r="K115" i="1"/>
  <c r="I115" i="1"/>
  <c r="AK115" i="1" s="1"/>
  <c r="H115" i="1"/>
  <c r="J115" i="1" s="1"/>
  <c r="G115" i="1"/>
  <c r="F115" i="1"/>
  <c r="P115" i="1" s="1"/>
  <c r="Y115" i="1" s="1"/>
  <c r="AP115" i="1" s="1"/>
  <c r="D115" i="1"/>
  <c r="C115" i="1"/>
  <c r="B115" i="1"/>
  <c r="A115" i="1"/>
  <c r="DI114" i="1"/>
  <c r="DH114" i="1"/>
  <c r="DJ114" i="1" s="1"/>
  <c r="DK114" i="1" s="1"/>
  <c r="DF114" i="1"/>
  <c r="DE114" i="1"/>
  <c r="DG114" i="1" s="1"/>
  <c r="CZ114" i="1"/>
  <c r="CY114" i="1"/>
  <c r="DA114" i="1" s="1"/>
  <c r="CX114" i="1"/>
  <c r="CV114" i="1"/>
  <c r="CW114" i="1" s="1"/>
  <c r="CT114" i="1"/>
  <c r="CS114" i="1"/>
  <c r="CP114" i="1"/>
  <c r="CO114" i="1"/>
  <c r="CN114" i="1"/>
  <c r="CQ114" i="1" s="1"/>
  <c r="CM114" i="1"/>
  <c r="CK114" i="1"/>
  <c r="CJ114" i="1"/>
  <c r="CL114" i="1" s="1"/>
  <c r="CI114" i="1"/>
  <c r="CE114" i="1"/>
  <c r="CF114" i="1" s="1"/>
  <c r="CG114" i="1" s="1"/>
  <c r="CD114" i="1"/>
  <c r="CA114" i="1"/>
  <c r="CB114" i="1" s="1"/>
  <c r="CC114" i="1" s="1"/>
  <c r="BZ114" i="1"/>
  <c r="BY114" i="1"/>
  <c r="BW114" i="1"/>
  <c r="BX114" i="1" s="1"/>
  <c r="BV114" i="1"/>
  <c r="BS114" i="1"/>
  <c r="BR114" i="1"/>
  <c r="BQ114" i="1"/>
  <c r="BO114" i="1"/>
  <c r="BP114" i="1" s="1"/>
  <c r="BN114" i="1"/>
  <c r="BM114" i="1"/>
  <c r="BI114" i="1"/>
  <c r="BH114" i="1"/>
  <c r="BJ114" i="1" s="1"/>
  <c r="BK114" i="1" s="1"/>
  <c r="BG114" i="1"/>
  <c r="BE114" i="1"/>
  <c r="BD114" i="1"/>
  <c r="BF114" i="1" s="1"/>
  <c r="AZ114" i="1"/>
  <c r="AV114" i="1"/>
  <c r="AT114" i="1"/>
  <c r="AM114" i="1"/>
  <c r="AG114" i="1"/>
  <c r="AE114" i="1"/>
  <c r="AD114" i="1"/>
  <c r="AA114" i="1"/>
  <c r="AC114" i="1" s="1"/>
  <c r="U114" i="1"/>
  <c r="AF114" i="1" s="1"/>
  <c r="T114" i="1"/>
  <c r="S114" i="1"/>
  <c r="AB114" i="1" s="1"/>
  <c r="AK114" i="1" s="1"/>
  <c r="R114" i="1"/>
  <c r="Q114" i="1"/>
  <c r="Z114" i="1" s="1"/>
  <c r="P114" i="1"/>
  <c r="Y114" i="1" s="1"/>
  <c r="AP114" i="1" s="1"/>
  <c r="O114" i="1"/>
  <c r="W114" i="1" s="1"/>
  <c r="N114" i="1"/>
  <c r="V114" i="1" s="1"/>
  <c r="X114" i="1" s="1"/>
  <c r="M114" i="1"/>
  <c r="AN114" i="1" s="1"/>
  <c r="K114" i="1"/>
  <c r="I114" i="1"/>
  <c r="H114" i="1"/>
  <c r="G114" i="1"/>
  <c r="AQ114" i="1" s="1"/>
  <c r="F114" i="1"/>
  <c r="E114" i="1"/>
  <c r="D114" i="1"/>
  <c r="C114" i="1"/>
  <c r="B114" i="1"/>
  <c r="A114" i="1"/>
  <c r="DI113" i="1"/>
  <c r="DH113" i="1"/>
  <c r="DJ113" i="1" s="1"/>
  <c r="DK113" i="1" s="1"/>
  <c r="DG113" i="1"/>
  <c r="DF113" i="1"/>
  <c r="DE113" i="1"/>
  <c r="CZ113" i="1"/>
  <c r="CY113" i="1"/>
  <c r="DA113" i="1" s="1"/>
  <c r="CX113" i="1"/>
  <c r="CV113" i="1"/>
  <c r="CT113" i="1"/>
  <c r="CS113" i="1"/>
  <c r="CP113" i="1"/>
  <c r="CQ113" i="1" s="1"/>
  <c r="CO113" i="1"/>
  <c r="CN113" i="1"/>
  <c r="CM113" i="1"/>
  <c r="CK113" i="1"/>
  <c r="CJ113" i="1"/>
  <c r="CI113" i="1"/>
  <c r="CE113" i="1"/>
  <c r="CF113" i="1" s="1"/>
  <c r="CD113" i="1"/>
  <c r="CB113" i="1"/>
  <c r="CA113" i="1"/>
  <c r="BZ113" i="1"/>
  <c r="BX113" i="1"/>
  <c r="BW113" i="1"/>
  <c r="BV113" i="1"/>
  <c r="BS113" i="1"/>
  <c r="BT113" i="1" s="1"/>
  <c r="BR113" i="1"/>
  <c r="BQ113" i="1"/>
  <c r="BN113" i="1"/>
  <c r="BO113" i="1" s="1"/>
  <c r="BP113" i="1" s="1"/>
  <c r="BM113" i="1"/>
  <c r="BH113" i="1"/>
  <c r="BD113" i="1"/>
  <c r="BB113" i="1"/>
  <c r="AZ113" i="1"/>
  <c r="BA113" i="1" s="1"/>
  <c r="AX113" i="1"/>
  <c r="AY113" i="1" s="1"/>
  <c r="AV113" i="1"/>
  <c r="AW113" i="1" s="1"/>
  <c r="AT113" i="1"/>
  <c r="AG113" i="1"/>
  <c r="AS113" i="1" s="1"/>
  <c r="AU113" i="1" s="1"/>
  <c r="AF113" i="1"/>
  <c r="AN113" i="1" s="1"/>
  <c r="AB113" i="1"/>
  <c r="AK113" i="1" s="1"/>
  <c r="Z113" i="1"/>
  <c r="U113" i="1"/>
  <c r="T113" i="1"/>
  <c r="AD113" i="1" s="1"/>
  <c r="AM113" i="1" s="1"/>
  <c r="S113" i="1"/>
  <c r="R113" i="1"/>
  <c r="AA113" i="1" s="1"/>
  <c r="Q113" i="1"/>
  <c r="P113" i="1"/>
  <c r="Y113" i="1" s="1"/>
  <c r="AP113" i="1" s="1"/>
  <c r="O113" i="1"/>
  <c r="W113" i="1" s="1"/>
  <c r="N113" i="1"/>
  <c r="V113" i="1" s="1"/>
  <c r="M113" i="1"/>
  <c r="K113" i="1"/>
  <c r="J113" i="1"/>
  <c r="L113" i="1" s="1"/>
  <c r="I113" i="1"/>
  <c r="H113" i="1"/>
  <c r="G113" i="1"/>
  <c r="AQ113" i="1" s="1"/>
  <c r="F113" i="1"/>
  <c r="D113" i="1"/>
  <c r="C113" i="1"/>
  <c r="E113" i="1" s="1"/>
  <c r="B113" i="1"/>
  <c r="A113" i="1"/>
  <c r="DJ112" i="1"/>
  <c r="DK112" i="1" s="1"/>
  <c r="DI112" i="1"/>
  <c r="DH112" i="1"/>
  <c r="DF112" i="1"/>
  <c r="DG112" i="1" s="1"/>
  <c r="DE112" i="1"/>
  <c r="DA112" i="1"/>
  <c r="CZ112" i="1"/>
  <c r="CX112" i="1"/>
  <c r="CY112" i="1" s="1"/>
  <c r="CV112" i="1"/>
  <c r="CT112" i="1"/>
  <c r="CS112" i="1"/>
  <c r="CP112" i="1"/>
  <c r="CO112" i="1"/>
  <c r="CN112" i="1"/>
  <c r="CM112" i="1"/>
  <c r="CK112" i="1"/>
  <c r="CJ112" i="1"/>
  <c r="CI112" i="1"/>
  <c r="CE112" i="1"/>
  <c r="CF112" i="1" s="1"/>
  <c r="CG112" i="1" s="1"/>
  <c r="CD112" i="1"/>
  <c r="CB112" i="1"/>
  <c r="CC112" i="1" s="1"/>
  <c r="CA112" i="1"/>
  <c r="BZ112" i="1"/>
  <c r="BW112" i="1"/>
  <c r="BX112" i="1" s="1"/>
  <c r="BY112" i="1" s="1"/>
  <c r="BV112" i="1"/>
  <c r="BT112" i="1"/>
  <c r="BR112" i="1"/>
  <c r="BS112" i="1" s="1"/>
  <c r="BQ112" i="1"/>
  <c r="BO112" i="1"/>
  <c r="BP112" i="1" s="1"/>
  <c r="BN112" i="1"/>
  <c r="BM112" i="1"/>
  <c r="BJ112" i="1"/>
  <c r="BK112" i="1" s="1"/>
  <c r="BI112" i="1"/>
  <c r="BH112" i="1"/>
  <c r="BG112" i="1"/>
  <c r="BE112" i="1"/>
  <c r="BD112" i="1"/>
  <c r="BF112" i="1" s="1"/>
  <c r="BB112" i="1"/>
  <c r="BC112" i="1" s="1"/>
  <c r="BA112" i="1"/>
  <c r="AZ112" i="1"/>
  <c r="AV112" i="1"/>
  <c r="AT112" i="1"/>
  <c r="AN112" i="1"/>
  <c r="AI112" i="1"/>
  <c r="AG112" i="1"/>
  <c r="AS112" i="1" s="1"/>
  <c r="AU112" i="1" s="1"/>
  <c r="AF112" i="1"/>
  <c r="AD112" i="1"/>
  <c r="AM112" i="1" s="1"/>
  <c r="AA112" i="1"/>
  <c r="U112" i="1"/>
  <c r="T112" i="1"/>
  <c r="S112" i="1"/>
  <c r="AB112" i="1" s="1"/>
  <c r="R112" i="1"/>
  <c r="Q112" i="1"/>
  <c r="Z112" i="1" s="1"/>
  <c r="AQ112" i="1" s="1"/>
  <c r="P112" i="1"/>
  <c r="Y112" i="1" s="1"/>
  <c r="AP112" i="1" s="1"/>
  <c r="O112" i="1"/>
  <c r="W112" i="1" s="1"/>
  <c r="N112" i="1"/>
  <c r="V112" i="1" s="1"/>
  <c r="X112" i="1" s="1"/>
  <c r="M112" i="1"/>
  <c r="K112" i="1"/>
  <c r="I112" i="1"/>
  <c r="H112" i="1"/>
  <c r="G112" i="1"/>
  <c r="F112" i="1"/>
  <c r="D112" i="1"/>
  <c r="C112" i="1"/>
  <c r="B112" i="1"/>
  <c r="A112" i="1"/>
  <c r="DI111" i="1"/>
  <c r="DH111" i="1"/>
  <c r="DJ111" i="1" s="1"/>
  <c r="DF111" i="1"/>
  <c r="DE111" i="1"/>
  <c r="CZ111" i="1"/>
  <c r="CX111" i="1"/>
  <c r="CY111" i="1" s="1"/>
  <c r="DA111" i="1" s="1"/>
  <c r="CV111" i="1"/>
  <c r="CU111" i="1"/>
  <c r="CT111" i="1"/>
  <c r="CS111" i="1"/>
  <c r="CP111" i="1"/>
  <c r="CO111" i="1"/>
  <c r="CN111" i="1"/>
  <c r="CM111" i="1"/>
  <c r="CQ111" i="1" s="1"/>
  <c r="CK111" i="1"/>
  <c r="CJ111" i="1"/>
  <c r="CL111" i="1" s="1"/>
  <c r="CR111" i="1" s="1"/>
  <c r="CI111" i="1"/>
  <c r="CE111" i="1"/>
  <c r="CF111" i="1" s="1"/>
  <c r="CD111" i="1"/>
  <c r="CB111" i="1"/>
  <c r="CA111" i="1"/>
  <c r="BZ111" i="1"/>
  <c r="CC111" i="1" s="1"/>
  <c r="BX111" i="1"/>
  <c r="BW111" i="1"/>
  <c r="BV111" i="1"/>
  <c r="BR111" i="1"/>
  <c r="BS111" i="1" s="1"/>
  <c r="BT111" i="1" s="1"/>
  <c r="BQ111" i="1"/>
  <c r="BP111" i="1"/>
  <c r="BO111" i="1"/>
  <c r="BN111" i="1"/>
  <c r="BM111" i="1"/>
  <c r="BH111" i="1"/>
  <c r="BG111" i="1"/>
  <c r="BD111" i="1"/>
  <c r="BF111" i="1" s="1"/>
  <c r="BB111" i="1"/>
  <c r="AZ111" i="1"/>
  <c r="AV111" i="1"/>
  <c r="AT111" i="1"/>
  <c r="AQ111" i="1"/>
  <c r="AJ111" i="1"/>
  <c r="AL111" i="1" s="1"/>
  <c r="AG111" i="1"/>
  <c r="AS111" i="1" s="1"/>
  <c r="AU111" i="1" s="1"/>
  <c r="AF111" i="1"/>
  <c r="AN111" i="1" s="1"/>
  <c r="AA111" i="1"/>
  <c r="U111" i="1"/>
  <c r="T111" i="1"/>
  <c r="AD111" i="1" s="1"/>
  <c r="AM111" i="1" s="1"/>
  <c r="S111" i="1"/>
  <c r="AB111" i="1" s="1"/>
  <c r="AK111" i="1" s="1"/>
  <c r="R111" i="1"/>
  <c r="Q111" i="1"/>
  <c r="Z111" i="1" s="1"/>
  <c r="O111" i="1"/>
  <c r="W111" i="1" s="1"/>
  <c r="N111" i="1"/>
  <c r="V111" i="1" s="1"/>
  <c r="X111" i="1" s="1"/>
  <c r="M111" i="1"/>
  <c r="K111" i="1"/>
  <c r="I111" i="1"/>
  <c r="H111" i="1"/>
  <c r="J111" i="1" s="1"/>
  <c r="L111" i="1" s="1"/>
  <c r="G111" i="1"/>
  <c r="F111" i="1"/>
  <c r="P111" i="1" s="1"/>
  <c r="Y111" i="1" s="1"/>
  <c r="AP111" i="1" s="1"/>
  <c r="D111" i="1"/>
  <c r="AI111" i="1" s="1"/>
  <c r="C111" i="1"/>
  <c r="B111" i="1"/>
  <c r="A111" i="1"/>
  <c r="DI110" i="1"/>
  <c r="DH110" i="1"/>
  <c r="DJ110" i="1" s="1"/>
  <c r="DK110" i="1" s="1"/>
  <c r="DF110" i="1"/>
  <c r="DG110" i="1" s="1"/>
  <c r="DE110" i="1"/>
  <c r="CZ110" i="1"/>
  <c r="CX110" i="1"/>
  <c r="CY110" i="1" s="1"/>
  <c r="DA110" i="1" s="1"/>
  <c r="CV110" i="1"/>
  <c r="CT110" i="1"/>
  <c r="CS110" i="1"/>
  <c r="CQ110" i="1"/>
  <c r="CP110" i="1"/>
  <c r="CO110" i="1"/>
  <c r="CN110" i="1"/>
  <c r="CM110" i="1"/>
  <c r="CU110" i="1" s="1"/>
  <c r="CK110" i="1"/>
  <c r="CJ110" i="1"/>
  <c r="CI110" i="1"/>
  <c r="CE110" i="1"/>
  <c r="CF110" i="1" s="1"/>
  <c r="CG110" i="1" s="1"/>
  <c r="CD110" i="1"/>
  <c r="CA110" i="1"/>
  <c r="CB110" i="1" s="1"/>
  <c r="BZ110" i="1"/>
  <c r="BW110" i="1"/>
  <c r="BX110" i="1" s="1"/>
  <c r="BY110" i="1" s="1"/>
  <c r="BV110" i="1"/>
  <c r="BR110" i="1"/>
  <c r="BS110" i="1" s="1"/>
  <c r="BT110" i="1" s="1"/>
  <c r="BQ110" i="1"/>
  <c r="BO110" i="1"/>
  <c r="BP110" i="1" s="1"/>
  <c r="BN110" i="1"/>
  <c r="BM110" i="1"/>
  <c r="BK110" i="1"/>
  <c r="BJ110" i="1"/>
  <c r="BH110" i="1"/>
  <c r="BI110" i="1" s="1"/>
  <c r="BE110" i="1"/>
  <c r="BD110" i="1"/>
  <c r="BB110" i="1"/>
  <c r="BC110" i="1" s="1"/>
  <c r="AZ110" i="1"/>
  <c r="BA110" i="1" s="1"/>
  <c r="AW110" i="1"/>
  <c r="AV110" i="1"/>
  <c r="AT110" i="1"/>
  <c r="AM110" i="1"/>
  <c r="AG110" i="1"/>
  <c r="AD110" i="1"/>
  <c r="AA110" i="1"/>
  <c r="Y110" i="1"/>
  <c r="AP110" i="1" s="1"/>
  <c r="V110" i="1"/>
  <c r="U110" i="1"/>
  <c r="AF110" i="1" s="1"/>
  <c r="T110" i="1"/>
  <c r="S110" i="1"/>
  <c r="AB110" i="1" s="1"/>
  <c r="AK110" i="1" s="1"/>
  <c r="R110" i="1"/>
  <c r="Q110" i="1"/>
  <c r="Z110" i="1" s="1"/>
  <c r="O110" i="1"/>
  <c r="W110" i="1" s="1"/>
  <c r="AI110" i="1" s="1"/>
  <c r="N110" i="1"/>
  <c r="M110" i="1"/>
  <c r="K110" i="1"/>
  <c r="I110" i="1"/>
  <c r="H110" i="1"/>
  <c r="J110" i="1" s="1"/>
  <c r="L110" i="1" s="1"/>
  <c r="G110" i="1"/>
  <c r="AQ110" i="1" s="1"/>
  <c r="F110" i="1"/>
  <c r="P110" i="1" s="1"/>
  <c r="D110" i="1"/>
  <c r="C110" i="1"/>
  <c r="E110" i="1" s="1"/>
  <c r="B110" i="1"/>
  <c r="A110" i="1"/>
  <c r="DI109" i="1"/>
  <c r="DJ109" i="1" s="1"/>
  <c r="DK109" i="1" s="1"/>
  <c r="DH109" i="1"/>
  <c r="DF109" i="1"/>
  <c r="DG109" i="1" s="1"/>
  <c r="DE109" i="1"/>
  <c r="DA109" i="1"/>
  <c r="CZ109" i="1"/>
  <c r="CX109" i="1"/>
  <c r="CY109" i="1" s="1"/>
  <c r="CV109" i="1"/>
  <c r="CT109" i="1"/>
  <c r="CS109" i="1"/>
  <c r="CP109" i="1"/>
  <c r="CO109" i="1"/>
  <c r="CN109" i="1"/>
  <c r="CQ109" i="1" s="1"/>
  <c r="CM109" i="1"/>
  <c r="CL109" i="1"/>
  <c r="CK109" i="1"/>
  <c r="CJ109" i="1"/>
  <c r="CI109" i="1"/>
  <c r="CF109" i="1"/>
  <c r="CE109" i="1"/>
  <c r="CD109" i="1"/>
  <c r="CG109" i="1" s="1"/>
  <c r="CA109" i="1"/>
  <c r="CB109" i="1" s="1"/>
  <c r="CC109" i="1" s="1"/>
  <c r="BZ109" i="1"/>
  <c r="BX109" i="1"/>
  <c r="BW109" i="1"/>
  <c r="BV109" i="1"/>
  <c r="BU109" i="1"/>
  <c r="BR109" i="1"/>
  <c r="BS109" i="1" s="1"/>
  <c r="BT109" i="1" s="1"/>
  <c r="BQ109" i="1"/>
  <c r="BP109" i="1"/>
  <c r="BN109" i="1"/>
  <c r="BO109" i="1" s="1"/>
  <c r="BM109" i="1"/>
  <c r="BJ109" i="1"/>
  <c r="BH109" i="1"/>
  <c r="BF109" i="1"/>
  <c r="BE109" i="1"/>
  <c r="BD109" i="1"/>
  <c r="BB109" i="1"/>
  <c r="AZ109" i="1"/>
  <c r="AX109" i="1"/>
  <c r="AW109" i="1"/>
  <c r="AV109" i="1"/>
  <c r="AT109" i="1"/>
  <c r="AH109" i="1"/>
  <c r="AG109" i="1"/>
  <c r="AF109" i="1"/>
  <c r="AN109" i="1" s="1"/>
  <c r="AD109" i="1"/>
  <c r="AM109" i="1" s="1"/>
  <c r="AB109" i="1"/>
  <c r="Z109" i="1"/>
  <c r="U109" i="1"/>
  <c r="T109" i="1"/>
  <c r="S109" i="1"/>
  <c r="R109" i="1"/>
  <c r="AA109" i="1" s="1"/>
  <c r="Q109" i="1"/>
  <c r="O109" i="1"/>
  <c r="W109" i="1" s="1"/>
  <c r="N109" i="1"/>
  <c r="V109" i="1" s="1"/>
  <c r="X109" i="1" s="1"/>
  <c r="M109" i="1"/>
  <c r="L109" i="1"/>
  <c r="K109" i="1"/>
  <c r="J109" i="1"/>
  <c r="I109" i="1"/>
  <c r="H109" i="1"/>
  <c r="G109" i="1"/>
  <c r="AQ109" i="1" s="1"/>
  <c r="F109" i="1"/>
  <c r="P109" i="1" s="1"/>
  <c r="Y109" i="1" s="1"/>
  <c r="AP109" i="1" s="1"/>
  <c r="D109" i="1"/>
  <c r="C109" i="1"/>
  <c r="E109" i="1" s="1"/>
  <c r="AO109" i="1" s="1"/>
  <c r="B109" i="1"/>
  <c r="A109" i="1"/>
  <c r="DI108" i="1"/>
  <c r="DJ108" i="1" s="1"/>
  <c r="DK108" i="1" s="1"/>
  <c r="DH108" i="1"/>
  <c r="DG108" i="1"/>
  <c r="DF108" i="1"/>
  <c r="DE108" i="1"/>
  <c r="CZ108" i="1"/>
  <c r="CY108" i="1"/>
  <c r="DA108" i="1" s="1"/>
  <c r="CX108" i="1"/>
  <c r="CV108" i="1"/>
  <c r="CT108" i="1"/>
  <c r="CS108" i="1"/>
  <c r="CP108" i="1"/>
  <c r="CO108" i="1"/>
  <c r="CN108" i="1"/>
  <c r="CM108" i="1"/>
  <c r="CK108" i="1"/>
  <c r="CJ108" i="1"/>
  <c r="CI108" i="1"/>
  <c r="CF108" i="1"/>
  <c r="CG108" i="1" s="1"/>
  <c r="CE108" i="1"/>
  <c r="CD108" i="1"/>
  <c r="CC108" i="1"/>
  <c r="CA108" i="1"/>
  <c r="CB108" i="1" s="1"/>
  <c r="BZ108" i="1"/>
  <c r="BY108" i="1"/>
  <c r="BX108" i="1"/>
  <c r="BW108" i="1"/>
  <c r="BV108" i="1"/>
  <c r="BS108" i="1"/>
  <c r="BT108" i="1" s="1"/>
  <c r="BU108" i="1" s="1"/>
  <c r="BR108" i="1"/>
  <c r="BQ108" i="1"/>
  <c r="BN108" i="1"/>
  <c r="BO108" i="1" s="1"/>
  <c r="BM108" i="1"/>
  <c r="BP108" i="1" s="1"/>
  <c r="BK108" i="1"/>
  <c r="BH108" i="1"/>
  <c r="BJ108" i="1" s="1"/>
  <c r="BF108" i="1"/>
  <c r="BG108" i="1" s="1"/>
  <c r="BE108" i="1"/>
  <c r="BD108" i="1"/>
  <c r="AZ108" i="1"/>
  <c r="AW108" i="1"/>
  <c r="AX108" i="1" s="1"/>
  <c r="AY108" i="1" s="1"/>
  <c r="AV108" i="1"/>
  <c r="AT108" i="1"/>
  <c r="AS108" i="1"/>
  <c r="AU108" i="1" s="1"/>
  <c r="AM108" i="1"/>
  <c r="AJ108" i="1"/>
  <c r="AG108" i="1"/>
  <c r="AC108" i="1"/>
  <c r="AE108" i="1" s="1"/>
  <c r="AB108" i="1"/>
  <c r="Y108" i="1"/>
  <c r="AP108" i="1" s="1"/>
  <c r="W108" i="1"/>
  <c r="U108" i="1"/>
  <c r="AF108" i="1" s="1"/>
  <c r="T108" i="1"/>
  <c r="AD108" i="1" s="1"/>
  <c r="S108" i="1"/>
  <c r="R108" i="1"/>
  <c r="AA108" i="1" s="1"/>
  <c r="Q108" i="1"/>
  <c r="Z108" i="1" s="1"/>
  <c r="O108" i="1"/>
  <c r="N108" i="1"/>
  <c r="V108" i="1" s="1"/>
  <c r="M108" i="1"/>
  <c r="AN108" i="1" s="1"/>
  <c r="K108" i="1"/>
  <c r="I108" i="1"/>
  <c r="J108" i="1" s="1"/>
  <c r="L108" i="1" s="1"/>
  <c r="AR108" i="1" s="1"/>
  <c r="H108" i="1"/>
  <c r="G108" i="1"/>
  <c r="F108" i="1"/>
  <c r="P108" i="1" s="1"/>
  <c r="D108" i="1"/>
  <c r="C108" i="1"/>
  <c r="B108" i="1"/>
  <c r="A108" i="1"/>
  <c r="DJ107" i="1"/>
  <c r="DI107" i="1"/>
  <c r="DH107" i="1"/>
  <c r="DG107" i="1"/>
  <c r="DF107" i="1"/>
  <c r="DE107" i="1"/>
  <c r="CZ107" i="1"/>
  <c r="CY107" i="1"/>
  <c r="DA107" i="1" s="1"/>
  <c r="CX107" i="1"/>
  <c r="CV107" i="1"/>
  <c r="CT107" i="1"/>
  <c r="CS107" i="1"/>
  <c r="CQ107" i="1"/>
  <c r="CP107" i="1"/>
  <c r="CO107" i="1"/>
  <c r="CN107" i="1"/>
  <c r="CM107" i="1"/>
  <c r="CL107" i="1"/>
  <c r="CR107" i="1" s="1"/>
  <c r="CK107" i="1"/>
  <c r="CJ107" i="1"/>
  <c r="CI107" i="1"/>
  <c r="CF107" i="1"/>
  <c r="CE107" i="1"/>
  <c r="CD107" i="1"/>
  <c r="CA107" i="1"/>
  <c r="CB107" i="1" s="1"/>
  <c r="BZ107" i="1"/>
  <c r="BX107" i="1"/>
  <c r="BW107" i="1"/>
  <c r="BV107" i="1"/>
  <c r="BT107" i="1"/>
  <c r="BU107" i="1" s="1"/>
  <c r="BS107" i="1"/>
  <c r="BR107" i="1"/>
  <c r="BQ107" i="1"/>
  <c r="BN107" i="1"/>
  <c r="BO107" i="1" s="1"/>
  <c r="BP107" i="1" s="1"/>
  <c r="BM107" i="1"/>
  <c r="BH107" i="1"/>
  <c r="BD107" i="1"/>
  <c r="AZ107" i="1"/>
  <c r="AV107" i="1"/>
  <c r="AT107" i="1"/>
  <c r="AP107" i="1"/>
  <c r="AG107" i="1"/>
  <c r="AF107" i="1"/>
  <c r="AN107" i="1" s="1"/>
  <c r="AS107" i="1" s="1"/>
  <c r="AU107" i="1" s="1"/>
  <c r="AB107" i="1"/>
  <c r="AK107" i="1" s="1"/>
  <c r="Z107" i="1"/>
  <c r="U107" i="1"/>
  <c r="T107" i="1"/>
  <c r="AD107" i="1" s="1"/>
  <c r="AM107" i="1" s="1"/>
  <c r="S107" i="1"/>
  <c r="R107" i="1"/>
  <c r="AA107" i="1" s="1"/>
  <c r="Q107" i="1"/>
  <c r="P107" i="1"/>
  <c r="Y107" i="1" s="1"/>
  <c r="O107" i="1"/>
  <c r="W107" i="1" s="1"/>
  <c r="X107" i="1" s="1"/>
  <c r="N107" i="1"/>
  <c r="V107" i="1" s="1"/>
  <c r="AH107" i="1" s="1"/>
  <c r="M107" i="1"/>
  <c r="L107" i="1"/>
  <c r="K107" i="1"/>
  <c r="J107" i="1"/>
  <c r="I107" i="1"/>
  <c r="H107" i="1"/>
  <c r="G107" i="1"/>
  <c r="AQ107" i="1" s="1"/>
  <c r="F107" i="1"/>
  <c r="D107" i="1"/>
  <c r="C107" i="1"/>
  <c r="B107" i="1"/>
  <c r="A107" i="1"/>
  <c r="DK106" i="1"/>
  <c r="DJ106" i="1"/>
  <c r="DI106" i="1"/>
  <c r="DH106" i="1"/>
  <c r="DG106" i="1"/>
  <c r="DF106" i="1"/>
  <c r="DE106" i="1"/>
  <c r="CZ106" i="1"/>
  <c r="CY106" i="1"/>
  <c r="DA106" i="1" s="1"/>
  <c r="CX106" i="1"/>
  <c r="CW106" i="1"/>
  <c r="CV106" i="1"/>
  <c r="CT106" i="1"/>
  <c r="CS106" i="1"/>
  <c r="CP106" i="1"/>
  <c r="CO106" i="1"/>
  <c r="CN106" i="1"/>
  <c r="CM106" i="1"/>
  <c r="CK106" i="1"/>
  <c r="CJ106" i="1"/>
  <c r="CI106" i="1"/>
  <c r="CL106" i="1" s="1"/>
  <c r="CG106" i="1"/>
  <c r="CE106" i="1"/>
  <c r="CF106" i="1" s="1"/>
  <c r="CD106" i="1"/>
  <c r="CA106" i="1"/>
  <c r="CB106" i="1" s="1"/>
  <c r="CC106" i="1" s="1"/>
  <c r="BZ106" i="1"/>
  <c r="BW106" i="1"/>
  <c r="BX106" i="1" s="1"/>
  <c r="BY106" i="1" s="1"/>
  <c r="BV106" i="1"/>
  <c r="BS106" i="1"/>
  <c r="BT106" i="1" s="1"/>
  <c r="BR106" i="1"/>
  <c r="BQ106" i="1"/>
  <c r="BO106" i="1"/>
  <c r="BP106" i="1" s="1"/>
  <c r="BN106" i="1"/>
  <c r="BM106" i="1"/>
  <c r="BK106" i="1"/>
  <c r="BI106" i="1"/>
  <c r="BH106" i="1"/>
  <c r="BJ106" i="1" s="1"/>
  <c r="BD106" i="1"/>
  <c r="BE106" i="1" s="1"/>
  <c r="BF106" i="1" s="1"/>
  <c r="BG106" i="1" s="1"/>
  <c r="BA106" i="1"/>
  <c r="AZ106" i="1"/>
  <c r="BB106" i="1" s="1"/>
  <c r="BC106" i="1" s="1"/>
  <c r="AX106" i="1"/>
  <c r="AY106" i="1" s="1"/>
  <c r="AV106" i="1"/>
  <c r="AW106" i="1" s="1"/>
  <c r="AT106" i="1"/>
  <c r="AQ106" i="1"/>
  <c r="AG106" i="1"/>
  <c r="AA106" i="1"/>
  <c r="AJ106" i="1" s="1"/>
  <c r="AL106" i="1" s="1"/>
  <c r="Z106" i="1"/>
  <c r="W106" i="1"/>
  <c r="AI106" i="1" s="1"/>
  <c r="U106" i="1"/>
  <c r="AF106" i="1" s="1"/>
  <c r="T106" i="1"/>
  <c r="AD106" i="1" s="1"/>
  <c r="AM106" i="1" s="1"/>
  <c r="S106" i="1"/>
  <c r="AB106" i="1" s="1"/>
  <c r="AK106" i="1" s="1"/>
  <c r="R106" i="1"/>
  <c r="Q106" i="1"/>
  <c r="P106" i="1"/>
  <c r="Y106" i="1" s="1"/>
  <c r="AP106" i="1" s="1"/>
  <c r="O106" i="1"/>
  <c r="N106" i="1"/>
  <c r="V106" i="1" s="1"/>
  <c r="X106" i="1" s="1"/>
  <c r="M106" i="1"/>
  <c r="AN106" i="1" s="1"/>
  <c r="AS106" i="1" s="1"/>
  <c r="AU106" i="1" s="1"/>
  <c r="K106" i="1"/>
  <c r="J106" i="1"/>
  <c r="L106" i="1" s="1"/>
  <c r="I106" i="1"/>
  <c r="H106" i="1"/>
  <c r="G106" i="1"/>
  <c r="F106" i="1"/>
  <c r="E106" i="1"/>
  <c r="AO106" i="1" s="1"/>
  <c r="D106" i="1"/>
  <c r="C106" i="1"/>
  <c r="AH106" i="1" s="1"/>
  <c r="B106" i="1"/>
  <c r="A106" i="1"/>
  <c r="DJ105" i="1"/>
  <c r="DI105" i="1"/>
  <c r="DH105" i="1"/>
  <c r="DF105" i="1"/>
  <c r="DE105" i="1"/>
  <c r="CZ105" i="1"/>
  <c r="CX105" i="1"/>
  <c r="CY105" i="1" s="1"/>
  <c r="CV105" i="1"/>
  <c r="CT105" i="1"/>
  <c r="CS105" i="1"/>
  <c r="CP105" i="1"/>
  <c r="CO105" i="1"/>
  <c r="CN105" i="1"/>
  <c r="CM105" i="1"/>
  <c r="CK105" i="1"/>
  <c r="CJ105" i="1"/>
  <c r="CI105" i="1"/>
  <c r="CG105" i="1"/>
  <c r="CE105" i="1"/>
  <c r="CF105" i="1" s="1"/>
  <c r="CD105" i="1"/>
  <c r="CB105" i="1"/>
  <c r="CA105" i="1"/>
  <c r="BZ105" i="1"/>
  <c r="CC105" i="1" s="1"/>
  <c r="BW105" i="1"/>
  <c r="BX105" i="1" s="1"/>
  <c r="BV105" i="1"/>
  <c r="BR105" i="1"/>
  <c r="BS105" i="1" s="1"/>
  <c r="BT105" i="1" s="1"/>
  <c r="BU105" i="1" s="1"/>
  <c r="BQ105" i="1"/>
  <c r="BN105" i="1"/>
  <c r="BO105" i="1" s="1"/>
  <c r="BP105" i="1" s="1"/>
  <c r="BM105" i="1"/>
  <c r="BJ105" i="1"/>
  <c r="BI105" i="1"/>
  <c r="BH105" i="1"/>
  <c r="BD105" i="1"/>
  <c r="BB105" i="1"/>
  <c r="BA105" i="1"/>
  <c r="AZ105" i="1"/>
  <c r="BC105" i="1" s="1"/>
  <c r="AX105" i="1"/>
  <c r="AV105" i="1"/>
  <c r="AW105" i="1" s="1"/>
  <c r="AT105" i="1"/>
  <c r="AP105" i="1"/>
  <c r="AN105" i="1"/>
  <c r="AS105" i="1" s="1"/>
  <c r="AU105" i="1" s="1"/>
  <c r="AG105" i="1"/>
  <c r="AD105" i="1"/>
  <c r="AM105" i="1" s="1"/>
  <c r="Z105" i="1"/>
  <c r="AQ105" i="1" s="1"/>
  <c r="U105" i="1"/>
  <c r="AF105" i="1" s="1"/>
  <c r="T105" i="1"/>
  <c r="S105" i="1"/>
  <c r="AB105" i="1" s="1"/>
  <c r="AK105" i="1" s="1"/>
  <c r="R105" i="1"/>
  <c r="AA105" i="1" s="1"/>
  <c r="Q105" i="1"/>
  <c r="P105" i="1"/>
  <c r="Y105" i="1" s="1"/>
  <c r="O105" i="1"/>
  <c r="W105" i="1" s="1"/>
  <c r="AI105" i="1" s="1"/>
  <c r="N105" i="1"/>
  <c r="V105" i="1" s="1"/>
  <c r="M105" i="1"/>
  <c r="K105" i="1"/>
  <c r="J105" i="1"/>
  <c r="L105" i="1" s="1"/>
  <c r="I105" i="1"/>
  <c r="H105" i="1"/>
  <c r="G105" i="1"/>
  <c r="F105" i="1"/>
  <c r="E105" i="1"/>
  <c r="D105" i="1"/>
  <c r="C105" i="1"/>
  <c r="B105" i="1"/>
  <c r="A105" i="1"/>
  <c r="DI104" i="1"/>
  <c r="DH104" i="1"/>
  <c r="DF104" i="1"/>
  <c r="DE104" i="1"/>
  <c r="DG104" i="1" s="1"/>
  <c r="DA104" i="1"/>
  <c r="CZ104" i="1"/>
  <c r="CX104" i="1"/>
  <c r="CY104" i="1" s="1"/>
  <c r="CV104" i="1"/>
  <c r="CT104" i="1"/>
  <c r="CS104" i="1"/>
  <c r="CP104" i="1"/>
  <c r="CO104" i="1"/>
  <c r="CN104" i="1"/>
  <c r="CM104" i="1"/>
  <c r="CU104" i="1" s="1"/>
  <c r="CK104" i="1"/>
  <c r="CJ104" i="1"/>
  <c r="CI104" i="1"/>
  <c r="CG104" i="1"/>
  <c r="CE104" i="1"/>
  <c r="CF104" i="1" s="1"/>
  <c r="CD104" i="1"/>
  <c r="CC104" i="1"/>
  <c r="CB104" i="1"/>
  <c r="CA104" i="1"/>
  <c r="BZ104" i="1"/>
  <c r="BW104" i="1"/>
  <c r="BX104" i="1" s="1"/>
  <c r="BY104" i="1" s="1"/>
  <c r="BV104" i="1"/>
  <c r="BR104" i="1"/>
  <c r="BS104" i="1" s="1"/>
  <c r="BQ104" i="1"/>
  <c r="BT104" i="1" s="1"/>
  <c r="BO104" i="1"/>
  <c r="BN104" i="1"/>
  <c r="BM104" i="1"/>
  <c r="BJ104" i="1"/>
  <c r="BK104" i="1" s="1"/>
  <c r="BI104" i="1"/>
  <c r="BH104" i="1"/>
  <c r="BD104" i="1"/>
  <c r="BB104" i="1"/>
  <c r="BC104" i="1" s="1"/>
  <c r="BA104" i="1"/>
  <c r="AZ104" i="1"/>
  <c r="AV104" i="1"/>
  <c r="AT104" i="1"/>
  <c r="AQ104" i="1"/>
  <c r="AI104" i="1"/>
  <c r="AG104" i="1"/>
  <c r="AF104" i="1"/>
  <c r="AN104" i="1" s="1"/>
  <c r="AS104" i="1" s="1"/>
  <c r="AU104" i="1" s="1"/>
  <c r="AD104" i="1"/>
  <c r="AM104" i="1" s="1"/>
  <c r="AA104" i="1"/>
  <c r="AJ104" i="1" s="1"/>
  <c r="V104" i="1"/>
  <c r="X104" i="1" s="1"/>
  <c r="U104" i="1"/>
  <c r="T104" i="1"/>
  <c r="S104" i="1"/>
  <c r="AB104" i="1" s="1"/>
  <c r="AK104" i="1" s="1"/>
  <c r="R104" i="1"/>
  <c r="Q104" i="1"/>
  <c r="Z104" i="1" s="1"/>
  <c r="O104" i="1"/>
  <c r="W104" i="1" s="1"/>
  <c r="N104" i="1"/>
  <c r="M104" i="1"/>
  <c r="K104" i="1"/>
  <c r="I104" i="1"/>
  <c r="H104" i="1"/>
  <c r="G104" i="1"/>
  <c r="F104" i="1"/>
  <c r="P104" i="1" s="1"/>
  <c r="Y104" i="1" s="1"/>
  <c r="AP104" i="1" s="1"/>
  <c r="E104" i="1"/>
  <c r="D104" i="1"/>
  <c r="C104" i="1"/>
  <c r="B104" i="1"/>
  <c r="A104" i="1"/>
  <c r="DI103" i="1"/>
  <c r="DH103" i="1"/>
  <c r="DF103" i="1"/>
  <c r="DE103" i="1"/>
  <c r="DG103" i="1" s="1"/>
  <c r="DA103" i="1"/>
  <c r="CZ103" i="1"/>
  <c r="CX103" i="1"/>
  <c r="CY103" i="1" s="1"/>
  <c r="CV103" i="1"/>
  <c r="CT103" i="1"/>
  <c r="CS103" i="1"/>
  <c r="CP103" i="1"/>
  <c r="CO103" i="1"/>
  <c r="CN103" i="1"/>
  <c r="CM103" i="1"/>
  <c r="CK103" i="1"/>
  <c r="CJ103" i="1"/>
  <c r="CI103" i="1"/>
  <c r="CF103" i="1"/>
  <c r="CE103" i="1"/>
  <c r="CD103" i="1"/>
  <c r="CC103" i="1"/>
  <c r="CB103" i="1"/>
  <c r="CA103" i="1"/>
  <c r="BZ103" i="1"/>
  <c r="BX103" i="1"/>
  <c r="BW103" i="1"/>
  <c r="BV103" i="1"/>
  <c r="BT103" i="1"/>
  <c r="BR103" i="1"/>
  <c r="BS103" i="1" s="1"/>
  <c r="BQ103" i="1"/>
  <c r="BO103" i="1"/>
  <c r="BP103" i="1" s="1"/>
  <c r="BU103" i="1" s="1"/>
  <c r="BN103" i="1"/>
  <c r="BM103" i="1"/>
  <c r="BJ103" i="1"/>
  <c r="BH103" i="1"/>
  <c r="BD103" i="1"/>
  <c r="BB103" i="1"/>
  <c r="AZ103" i="1"/>
  <c r="AW103" i="1"/>
  <c r="AV103" i="1"/>
  <c r="AT103" i="1"/>
  <c r="AQ103" i="1"/>
  <c r="AN103" i="1"/>
  <c r="AJ103" i="1"/>
  <c r="AG103" i="1"/>
  <c r="AS103" i="1" s="1"/>
  <c r="AU103" i="1" s="1"/>
  <c r="AF103" i="1"/>
  <c r="AD103" i="1"/>
  <c r="AM103" i="1" s="1"/>
  <c r="AA103" i="1"/>
  <c r="U103" i="1"/>
  <c r="T103" i="1"/>
  <c r="S103" i="1"/>
  <c r="AB103" i="1" s="1"/>
  <c r="R103" i="1"/>
  <c r="Q103" i="1"/>
  <c r="Z103" i="1" s="1"/>
  <c r="P103" i="1"/>
  <c r="Y103" i="1" s="1"/>
  <c r="AP103" i="1" s="1"/>
  <c r="O103" i="1"/>
  <c r="W103" i="1" s="1"/>
  <c r="N103" i="1"/>
  <c r="V103" i="1" s="1"/>
  <c r="X103" i="1" s="1"/>
  <c r="M103" i="1"/>
  <c r="K103" i="1"/>
  <c r="I103" i="1"/>
  <c r="H103" i="1"/>
  <c r="G103" i="1"/>
  <c r="F103" i="1"/>
  <c r="D103" i="1"/>
  <c r="AI103" i="1" s="1"/>
  <c r="C103" i="1"/>
  <c r="B103" i="1"/>
  <c r="A103" i="1"/>
  <c r="DK102" i="1"/>
  <c r="DI102" i="1"/>
  <c r="DH102" i="1"/>
  <c r="DJ102" i="1" s="1"/>
  <c r="DG102" i="1"/>
  <c r="DF102" i="1"/>
  <c r="DE102" i="1"/>
  <c r="DA102" i="1"/>
  <c r="CZ102" i="1"/>
  <c r="CY102" i="1"/>
  <c r="CX102" i="1"/>
  <c r="CV102" i="1"/>
  <c r="CT102" i="1"/>
  <c r="CS102" i="1"/>
  <c r="CU102" i="1" s="1"/>
  <c r="CQ102" i="1"/>
  <c r="CP102" i="1"/>
  <c r="CO102" i="1"/>
  <c r="CN102" i="1"/>
  <c r="CM102" i="1"/>
  <c r="CK102" i="1"/>
  <c r="CJ102" i="1"/>
  <c r="CI102" i="1"/>
  <c r="CE102" i="1"/>
  <c r="CF102" i="1" s="1"/>
  <c r="CD102" i="1"/>
  <c r="CA102" i="1"/>
  <c r="CB102" i="1" s="1"/>
  <c r="CC102" i="1" s="1"/>
  <c r="BZ102" i="1"/>
  <c r="BW102" i="1"/>
  <c r="BX102" i="1" s="1"/>
  <c r="BV102" i="1"/>
  <c r="BS102" i="1"/>
  <c r="BT102" i="1" s="1"/>
  <c r="BR102" i="1"/>
  <c r="BQ102" i="1"/>
  <c r="BO102" i="1"/>
  <c r="BP102" i="1" s="1"/>
  <c r="BU102" i="1" s="1"/>
  <c r="BN102" i="1"/>
  <c r="BM102" i="1"/>
  <c r="BK102" i="1"/>
  <c r="BJ102" i="1"/>
  <c r="BH102" i="1"/>
  <c r="BI102" i="1" s="1"/>
  <c r="BG102" i="1"/>
  <c r="BE102" i="1"/>
  <c r="BF102" i="1" s="1"/>
  <c r="BD102" i="1"/>
  <c r="AZ102" i="1"/>
  <c r="BA102" i="1" s="1"/>
  <c r="AY102" i="1"/>
  <c r="AW102" i="1"/>
  <c r="AX102" i="1" s="1"/>
  <c r="AV102" i="1"/>
  <c r="AT102" i="1"/>
  <c r="AG102" i="1"/>
  <c r="AS102" i="1" s="1"/>
  <c r="Z102" i="1"/>
  <c r="AQ102" i="1" s="1"/>
  <c r="W102" i="1"/>
  <c r="U102" i="1"/>
  <c r="AF102" i="1" s="1"/>
  <c r="T102" i="1"/>
  <c r="AD102" i="1" s="1"/>
  <c r="AM102" i="1" s="1"/>
  <c r="S102" i="1"/>
  <c r="AB102" i="1" s="1"/>
  <c r="AK102" i="1" s="1"/>
  <c r="R102" i="1"/>
  <c r="AA102" i="1" s="1"/>
  <c r="AC102" i="1" s="1"/>
  <c r="Q102" i="1"/>
  <c r="O102" i="1"/>
  <c r="N102" i="1"/>
  <c r="V102" i="1" s="1"/>
  <c r="M102" i="1"/>
  <c r="AN102" i="1" s="1"/>
  <c r="K102" i="1"/>
  <c r="J102" i="1"/>
  <c r="L102" i="1" s="1"/>
  <c r="I102" i="1"/>
  <c r="H102" i="1"/>
  <c r="G102" i="1"/>
  <c r="F102" i="1"/>
  <c r="P102" i="1" s="1"/>
  <c r="Y102" i="1" s="1"/>
  <c r="AP102" i="1" s="1"/>
  <c r="D102" i="1"/>
  <c r="AI102" i="1" s="1"/>
  <c r="C102" i="1"/>
  <c r="B102" i="1"/>
  <c r="A102" i="1"/>
  <c r="DI101" i="1"/>
  <c r="DJ101" i="1" s="1"/>
  <c r="DH101" i="1"/>
  <c r="DF101" i="1"/>
  <c r="DG101" i="1" s="1"/>
  <c r="DE101" i="1"/>
  <c r="CZ101" i="1"/>
  <c r="CY101" i="1"/>
  <c r="DA101" i="1" s="1"/>
  <c r="CX101" i="1"/>
  <c r="CV101" i="1"/>
  <c r="CT101" i="1"/>
  <c r="CS101" i="1"/>
  <c r="CQ101" i="1"/>
  <c r="CP101" i="1"/>
  <c r="CO101" i="1"/>
  <c r="CN101" i="1"/>
  <c r="CM101" i="1"/>
  <c r="CK101" i="1"/>
  <c r="CJ101" i="1"/>
  <c r="CI101" i="1"/>
  <c r="CF101" i="1"/>
  <c r="CE101" i="1"/>
  <c r="CD101" i="1"/>
  <c r="CG101" i="1" s="1"/>
  <c r="CA101" i="1"/>
  <c r="CB101" i="1" s="1"/>
  <c r="CC101" i="1" s="1"/>
  <c r="CH101" i="1" s="1"/>
  <c r="BZ101" i="1"/>
  <c r="BX101" i="1"/>
  <c r="BW101" i="1"/>
  <c r="BV101" i="1"/>
  <c r="BY101" i="1" s="1"/>
  <c r="BS101" i="1"/>
  <c r="BT101" i="1" s="1"/>
  <c r="BU101" i="1" s="1"/>
  <c r="BR101" i="1"/>
  <c r="BQ101" i="1"/>
  <c r="BO101" i="1"/>
  <c r="BN101" i="1"/>
  <c r="BM101" i="1"/>
  <c r="BP101" i="1" s="1"/>
  <c r="BJ101" i="1"/>
  <c r="BK101" i="1" s="1"/>
  <c r="BH101" i="1"/>
  <c r="BI101" i="1" s="1"/>
  <c r="BE101" i="1"/>
  <c r="BF101" i="1" s="1"/>
  <c r="BG101" i="1" s="1"/>
  <c r="BD101" i="1"/>
  <c r="BB101" i="1"/>
  <c r="BC101" i="1" s="1"/>
  <c r="BL101" i="1" s="1"/>
  <c r="AZ101" i="1"/>
  <c r="BA101" i="1" s="1"/>
  <c r="AW101" i="1"/>
  <c r="AX101" i="1" s="1"/>
  <c r="AY101" i="1" s="1"/>
  <c r="AV101" i="1"/>
  <c r="AT101" i="1"/>
  <c r="AJ101" i="1"/>
  <c r="AG101" i="1"/>
  <c r="AE101" i="1"/>
  <c r="AD101" i="1"/>
  <c r="AM101" i="1" s="1"/>
  <c r="AB101" i="1"/>
  <c r="AA101" i="1"/>
  <c r="AC101" i="1" s="1"/>
  <c r="W101" i="1"/>
  <c r="U101" i="1"/>
  <c r="AF101" i="1" s="1"/>
  <c r="T101" i="1"/>
  <c r="S101" i="1"/>
  <c r="R101" i="1"/>
  <c r="Q101" i="1"/>
  <c r="Z101" i="1" s="1"/>
  <c r="O101" i="1"/>
  <c r="N101" i="1"/>
  <c r="V101" i="1" s="1"/>
  <c r="X101" i="1" s="1"/>
  <c r="M101" i="1"/>
  <c r="AN101" i="1" s="1"/>
  <c r="K101" i="1"/>
  <c r="I101" i="1"/>
  <c r="J101" i="1" s="1"/>
  <c r="L101" i="1" s="1"/>
  <c r="H101" i="1"/>
  <c r="G101" i="1"/>
  <c r="F101" i="1"/>
  <c r="P101" i="1" s="1"/>
  <c r="Y101" i="1" s="1"/>
  <c r="AP101" i="1" s="1"/>
  <c r="D101" i="1"/>
  <c r="C101" i="1"/>
  <c r="E101" i="1" s="1"/>
  <c r="AO101" i="1" s="1"/>
  <c r="B101" i="1"/>
  <c r="A101" i="1"/>
  <c r="DI100" i="1"/>
  <c r="DJ100" i="1" s="1"/>
  <c r="DK100" i="1" s="1"/>
  <c r="DH100" i="1"/>
  <c r="DG100" i="1"/>
  <c r="DF100" i="1"/>
  <c r="DE100" i="1"/>
  <c r="DA100" i="1"/>
  <c r="CZ100" i="1"/>
  <c r="CY100" i="1"/>
  <c r="CX100" i="1"/>
  <c r="CV100" i="1"/>
  <c r="CT100" i="1"/>
  <c r="CS100" i="1"/>
  <c r="CP100" i="1"/>
  <c r="CO100" i="1"/>
  <c r="CN100" i="1"/>
  <c r="CQ100" i="1" s="1"/>
  <c r="CM100" i="1"/>
  <c r="CL100" i="1"/>
  <c r="CK100" i="1"/>
  <c r="CJ100" i="1"/>
  <c r="CI100" i="1"/>
  <c r="CW100" i="1" s="1"/>
  <c r="CF100" i="1"/>
  <c r="CE100" i="1"/>
  <c r="CD100" i="1"/>
  <c r="CG100" i="1" s="1"/>
  <c r="CA100" i="1"/>
  <c r="CB100" i="1" s="1"/>
  <c r="CC100" i="1" s="1"/>
  <c r="BZ100" i="1"/>
  <c r="BX100" i="1"/>
  <c r="BW100" i="1"/>
  <c r="BV100" i="1"/>
  <c r="BU100" i="1"/>
  <c r="BS100" i="1"/>
  <c r="BT100" i="1" s="1"/>
  <c r="BR100" i="1"/>
  <c r="BQ100" i="1"/>
  <c r="BN100" i="1"/>
  <c r="BO100" i="1" s="1"/>
  <c r="BP100" i="1" s="1"/>
  <c r="BM100" i="1"/>
  <c r="BH100" i="1"/>
  <c r="BE100" i="1"/>
  <c r="BF100" i="1" s="1"/>
  <c r="BD100" i="1"/>
  <c r="AZ100" i="1"/>
  <c r="AW100" i="1"/>
  <c r="AX100" i="1" s="1"/>
  <c r="AV100" i="1"/>
  <c r="AT100" i="1"/>
  <c r="AJ100" i="1"/>
  <c r="AL100" i="1" s="1"/>
  <c r="AH100" i="1"/>
  <c r="AG100" i="1"/>
  <c r="AB100" i="1"/>
  <c r="AK100" i="1" s="1"/>
  <c r="Y100" i="1"/>
  <c r="AP100" i="1" s="1"/>
  <c r="U100" i="1"/>
  <c r="AF100" i="1" s="1"/>
  <c r="T100" i="1"/>
  <c r="AD100" i="1" s="1"/>
  <c r="AM100" i="1" s="1"/>
  <c r="S100" i="1"/>
  <c r="R100" i="1"/>
  <c r="AA100" i="1" s="1"/>
  <c r="Q100" i="1"/>
  <c r="Z100" i="1" s="1"/>
  <c r="O100" i="1"/>
  <c r="W100" i="1" s="1"/>
  <c r="N100" i="1"/>
  <c r="V100" i="1" s="1"/>
  <c r="M100" i="1"/>
  <c r="AN100" i="1" s="1"/>
  <c r="L100" i="1"/>
  <c r="K100" i="1"/>
  <c r="J100" i="1"/>
  <c r="I100" i="1"/>
  <c r="H100" i="1"/>
  <c r="G100" i="1"/>
  <c r="F100" i="1"/>
  <c r="P100" i="1" s="1"/>
  <c r="D100" i="1"/>
  <c r="C100" i="1"/>
  <c r="B100" i="1"/>
  <c r="A100" i="1"/>
  <c r="DJ99" i="1"/>
  <c r="DI99" i="1"/>
  <c r="DH99" i="1"/>
  <c r="DF99" i="1"/>
  <c r="DE99" i="1"/>
  <c r="DG99" i="1" s="1"/>
  <c r="CZ99" i="1"/>
  <c r="CY99" i="1"/>
  <c r="DA99" i="1" s="1"/>
  <c r="CX99" i="1"/>
  <c r="CV99" i="1"/>
  <c r="CT99" i="1"/>
  <c r="CS99" i="1"/>
  <c r="CP99" i="1"/>
  <c r="CO99" i="1"/>
  <c r="CN99" i="1"/>
  <c r="CQ99" i="1" s="1"/>
  <c r="CM99" i="1"/>
  <c r="CK99" i="1"/>
  <c r="CJ99" i="1"/>
  <c r="CI99" i="1"/>
  <c r="CF99" i="1"/>
  <c r="CG99" i="1" s="1"/>
  <c r="CE99" i="1"/>
  <c r="CD99" i="1"/>
  <c r="CA99" i="1"/>
  <c r="CB99" i="1" s="1"/>
  <c r="CC99" i="1" s="1"/>
  <c r="BZ99" i="1"/>
  <c r="BX99" i="1"/>
  <c r="BY99" i="1" s="1"/>
  <c r="BW99" i="1"/>
  <c r="BV99" i="1"/>
  <c r="BS99" i="1"/>
  <c r="BR99" i="1"/>
  <c r="BQ99" i="1"/>
  <c r="BN99" i="1"/>
  <c r="BO99" i="1" s="1"/>
  <c r="BP99" i="1" s="1"/>
  <c r="BM99" i="1"/>
  <c r="BK99" i="1"/>
  <c r="BI99" i="1"/>
  <c r="BH99" i="1"/>
  <c r="BJ99" i="1" s="1"/>
  <c r="BF99" i="1"/>
  <c r="BE99" i="1"/>
  <c r="BD99" i="1"/>
  <c r="BG99" i="1" s="1"/>
  <c r="BC99" i="1"/>
  <c r="BL99" i="1" s="1"/>
  <c r="BA99" i="1"/>
  <c r="AZ99" i="1"/>
  <c r="BB99" i="1" s="1"/>
  <c r="AX99" i="1"/>
  <c r="AW99" i="1"/>
  <c r="AV99" i="1"/>
  <c r="AY99" i="1" s="1"/>
  <c r="AT99" i="1"/>
  <c r="AS99" i="1"/>
  <c r="AU99" i="1" s="1"/>
  <c r="AP99" i="1"/>
  <c r="AM99" i="1"/>
  <c r="AG99" i="1"/>
  <c r="AB99" i="1"/>
  <c r="AK99" i="1" s="1"/>
  <c r="Z99" i="1"/>
  <c r="Y99" i="1"/>
  <c r="U99" i="1"/>
  <c r="AF99" i="1" s="1"/>
  <c r="T99" i="1"/>
  <c r="AD99" i="1" s="1"/>
  <c r="S99" i="1"/>
  <c r="R99" i="1"/>
  <c r="AA99" i="1" s="1"/>
  <c r="AJ99" i="1" s="1"/>
  <c r="AL99" i="1" s="1"/>
  <c r="Q99" i="1"/>
  <c r="P99" i="1"/>
  <c r="O99" i="1"/>
  <c r="W99" i="1" s="1"/>
  <c r="N99" i="1"/>
  <c r="V99" i="1" s="1"/>
  <c r="M99" i="1"/>
  <c r="AN99" i="1" s="1"/>
  <c r="L99" i="1"/>
  <c r="K99" i="1"/>
  <c r="J99" i="1"/>
  <c r="I99" i="1"/>
  <c r="H99" i="1"/>
  <c r="G99" i="1"/>
  <c r="AQ99" i="1" s="1"/>
  <c r="F99" i="1"/>
  <c r="E99" i="1"/>
  <c r="D99" i="1"/>
  <c r="C99" i="1"/>
  <c r="B99" i="1"/>
  <c r="A99" i="1"/>
  <c r="DJ98" i="1"/>
  <c r="DI98" i="1"/>
  <c r="DH98" i="1"/>
  <c r="DG98" i="1"/>
  <c r="DF98" i="1"/>
  <c r="DE98" i="1"/>
  <c r="CZ98" i="1"/>
  <c r="CY98" i="1"/>
  <c r="CX98" i="1"/>
  <c r="CV98" i="1"/>
  <c r="CT98" i="1"/>
  <c r="CS98" i="1"/>
  <c r="CQ98" i="1"/>
  <c r="CP98" i="1"/>
  <c r="CO98" i="1"/>
  <c r="CN98" i="1"/>
  <c r="CM98" i="1"/>
  <c r="CK98" i="1"/>
  <c r="CJ98" i="1"/>
  <c r="CI98" i="1"/>
  <c r="CL98" i="1" s="1"/>
  <c r="CF98" i="1"/>
  <c r="CE98" i="1"/>
  <c r="CD98" i="1"/>
  <c r="CG98" i="1" s="1"/>
  <c r="CA98" i="1"/>
  <c r="CB98" i="1" s="1"/>
  <c r="BZ98" i="1"/>
  <c r="BX98" i="1"/>
  <c r="BW98" i="1"/>
  <c r="BV98" i="1"/>
  <c r="BY98" i="1" s="1"/>
  <c r="BS98" i="1"/>
  <c r="BT98" i="1" s="1"/>
  <c r="BU98" i="1" s="1"/>
  <c r="BR98" i="1"/>
  <c r="BQ98" i="1"/>
  <c r="BN98" i="1"/>
  <c r="BO98" i="1" s="1"/>
  <c r="BP98" i="1" s="1"/>
  <c r="BM98" i="1"/>
  <c r="BK98" i="1"/>
  <c r="BI98" i="1"/>
  <c r="BH98" i="1"/>
  <c r="BJ98" i="1" s="1"/>
  <c r="BD98" i="1"/>
  <c r="BA98" i="1"/>
  <c r="AZ98" i="1"/>
  <c r="BB98" i="1" s="1"/>
  <c r="BC98" i="1" s="1"/>
  <c r="AV98" i="1"/>
  <c r="AT98" i="1"/>
  <c r="AP98" i="1"/>
  <c r="AK98" i="1"/>
  <c r="AG98" i="1"/>
  <c r="AF98" i="1"/>
  <c r="AN98" i="1" s="1"/>
  <c r="AS98" i="1" s="1"/>
  <c r="AU98" i="1" s="1"/>
  <c r="AB98" i="1"/>
  <c r="Z98" i="1"/>
  <c r="W98" i="1"/>
  <c r="U98" i="1"/>
  <c r="T98" i="1"/>
  <c r="AD98" i="1" s="1"/>
  <c r="AM98" i="1" s="1"/>
  <c r="S98" i="1"/>
  <c r="R98" i="1"/>
  <c r="AA98" i="1" s="1"/>
  <c r="Q98" i="1"/>
  <c r="P98" i="1"/>
  <c r="Y98" i="1" s="1"/>
  <c r="O98" i="1"/>
  <c r="N98" i="1"/>
  <c r="V98" i="1" s="1"/>
  <c r="X98" i="1" s="1"/>
  <c r="M98" i="1"/>
  <c r="K98" i="1"/>
  <c r="I98" i="1"/>
  <c r="H98" i="1"/>
  <c r="J98" i="1" s="1"/>
  <c r="L98" i="1" s="1"/>
  <c r="G98" i="1"/>
  <c r="AQ98" i="1" s="1"/>
  <c r="F98" i="1"/>
  <c r="E98" i="1"/>
  <c r="AO98" i="1" s="1"/>
  <c r="D98" i="1"/>
  <c r="AI98" i="1" s="1"/>
  <c r="C98" i="1"/>
  <c r="B98" i="1"/>
  <c r="A98" i="1"/>
  <c r="DK97" i="1"/>
  <c r="DJ97" i="1"/>
  <c r="DI97" i="1"/>
  <c r="DH97" i="1"/>
  <c r="DF97" i="1"/>
  <c r="DE97" i="1"/>
  <c r="DG97" i="1" s="1"/>
  <c r="CZ97" i="1"/>
  <c r="CY97" i="1"/>
  <c r="DA97" i="1" s="1"/>
  <c r="CX97" i="1"/>
  <c r="CW97" i="1"/>
  <c r="CV97" i="1"/>
  <c r="CT97" i="1"/>
  <c r="CS97" i="1"/>
  <c r="CP97" i="1"/>
  <c r="CO97" i="1"/>
  <c r="CN97" i="1"/>
  <c r="CM97" i="1"/>
  <c r="CL97" i="1"/>
  <c r="CK97" i="1"/>
  <c r="CJ97" i="1"/>
  <c r="CI97" i="1"/>
  <c r="CG97" i="1"/>
  <c r="CE97" i="1"/>
  <c r="CF97" i="1" s="1"/>
  <c r="CD97" i="1"/>
  <c r="CB97" i="1"/>
  <c r="CA97" i="1"/>
  <c r="BZ97" i="1"/>
  <c r="CC97" i="1" s="1"/>
  <c r="BW97" i="1"/>
  <c r="BX97" i="1" s="1"/>
  <c r="BV97" i="1"/>
  <c r="BY97" i="1" s="1"/>
  <c r="BS97" i="1"/>
  <c r="BR97" i="1"/>
  <c r="BQ97" i="1"/>
  <c r="BT97" i="1" s="1"/>
  <c r="BU97" i="1" s="1"/>
  <c r="BO97" i="1"/>
  <c r="BP97" i="1" s="1"/>
  <c r="BN97" i="1"/>
  <c r="BM97" i="1"/>
  <c r="BK97" i="1"/>
  <c r="BJ97" i="1"/>
  <c r="BI97" i="1"/>
  <c r="BH97" i="1"/>
  <c r="BG97" i="1"/>
  <c r="BF97" i="1"/>
  <c r="BD97" i="1"/>
  <c r="BE97" i="1" s="1"/>
  <c r="BC97" i="1"/>
  <c r="BB97" i="1"/>
  <c r="BA97" i="1"/>
  <c r="AZ97" i="1"/>
  <c r="AX97" i="1"/>
  <c r="AY97" i="1" s="1"/>
  <c r="AV97" i="1"/>
  <c r="AW97" i="1" s="1"/>
  <c r="AT97" i="1"/>
  <c r="AS97" i="1"/>
  <c r="AU97" i="1" s="1"/>
  <c r="AP97" i="1"/>
  <c r="AH97" i="1"/>
  <c r="AG97" i="1"/>
  <c r="AD97" i="1"/>
  <c r="Z97" i="1"/>
  <c r="AQ97" i="1" s="1"/>
  <c r="U97" i="1"/>
  <c r="AF97" i="1" s="1"/>
  <c r="T97" i="1"/>
  <c r="S97" i="1"/>
  <c r="AB97" i="1" s="1"/>
  <c r="AK97" i="1" s="1"/>
  <c r="R97" i="1"/>
  <c r="AA97" i="1" s="1"/>
  <c r="Q97" i="1"/>
  <c r="P97" i="1"/>
  <c r="Y97" i="1" s="1"/>
  <c r="O97" i="1"/>
  <c r="W97" i="1" s="1"/>
  <c r="AI97" i="1" s="1"/>
  <c r="N97" i="1"/>
  <c r="V97" i="1" s="1"/>
  <c r="X97" i="1" s="1"/>
  <c r="M97" i="1"/>
  <c r="AN97" i="1" s="1"/>
  <c r="K97" i="1"/>
  <c r="AM97" i="1" s="1"/>
  <c r="J97" i="1"/>
  <c r="L97" i="1" s="1"/>
  <c r="I97" i="1"/>
  <c r="H97" i="1"/>
  <c r="G97" i="1"/>
  <c r="F97" i="1"/>
  <c r="E97" i="1"/>
  <c r="AO97" i="1" s="1"/>
  <c r="D97" i="1"/>
  <c r="C97" i="1"/>
  <c r="B97" i="1"/>
  <c r="A97" i="1"/>
  <c r="DI96" i="1"/>
  <c r="DH96" i="1"/>
  <c r="DJ96" i="1" s="1"/>
  <c r="DF96" i="1"/>
  <c r="DE96" i="1"/>
  <c r="DG96" i="1" s="1"/>
  <c r="CZ96" i="1"/>
  <c r="CX96" i="1"/>
  <c r="CY96" i="1" s="1"/>
  <c r="CW96" i="1"/>
  <c r="CV96" i="1"/>
  <c r="CT96" i="1"/>
  <c r="CS96" i="1"/>
  <c r="CP96" i="1"/>
  <c r="CO96" i="1"/>
  <c r="CN96" i="1"/>
  <c r="CM96" i="1"/>
  <c r="CU96" i="1" s="1"/>
  <c r="CK96" i="1"/>
  <c r="CJ96" i="1"/>
  <c r="CL96" i="1" s="1"/>
  <c r="CI96" i="1"/>
  <c r="CG96" i="1"/>
  <c r="CE96" i="1"/>
  <c r="CF96" i="1" s="1"/>
  <c r="CD96" i="1"/>
  <c r="CB96" i="1"/>
  <c r="CA96" i="1"/>
  <c r="BZ96" i="1"/>
  <c r="BY96" i="1"/>
  <c r="BW96" i="1"/>
  <c r="BX96" i="1" s="1"/>
  <c r="BV96" i="1"/>
  <c r="BR96" i="1"/>
  <c r="BS96" i="1" s="1"/>
  <c r="BQ96" i="1"/>
  <c r="BT96" i="1" s="1"/>
  <c r="BU96" i="1" s="1"/>
  <c r="BO96" i="1"/>
  <c r="BP96" i="1" s="1"/>
  <c r="BN96" i="1"/>
  <c r="BM96" i="1"/>
  <c r="BJ96" i="1"/>
  <c r="BI96" i="1"/>
  <c r="BH96" i="1"/>
  <c r="BD96" i="1"/>
  <c r="BB96" i="1"/>
  <c r="BA96" i="1"/>
  <c r="AZ96" i="1"/>
  <c r="AV96" i="1"/>
  <c r="AT96" i="1"/>
  <c r="AQ96" i="1"/>
  <c r="AG96" i="1"/>
  <c r="AD96" i="1"/>
  <c r="AM96" i="1" s="1"/>
  <c r="AA96" i="1"/>
  <c r="Z96" i="1"/>
  <c r="X96" i="1"/>
  <c r="U96" i="1"/>
  <c r="AF96" i="1" s="1"/>
  <c r="AN96" i="1" s="1"/>
  <c r="AS96" i="1" s="1"/>
  <c r="AU96" i="1" s="1"/>
  <c r="T96" i="1"/>
  <c r="S96" i="1"/>
  <c r="AB96" i="1" s="1"/>
  <c r="AK96" i="1" s="1"/>
  <c r="R96" i="1"/>
  <c r="Q96" i="1"/>
  <c r="O96" i="1"/>
  <c r="W96" i="1" s="1"/>
  <c r="AI96" i="1" s="1"/>
  <c r="N96" i="1"/>
  <c r="V96" i="1" s="1"/>
  <c r="M96" i="1"/>
  <c r="K96" i="1"/>
  <c r="I96" i="1"/>
  <c r="H96" i="1"/>
  <c r="J96" i="1" s="1"/>
  <c r="L96" i="1" s="1"/>
  <c r="G96" i="1"/>
  <c r="F96" i="1"/>
  <c r="P96" i="1" s="1"/>
  <c r="Y96" i="1" s="1"/>
  <c r="AP96" i="1" s="1"/>
  <c r="E96" i="1"/>
  <c r="D96" i="1"/>
  <c r="C96" i="1"/>
  <c r="B96" i="1"/>
  <c r="A96" i="1"/>
  <c r="DI95" i="1"/>
  <c r="DH95" i="1"/>
  <c r="DJ95" i="1" s="1"/>
  <c r="DK95" i="1" s="1"/>
  <c r="DF95" i="1"/>
  <c r="DE95" i="1"/>
  <c r="DG95" i="1" s="1"/>
  <c r="CZ95" i="1"/>
  <c r="CX95" i="1"/>
  <c r="CY95" i="1" s="1"/>
  <c r="DA95" i="1" s="1"/>
  <c r="CV95" i="1"/>
  <c r="CU95" i="1"/>
  <c r="CT95" i="1"/>
  <c r="CS95" i="1"/>
  <c r="CP95" i="1"/>
  <c r="CO95" i="1"/>
  <c r="CN95" i="1"/>
  <c r="CM95" i="1"/>
  <c r="CQ95" i="1" s="1"/>
  <c r="CK95" i="1"/>
  <c r="CJ95" i="1"/>
  <c r="CI95" i="1"/>
  <c r="CE95" i="1"/>
  <c r="CF95" i="1" s="1"/>
  <c r="CG95" i="1" s="1"/>
  <c r="CD95" i="1"/>
  <c r="CC95" i="1"/>
  <c r="CB95" i="1"/>
  <c r="CA95" i="1"/>
  <c r="BZ95" i="1"/>
  <c r="BW95" i="1"/>
  <c r="BX95" i="1" s="1"/>
  <c r="BY95" i="1" s="1"/>
  <c r="BV95" i="1"/>
  <c r="BR95" i="1"/>
  <c r="BS95" i="1" s="1"/>
  <c r="BT95" i="1" s="1"/>
  <c r="BQ95" i="1"/>
  <c r="BO95" i="1"/>
  <c r="BN95" i="1"/>
  <c r="BM95" i="1"/>
  <c r="BJ95" i="1"/>
  <c r="BI95" i="1"/>
  <c r="BH95" i="1"/>
  <c r="BK95" i="1" s="1"/>
  <c r="BD95" i="1"/>
  <c r="BB95" i="1"/>
  <c r="BA95" i="1"/>
  <c r="AZ95" i="1"/>
  <c r="BC95" i="1" s="1"/>
  <c r="AW95" i="1"/>
  <c r="AV95" i="1"/>
  <c r="AT95" i="1"/>
  <c r="AQ95" i="1"/>
  <c r="AG95" i="1"/>
  <c r="AF95" i="1"/>
  <c r="AN95" i="1" s="1"/>
  <c r="AD95" i="1"/>
  <c r="AA95" i="1"/>
  <c r="Y95" i="1"/>
  <c r="AP95" i="1" s="1"/>
  <c r="U95" i="1"/>
  <c r="T95" i="1"/>
  <c r="S95" i="1"/>
  <c r="AB95" i="1" s="1"/>
  <c r="R95" i="1"/>
  <c r="Q95" i="1"/>
  <c r="Z95" i="1" s="1"/>
  <c r="P95" i="1"/>
  <c r="O95" i="1"/>
  <c r="W95" i="1" s="1"/>
  <c r="AI95" i="1" s="1"/>
  <c r="N95" i="1"/>
  <c r="V95" i="1" s="1"/>
  <c r="X95" i="1" s="1"/>
  <c r="M95" i="1"/>
  <c r="K95" i="1"/>
  <c r="I95" i="1"/>
  <c r="H95" i="1"/>
  <c r="J95" i="1" s="1"/>
  <c r="L95" i="1" s="1"/>
  <c r="G95" i="1"/>
  <c r="F95" i="1"/>
  <c r="D95" i="1"/>
  <c r="C95" i="1"/>
  <c r="B95" i="1"/>
  <c r="A95" i="1"/>
  <c r="DI94" i="1"/>
  <c r="DH94" i="1"/>
  <c r="DJ94" i="1" s="1"/>
  <c r="DK94" i="1" s="1"/>
  <c r="DF94" i="1"/>
  <c r="DG94" i="1" s="1"/>
  <c r="DE94" i="1"/>
  <c r="CZ94" i="1"/>
  <c r="CX94" i="1"/>
  <c r="CY94" i="1" s="1"/>
  <c r="DA94" i="1" s="1"/>
  <c r="CV94" i="1"/>
  <c r="CT94" i="1"/>
  <c r="CS94" i="1"/>
  <c r="CP94" i="1"/>
  <c r="CO94" i="1"/>
  <c r="CN94" i="1"/>
  <c r="CM94" i="1"/>
  <c r="CK94" i="1"/>
  <c r="CJ94" i="1"/>
  <c r="CL94" i="1" s="1"/>
  <c r="CI94" i="1"/>
  <c r="CF94" i="1"/>
  <c r="CE94" i="1"/>
  <c r="CD94" i="1"/>
  <c r="CB94" i="1"/>
  <c r="CA94" i="1"/>
  <c r="BZ94" i="1"/>
  <c r="CC94" i="1" s="1"/>
  <c r="BW94" i="1"/>
  <c r="BX94" i="1" s="1"/>
  <c r="BV94" i="1"/>
  <c r="BY94" i="1" s="1"/>
  <c r="BR94" i="1"/>
  <c r="BS94" i="1" s="1"/>
  <c r="BT94" i="1" s="1"/>
  <c r="BQ94" i="1"/>
  <c r="BO94" i="1"/>
  <c r="BP94" i="1" s="1"/>
  <c r="BN94" i="1"/>
  <c r="BM94" i="1"/>
  <c r="BJ94" i="1"/>
  <c r="BH94" i="1"/>
  <c r="BG94" i="1"/>
  <c r="BE94" i="1"/>
  <c r="BD94" i="1"/>
  <c r="BF94" i="1" s="1"/>
  <c r="BB94" i="1"/>
  <c r="AZ94" i="1"/>
  <c r="AW94" i="1"/>
  <c r="AV94" i="1"/>
  <c r="AX94" i="1" s="1"/>
  <c r="AY94" i="1" s="1"/>
  <c r="AT94" i="1"/>
  <c r="AJ94" i="1"/>
  <c r="AG94" i="1"/>
  <c r="AS94" i="1" s="1"/>
  <c r="AU94" i="1" s="1"/>
  <c r="AF94" i="1"/>
  <c r="AN94" i="1" s="1"/>
  <c r="AD94" i="1"/>
  <c r="AM94" i="1" s="1"/>
  <c r="AA94" i="1"/>
  <c r="V94" i="1"/>
  <c r="X94" i="1" s="1"/>
  <c r="U94" i="1"/>
  <c r="T94" i="1"/>
  <c r="S94" i="1"/>
  <c r="AB94" i="1" s="1"/>
  <c r="AK94" i="1" s="1"/>
  <c r="AL94" i="1" s="1"/>
  <c r="R94" i="1"/>
  <c r="Q94" i="1"/>
  <c r="Z94" i="1" s="1"/>
  <c r="AQ94" i="1" s="1"/>
  <c r="O94" i="1"/>
  <c r="W94" i="1" s="1"/>
  <c r="N94" i="1"/>
  <c r="M94" i="1"/>
  <c r="K94" i="1"/>
  <c r="I94" i="1"/>
  <c r="H94" i="1"/>
  <c r="J94" i="1" s="1"/>
  <c r="L94" i="1" s="1"/>
  <c r="G94" i="1"/>
  <c r="F94" i="1"/>
  <c r="P94" i="1" s="1"/>
  <c r="Y94" i="1" s="1"/>
  <c r="AP94" i="1" s="1"/>
  <c r="D94" i="1"/>
  <c r="AI94" i="1" s="1"/>
  <c r="C94" i="1"/>
  <c r="B94" i="1"/>
  <c r="A94" i="1"/>
  <c r="DI93" i="1"/>
  <c r="DJ93" i="1" s="1"/>
  <c r="DH93" i="1"/>
  <c r="DF93" i="1"/>
  <c r="DG93" i="1" s="1"/>
  <c r="DE93" i="1"/>
  <c r="CZ93" i="1"/>
  <c r="CX93" i="1"/>
  <c r="CY93" i="1" s="1"/>
  <c r="DA93" i="1" s="1"/>
  <c r="CV93" i="1"/>
  <c r="CT93" i="1"/>
  <c r="CS93" i="1"/>
  <c r="CP93" i="1"/>
  <c r="CQ93" i="1" s="1"/>
  <c r="CO93" i="1"/>
  <c r="CN93" i="1"/>
  <c r="CM93" i="1"/>
  <c r="CU93" i="1" s="1"/>
  <c r="CK93" i="1"/>
  <c r="CJ93" i="1"/>
  <c r="CI93" i="1"/>
  <c r="CF93" i="1"/>
  <c r="CE93" i="1"/>
  <c r="CD93" i="1"/>
  <c r="CG93" i="1" s="1"/>
  <c r="CC93" i="1"/>
  <c r="CH93" i="1" s="1"/>
  <c r="CA93" i="1"/>
  <c r="CB93" i="1" s="1"/>
  <c r="BZ93" i="1"/>
  <c r="BX93" i="1"/>
  <c r="BW93" i="1"/>
  <c r="BV93" i="1"/>
  <c r="BY93" i="1" s="1"/>
  <c r="BR93" i="1"/>
  <c r="BS93" i="1" s="1"/>
  <c r="BT93" i="1" s="1"/>
  <c r="BU93" i="1" s="1"/>
  <c r="BQ93" i="1"/>
  <c r="BO93" i="1"/>
  <c r="BN93" i="1"/>
  <c r="BM93" i="1"/>
  <c r="BP93" i="1" s="1"/>
  <c r="BK93" i="1"/>
  <c r="BJ93" i="1"/>
  <c r="BH93" i="1"/>
  <c r="BI93" i="1" s="1"/>
  <c r="BG93" i="1"/>
  <c r="BF93" i="1"/>
  <c r="BE93" i="1"/>
  <c r="BD93" i="1"/>
  <c r="BB93" i="1"/>
  <c r="BC93" i="1" s="1"/>
  <c r="BL93" i="1" s="1"/>
  <c r="AZ93" i="1"/>
  <c r="BA93" i="1" s="1"/>
  <c r="AW93" i="1"/>
  <c r="AX93" i="1" s="1"/>
  <c r="AY93" i="1" s="1"/>
  <c r="AV93" i="1"/>
  <c r="AT93" i="1"/>
  <c r="AJ93" i="1"/>
  <c r="AG93" i="1"/>
  <c r="AD93" i="1"/>
  <c r="AB93" i="1"/>
  <c r="AA93" i="1"/>
  <c r="AC93" i="1" s="1"/>
  <c r="W93" i="1"/>
  <c r="U93" i="1"/>
  <c r="AF93" i="1" s="1"/>
  <c r="T93" i="1"/>
  <c r="S93" i="1"/>
  <c r="R93" i="1"/>
  <c r="Q93" i="1"/>
  <c r="Z93" i="1" s="1"/>
  <c r="O93" i="1"/>
  <c r="N93" i="1"/>
  <c r="V93" i="1" s="1"/>
  <c r="X93" i="1" s="1"/>
  <c r="M93" i="1"/>
  <c r="AN93" i="1" s="1"/>
  <c r="K93" i="1"/>
  <c r="I93" i="1"/>
  <c r="J93" i="1" s="1"/>
  <c r="L93" i="1" s="1"/>
  <c r="H93" i="1"/>
  <c r="G93" i="1"/>
  <c r="F93" i="1"/>
  <c r="P93" i="1" s="1"/>
  <c r="Y93" i="1" s="1"/>
  <c r="AP93" i="1" s="1"/>
  <c r="D93" i="1"/>
  <c r="C93" i="1"/>
  <c r="E93" i="1" s="1"/>
  <c r="AO93" i="1" s="1"/>
  <c r="B93" i="1"/>
  <c r="A93" i="1"/>
  <c r="DJ92" i="1"/>
  <c r="DK92" i="1" s="1"/>
  <c r="DI92" i="1"/>
  <c r="DH92" i="1"/>
  <c r="DG92" i="1"/>
  <c r="DF92" i="1"/>
  <c r="DE92" i="1"/>
  <c r="DA92" i="1"/>
  <c r="CZ92" i="1"/>
  <c r="CY92" i="1"/>
  <c r="CX92" i="1"/>
  <c r="CV92" i="1"/>
  <c r="CT92" i="1"/>
  <c r="CS92" i="1"/>
  <c r="CP92" i="1"/>
  <c r="CO92" i="1"/>
  <c r="CN92" i="1"/>
  <c r="CQ92" i="1" s="1"/>
  <c r="CM92" i="1"/>
  <c r="CL92" i="1"/>
  <c r="CK92" i="1"/>
  <c r="CJ92" i="1"/>
  <c r="CW92" i="1" s="1"/>
  <c r="CI92" i="1"/>
  <c r="CF92" i="1"/>
  <c r="CE92" i="1"/>
  <c r="CD92" i="1"/>
  <c r="CG92" i="1" s="1"/>
  <c r="CA92" i="1"/>
  <c r="CB92" i="1" s="1"/>
  <c r="CC92" i="1" s="1"/>
  <c r="BZ92" i="1"/>
  <c r="BX92" i="1"/>
  <c r="BW92" i="1"/>
  <c r="BV92" i="1"/>
  <c r="BS92" i="1"/>
  <c r="BT92" i="1" s="1"/>
  <c r="BU92" i="1" s="1"/>
  <c r="BR92" i="1"/>
  <c r="BQ92" i="1"/>
  <c r="BN92" i="1"/>
  <c r="BO92" i="1" s="1"/>
  <c r="BP92" i="1" s="1"/>
  <c r="BM92" i="1"/>
  <c r="BH92" i="1"/>
  <c r="BF92" i="1"/>
  <c r="BE92" i="1"/>
  <c r="BD92" i="1"/>
  <c r="AZ92" i="1"/>
  <c r="AX92" i="1"/>
  <c r="AW92" i="1"/>
  <c r="AV92" i="1"/>
  <c r="AY92" i="1" s="1"/>
  <c r="AT92" i="1"/>
  <c r="AG92" i="1"/>
  <c r="AS92" i="1" s="1"/>
  <c r="AU92" i="1" s="1"/>
  <c r="AF92" i="1"/>
  <c r="AB92" i="1"/>
  <c r="Z92" i="1"/>
  <c r="U92" i="1"/>
  <c r="T92" i="1"/>
  <c r="AD92" i="1" s="1"/>
  <c r="AM92" i="1" s="1"/>
  <c r="S92" i="1"/>
  <c r="R92" i="1"/>
  <c r="AA92" i="1" s="1"/>
  <c r="Q92" i="1"/>
  <c r="O92" i="1"/>
  <c r="W92" i="1" s="1"/>
  <c r="N92" i="1"/>
  <c r="V92" i="1" s="1"/>
  <c r="M92" i="1"/>
  <c r="AN92" i="1" s="1"/>
  <c r="K92" i="1"/>
  <c r="I92" i="1"/>
  <c r="J92" i="1" s="1"/>
  <c r="L92" i="1" s="1"/>
  <c r="H92" i="1"/>
  <c r="G92" i="1"/>
  <c r="F92" i="1"/>
  <c r="P92" i="1" s="1"/>
  <c r="Y92" i="1" s="1"/>
  <c r="AP92" i="1" s="1"/>
  <c r="D92" i="1"/>
  <c r="C92" i="1"/>
  <c r="B92" i="1"/>
  <c r="A92" i="1"/>
  <c r="DJ91" i="1"/>
  <c r="DI91" i="1"/>
  <c r="DH91" i="1"/>
  <c r="DG91" i="1"/>
  <c r="DF91" i="1"/>
  <c r="DE91" i="1"/>
  <c r="CZ91" i="1"/>
  <c r="CY91" i="1"/>
  <c r="DA91" i="1" s="1"/>
  <c r="CX91" i="1"/>
  <c r="CV91" i="1"/>
  <c r="CT91" i="1"/>
  <c r="CS91" i="1"/>
  <c r="CP91" i="1"/>
  <c r="CO91" i="1"/>
  <c r="CQ91" i="1" s="1"/>
  <c r="CN91" i="1"/>
  <c r="CM91" i="1"/>
  <c r="CK91" i="1"/>
  <c r="CJ91" i="1"/>
  <c r="CI91" i="1"/>
  <c r="CL91" i="1" s="1"/>
  <c r="CG91" i="1"/>
  <c r="CF91" i="1"/>
  <c r="CE91" i="1"/>
  <c r="CD91" i="1"/>
  <c r="CA91" i="1"/>
  <c r="CB91" i="1" s="1"/>
  <c r="CC91" i="1" s="1"/>
  <c r="BZ91" i="1"/>
  <c r="BY91" i="1"/>
  <c r="BX91" i="1"/>
  <c r="BW91" i="1"/>
  <c r="BV91" i="1"/>
  <c r="BS91" i="1"/>
  <c r="BT91" i="1" s="1"/>
  <c r="BU91" i="1" s="1"/>
  <c r="BR91" i="1"/>
  <c r="BQ91" i="1"/>
  <c r="BP91" i="1"/>
  <c r="BN91" i="1"/>
  <c r="BO91" i="1" s="1"/>
  <c r="BM91" i="1"/>
  <c r="BH91" i="1"/>
  <c r="BF91" i="1"/>
  <c r="BG91" i="1" s="1"/>
  <c r="BE91" i="1"/>
  <c r="BD91" i="1"/>
  <c r="AZ91" i="1"/>
  <c r="AX91" i="1"/>
  <c r="AW91" i="1"/>
  <c r="AV91" i="1"/>
  <c r="AY91" i="1" s="1"/>
  <c r="AT91" i="1"/>
  <c r="AS91" i="1"/>
  <c r="AU91" i="1" s="1"/>
  <c r="AP91" i="1"/>
  <c r="AK91" i="1"/>
  <c r="AG91" i="1"/>
  <c r="AB91" i="1"/>
  <c r="Z91" i="1"/>
  <c r="Y91" i="1"/>
  <c r="W91" i="1"/>
  <c r="U91" i="1"/>
  <c r="AF91" i="1" s="1"/>
  <c r="T91" i="1"/>
  <c r="AD91" i="1" s="1"/>
  <c r="AM91" i="1" s="1"/>
  <c r="S91" i="1"/>
  <c r="R91" i="1"/>
  <c r="AA91" i="1" s="1"/>
  <c r="AJ91" i="1" s="1"/>
  <c r="Q91" i="1"/>
  <c r="P91" i="1"/>
  <c r="O91" i="1"/>
  <c r="N91" i="1"/>
  <c r="V91" i="1" s="1"/>
  <c r="M91" i="1"/>
  <c r="AN91" i="1" s="1"/>
  <c r="K91" i="1"/>
  <c r="J91" i="1"/>
  <c r="L91" i="1" s="1"/>
  <c r="I91" i="1"/>
  <c r="H91" i="1"/>
  <c r="G91" i="1"/>
  <c r="AQ91" i="1" s="1"/>
  <c r="F91" i="1"/>
  <c r="E91" i="1"/>
  <c r="D91" i="1"/>
  <c r="C91" i="1"/>
  <c r="B91" i="1"/>
  <c r="A91" i="1"/>
  <c r="DJ90" i="1"/>
  <c r="DI90" i="1"/>
  <c r="DH90" i="1"/>
  <c r="DF90" i="1"/>
  <c r="DE90" i="1"/>
  <c r="DG90" i="1" s="1"/>
  <c r="CZ90" i="1"/>
  <c r="CY90" i="1"/>
  <c r="DA90" i="1" s="1"/>
  <c r="CX90" i="1"/>
  <c r="CW90" i="1"/>
  <c r="DB90" i="1" s="1"/>
  <c r="CV90" i="1"/>
  <c r="CT90" i="1"/>
  <c r="CS90" i="1"/>
  <c r="CQ90" i="1"/>
  <c r="CP90" i="1"/>
  <c r="CO90" i="1"/>
  <c r="CN90" i="1"/>
  <c r="CM90" i="1"/>
  <c r="CU90" i="1" s="1"/>
  <c r="CK90" i="1"/>
  <c r="CJ90" i="1"/>
  <c r="CL90" i="1" s="1"/>
  <c r="CR90" i="1" s="1"/>
  <c r="CI90" i="1"/>
  <c r="CG90" i="1"/>
  <c r="CF90" i="1"/>
  <c r="CE90" i="1"/>
  <c r="CD90" i="1"/>
  <c r="CA90" i="1"/>
  <c r="CB90" i="1" s="1"/>
  <c r="BZ90" i="1"/>
  <c r="CC90" i="1" s="1"/>
  <c r="BX90" i="1"/>
  <c r="BW90" i="1"/>
  <c r="BV90" i="1"/>
  <c r="BY90" i="1" s="1"/>
  <c r="BS90" i="1"/>
  <c r="BR90" i="1"/>
  <c r="BQ90" i="1"/>
  <c r="BT90" i="1" s="1"/>
  <c r="BU90" i="1" s="1"/>
  <c r="BN90" i="1"/>
  <c r="BO90" i="1" s="1"/>
  <c r="BP90" i="1" s="1"/>
  <c r="BM90" i="1"/>
  <c r="BK90" i="1"/>
  <c r="BI90" i="1"/>
  <c r="BH90" i="1"/>
  <c r="BJ90" i="1" s="1"/>
  <c r="BD90" i="1"/>
  <c r="BC90" i="1"/>
  <c r="BA90" i="1"/>
  <c r="AZ90" i="1"/>
  <c r="BB90" i="1" s="1"/>
  <c r="AV90" i="1"/>
  <c r="AT90" i="1"/>
  <c r="AP90" i="1"/>
  <c r="AN90" i="1"/>
  <c r="AS90" i="1" s="1"/>
  <c r="AU90" i="1" s="1"/>
  <c r="AK90" i="1"/>
  <c r="AG90" i="1"/>
  <c r="AF90" i="1"/>
  <c r="AB90" i="1"/>
  <c r="Z90" i="1"/>
  <c r="X90" i="1"/>
  <c r="U90" i="1"/>
  <c r="T90" i="1"/>
  <c r="AD90" i="1" s="1"/>
  <c r="AM90" i="1" s="1"/>
  <c r="S90" i="1"/>
  <c r="R90" i="1"/>
  <c r="AA90" i="1" s="1"/>
  <c r="Q90" i="1"/>
  <c r="P90" i="1"/>
  <c r="Y90" i="1" s="1"/>
  <c r="O90" i="1"/>
  <c r="W90" i="1" s="1"/>
  <c r="N90" i="1"/>
  <c r="V90" i="1" s="1"/>
  <c r="AH90" i="1" s="1"/>
  <c r="M90" i="1"/>
  <c r="K90" i="1"/>
  <c r="J90" i="1"/>
  <c r="L90" i="1" s="1"/>
  <c r="I90" i="1"/>
  <c r="H90" i="1"/>
  <c r="G90" i="1"/>
  <c r="AQ90" i="1" s="1"/>
  <c r="F90" i="1"/>
  <c r="E90" i="1"/>
  <c r="D90" i="1"/>
  <c r="C90" i="1"/>
  <c r="B90" i="1"/>
  <c r="A90" i="1"/>
  <c r="DI89" i="1"/>
  <c r="DH89" i="1"/>
  <c r="DJ89" i="1" s="1"/>
  <c r="DF89" i="1"/>
  <c r="DE89" i="1"/>
  <c r="DG89" i="1" s="1"/>
  <c r="CZ89" i="1"/>
  <c r="CY89" i="1"/>
  <c r="CX89" i="1"/>
  <c r="CV89" i="1"/>
  <c r="CT89" i="1"/>
  <c r="CS89" i="1"/>
  <c r="CP89" i="1"/>
  <c r="CO89" i="1"/>
  <c r="CU89" i="1" s="1"/>
  <c r="CN89" i="1"/>
  <c r="CM89" i="1"/>
  <c r="CL89" i="1"/>
  <c r="CK89" i="1"/>
  <c r="CJ89" i="1"/>
  <c r="CW89" i="1" s="1"/>
  <c r="CI89" i="1"/>
  <c r="CE89" i="1"/>
  <c r="CF89" i="1" s="1"/>
  <c r="CD89" i="1"/>
  <c r="CG89" i="1" s="1"/>
  <c r="CB89" i="1"/>
  <c r="CC89" i="1" s="1"/>
  <c r="CA89" i="1"/>
  <c r="BZ89" i="1"/>
  <c r="BW89" i="1"/>
  <c r="BX89" i="1" s="1"/>
  <c r="BY89" i="1" s="1"/>
  <c r="BV89" i="1"/>
  <c r="BT89" i="1"/>
  <c r="BU89" i="1" s="1"/>
  <c r="BS89" i="1"/>
  <c r="BR89" i="1"/>
  <c r="BQ89" i="1"/>
  <c r="BO89" i="1"/>
  <c r="BP89" i="1" s="1"/>
  <c r="BN89" i="1"/>
  <c r="BM89" i="1"/>
  <c r="BK89" i="1"/>
  <c r="BJ89" i="1"/>
  <c r="BI89" i="1"/>
  <c r="BH89" i="1"/>
  <c r="BD89" i="1"/>
  <c r="BC89" i="1"/>
  <c r="BB89" i="1"/>
  <c r="BA89" i="1"/>
  <c r="AZ89" i="1"/>
  <c r="AX89" i="1"/>
  <c r="AY89" i="1" s="1"/>
  <c r="AV89" i="1"/>
  <c r="AW89" i="1" s="1"/>
  <c r="AT89" i="1"/>
  <c r="AS89" i="1"/>
  <c r="AU89" i="1" s="1"/>
  <c r="AN89" i="1"/>
  <c r="AM89" i="1"/>
  <c r="AG89" i="1"/>
  <c r="AD89" i="1"/>
  <c r="Z89" i="1"/>
  <c r="W89" i="1"/>
  <c r="AI89" i="1" s="1"/>
  <c r="U89" i="1"/>
  <c r="AF89" i="1" s="1"/>
  <c r="T89" i="1"/>
  <c r="S89" i="1"/>
  <c r="AB89" i="1" s="1"/>
  <c r="AK89" i="1" s="1"/>
  <c r="R89" i="1"/>
  <c r="AA89" i="1" s="1"/>
  <c r="Q89" i="1"/>
  <c r="P89" i="1"/>
  <c r="Y89" i="1" s="1"/>
  <c r="AP89" i="1" s="1"/>
  <c r="O89" i="1"/>
  <c r="N89" i="1"/>
  <c r="V89" i="1" s="1"/>
  <c r="X89" i="1" s="1"/>
  <c r="M89" i="1"/>
  <c r="K89" i="1"/>
  <c r="J89" i="1"/>
  <c r="L89" i="1" s="1"/>
  <c r="I89" i="1"/>
  <c r="H89" i="1"/>
  <c r="G89" i="1"/>
  <c r="F89" i="1"/>
  <c r="E89" i="1"/>
  <c r="AO89" i="1" s="1"/>
  <c r="D89" i="1"/>
  <c r="C89" i="1"/>
  <c r="B89" i="1"/>
  <c r="A89" i="1"/>
  <c r="DI88" i="1"/>
  <c r="DH88" i="1"/>
  <c r="DJ88" i="1" s="1"/>
  <c r="DF88" i="1"/>
  <c r="DE88" i="1"/>
  <c r="CZ88" i="1"/>
  <c r="CX88" i="1"/>
  <c r="CY88" i="1" s="1"/>
  <c r="DA88" i="1" s="1"/>
  <c r="CV88" i="1"/>
  <c r="CT88" i="1"/>
  <c r="CS88" i="1"/>
  <c r="CP88" i="1"/>
  <c r="CO88" i="1"/>
  <c r="CN88" i="1"/>
  <c r="CM88" i="1"/>
  <c r="CK88" i="1"/>
  <c r="CJ88" i="1"/>
  <c r="CI88" i="1"/>
  <c r="CG88" i="1"/>
  <c r="CE88" i="1"/>
  <c r="CF88" i="1" s="1"/>
  <c r="CD88" i="1"/>
  <c r="CB88" i="1"/>
  <c r="CA88" i="1"/>
  <c r="BZ88" i="1"/>
  <c r="CC88" i="1" s="1"/>
  <c r="BW88" i="1"/>
  <c r="BX88" i="1" s="1"/>
  <c r="BV88" i="1"/>
  <c r="BY88" i="1" s="1"/>
  <c r="BR88" i="1"/>
  <c r="BS88" i="1" s="1"/>
  <c r="BT88" i="1" s="1"/>
  <c r="BQ88" i="1"/>
  <c r="BN88" i="1"/>
  <c r="BO88" i="1" s="1"/>
  <c r="BP88" i="1" s="1"/>
  <c r="BM88" i="1"/>
  <c r="BJ88" i="1"/>
  <c r="BI88" i="1"/>
  <c r="BH88" i="1"/>
  <c r="BK88" i="1" s="1"/>
  <c r="BD88" i="1"/>
  <c r="BB88" i="1"/>
  <c r="BA88" i="1"/>
  <c r="AZ88" i="1"/>
  <c r="BC88" i="1" s="1"/>
  <c r="AX88" i="1"/>
  <c r="AV88" i="1"/>
  <c r="AW88" i="1" s="1"/>
  <c r="AT88" i="1"/>
  <c r="AK88" i="1"/>
  <c r="AG88" i="1"/>
  <c r="AD88" i="1"/>
  <c r="Z88" i="1"/>
  <c r="AQ88" i="1" s="1"/>
  <c r="U88" i="1"/>
  <c r="AF88" i="1" s="1"/>
  <c r="T88" i="1"/>
  <c r="S88" i="1"/>
  <c r="AB88" i="1" s="1"/>
  <c r="R88" i="1"/>
  <c r="AA88" i="1" s="1"/>
  <c r="Q88" i="1"/>
  <c r="P88" i="1"/>
  <c r="Y88" i="1" s="1"/>
  <c r="AP88" i="1" s="1"/>
  <c r="O88" i="1"/>
  <c r="W88" i="1" s="1"/>
  <c r="AI88" i="1" s="1"/>
  <c r="N88" i="1"/>
  <c r="V88" i="1" s="1"/>
  <c r="X88" i="1" s="1"/>
  <c r="M88" i="1"/>
  <c r="AN88" i="1" s="1"/>
  <c r="AS88" i="1" s="1"/>
  <c r="AU88" i="1" s="1"/>
  <c r="K88" i="1"/>
  <c r="J88" i="1"/>
  <c r="I88" i="1"/>
  <c r="H88" i="1"/>
  <c r="G88" i="1"/>
  <c r="F88" i="1"/>
  <c r="D88" i="1"/>
  <c r="C88" i="1"/>
  <c r="B88" i="1"/>
  <c r="A88" i="1"/>
  <c r="DI87" i="1"/>
  <c r="DH87" i="1"/>
  <c r="DF87" i="1"/>
  <c r="DE87" i="1"/>
  <c r="DG87" i="1" s="1"/>
  <c r="CZ87" i="1"/>
  <c r="DA87" i="1" s="1"/>
  <c r="CX87" i="1"/>
  <c r="CY87" i="1" s="1"/>
  <c r="CV87" i="1"/>
  <c r="CT87" i="1"/>
  <c r="CS87" i="1"/>
  <c r="CP87" i="1"/>
  <c r="CO87" i="1"/>
  <c r="CN87" i="1"/>
  <c r="CM87" i="1"/>
  <c r="CK87" i="1"/>
  <c r="CJ87" i="1"/>
  <c r="CI87" i="1"/>
  <c r="CG87" i="1"/>
  <c r="CE87" i="1"/>
  <c r="CF87" i="1" s="1"/>
  <c r="CD87" i="1"/>
  <c r="CB87" i="1"/>
  <c r="CA87" i="1"/>
  <c r="BZ87" i="1"/>
  <c r="CC87" i="1" s="1"/>
  <c r="BW87" i="1"/>
  <c r="BX87" i="1" s="1"/>
  <c r="BY87" i="1" s="1"/>
  <c r="BV87" i="1"/>
  <c r="BR87" i="1"/>
  <c r="BS87" i="1" s="1"/>
  <c r="BQ87" i="1"/>
  <c r="BT87" i="1" s="1"/>
  <c r="BO87" i="1"/>
  <c r="BP87" i="1" s="1"/>
  <c r="BN87" i="1"/>
  <c r="BM87" i="1"/>
  <c r="BJ87" i="1"/>
  <c r="BK87" i="1" s="1"/>
  <c r="BI87" i="1"/>
  <c r="BH87" i="1"/>
  <c r="BG87" i="1"/>
  <c r="BE87" i="1"/>
  <c r="BD87" i="1"/>
  <c r="BF87" i="1" s="1"/>
  <c r="BB87" i="1"/>
  <c r="BC87" i="1" s="1"/>
  <c r="BA87" i="1"/>
  <c r="AZ87" i="1"/>
  <c r="AV87" i="1"/>
  <c r="AT87" i="1"/>
  <c r="AQ87" i="1"/>
  <c r="AN87" i="1"/>
  <c r="AI87" i="1"/>
  <c r="AG87" i="1"/>
  <c r="AD87" i="1"/>
  <c r="AM87" i="1" s="1"/>
  <c r="AA87" i="1"/>
  <c r="U87" i="1"/>
  <c r="AF87" i="1" s="1"/>
  <c r="T87" i="1"/>
  <c r="S87" i="1"/>
  <c r="AB87" i="1" s="1"/>
  <c r="AK87" i="1" s="1"/>
  <c r="R87" i="1"/>
  <c r="Q87" i="1"/>
  <c r="Z87" i="1" s="1"/>
  <c r="O87" i="1"/>
  <c r="W87" i="1" s="1"/>
  <c r="N87" i="1"/>
  <c r="V87" i="1" s="1"/>
  <c r="X87" i="1" s="1"/>
  <c r="M87" i="1"/>
  <c r="K87" i="1"/>
  <c r="I87" i="1"/>
  <c r="H87" i="1"/>
  <c r="G87" i="1"/>
  <c r="F87" i="1"/>
  <c r="P87" i="1" s="1"/>
  <c r="Y87" i="1" s="1"/>
  <c r="AP87" i="1" s="1"/>
  <c r="D87" i="1"/>
  <c r="C87" i="1"/>
  <c r="B87" i="1"/>
  <c r="A87" i="1"/>
  <c r="DI86" i="1"/>
  <c r="DH86" i="1"/>
  <c r="DF86" i="1"/>
  <c r="DG86" i="1" s="1"/>
  <c r="DE86" i="1"/>
  <c r="DA86" i="1"/>
  <c r="CZ86" i="1"/>
  <c r="CY86" i="1"/>
  <c r="CX86" i="1"/>
  <c r="CV86" i="1"/>
  <c r="CU86" i="1"/>
  <c r="CT86" i="1"/>
  <c r="CS86" i="1"/>
  <c r="CR86" i="1"/>
  <c r="CP86" i="1"/>
  <c r="CO86" i="1"/>
  <c r="CN86" i="1"/>
  <c r="CM86" i="1"/>
  <c r="CQ86" i="1" s="1"/>
  <c r="CL86" i="1"/>
  <c r="CK86" i="1"/>
  <c r="CJ86" i="1"/>
  <c r="CW86" i="1" s="1"/>
  <c r="CI86" i="1"/>
  <c r="CF86" i="1"/>
  <c r="CE86" i="1"/>
  <c r="CD86" i="1"/>
  <c r="CG86" i="1" s="1"/>
  <c r="CC86" i="1"/>
  <c r="CA86" i="1"/>
  <c r="CB86" i="1" s="1"/>
  <c r="BZ86" i="1"/>
  <c r="BX86" i="1"/>
  <c r="BW86" i="1"/>
  <c r="BV86" i="1"/>
  <c r="BT86" i="1"/>
  <c r="BU86" i="1" s="1"/>
  <c r="BR86" i="1"/>
  <c r="BS86" i="1" s="1"/>
  <c r="BQ86" i="1"/>
  <c r="BP86" i="1"/>
  <c r="BO86" i="1"/>
  <c r="BN86" i="1"/>
  <c r="BM86" i="1"/>
  <c r="BJ86" i="1"/>
  <c r="BK86" i="1" s="1"/>
  <c r="BH86" i="1"/>
  <c r="BI86" i="1" s="1"/>
  <c r="BD86" i="1"/>
  <c r="AZ86" i="1"/>
  <c r="AX86" i="1"/>
  <c r="AW86" i="1"/>
  <c r="AV86" i="1"/>
  <c r="AY86" i="1" s="1"/>
  <c r="AT86" i="1"/>
  <c r="AQ86" i="1"/>
  <c r="AG86" i="1"/>
  <c r="AF86" i="1"/>
  <c r="AN86" i="1" s="1"/>
  <c r="AA86" i="1"/>
  <c r="Y86" i="1"/>
  <c r="AP86" i="1" s="1"/>
  <c r="U86" i="1"/>
  <c r="T86" i="1"/>
  <c r="AD86" i="1" s="1"/>
  <c r="S86" i="1"/>
  <c r="AB86" i="1" s="1"/>
  <c r="R86" i="1"/>
  <c r="Q86" i="1"/>
  <c r="Z86" i="1" s="1"/>
  <c r="O86" i="1"/>
  <c r="W86" i="1" s="1"/>
  <c r="AI86" i="1" s="1"/>
  <c r="N86" i="1"/>
  <c r="V86" i="1" s="1"/>
  <c r="M86" i="1"/>
  <c r="K86" i="1"/>
  <c r="I86" i="1"/>
  <c r="J86" i="1" s="1"/>
  <c r="L86" i="1" s="1"/>
  <c r="H86" i="1"/>
  <c r="G86" i="1"/>
  <c r="F86" i="1"/>
  <c r="P86" i="1" s="1"/>
  <c r="D86" i="1"/>
  <c r="C86" i="1"/>
  <c r="E86" i="1" s="1"/>
  <c r="B86" i="1"/>
  <c r="A86" i="1"/>
  <c r="DK85" i="1"/>
  <c r="DI85" i="1"/>
  <c r="DJ85" i="1" s="1"/>
  <c r="DH85" i="1"/>
  <c r="DF85" i="1"/>
  <c r="DE85" i="1"/>
  <c r="DG85" i="1" s="1"/>
  <c r="CZ85" i="1"/>
  <c r="CX85" i="1"/>
  <c r="CY85" i="1" s="1"/>
  <c r="DA85" i="1" s="1"/>
  <c r="CW85" i="1"/>
  <c r="DB85" i="1" s="1"/>
  <c r="CV85" i="1"/>
  <c r="CT85" i="1"/>
  <c r="CS85" i="1"/>
  <c r="CP85" i="1"/>
  <c r="CO85" i="1"/>
  <c r="CN85" i="1"/>
  <c r="CU85" i="1" s="1"/>
  <c r="CM85" i="1"/>
  <c r="CQ85" i="1" s="1"/>
  <c r="CL85" i="1"/>
  <c r="CK85" i="1"/>
  <c r="CJ85" i="1"/>
  <c r="CI85" i="1"/>
  <c r="CF85" i="1"/>
  <c r="CE85" i="1"/>
  <c r="CD85" i="1"/>
  <c r="CG85" i="1" s="1"/>
  <c r="CA85" i="1"/>
  <c r="CB85" i="1" s="1"/>
  <c r="BZ85" i="1"/>
  <c r="CC85" i="1" s="1"/>
  <c r="BX85" i="1"/>
  <c r="BW85" i="1"/>
  <c r="BV85" i="1"/>
  <c r="BR85" i="1"/>
  <c r="BS85" i="1" s="1"/>
  <c r="BT85" i="1" s="1"/>
  <c r="BU85" i="1" s="1"/>
  <c r="BQ85" i="1"/>
  <c r="BN85" i="1"/>
  <c r="BO85" i="1" s="1"/>
  <c r="BP85" i="1" s="1"/>
  <c r="BM85" i="1"/>
  <c r="BI85" i="1"/>
  <c r="BH85" i="1"/>
  <c r="BJ85" i="1" s="1"/>
  <c r="BK85" i="1" s="1"/>
  <c r="BF85" i="1"/>
  <c r="BG85" i="1" s="1"/>
  <c r="BE85" i="1"/>
  <c r="BD85" i="1"/>
  <c r="BC85" i="1"/>
  <c r="BA85" i="1"/>
  <c r="AZ85" i="1"/>
  <c r="BB85" i="1" s="1"/>
  <c r="AW85" i="1"/>
  <c r="AX85" i="1" s="1"/>
  <c r="AY85" i="1" s="1"/>
  <c r="AV85" i="1"/>
  <c r="AU85" i="1"/>
  <c r="AT85" i="1"/>
  <c r="AJ85" i="1"/>
  <c r="AI85" i="1"/>
  <c r="AG85" i="1"/>
  <c r="AD85" i="1"/>
  <c r="AM85" i="1" s="1"/>
  <c r="AA85" i="1"/>
  <c r="AC85" i="1" s="1"/>
  <c r="AE85" i="1" s="1"/>
  <c r="AR85" i="1" s="1"/>
  <c r="Z85" i="1"/>
  <c r="W85" i="1"/>
  <c r="V85" i="1"/>
  <c r="X85" i="1" s="1"/>
  <c r="U85" i="1"/>
  <c r="AF85" i="1" s="1"/>
  <c r="T85" i="1"/>
  <c r="S85" i="1"/>
  <c r="AB85" i="1" s="1"/>
  <c r="AK85" i="1" s="1"/>
  <c r="R85" i="1"/>
  <c r="Q85" i="1"/>
  <c r="O85" i="1"/>
  <c r="N85" i="1"/>
  <c r="M85" i="1"/>
  <c r="AN85" i="1" s="1"/>
  <c r="AS85" i="1" s="1"/>
  <c r="K85" i="1"/>
  <c r="I85" i="1"/>
  <c r="J85" i="1" s="1"/>
  <c r="L85" i="1" s="1"/>
  <c r="H85" i="1"/>
  <c r="G85" i="1"/>
  <c r="F85" i="1"/>
  <c r="P85" i="1" s="1"/>
  <c r="Y85" i="1" s="1"/>
  <c r="AP85" i="1" s="1"/>
  <c r="E85" i="1"/>
  <c r="AO85" i="1" s="1"/>
  <c r="D85" i="1"/>
  <c r="C85" i="1"/>
  <c r="B85" i="1"/>
  <c r="A85" i="1"/>
  <c r="DI84" i="1"/>
  <c r="DH84" i="1"/>
  <c r="DJ84" i="1" s="1"/>
  <c r="DG84" i="1"/>
  <c r="DF84" i="1"/>
  <c r="DE84" i="1"/>
  <c r="DA84" i="1"/>
  <c r="CZ84" i="1"/>
  <c r="CX84" i="1"/>
  <c r="CY84" i="1" s="1"/>
  <c r="CV84" i="1"/>
  <c r="CT84" i="1"/>
  <c r="CS84" i="1"/>
  <c r="CP84" i="1"/>
  <c r="CO84" i="1"/>
  <c r="CN84" i="1"/>
  <c r="CQ84" i="1" s="1"/>
  <c r="CM84" i="1"/>
  <c r="CU84" i="1" s="1"/>
  <c r="CK84" i="1"/>
  <c r="CW84" i="1" s="1"/>
  <c r="DB84" i="1" s="1"/>
  <c r="CJ84" i="1"/>
  <c r="CI84" i="1"/>
  <c r="CF84" i="1"/>
  <c r="CG84" i="1" s="1"/>
  <c r="CE84" i="1"/>
  <c r="CD84" i="1"/>
  <c r="CB84" i="1"/>
  <c r="CA84" i="1"/>
  <c r="BZ84" i="1"/>
  <c r="CC84" i="1" s="1"/>
  <c r="CH84" i="1" s="1"/>
  <c r="BX84" i="1"/>
  <c r="BY84" i="1" s="1"/>
  <c r="BW84" i="1"/>
  <c r="BV84" i="1"/>
  <c r="BR84" i="1"/>
  <c r="BS84" i="1" s="1"/>
  <c r="BQ84" i="1"/>
  <c r="BT84" i="1" s="1"/>
  <c r="BU84" i="1" s="1"/>
  <c r="BN84" i="1"/>
  <c r="BO84" i="1" s="1"/>
  <c r="BP84" i="1" s="1"/>
  <c r="BM84" i="1"/>
  <c r="BK84" i="1"/>
  <c r="BI84" i="1"/>
  <c r="BH84" i="1"/>
  <c r="BJ84" i="1" s="1"/>
  <c r="BF84" i="1"/>
  <c r="BE84" i="1"/>
  <c r="BD84" i="1"/>
  <c r="BB84" i="1"/>
  <c r="AZ84" i="1"/>
  <c r="AV84" i="1"/>
  <c r="AT84" i="1"/>
  <c r="AN84" i="1"/>
  <c r="AS84" i="1" s="1"/>
  <c r="AU84" i="1" s="1"/>
  <c r="AG84" i="1"/>
  <c r="AD84" i="1"/>
  <c r="AM84" i="1" s="1"/>
  <c r="AB84" i="1"/>
  <c r="AK84" i="1" s="1"/>
  <c r="Z84" i="1"/>
  <c r="U84" i="1"/>
  <c r="AF84" i="1" s="1"/>
  <c r="T84" i="1"/>
  <c r="S84" i="1"/>
  <c r="R84" i="1"/>
  <c r="AA84" i="1" s="1"/>
  <c r="AC84" i="1" s="1"/>
  <c r="AE84" i="1" s="1"/>
  <c r="Q84" i="1"/>
  <c r="O84" i="1"/>
  <c r="W84" i="1" s="1"/>
  <c r="N84" i="1"/>
  <c r="V84" i="1" s="1"/>
  <c r="M84" i="1"/>
  <c r="K84" i="1"/>
  <c r="J84" i="1"/>
  <c r="L84" i="1" s="1"/>
  <c r="I84" i="1"/>
  <c r="H84" i="1"/>
  <c r="G84" i="1"/>
  <c r="F84" i="1"/>
  <c r="P84" i="1" s="1"/>
  <c r="Y84" i="1" s="1"/>
  <c r="AP84" i="1" s="1"/>
  <c r="D84" i="1"/>
  <c r="C84" i="1"/>
  <c r="B84" i="1"/>
  <c r="A84" i="1"/>
  <c r="DI83" i="1"/>
  <c r="DJ83" i="1" s="1"/>
  <c r="DK83" i="1" s="1"/>
  <c r="DH83" i="1"/>
  <c r="DF83" i="1"/>
  <c r="DE83" i="1"/>
  <c r="DG83" i="1" s="1"/>
  <c r="CZ83" i="1"/>
  <c r="CX83" i="1"/>
  <c r="CY83" i="1" s="1"/>
  <c r="DA83" i="1" s="1"/>
  <c r="CV83" i="1"/>
  <c r="CT83" i="1"/>
  <c r="CS83" i="1"/>
  <c r="CP83" i="1"/>
  <c r="CO83" i="1"/>
  <c r="CN83" i="1"/>
  <c r="CM83" i="1"/>
  <c r="CK83" i="1"/>
  <c r="CJ83" i="1"/>
  <c r="CI83" i="1"/>
  <c r="CG83" i="1"/>
  <c r="CE83" i="1"/>
  <c r="CF83" i="1" s="1"/>
  <c r="CD83" i="1"/>
  <c r="CB83" i="1"/>
  <c r="CC83" i="1" s="1"/>
  <c r="CA83" i="1"/>
  <c r="BZ83" i="1"/>
  <c r="BW83" i="1"/>
  <c r="BX83" i="1" s="1"/>
  <c r="BY83" i="1" s="1"/>
  <c r="BV83" i="1"/>
  <c r="BR83" i="1"/>
  <c r="BS83" i="1" s="1"/>
  <c r="BT83" i="1" s="1"/>
  <c r="BQ83" i="1"/>
  <c r="BO83" i="1"/>
  <c r="BN83" i="1"/>
  <c r="BM83" i="1"/>
  <c r="BJ83" i="1"/>
  <c r="BI83" i="1"/>
  <c r="BH83" i="1"/>
  <c r="BK83" i="1" s="1"/>
  <c r="BD83" i="1"/>
  <c r="BB83" i="1"/>
  <c r="BA83" i="1"/>
  <c r="AZ83" i="1"/>
  <c r="BC83" i="1" s="1"/>
  <c r="AX83" i="1"/>
  <c r="AY83" i="1" s="1"/>
  <c r="AW83" i="1"/>
  <c r="AV83" i="1"/>
  <c r="AT83" i="1"/>
  <c r="AI83" i="1"/>
  <c r="AG83" i="1"/>
  <c r="AD83" i="1"/>
  <c r="AM83" i="1" s="1"/>
  <c r="AC83" i="1"/>
  <c r="AE83" i="1" s="1"/>
  <c r="U83" i="1"/>
  <c r="AF83" i="1" s="1"/>
  <c r="AN83" i="1" s="1"/>
  <c r="T83" i="1"/>
  <c r="S83" i="1"/>
  <c r="AB83" i="1" s="1"/>
  <c r="AK83" i="1" s="1"/>
  <c r="R83" i="1"/>
  <c r="AA83" i="1" s="1"/>
  <c r="AJ83" i="1" s="1"/>
  <c r="AL83" i="1" s="1"/>
  <c r="Q83" i="1"/>
  <c r="Z83" i="1" s="1"/>
  <c r="AQ83" i="1" s="1"/>
  <c r="P83" i="1"/>
  <c r="Y83" i="1" s="1"/>
  <c r="AP83" i="1" s="1"/>
  <c r="O83" i="1"/>
  <c r="W83" i="1" s="1"/>
  <c r="N83" i="1"/>
  <c r="V83" i="1" s="1"/>
  <c r="X83" i="1" s="1"/>
  <c r="M83" i="1"/>
  <c r="K83" i="1"/>
  <c r="J83" i="1"/>
  <c r="I83" i="1"/>
  <c r="H83" i="1"/>
  <c r="G83" i="1"/>
  <c r="F83" i="1"/>
  <c r="D83" i="1"/>
  <c r="C83" i="1"/>
  <c r="B83" i="1"/>
  <c r="A83" i="1"/>
  <c r="DI82" i="1"/>
  <c r="DH82" i="1"/>
  <c r="DF82" i="1"/>
  <c r="DE82" i="1"/>
  <c r="DG82" i="1" s="1"/>
  <c r="CZ82" i="1"/>
  <c r="CX82" i="1"/>
  <c r="CY82" i="1" s="1"/>
  <c r="DA82" i="1" s="1"/>
  <c r="CV82" i="1"/>
  <c r="CT82" i="1"/>
  <c r="CS82" i="1"/>
  <c r="CP82" i="1"/>
  <c r="CO82" i="1"/>
  <c r="CN82" i="1"/>
  <c r="CM82" i="1"/>
  <c r="CK82" i="1"/>
  <c r="CJ82" i="1"/>
  <c r="CI82" i="1"/>
  <c r="CF82" i="1"/>
  <c r="CG82" i="1" s="1"/>
  <c r="CE82" i="1"/>
  <c r="CD82" i="1"/>
  <c r="CB82" i="1"/>
  <c r="CC82" i="1" s="1"/>
  <c r="CA82" i="1"/>
  <c r="BZ82" i="1"/>
  <c r="BX82" i="1"/>
  <c r="BY82" i="1" s="1"/>
  <c r="BW82" i="1"/>
  <c r="BV82" i="1"/>
  <c r="BT82" i="1"/>
  <c r="BU82" i="1" s="1"/>
  <c r="BR82" i="1"/>
  <c r="BS82" i="1" s="1"/>
  <c r="BQ82" i="1"/>
  <c r="BO82" i="1"/>
  <c r="BP82" i="1" s="1"/>
  <c r="BN82" i="1"/>
  <c r="BM82" i="1"/>
  <c r="BJ82" i="1"/>
  <c r="BI82" i="1"/>
  <c r="BH82" i="1"/>
  <c r="BG82" i="1"/>
  <c r="BE82" i="1"/>
  <c r="BD82" i="1"/>
  <c r="BF82" i="1" s="1"/>
  <c r="AZ82" i="1"/>
  <c r="AW82" i="1"/>
  <c r="AV82" i="1"/>
  <c r="AT82" i="1"/>
  <c r="AQ82" i="1"/>
  <c r="AN82" i="1"/>
  <c r="AJ82" i="1"/>
  <c r="AG82" i="1"/>
  <c r="AD82" i="1"/>
  <c r="AM82" i="1" s="1"/>
  <c r="AC82" i="1"/>
  <c r="AE82" i="1" s="1"/>
  <c r="AA82" i="1"/>
  <c r="U82" i="1"/>
  <c r="AF82" i="1" s="1"/>
  <c r="T82" i="1"/>
  <c r="S82" i="1"/>
  <c r="AB82" i="1" s="1"/>
  <c r="AK82" i="1" s="1"/>
  <c r="R82" i="1"/>
  <c r="Q82" i="1"/>
  <c r="Z82" i="1" s="1"/>
  <c r="P82" i="1"/>
  <c r="Y82" i="1" s="1"/>
  <c r="AP82" i="1" s="1"/>
  <c r="O82" i="1"/>
  <c r="W82" i="1" s="1"/>
  <c r="N82" i="1"/>
  <c r="V82" i="1" s="1"/>
  <c r="X82" i="1" s="1"/>
  <c r="M82" i="1"/>
  <c r="K82" i="1"/>
  <c r="I82" i="1"/>
  <c r="H82" i="1"/>
  <c r="G82" i="1"/>
  <c r="F82" i="1"/>
  <c r="D82" i="1"/>
  <c r="AI82" i="1" s="1"/>
  <c r="C82" i="1"/>
  <c r="B82" i="1"/>
  <c r="A82" i="1"/>
  <c r="DI81" i="1"/>
  <c r="DH81" i="1"/>
  <c r="DF81" i="1"/>
  <c r="DG81" i="1" s="1"/>
  <c r="DE81" i="1"/>
  <c r="CZ81" i="1"/>
  <c r="CX81" i="1"/>
  <c r="CY81" i="1" s="1"/>
  <c r="DA81" i="1" s="1"/>
  <c r="CV81" i="1"/>
  <c r="CU81" i="1"/>
  <c r="CT81" i="1"/>
  <c r="CS81" i="1"/>
  <c r="CQ81" i="1"/>
  <c r="CP81" i="1"/>
  <c r="CO81" i="1"/>
  <c r="CN81" i="1"/>
  <c r="CM81" i="1"/>
  <c r="CK81" i="1"/>
  <c r="CJ81" i="1"/>
  <c r="CI81" i="1"/>
  <c r="CE81" i="1"/>
  <c r="CF81" i="1" s="1"/>
  <c r="CD81" i="1"/>
  <c r="CC81" i="1"/>
  <c r="CB81" i="1"/>
  <c r="CA81" i="1"/>
  <c r="BZ81" i="1"/>
  <c r="BX81" i="1"/>
  <c r="BW81" i="1"/>
  <c r="BV81" i="1"/>
  <c r="BS81" i="1"/>
  <c r="BT81" i="1" s="1"/>
  <c r="BU81" i="1" s="1"/>
  <c r="BR81" i="1"/>
  <c r="BQ81" i="1"/>
  <c r="BP81" i="1"/>
  <c r="BO81" i="1"/>
  <c r="BN81" i="1"/>
  <c r="BM81" i="1"/>
  <c r="BK81" i="1"/>
  <c r="BJ81" i="1"/>
  <c r="BH81" i="1"/>
  <c r="BI81" i="1" s="1"/>
  <c r="BG81" i="1"/>
  <c r="BD81" i="1"/>
  <c r="BF81" i="1" s="1"/>
  <c r="BB81" i="1"/>
  <c r="AZ81" i="1"/>
  <c r="AV81" i="1"/>
  <c r="AT81" i="1"/>
  <c r="AQ81" i="1"/>
  <c r="AG81" i="1"/>
  <c r="AF81" i="1"/>
  <c r="AN81" i="1" s="1"/>
  <c r="AA81" i="1"/>
  <c r="V81" i="1"/>
  <c r="U81" i="1"/>
  <c r="T81" i="1"/>
  <c r="AD81" i="1" s="1"/>
  <c r="AM81" i="1" s="1"/>
  <c r="S81" i="1"/>
  <c r="AB81" i="1" s="1"/>
  <c r="AK81" i="1" s="1"/>
  <c r="R81" i="1"/>
  <c r="Q81" i="1"/>
  <c r="Z81" i="1" s="1"/>
  <c r="O81" i="1"/>
  <c r="W81" i="1" s="1"/>
  <c r="N81" i="1"/>
  <c r="M81" i="1"/>
  <c r="K81" i="1"/>
  <c r="I81" i="1"/>
  <c r="H81" i="1"/>
  <c r="G81" i="1"/>
  <c r="F81" i="1"/>
  <c r="P81" i="1" s="1"/>
  <c r="Y81" i="1" s="1"/>
  <c r="AP81" i="1" s="1"/>
  <c r="D81" i="1"/>
  <c r="AI81" i="1" s="1"/>
  <c r="C81" i="1"/>
  <c r="B81" i="1"/>
  <c r="A81" i="1"/>
  <c r="DI80" i="1"/>
  <c r="DJ80" i="1" s="1"/>
  <c r="DH80" i="1"/>
  <c r="DG80" i="1"/>
  <c r="DF80" i="1"/>
  <c r="DE80" i="1"/>
  <c r="CZ80" i="1"/>
  <c r="CX80" i="1"/>
  <c r="CY80" i="1" s="1"/>
  <c r="DA80" i="1" s="1"/>
  <c r="CV80" i="1"/>
  <c r="CT80" i="1"/>
  <c r="CS80" i="1"/>
  <c r="CP80" i="1"/>
  <c r="CO80" i="1"/>
  <c r="CN80" i="1"/>
  <c r="CM80" i="1"/>
  <c r="CQ80" i="1" s="1"/>
  <c r="CK80" i="1"/>
  <c r="CL80" i="1" s="1"/>
  <c r="CR80" i="1" s="1"/>
  <c r="CJ80" i="1"/>
  <c r="CI80" i="1"/>
  <c r="CE80" i="1"/>
  <c r="CF80" i="1" s="1"/>
  <c r="CD80" i="1"/>
  <c r="CA80" i="1"/>
  <c r="CB80" i="1" s="1"/>
  <c r="CC80" i="1" s="1"/>
  <c r="BZ80" i="1"/>
  <c r="BW80" i="1"/>
  <c r="BX80" i="1" s="1"/>
  <c r="BV80" i="1"/>
  <c r="BY80" i="1" s="1"/>
  <c r="BS80" i="1"/>
  <c r="BT80" i="1" s="1"/>
  <c r="BR80" i="1"/>
  <c r="BQ80" i="1"/>
  <c r="BN80" i="1"/>
  <c r="BO80" i="1" s="1"/>
  <c r="BM80" i="1"/>
  <c r="BK80" i="1"/>
  <c r="BJ80" i="1"/>
  <c r="BH80" i="1"/>
  <c r="BI80" i="1" s="1"/>
  <c r="BG80" i="1"/>
  <c r="BF80" i="1"/>
  <c r="BE80" i="1"/>
  <c r="BD80" i="1"/>
  <c r="BB80" i="1"/>
  <c r="BC80" i="1" s="1"/>
  <c r="BL80" i="1" s="1"/>
  <c r="AZ80" i="1"/>
  <c r="BA80" i="1" s="1"/>
  <c r="AX80" i="1"/>
  <c r="AY80" i="1" s="1"/>
  <c r="AW80" i="1"/>
  <c r="AV80" i="1"/>
  <c r="AT80" i="1"/>
  <c r="AJ80" i="1"/>
  <c r="AL80" i="1" s="1"/>
  <c r="AG80" i="1"/>
  <c r="Z80" i="1"/>
  <c r="Y80" i="1"/>
  <c r="AP80" i="1" s="1"/>
  <c r="W80" i="1"/>
  <c r="AI80" i="1" s="1"/>
  <c r="U80" i="1"/>
  <c r="AF80" i="1" s="1"/>
  <c r="T80" i="1"/>
  <c r="AD80" i="1" s="1"/>
  <c r="AM80" i="1" s="1"/>
  <c r="S80" i="1"/>
  <c r="AB80" i="1" s="1"/>
  <c r="AK80" i="1" s="1"/>
  <c r="R80" i="1"/>
  <c r="AA80" i="1" s="1"/>
  <c r="AC80" i="1" s="1"/>
  <c r="Q80" i="1"/>
  <c r="O80" i="1"/>
  <c r="N80" i="1"/>
  <c r="V80" i="1" s="1"/>
  <c r="M80" i="1"/>
  <c r="AN80" i="1" s="1"/>
  <c r="K80" i="1"/>
  <c r="I80" i="1"/>
  <c r="J80" i="1" s="1"/>
  <c r="H80" i="1"/>
  <c r="G80" i="1"/>
  <c r="AQ80" i="1" s="1"/>
  <c r="F80" i="1"/>
  <c r="P80" i="1" s="1"/>
  <c r="D80" i="1"/>
  <c r="C80" i="1"/>
  <c r="B80" i="1"/>
  <c r="A80" i="1"/>
  <c r="DI79" i="1"/>
  <c r="DJ79" i="1" s="1"/>
  <c r="DK79" i="1" s="1"/>
  <c r="DH79" i="1"/>
  <c r="DG79" i="1"/>
  <c r="DF79" i="1"/>
  <c r="DE79" i="1"/>
  <c r="CZ79" i="1"/>
  <c r="CY79" i="1"/>
  <c r="DA79" i="1" s="1"/>
  <c r="CX79" i="1"/>
  <c r="CV79" i="1"/>
  <c r="CT79" i="1"/>
  <c r="CS79" i="1"/>
  <c r="CP79" i="1"/>
  <c r="CO79" i="1"/>
  <c r="CN79" i="1"/>
  <c r="CM79" i="1"/>
  <c r="CK79" i="1"/>
  <c r="CL79" i="1" s="1"/>
  <c r="CJ79" i="1"/>
  <c r="CI79" i="1"/>
  <c r="CF79" i="1"/>
  <c r="CG79" i="1" s="1"/>
  <c r="CE79" i="1"/>
  <c r="CD79" i="1"/>
  <c r="CC79" i="1"/>
  <c r="CA79" i="1"/>
  <c r="CB79" i="1" s="1"/>
  <c r="BZ79" i="1"/>
  <c r="BX79" i="1"/>
  <c r="BW79" i="1"/>
  <c r="BV79" i="1"/>
  <c r="BY79" i="1" s="1"/>
  <c r="BS79" i="1"/>
  <c r="BT79" i="1" s="1"/>
  <c r="BR79" i="1"/>
  <c r="BQ79" i="1"/>
  <c r="BN79" i="1"/>
  <c r="BO79" i="1" s="1"/>
  <c r="BP79" i="1" s="1"/>
  <c r="BM79" i="1"/>
  <c r="BK79" i="1"/>
  <c r="BJ79" i="1"/>
  <c r="BI79" i="1"/>
  <c r="BH79" i="1"/>
  <c r="BF79" i="1"/>
  <c r="BE79" i="1"/>
  <c r="BD79" i="1"/>
  <c r="BG79" i="1" s="1"/>
  <c r="AZ79" i="1"/>
  <c r="AX79" i="1"/>
  <c r="AW79" i="1"/>
  <c r="AV79" i="1"/>
  <c r="AY79" i="1" s="1"/>
  <c r="AT79" i="1"/>
  <c r="AS79" i="1"/>
  <c r="AU79" i="1" s="1"/>
  <c r="AG79" i="1"/>
  <c r="AB79" i="1"/>
  <c r="Z79" i="1"/>
  <c r="U79" i="1"/>
  <c r="AF79" i="1" s="1"/>
  <c r="T79" i="1"/>
  <c r="AD79" i="1" s="1"/>
  <c r="AM79" i="1" s="1"/>
  <c r="S79" i="1"/>
  <c r="R79" i="1"/>
  <c r="AA79" i="1" s="1"/>
  <c r="Q79" i="1"/>
  <c r="P79" i="1"/>
  <c r="Y79" i="1" s="1"/>
  <c r="AP79" i="1" s="1"/>
  <c r="O79" i="1"/>
  <c r="W79" i="1" s="1"/>
  <c r="N79" i="1"/>
  <c r="V79" i="1" s="1"/>
  <c r="X79" i="1" s="1"/>
  <c r="M79" i="1"/>
  <c r="AN79" i="1" s="1"/>
  <c r="K79" i="1"/>
  <c r="I79" i="1"/>
  <c r="H79" i="1"/>
  <c r="G79" i="1"/>
  <c r="F79" i="1"/>
  <c r="D79" i="1"/>
  <c r="C79" i="1"/>
  <c r="B79" i="1"/>
  <c r="A79" i="1"/>
  <c r="DI78" i="1"/>
  <c r="DH78" i="1"/>
  <c r="DJ78" i="1" s="1"/>
  <c r="DF78" i="1"/>
  <c r="DG78" i="1" s="1"/>
  <c r="DK78" i="1" s="1"/>
  <c r="DE78" i="1"/>
  <c r="CZ78" i="1"/>
  <c r="CY78" i="1"/>
  <c r="DA78" i="1" s="1"/>
  <c r="CX78" i="1"/>
  <c r="CW78" i="1"/>
  <c r="CV78" i="1"/>
  <c r="CT78" i="1"/>
  <c r="CS78" i="1"/>
  <c r="CP78" i="1"/>
  <c r="CQ78" i="1" s="1"/>
  <c r="CO78" i="1"/>
  <c r="CN78" i="1"/>
  <c r="CM78" i="1"/>
  <c r="CK78" i="1"/>
  <c r="CJ78" i="1"/>
  <c r="CI78" i="1"/>
  <c r="CG78" i="1"/>
  <c r="CE78" i="1"/>
  <c r="CF78" i="1" s="1"/>
  <c r="CD78" i="1"/>
  <c r="CB78" i="1"/>
  <c r="CA78" i="1"/>
  <c r="BZ78" i="1"/>
  <c r="BW78" i="1"/>
  <c r="BX78" i="1" s="1"/>
  <c r="BY78" i="1" s="1"/>
  <c r="BV78" i="1"/>
  <c r="BR78" i="1"/>
  <c r="BS78" i="1" s="1"/>
  <c r="BT78" i="1" s="1"/>
  <c r="BU78" i="1" s="1"/>
  <c r="BQ78" i="1"/>
  <c r="BO78" i="1"/>
  <c r="BP78" i="1" s="1"/>
  <c r="BN78" i="1"/>
  <c r="BM78" i="1"/>
  <c r="BK78" i="1"/>
  <c r="BJ78" i="1"/>
  <c r="BI78" i="1"/>
  <c r="BH78" i="1"/>
  <c r="BD78" i="1"/>
  <c r="BB78" i="1"/>
  <c r="BC78" i="1" s="1"/>
  <c r="BA78" i="1"/>
  <c r="AZ78" i="1"/>
  <c r="AV78" i="1"/>
  <c r="AT78" i="1"/>
  <c r="AQ78" i="1"/>
  <c r="AG78" i="1"/>
  <c r="AD78" i="1"/>
  <c r="AA78" i="1"/>
  <c r="AJ78" i="1" s="1"/>
  <c r="U78" i="1"/>
  <c r="AF78" i="1" s="1"/>
  <c r="T78" i="1"/>
  <c r="S78" i="1"/>
  <c r="AB78" i="1" s="1"/>
  <c r="AK78" i="1" s="1"/>
  <c r="R78" i="1"/>
  <c r="Q78" i="1"/>
  <c r="Z78" i="1" s="1"/>
  <c r="O78" i="1"/>
  <c r="W78" i="1" s="1"/>
  <c r="AI78" i="1" s="1"/>
  <c r="N78" i="1"/>
  <c r="V78" i="1" s="1"/>
  <c r="X78" i="1" s="1"/>
  <c r="M78" i="1"/>
  <c r="K78" i="1"/>
  <c r="I78" i="1"/>
  <c r="H78" i="1"/>
  <c r="J78" i="1" s="1"/>
  <c r="G78" i="1"/>
  <c r="F78" i="1"/>
  <c r="P78" i="1" s="1"/>
  <c r="Y78" i="1" s="1"/>
  <c r="AP78" i="1" s="1"/>
  <c r="D78" i="1"/>
  <c r="C78" i="1"/>
  <c r="B78" i="1"/>
  <c r="A78" i="1"/>
  <c r="DJ77" i="1"/>
  <c r="DK77" i="1" s="1"/>
  <c r="DI77" i="1"/>
  <c r="DH77" i="1"/>
  <c r="DF77" i="1"/>
  <c r="DG77" i="1" s="1"/>
  <c r="DE77" i="1"/>
  <c r="CZ77" i="1"/>
  <c r="DA77" i="1" s="1"/>
  <c r="CX77" i="1"/>
  <c r="CY77" i="1" s="1"/>
  <c r="CV77" i="1"/>
  <c r="CT77" i="1"/>
  <c r="CS77" i="1"/>
  <c r="CU77" i="1" s="1"/>
  <c r="CP77" i="1"/>
  <c r="CO77" i="1"/>
  <c r="CN77" i="1"/>
  <c r="CM77" i="1"/>
  <c r="CQ77" i="1" s="1"/>
  <c r="CK77" i="1"/>
  <c r="CJ77" i="1"/>
  <c r="CI77" i="1"/>
  <c r="CE77" i="1"/>
  <c r="CF77" i="1" s="1"/>
  <c r="CD77" i="1"/>
  <c r="CB77" i="1"/>
  <c r="CA77" i="1"/>
  <c r="BZ77" i="1"/>
  <c r="CC77" i="1" s="1"/>
  <c r="BW77" i="1"/>
  <c r="BX77" i="1" s="1"/>
  <c r="BV77" i="1"/>
  <c r="BR77" i="1"/>
  <c r="BS77" i="1" s="1"/>
  <c r="BT77" i="1" s="1"/>
  <c r="BQ77" i="1"/>
  <c r="BO77" i="1"/>
  <c r="BN77" i="1"/>
  <c r="BM77" i="1"/>
  <c r="BJ77" i="1"/>
  <c r="BK77" i="1" s="1"/>
  <c r="BH77" i="1"/>
  <c r="BI77" i="1" s="1"/>
  <c r="BD77" i="1"/>
  <c r="BB77" i="1"/>
  <c r="BC77" i="1" s="1"/>
  <c r="AZ77" i="1"/>
  <c r="BA77" i="1" s="1"/>
  <c r="AV77" i="1"/>
  <c r="AT77" i="1"/>
  <c r="AQ77" i="1"/>
  <c r="AP77" i="1"/>
  <c r="AG77" i="1"/>
  <c r="AF77" i="1"/>
  <c r="AN77" i="1" s="1"/>
  <c r="AD77" i="1"/>
  <c r="U77" i="1"/>
  <c r="T77" i="1"/>
  <c r="S77" i="1"/>
  <c r="AB77" i="1" s="1"/>
  <c r="AK77" i="1" s="1"/>
  <c r="R77" i="1"/>
  <c r="AA77" i="1" s="1"/>
  <c r="Q77" i="1"/>
  <c r="Z77" i="1" s="1"/>
  <c r="O77" i="1"/>
  <c r="W77" i="1" s="1"/>
  <c r="AI77" i="1" s="1"/>
  <c r="N77" i="1"/>
  <c r="V77" i="1" s="1"/>
  <c r="X77" i="1" s="1"/>
  <c r="M77" i="1"/>
  <c r="K77" i="1"/>
  <c r="J77" i="1"/>
  <c r="I77" i="1"/>
  <c r="H77" i="1"/>
  <c r="G77" i="1"/>
  <c r="F77" i="1"/>
  <c r="P77" i="1" s="1"/>
  <c r="Y77" i="1" s="1"/>
  <c r="D77" i="1"/>
  <c r="C77" i="1"/>
  <c r="B77" i="1"/>
  <c r="A77" i="1"/>
  <c r="DI76" i="1"/>
  <c r="DJ76" i="1" s="1"/>
  <c r="DK76" i="1" s="1"/>
  <c r="DH76" i="1"/>
  <c r="DF76" i="1"/>
  <c r="DE76" i="1"/>
  <c r="DG76" i="1" s="1"/>
  <c r="DA76" i="1"/>
  <c r="CZ76" i="1"/>
  <c r="CX76" i="1"/>
  <c r="CY76" i="1" s="1"/>
  <c r="CV76" i="1"/>
  <c r="CT76" i="1"/>
  <c r="CS76" i="1"/>
  <c r="CP76" i="1"/>
  <c r="CU76" i="1" s="1"/>
  <c r="CO76" i="1"/>
  <c r="CN76" i="1"/>
  <c r="CM76" i="1"/>
  <c r="CK76" i="1"/>
  <c r="CL76" i="1" s="1"/>
  <c r="CJ76" i="1"/>
  <c r="CI76" i="1"/>
  <c r="CG76" i="1"/>
  <c r="CE76" i="1"/>
  <c r="CF76" i="1" s="1"/>
  <c r="CD76" i="1"/>
  <c r="CA76" i="1"/>
  <c r="CB76" i="1" s="1"/>
  <c r="BZ76" i="1"/>
  <c r="CC76" i="1" s="1"/>
  <c r="BY76" i="1"/>
  <c r="BX76" i="1"/>
  <c r="BW76" i="1"/>
  <c r="BV76" i="1"/>
  <c r="BR76" i="1"/>
  <c r="BS76" i="1" s="1"/>
  <c r="BQ76" i="1"/>
  <c r="BO76" i="1"/>
  <c r="BP76" i="1" s="1"/>
  <c r="BN76" i="1"/>
  <c r="BM76" i="1"/>
  <c r="BJ76" i="1"/>
  <c r="BH76" i="1"/>
  <c r="BG76" i="1"/>
  <c r="BF76" i="1"/>
  <c r="BE76" i="1"/>
  <c r="BD76" i="1"/>
  <c r="BB76" i="1"/>
  <c r="BA76" i="1"/>
  <c r="AZ76" i="1"/>
  <c r="AX76" i="1"/>
  <c r="AY76" i="1" s="1"/>
  <c r="AW76" i="1"/>
  <c r="AV76" i="1"/>
  <c r="AT76" i="1"/>
  <c r="AJ76" i="1"/>
  <c r="AG76" i="1"/>
  <c r="AB76" i="1"/>
  <c r="AA76" i="1"/>
  <c r="Z76" i="1"/>
  <c r="AQ76" i="1" s="1"/>
  <c r="V76" i="1"/>
  <c r="U76" i="1"/>
  <c r="AF76" i="1" s="1"/>
  <c r="T76" i="1"/>
  <c r="AD76" i="1" s="1"/>
  <c r="AM76" i="1" s="1"/>
  <c r="S76" i="1"/>
  <c r="R76" i="1"/>
  <c r="Q76" i="1"/>
  <c r="O76" i="1"/>
  <c r="W76" i="1" s="1"/>
  <c r="AI76" i="1" s="1"/>
  <c r="N76" i="1"/>
  <c r="M76" i="1"/>
  <c r="AN76" i="1" s="1"/>
  <c r="AS76" i="1" s="1"/>
  <c r="AU76" i="1" s="1"/>
  <c r="K76" i="1"/>
  <c r="I76" i="1"/>
  <c r="J76" i="1" s="1"/>
  <c r="L76" i="1" s="1"/>
  <c r="H76" i="1"/>
  <c r="G76" i="1"/>
  <c r="F76" i="1"/>
  <c r="P76" i="1" s="1"/>
  <c r="Y76" i="1" s="1"/>
  <c r="AP76" i="1" s="1"/>
  <c r="E76" i="1"/>
  <c r="D76" i="1"/>
  <c r="C76" i="1"/>
  <c r="B76" i="1"/>
  <c r="A76" i="1"/>
  <c r="DI75" i="1"/>
  <c r="DH75" i="1"/>
  <c r="DF75" i="1"/>
  <c r="DG75" i="1" s="1"/>
  <c r="DE75" i="1"/>
  <c r="CZ75" i="1"/>
  <c r="CX75" i="1"/>
  <c r="CY75" i="1" s="1"/>
  <c r="DA75" i="1" s="1"/>
  <c r="CV75" i="1"/>
  <c r="CT75" i="1"/>
  <c r="CS75" i="1"/>
  <c r="CP75" i="1"/>
  <c r="CO75" i="1"/>
  <c r="CQ75" i="1" s="1"/>
  <c r="CN75" i="1"/>
  <c r="CM75" i="1"/>
  <c r="CK75" i="1"/>
  <c r="CJ75" i="1"/>
  <c r="CI75" i="1"/>
  <c r="CF75" i="1"/>
  <c r="CG75" i="1" s="1"/>
  <c r="CE75" i="1"/>
  <c r="CD75" i="1"/>
  <c r="CA75" i="1"/>
  <c r="CB75" i="1" s="1"/>
  <c r="BZ75" i="1"/>
  <c r="BX75" i="1"/>
  <c r="BY75" i="1" s="1"/>
  <c r="BW75" i="1"/>
  <c r="BV75" i="1"/>
  <c r="BR75" i="1"/>
  <c r="BS75" i="1" s="1"/>
  <c r="BQ75" i="1"/>
  <c r="BP75" i="1"/>
  <c r="BN75" i="1"/>
  <c r="BO75" i="1" s="1"/>
  <c r="BM75" i="1"/>
  <c r="BI75" i="1"/>
  <c r="BH75" i="1"/>
  <c r="BE75" i="1"/>
  <c r="BD75" i="1"/>
  <c r="AZ75" i="1"/>
  <c r="AW75" i="1"/>
  <c r="AV75" i="1"/>
  <c r="AT75" i="1"/>
  <c r="AG75" i="1"/>
  <c r="AS75" i="1" s="1"/>
  <c r="AU75" i="1" s="1"/>
  <c r="AC75" i="1"/>
  <c r="AE75" i="1" s="1"/>
  <c r="AB75" i="1"/>
  <c r="AK75" i="1" s="1"/>
  <c r="U75" i="1"/>
  <c r="AF75" i="1" s="1"/>
  <c r="AN75" i="1" s="1"/>
  <c r="T75" i="1"/>
  <c r="AD75" i="1" s="1"/>
  <c r="AM75" i="1" s="1"/>
  <c r="S75" i="1"/>
  <c r="R75" i="1"/>
  <c r="AA75" i="1" s="1"/>
  <c r="Q75" i="1"/>
  <c r="Z75" i="1" s="1"/>
  <c r="O75" i="1"/>
  <c r="W75" i="1" s="1"/>
  <c r="N75" i="1"/>
  <c r="V75" i="1" s="1"/>
  <c r="M75" i="1"/>
  <c r="K75" i="1"/>
  <c r="I75" i="1"/>
  <c r="H75" i="1"/>
  <c r="J75" i="1" s="1"/>
  <c r="L75" i="1" s="1"/>
  <c r="G75" i="1"/>
  <c r="F75" i="1"/>
  <c r="P75" i="1" s="1"/>
  <c r="Y75" i="1" s="1"/>
  <c r="AP75" i="1" s="1"/>
  <c r="D75" i="1"/>
  <c r="C75" i="1"/>
  <c r="B75" i="1"/>
  <c r="A75" i="1"/>
  <c r="DI74" i="1"/>
  <c r="DJ74" i="1" s="1"/>
  <c r="DK74" i="1" s="1"/>
  <c r="DH74" i="1"/>
  <c r="DG74" i="1"/>
  <c r="DF74" i="1"/>
  <c r="DE74" i="1"/>
  <c r="DA74" i="1"/>
  <c r="CZ74" i="1"/>
  <c r="CY74" i="1"/>
  <c r="CX74" i="1"/>
  <c r="CV74" i="1"/>
  <c r="CT74" i="1"/>
  <c r="CS74" i="1"/>
  <c r="CP74" i="1"/>
  <c r="CO74" i="1"/>
  <c r="CN74" i="1"/>
  <c r="CM74" i="1"/>
  <c r="CL74" i="1"/>
  <c r="CK74" i="1"/>
  <c r="CJ74" i="1"/>
  <c r="CI74" i="1"/>
  <c r="CE74" i="1"/>
  <c r="CF74" i="1" s="1"/>
  <c r="CD74" i="1"/>
  <c r="CG74" i="1" s="1"/>
  <c r="CB74" i="1"/>
  <c r="CC74" i="1" s="1"/>
  <c r="CA74" i="1"/>
  <c r="BZ74" i="1"/>
  <c r="BW74" i="1"/>
  <c r="BX74" i="1" s="1"/>
  <c r="BV74" i="1"/>
  <c r="BT74" i="1"/>
  <c r="BU74" i="1" s="1"/>
  <c r="BS74" i="1"/>
  <c r="BR74" i="1"/>
  <c r="BQ74" i="1"/>
  <c r="BN74" i="1"/>
  <c r="BO74" i="1" s="1"/>
  <c r="BP74" i="1" s="1"/>
  <c r="BM74" i="1"/>
  <c r="BH74" i="1"/>
  <c r="BD74" i="1"/>
  <c r="AZ74" i="1"/>
  <c r="AY74" i="1"/>
  <c r="AW74" i="1"/>
  <c r="AX74" i="1" s="1"/>
  <c r="AV74" i="1"/>
  <c r="AT74" i="1"/>
  <c r="AP74" i="1"/>
  <c r="AH74" i="1"/>
  <c r="AG74" i="1"/>
  <c r="AS74" i="1" s="1"/>
  <c r="AU74" i="1" s="1"/>
  <c r="AF74" i="1"/>
  <c r="AN74" i="1" s="1"/>
  <c r="U74" i="1"/>
  <c r="T74" i="1"/>
  <c r="AD74" i="1" s="1"/>
  <c r="AM74" i="1" s="1"/>
  <c r="S74" i="1"/>
  <c r="AB74" i="1" s="1"/>
  <c r="AK74" i="1" s="1"/>
  <c r="R74" i="1"/>
  <c r="AA74" i="1" s="1"/>
  <c r="Q74" i="1"/>
  <c r="Z74" i="1" s="1"/>
  <c r="P74" i="1"/>
  <c r="Y74" i="1" s="1"/>
  <c r="O74" i="1"/>
  <c r="W74" i="1" s="1"/>
  <c r="X74" i="1" s="1"/>
  <c r="N74" i="1"/>
  <c r="V74" i="1" s="1"/>
  <c r="M74" i="1"/>
  <c r="K74" i="1"/>
  <c r="I74" i="1"/>
  <c r="H74" i="1"/>
  <c r="J74" i="1" s="1"/>
  <c r="L74" i="1" s="1"/>
  <c r="G74" i="1"/>
  <c r="AQ74" i="1" s="1"/>
  <c r="F74" i="1"/>
  <c r="D74" i="1"/>
  <c r="C74" i="1"/>
  <c r="B74" i="1"/>
  <c r="A74" i="1"/>
  <c r="DJ73" i="1"/>
  <c r="DK73" i="1" s="1"/>
  <c r="DI73" i="1"/>
  <c r="DH73" i="1"/>
  <c r="DG73" i="1"/>
  <c r="DF73" i="1"/>
  <c r="DE73" i="1"/>
  <c r="CZ73" i="1"/>
  <c r="CX73" i="1"/>
  <c r="CY73" i="1" s="1"/>
  <c r="DA73" i="1" s="1"/>
  <c r="CV73" i="1"/>
  <c r="CT73" i="1"/>
  <c r="CS73" i="1"/>
  <c r="CP73" i="1"/>
  <c r="CO73" i="1"/>
  <c r="CQ73" i="1" s="1"/>
  <c r="CN73" i="1"/>
  <c r="CM73" i="1"/>
  <c r="CU73" i="1" s="1"/>
  <c r="CK73" i="1"/>
  <c r="CJ73" i="1"/>
  <c r="CI73" i="1"/>
  <c r="CE73" i="1"/>
  <c r="CF73" i="1" s="1"/>
  <c r="CG73" i="1" s="1"/>
  <c r="CD73" i="1"/>
  <c r="CA73" i="1"/>
  <c r="CB73" i="1" s="1"/>
  <c r="BZ73" i="1"/>
  <c r="CC73" i="1" s="1"/>
  <c r="BW73" i="1"/>
  <c r="BX73" i="1" s="1"/>
  <c r="BY73" i="1" s="1"/>
  <c r="BV73" i="1"/>
  <c r="BS73" i="1"/>
  <c r="BT73" i="1" s="1"/>
  <c r="BR73" i="1"/>
  <c r="BQ73" i="1"/>
  <c r="BO73" i="1"/>
  <c r="BP73" i="1" s="1"/>
  <c r="BN73" i="1"/>
  <c r="BM73" i="1"/>
  <c r="BH73" i="1"/>
  <c r="BD73" i="1"/>
  <c r="BE73" i="1" s="1"/>
  <c r="BF73" i="1" s="1"/>
  <c r="BG73" i="1" s="1"/>
  <c r="BA73" i="1"/>
  <c r="BB73" i="1" s="1"/>
  <c r="BC73" i="1" s="1"/>
  <c r="AZ73" i="1"/>
  <c r="AV73" i="1"/>
  <c r="AW73" i="1" s="1"/>
  <c r="AX73" i="1" s="1"/>
  <c r="AY73" i="1" s="1"/>
  <c r="AT73" i="1"/>
  <c r="AG73" i="1"/>
  <c r="Z73" i="1"/>
  <c r="W73" i="1"/>
  <c r="U73" i="1"/>
  <c r="AF73" i="1" s="1"/>
  <c r="T73" i="1"/>
  <c r="AD73" i="1" s="1"/>
  <c r="AM73" i="1" s="1"/>
  <c r="S73" i="1"/>
  <c r="AB73" i="1" s="1"/>
  <c r="AK73" i="1" s="1"/>
  <c r="R73" i="1"/>
  <c r="AA73" i="1" s="1"/>
  <c r="AJ73" i="1" s="1"/>
  <c r="AL73" i="1" s="1"/>
  <c r="Q73" i="1"/>
  <c r="O73" i="1"/>
  <c r="N73" i="1"/>
  <c r="V73" i="1" s="1"/>
  <c r="X73" i="1" s="1"/>
  <c r="M73" i="1"/>
  <c r="K73" i="1"/>
  <c r="J73" i="1"/>
  <c r="L73" i="1" s="1"/>
  <c r="I73" i="1"/>
  <c r="H73" i="1"/>
  <c r="G73" i="1"/>
  <c r="AQ73" i="1" s="1"/>
  <c r="F73" i="1"/>
  <c r="P73" i="1" s="1"/>
  <c r="Y73" i="1" s="1"/>
  <c r="AP73" i="1" s="1"/>
  <c r="D73" i="1"/>
  <c r="AI73" i="1" s="1"/>
  <c r="C73" i="1"/>
  <c r="B73" i="1"/>
  <c r="A73" i="1"/>
  <c r="DJ72" i="1"/>
  <c r="DK72" i="1" s="1"/>
  <c r="DI72" i="1"/>
  <c r="DH72" i="1"/>
  <c r="DF72" i="1"/>
  <c r="DE72" i="1"/>
  <c r="DG72" i="1" s="1"/>
  <c r="CZ72" i="1"/>
  <c r="CX72" i="1"/>
  <c r="CY72" i="1" s="1"/>
  <c r="DA72" i="1" s="1"/>
  <c r="CV72" i="1"/>
  <c r="CT72" i="1"/>
  <c r="CS72" i="1"/>
  <c r="CQ72" i="1"/>
  <c r="CP72" i="1"/>
  <c r="CO72" i="1"/>
  <c r="CN72" i="1"/>
  <c r="CM72" i="1"/>
  <c r="CK72" i="1"/>
  <c r="CJ72" i="1"/>
  <c r="CI72" i="1"/>
  <c r="CF72" i="1"/>
  <c r="CE72" i="1"/>
  <c r="CD72" i="1"/>
  <c r="CG72" i="1" s="1"/>
  <c r="CC72" i="1"/>
  <c r="CB72" i="1"/>
  <c r="CA72" i="1"/>
  <c r="BZ72" i="1"/>
  <c r="BX72" i="1"/>
  <c r="BW72" i="1"/>
  <c r="BV72" i="1"/>
  <c r="BY72" i="1" s="1"/>
  <c r="BS72" i="1"/>
  <c r="BT72" i="1" s="1"/>
  <c r="BR72" i="1"/>
  <c r="BQ72" i="1"/>
  <c r="BN72" i="1"/>
  <c r="BO72" i="1" s="1"/>
  <c r="BM72" i="1"/>
  <c r="BK72" i="1"/>
  <c r="BJ72" i="1"/>
  <c r="BI72" i="1"/>
  <c r="BH72" i="1"/>
  <c r="BF72" i="1"/>
  <c r="BD72" i="1"/>
  <c r="BB72" i="1"/>
  <c r="BC72" i="1" s="1"/>
  <c r="BA72" i="1"/>
  <c r="AZ72" i="1"/>
  <c r="AX72" i="1"/>
  <c r="AW72" i="1"/>
  <c r="AV72" i="1"/>
  <c r="AT72" i="1"/>
  <c r="AM72" i="1"/>
  <c r="AG72" i="1"/>
  <c r="AF72" i="1"/>
  <c r="AE72" i="1"/>
  <c r="AD72" i="1"/>
  <c r="AC72" i="1"/>
  <c r="AB72" i="1"/>
  <c r="U72" i="1"/>
  <c r="T72" i="1"/>
  <c r="S72" i="1"/>
  <c r="R72" i="1"/>
  <c r="AA72" i="1" s="1"/>
  <c r="Q72" i="1"/>
  <c r="Z72" i="1" s="1"/>
  <c r="O72" i="1"/>
  <c r="W72" i="1" s="1"/>
  <c r="N72" i="1"/>
  <c r="V72" i="1" s="1"/>
  <c r="M72" i="1"/>
  <c r="AN72" i="1" s="1"/>
  <c r="K72" i="1"/>
  <c r="I72" i="1"/>
  <c r="AK72" i="1" s="1"/>
  <c r="H72" i="1"/>
  <c r="J72" i="1" s="1"/>
  <c r="L72" i="1" s="1"/>
  <c r="G72" i="1"/>
  <c r="AQ72" i="1" s="1"/>
  <c r="F72" i="1"/>
  <c r="P72" i="1" s="1"/>
  <c r="Y72" i="1" s="1"/>
  <c r="AP72" i="1" s="1"/>
  <c r="E72" i="1"/>
  <c r="D72" i="1"/>
  <c r="C72" i="1"/>
  <c r="B72" i="1"/>
  <c r="A72" i="1"/>
  <c r="DI71" i="1"/>
  <c r="DH71" i="1"/>
  <c r="DJ71" i="1" s="1"/>
  <c r="DK71" i="1" s="1"/>
  <c r="DF71" i="1"/>
  <c r="DE71" i="1"/>
  <c r="DG71" i="1" s="1"/>
  <c r="CZ71" i="1"/>
  <c r="DA71" i="1" s="1"/>
  <c r="CY71" i="1"/>
  <c r="CX71" i="1"/>
  <c r="CV71" i="1"/>
  <c r="CT71" i="1"/>
  <c r="CS71" i="1"/>
  <c r="CP71" i="1"/>
  <c r="CO71" i="1"/>
  <c r="CN71" i="1"/>
  <c r="CM71" i="1"/>
  <c r="CK71" i="1"/>
  <c r="CJ71" i="1"/>
  <c r="CI71" i="1"/>
  <c r="CE71" i="1"/>
  <c r="CF71" i="1" s="1"/>
  <c r="CG71" i="1" s="1"/>
  <c r="CD71" i="1"/>
  <c r="CB71" i="1"/>
  <c r="CC71" i="1" s="1"/>
  <c r="CA71" i="1"/>
  <c r="BZ71" i="1"/>
  <c r="BW71" i="1"/>
  <c r="BX71" i="1" s="1"/>
  <c r="BY71" i="1" s="1"/>
  <c r="BV71" i="1"/>
  <c r="BS71" i="1"/>
  <c r="BR71" i="1"/>
  <c r="BQ71" i="1"/>
  <c r="BT71" i="1" s="1"/>
  <c r="BU71" i="1" s="1"/>
  <c r="BO71" i="1"/>
  <c r="BP71" i="1" s="1"/>
  <c r="BN71" i="1"/>
  <c r="BM71" i="1"/>
  <c r="BI71" i="1"/>
  <c r="BH71" i="1"/>
  <c r="BG71" i="1"/>
  <c r="BF71" i="1"/>
  <c r="BE71" i="1"/>
  <c r="BD71" i="1"/>
  <c r="AZ71" i="1"/>
  <c r="AX71" i="1"/>
  <c r="AY71" i="1" s="1"/>
  <c r="AW71" i="1"/>
  <c r="AV71" i="1"/>
  <c r="AT71" i="1"/>
  <c r="AQ71" i="1"/>
  <c r="AG71" i="1"/>
  <c r="AF71" i="1"/>
  <c r="AN71" i="1" s="1"/>
  <c r="AC71" i="1"/>
  <c r="AE71" i="1" s="1"/>
  <c r="AB71" i="1"/>
  <c r="AK71" i="1" s="1"/>
  <c r="Z71" i="1"/>
  <c r="U71" i="1"/>
  <c r="T71" i="1"/>
  <c r="AD71" i="1" s="1"/>
  <c r="AM71" i="1" s="1"/>
  <c r="S71" i="1"/>
  <c r="R71" i="1"/>
  <c r="AA71" i="1" s="1"/>
  <c r="AJ71" i="1" s="1"/>
  <c r="Q71" i="1"/>
  <c r="P71" i="1"/>
  <c r="Y71" i="1" s="1"/>
  <c r="AP71" i="1" s="1"/>
  <c r="O71" i="1"/>
  <c r="W71" i="1" s="1"/>
  <c r="N71" i="1"/>
  <c r="V71" i="1" s="1"/>
  <c r="X71" i="1" s="1"/>
  <c r="M71" i="1"/>
  <c r="K71" i="1"/>
  <c r="J71" i="1"/>
  <c r="L71" i="1" s="1"/>
  <c r="I71" i="1"/>
  <c r="H71" i="1"/>
  <c r="G71" i="1"/>
  <c r="F71" i="1"/>
  <c r="D71" i="1"/>
  <c r="AI71" i="1" s="1"/>
  <c r="C71" i="1"/>
  <c r="B71" i="1"/>
  <c r="A71" i="1"/>
  <c r="DI70" i="1"/>
  <c r="DH70" i="1"/>
  <c r="DJ70" i="1" s="1"/>
  <c r="DF70" i="1"/>
  <c r="DE70" i="1"/>
  <c r="CZ70" i="1"/>
  <c r="CX70" i="1"/>
  <c r="CY70" i="1" s="1"/>
  <c r="DA70" i="1" s="1"/>
  <c r="CV70" i="1"/>
  <c r="CW70" i="1" s="1"/>
  <c r="CT70" i="1"/>
  <c r="CS70" i="1"/>
  <c r="CP70" i="1"/>
  <c r="CO70" i="1"/>
  <c r="CN70" i="1"/>
  <c r="CM70" i="1"/>
  <c r="CU70" i="1" s="1"/>
  <c r="CK70" i="1"/>
  <c r="CJ70" i="1"/>
  <c r="CI70" i="1"/>
  <c r="CE70" i="1"/>
  <c r="CF70" i="1" s="1"/>
  <c r="CG70" i="1" s="1"/>
  <c r="CD70" i="1"/>
  <c r="CB70" i="1"/>
  <c r="CA70" i="1"/>
  <c r="BZ70" i="1"/>
  <c r="BW70" i="1"/>
  <c r="BX70" i="1" s="1"/>
  <c r="BY70" i="1" s="1"/>
  <c r="BV70" i="1"/>
  <c r="BT70" i="1"/>
  <c r="BU70" i="1" s="1"/>
  <c r="BS70" i="1"/>
  <c r="BR70" i="1"/>
  <c r="BQ70" i="1"/>
  <c r="BO70" i="1"/>
  <c r="BP70" i="1" s="1"/>
  <c r="BN70" i="1"/>
  <c r="BM70" i="1"/>
  <c r="BK70" i="1"/>
  <c r="BJ70" i="1"/>
  <c r="BI70" i="1"/>
  <c r="BH70" i="1"/>
  <c r="BD70" i="1"/>
  <c r="BB70" i="1"/>
  <c r="BC70" i="1" s="1"/>
  <c r="BA70" i="1"/>
  <c r="AZ70" i="1"/>
  <c r="AV70" i="1"/>
  <c r="AT70" i="1"/>
  <c r="AG70" i="1"/>
  <c r="AF70" i="1"/>
  <c r="AD70" i="1"/>
  <c r="AM70" i="1" s="1"/>
  <c r="AA70" i="1"/>
  <c r="Z70" i="1"/>
  <c r="U70" i="1"/>
  <c r="T70" i="1"/>
  <c r="S70" i="1"/>
  <c r="AB70" i="1" s="1"/>
  <c r="AK70" i="1" s="1"/>
  <c r="R70" i="1"/>
  <c r="Q70" i="1"/>
  <c r="O70" i="1"/>
  <c r="W70" i="1" s="1"/>
  <c r="N70" i="1"/>
  <c r="V70" i="1" s="1"/>
  <c r="M70" i="1"/>
  <c r="K70" i="1"/>
  <c r="I70" i="1"/>
  <c r="H70" i="1"/>
  <c r="J70" i="1" s="1"/>
  <c r="L70" i="1" s="1"/>
  <c r="G70" i="1"/>
  <c r="AQ70" i="1" s="1"/>
  <c r="F70" i="1"/>
  <c r="P70" i="1" s="1"/>
  <c r="Y70" i="1" s="1"/>
  <c r="AP70" i="1" s="1"/>
  <c r="D70" i="1"/>
  <c r="E70" i="1" s="1"/>
  <c r="C70" i="1"/>
  <c r="B70" i="1"/>
  <c r="A70" i="1"/>
  <c r="DK69" i="1"/>
  <c r="DJ69" i="1"/>
  <c r="DI69" i="1"/>
  <c r="DH69" i="1"/>
  <c r="DG69" i="1"/>
  <c r="DF69" i="1"/>
  <c r="DE69" i="1"/>
  <c r="CZ69" i="1"/>
  <c r="DA69" i="1" s="1"/>
  <c r="CX69" i="1"/>
  <c r="CY69" i="1" s="1"/>
  <c r="CV69" i="1"/>
  <c r="CT69" i="1"/>
  <c r="CS69" i="1"/>
  <c r="CQ69" i="1"/>
  <c r="CP69" i="1"/>
  <c r="CO69" i="1"/>
  <c r="CN69" i="1"/>
  <c r="CM69" i="1"/>
  <c r="CK69" i="1"/>
  <c r="CJ69" i="1"/>
  <c r="CI69" i="1"/>
  <c r="CE69" i="1"/>
  <c r="CF69" i="1" s="1"/>
  <c r="CD69" i="1"/>
  <c r="CA69" i="1"/>
  <c r="CB69" i="1" s="1"/>
  <c r="BZ69" i="1"/>
  <c r="BW69" i="1"/>
  <c r="BX69" i="1" s="1"/>
  <c r="BV69" i="1"/>
  <c r="BR69" i="1"/>
  <c r="BS69" i="1" s="1"/>
  <c r="BT69" i="1" s="1"/>
  <c r="BQ69" i="1"/>
  <c r="BN69" i="1"/>
  <c r="BO69" i="1" s="1"/>
  <c r="BP69" i="1" s="1"/>
  <c r="BM69" i="1"/>
  <c r="BJ69" i="1"/>
  <c r="BK69" i="1" s="1"/>
  <c r="BI69" i="1"/>
  <c r="BH69" i="1"/>
  <c r="BF69" i="1"/>
  <c r="BG69" i="1" s="1"/>
  <c r="BD69" i="1"/>
  <c r="BE69" i="1" s="1"/>
  <c r="BB69" i="1"/>
  <c r="BC69" i="1" s="1"/>
  <c r="BL69" i="1" s="1"/>
  <c r="BA69" i="1"/>
  <c r="AZ69" i="1"/>
  <c r="AX69" i="1"/>
  <c r="AY69" i="1" s="1"/>
  <c r="AV69" i="1"/>
  <c r="AW69" i="1" s="1"/>
  <c r="AT69" i="1"/>
  <c r="AQ69" i="1"/>
  <c r="AP69" i="1"/>
  <c r="AG69" i="1"/>
  <c r="AF69" i="1"/>
  <c r="AN69" i="1" s="1"/>
  <c r="AD69" i="1"/>
  <c r="Z69" i="1"/>
  <c r="V69" i="1"/>
  <c r="X69" i="1" s="1"/>
  <c r="U69" i="1"/>
  <c r="T69" i="1"/>
  <c r="S69" i="1"/>
  <c r="AB69" i="1" s="1"/>
  <c r="R69" i="1"/>
  <c r="AA69" i="1" s="1"/>
  <c r="Q69" i="1"/>
  <c r="O69" i="1"/>
  <c r="W69" i="1" s="1"/>
  <c r="AI69" i="1" s="1"/>
  <c r="N69" i="1"/>
  <c r="M69" i="1"/>
  <c r="K69" i="1"/>
  <c r="I69" i="1"/>
  <c r="J69" i="1" s="1"/>
  <c r="H69" i="1"/>
  <c r="G69" i="1"/>
  <c r="F69" i="1"/>
  <c r="P69" i="1" s="1"/>
  <c r="Y69" i="1" s="1"/>
  <c r="D69" i="1"/>
  <c r="C69" i="1"/>
  <c r="B69" i="1"/>
  <c r="A69" i="1"/>
  <c r="DI68" i="1"/>
  <c r="DJ68" i="1" s="1"/>
  <c r="DH68" i="1"/>
  <c r="DF68" i="1"/>
  <c r="DE68" i="1"/>
  <c r="CZ68" i="1"/>
  <c r="CX68" i="1"/>
  <c r="CY68" i="1" s="1"/>
  <c r="DA68" i="1" s="1"/>
  <c r="CW68" i="1"/>
  <c r="CV68" i="1"/>
  <c r="CT68" i="1"/>
  <c r="CS68" i="1"/>
  <c r="CP68" i="1"/>
  <c r="CO68" i="1"/>
  <c r="CN68" i="1"/>
  <c r="CM68" i="1"/>
  <c r="CL68" i="1"/>
  <c r="CK68" i="1"/>
  <c r="CJ68" i="1"/>
  <c r="CI68" i="1"/>
  <c r="CF68" i="1"/>
  <c r="CE68" i="1"/>
  <c r="CD68" i="1"/>
  <c r="CG68" i="1" s="1"/>
  <c r="CC68" i="1"/>
  <c r="CB68" i="1"/>
  <c r="CA68" i="1"/>
  <c r="BZ68" i="1"/>
  <c r="BW68" i="1"/>
  <c r="BX68" i="1" s="1"/>
  <c r="BV68" i="1"/>
  <c r="BR68" i="1"/>
  <c r="BS68" i="1" s="1"/>
  <c r="BQ68" i="1"/>
  <c r="BN68" i="1"/>
  <c r="BO68" i="1" s="1"/>
  <c r="BM68" i="1"/>
  <c r="BJ68" i="1"/>
  <c r="BI68" i="1"/>
  <c r="BH68" i="1"/>
  <c r="BG68" i="1"/>
  <c r="BF68" i="1"/>
  <c r="BE68" i="1"/>
  <c r="BD68" i="1"/>
  <c r="AZ68" i="1"/>
  <c r="AX68" i="1"/>
  <c r="AY68" i="1" s="1"/>
  <c r="AW68" i="1"/>
  <c r="AV68" i="1"/>
  <c r="AT68" i="1"/>
  <c r="AQ68" i="1"/>
  <c r="AJ68" i="1"/>
  <c r="AG68" i="1"/>
  <c r="AA68" i="1"/>
  <c r="Z68" i="1"/>
  <c r="U68" i="1"/>
  <c r="AF68" i="1" s="1"/>
  <c r="T68" i="1"/>
  <c r="AD68" i="1" s="1"/>
  <c r="AM68" i="1" s="1"/>
  <c r="S68" i="1"/>
  <c r="AB68" i="1" s="1"/>
  <c r="R68" i="1"/>
  <c r="Q68" i="1"/>
  <c r="O68" i="1"/>
  <c r="W68" i="1" s="1"/>
  <c r="N68" i="1"/>
  <c r="V68" i="1" s="1"/>
  <c r="X68" i="1" s="1"/>
  <c r="M68" i="1"/>
  <c r="L68" i="1"/>
  <c r="K68" i="1"/>
  <c r="J68" i="1"/>
  <c r="I68" i="1"/>
  <c r="H68" i="1"/>
  <c r="G68" i="1"/>
  <c r="F68" i="1"/>
  <c r="P68" i="1" s="1"/>
  <c r="Y68" i="1" s="1"/>
  <c r="AP68" i="1" s="1"/>
  <c r="D68" i="1"/>
  <c r="E68" i="1" s="1"/>
  <c r="AO68" i="1" s="1"/>
  <c r="C68" i="1"/>
  <c r="B68" i="1"/>
  <c r="A68" i="1"/>
  <c r="DI67" i="1"/>
  <c r="DH67" i="1"/>
  <c r="DJ67" i="1" s="1"/>
  <c r="DF67" i="1"/>
  <c r="DE67" i="1"/>
  <c r="DG67" i="1" s="1"/>
  <c r="CZ67" i="1"/>
  <c r="CX67" i="1"/>
  <c r="CY67" i="1" s="1"/>
  <c r="DA67" i="1" s="1"/>
  <c r="CV67" i="1"/>
  <c r="CT67" i="1"/>
  <c r="CS67" i="1"/>
  <c r="CP67" i="1"/>
  <c r="CO67" i="1"/>
  <c r="CN67" i="1"/>
  <c r="CM67" i="1"/>
  <c r="CU67" i="1" s="1"/>
  <c r="CK67" i="1"/>
  <c r="CW67" i="1" s="1"/>
  <c r="DB67" i="1" s="1"/>
  <c r="CJ67" i="1"/>
  <c r="CI67" i="1"/>
  <c r="CF67" i="1"/>
  <c r="CG67" i="1" s="1"/>
  <c r="CE67" i="1"/>
  <c r="CD67" i="1"/>
  <c r="CA67" i="1"/>
  <c r="CB67" i="1" s="1"/>
  <c r="CC67" i="1" s="1"/>
  <c r="BZ67" i="1"/>
  <c r="BX67" i="1"/>
  <c r="BY67" i="1" s="1"/>
  <c r="BW67" i="1"/>
  <c r="BV67" i="1"/>
  <c r="BS67" i="1"/>
  <c r="BT67" i="1" s="1"/>
  <c r="BR67" i="1"/>
  <c r="BQ67" i="1"/>
  <c r="BP67" i="1"/>
  <c r="BO67" i="1"/>
  <c r="BN67" i="1"/>
  <c r="BM67" i="1"/>
  <c r="BH67" i="1"/>
  <c r="BE67" i="1"/>
  <c r="BD67" i="1"/>
  <c r="BC67" i="1"/>
  <c r="BB67" i="1"/>
  <c r="BA67" i="1"/>
  <c r="AZ67" i="1"/>
  <c r="AV67" i="1"/>
  <c r="AT67" i="1"/>
  <c r="AK67" i="1"/>
  <c r="AG67" i="1"/>
  <c r="AF67" i="1"/>
  <c r="AB67" i="1"/>
  <c r="AC67" i="1" s="1"/>
  <c r="AA67" i="1"/>
  <c r="U67" i="1"/>
  <c r="T67" i="1"/>
  <c r="AD67" i="1" s="1"/>
  <c r="AM67" i="1" s="1"/>
  <c r="S67" i="1"/>
  <c r="R67" i="1"/>
  <c r="Q67" i="1"/>
  <c r="Z67" i="1" s="1"/>
  <c r="P67" i="1"/>
  <c r="Y67" i="1" s="1"/>
  <c r="AP67" i="1" s="1"/>
  <c r="O67" i="1"/>
  <c r="W67" i="1" s="1"/>
  <c r="N67" i="1"/>
  <c r="V67" i="1" s="1"/>
  <c r="X67" i="1" s="1"/>
  <c r="M67" i="1"/>
  <c r="AN67" i="1" s="1"/>
  <c r="AS67" i="1" s="1"/>
  <c r="AU67" i="1" s="1"/>
  <c r="K67" i="1"/>
  <c r="I67" i="1"/>
  <c r="H67" i="1"/>
  <c r="J67" i="1" s="1"/>
  <c r="L67" i="1" s="1"/>
  <c r="G67" i="1"/>
  <c r="AQ67" i="1" s="1"/>
  <c r="F67" i="1"/>
  <c r="E67" i="1"/>
  <c r="D67" i="1"/>
  <c r="C67" i="1"/>
  <c r="B67" i="1"/>
  <c r="A67" i="1"/>
  <c r="DK66" i="1"/>
  <c r="DJ66" i="1"/>
  <c r="DI66" i="1"/>
  <c r="DH66" i="1"/>
  <c r="DG66" i="1"/>
  <c r="DF66" i="1"/>
  <c r="DE66" i="1"/>
  <c r="CZ66" i="1"/>
  <c r="DA66" i="1" s="1"/>
  <c r="CY66" i="1"/>
  <c r="CX66" i="1"/>
  <c r="CV66" i="1"/>
  <c r="CT66" i="1"/>
  <c r="CS66" i="1"/>
  <c r="CP66" i="1"/>
  <c r="CO66" i="1"/>
  <c r="CN66" i="1"/>
  <c r="CM66" i="1"/>
  <c r="CL66" i="1"/>
  <c r="CK66" i="1"/>
  <c r="CJ66" i="1"/>
  <c r="CI66" i="1"/>
  <c r="CE66" i="1"/>
  <c r="CF66" i="1" s="1"/>
  <c r="CD66" i="1"/>
  <c r="CG66" i="1" s="1"/>
  <c r="CA66" i="1"/>
  <c r="CB66" i="1" s="1"/>
  <c r="CC66" i="1" s="1"/>
  <c r="BZ66" i="1"/>
  <c r="BX66" i="1"/>
  <c r="BW66" i="1"/>
  <c r="BV66" i="1"/>
  <c r="BS66" i="1"/>
  <c r="BT66" i="1" s="1"/>
  <c r="BR66" i="1"/>
  <c r="BQ66" i="1"/>
  <c r="BN66" i="1"/>
  <c r="BO66" i="1" s="1"/>
  <c r="BM66" i="1"/>
  <c r="BH66" i="1"/>
  <c r="BD66" i="1"/>
  <c r="AZ66" i="1"/>
  <c r="AX66" i="1"/>
  <c r="AY66" i="1" s="1"/>
  <c r="AV66" i="1"/>
  <c r="AW66" i="1" s="1"/>
  <c r="AT66" i="1"/>
  <c r="AQ66" i="1"/>
  <c r="AP66" i="1"/>
  <c r="AG66" i="1"/>
  <c r="AS66" i="1" s="1"/>
  <c r="AU66" i="1" s="1"/>
  <c r="AF66" i="1"/>
  <c r="AN66" i="1" s="1"/>
  <c r="W66" i="1"/>
  <c r="U66" i="1"/>
  <c r="T66" i="1"/>
  <c r="AD66" i="1" s="1"/>
  <c r="AM66" i="1" s="1"/>
  <c r="S66" i="1"/>
  <c r="AB66" i="1" s="1"/>
  <c r="AK66" i="1" s="1"/>
  <c r="R66" i="1"/>
  <c r="AA66" i="1" s="1"/>
  <c r="Q66" i="1"/>
  <c r="Z66" i="1" s="1"/>
  <c r="O66" i="1"/>
  <c r="N66" i="1"/>
  <c r="V66" i="1" s="1"/>
  <c r="M66" i="1"/>
  <c r="L66" i="1"/>
  <c r="K66" i="1"/>
  <c r="J66" i="1"/>
  <c r="I66" i="1"/>
  <c r="H66" i="1"/>
  <c r="G66" i="1"/>
  <c r="F66" i="1"/>
  <c r="P66" i="1" s="1"/>
  <c r="Y66" i="1" s="1"/>
  <c r="D66" i="1"/>
  <c r="AI66" i="1" s="1"/>
  <c r="C66" i="1"/>
  <c r="B66" i="1"/>
  <c r="A66" i="1"/>
  <c r="DI65" i="1"/>
  <c r="DJ65" i="1" s="1"/>
  <c r="DH65" i="1"/>
  <c r="DG65" i="1"/>
  <c r="DF65" i="1"/>
  <c r="DE65" i="1"/>
  <c r="CZ65" i="1"/>
  <c r="CX65" i="1"/>
  <c r="CY65" i="1" s="1"/>
  <c r="DA65" i="1" s="1"/>
  <c r="CV65" i="1"/>
  <c r="CT65" i="1"/>
  <c r="CS65" i="1"/>
  <c r="CP65" i="1"/>
  <c r="CQ65" i="1" s="1"/>
  <c r="CO65" i="1"/>
  <c r="CN65" i="1"/>
  <c r="CM65" i="1"/>
  <c r="CK65" i="1"/>
  <c r="CJ65" i="1"/>
  <c r="CI65" i="1"/>
  <c r="CG65" i="1"/>
  <c r="CE65" i="1"/>
  <c r="CF65" i="1" s="1"/>
  <c r="CD65" i="1"/>
  <c r="CA65" i="1"/>
  <c r="CB65" i="1" s="1"/>
  <c r="BZ65" i="1"/>
  <c r="BY65" i="1"/>
  <c r="BX65" i="1"/>
  <c r="BW65" i="1"/>
  <c r="BV65" i="1"/>
  <c r="BS65" i="1"/>
  <c r="BR65" i="1"/>
  <c r="BQ65" i="1"/>
  <c r="BN65" i="1"/>
  <c r="BO65" i="1" s="1"/>
  <c r="BP65" i="1" s="1"/>
  <c r="BM65" i="1"/>
  <c r="BJ65" i="1"/>
  <c r="BK65" i="1" s="1"/>
  <c r="BI65" i="1"/>
  <c r="BH65" i="1"/>
  <c r="BD65" i="1"/>
  <c r="AZ65" i="1"/>
  <c r="AV65" i="1"/>
  <c r="AT65" i="1"/>
  <c r="AM65" i="1"/>
  <c r="AK65" i="1"/>
  <c r="AJ65" i="1"/>
  <c r="AL65" i="1" s="1"/>
  <c r="AG65" i="1"/>
  <c r="AD65" i="1"/>
  <c r="AB65" i="1"/>
  <c r="Z65" i="1"/>
  <c r="W65" i="1"/>
  <c r="U65" i="1"/>
  <c r="AF65" i="1" s="1"/>
  <c r="T65" i="1"/>
  <c r="S65" i="1"/>
  <c r="R65" i="1"/>
  <c r="AA65" i="1" s="1"/>
  <c r="AC65" i="1" s="1"/>
  <c r="AE65" i="1" s="1"/>
  <c r="Q65" i="1"/>
  <c r="O65" i="1"/>
  <c r="N65" i="1"/>
  <c r="V65" i="1" s="1"/>
  <c r="M65" i="1"/>
  <c r="AN65" i="1" s="1"/>
  <c r="AS65" i="1" s="1"/>
  <c r="AU65" i="1" s="1"/>
  <c r="L65" i="1"/>
  <c r="AR65" i="1" s="1"/>
  <c r="K65" i="1"/>
  <c r="J65" i="1"/>
  <c r="I65" i="1"/>
  <c r="H65" i="1"/>
  <c r="G65" i="1"/>
  <c r="AQ65" i="1" s="1"/>
  <c r="F65" i="1"/>
  <c r="P65" i="1" s="1"/>
  <c r="Y65" i="1" s="1"/>
  <c r="AP65" i="1" s="1"/>
  <c r="E65" i="1"/>
  <c r="D65" i="1"/>
  <c r="C65" i="1"/>
  <c r="B65" i="1"/>
  <c r="A65" i="1"/>
  <c r="DI64" i="1"/>
  <c r="DH64" i="1"/>
  <c r="DJ64" i="1" s="1"/>
  <c r="DK64" i="1" s="1"/>
  <c r="DG64" i="1"/>
  <c r="DF64" i="1"/>
  <c r="DE64" i="1"/>
  <c r="CZ64" i="1"/>
  <c r="DA64" i="1" s="1"/>
  <c r="CY64" i="1"/>
  <c r="CX64" i="1"/>
  <c r="CV64" i="1"/>
  <c r="CT64" i="1"/>
  <c r="CS64" i="1"/>
  <c r="CQ64" i="1"/>
  <c r="CP64" i="1"/>
  <c r="CO64" i="1"/>
  <c r="CN64" i="1"/>
  <c r="CM64" i="1"/>
  <c r="CU64" i="1" s="1"/>
  <c r="CK64" i="1"/>
  <c r="CJ64" i="1"/>
  <c r="CW64" i="1" s="1"/>
  <c r="DB64" i="1" s="1"/>
  <c r="CI64" i="1"/>
  <c r="CE64" i="1"/>
  <c r="CF64" i="1" s="1"/>
  <c r="CD64" i="1"/>
  <c r="CC64" i="1"/>
  <c r="CB64" i="1"/>
  <c r="CA64" i="1"/>
  <c r="BZ64" i="1"/>
  <c r="BW64" i="1"/>
  <c r="BX64" i="1" s="1"/>
  <c r="BV64" i="1"/>
  <c r="BS64" i="1"/>
  <c r="BT64" i="1" s="1"/>
  <c r="BR64" i="1"/>
  <c r="BQ64" i="1"/>
  <c r="BN64" i="1"/>
  <c r="BO64" i="1" s="1"/>
  <c r="BM64" i="1"/>
  <c r="BK64" i="1"/>
  <c r="BJ64" i="1"/>
  <c r="BI64" i="1"/>
  <c r="BH64" i="1"/>
  <c r="BD64" i="1"/>
  <c r="BC64" i="1"/>
  <c r="BB64" i="1"/>
  <c r="BA64" i="1"/>
  <c r="AZ64" i="1"/>
  <c r="AX64" i="1"/>
  <c r="AW64" i="1"/>
  <c r="AV64" i="1"/>
  <c r="AT64" i="1"/>
  <c r="AN64" i="1"/>
  <c r="AM64" i="1"/>
  <c r="AG64" i="1"/>
  <c r="AF64" i="1"/>
  <c r="AD64" i="1"/>
  <c r="U64" i="1"/>
  <c r="T64" i="1"/>
  <c r="S64" i="1"/>
  <c r="AB64" i="1" s="1"/>
  <c r="R64" i="1"/>
  <c r="AA64" i="1" s="1"/>
  <c r="Q64" i="1"/>
  <c r="Z64" i="1" s="1"/>
  <c r="P64" i="1"/>
  <c r="Y64" i="1" s="1"/>
  <c r="AP64" i="1" s="1"/>
  <c r="O64" i="1"/>
  <c r="W64" i="1" s="1"/>
  <c r="AI64" i="1" s="1"/>
  <c r="N64" i="1"/>
  <c r="V64" i="1" s="1"/>
  <c r="AH64" i="1" s="1"/>
  <c r="M64" i="1"/>
  <c r="K64" i="1"/>
  <c r="I64" i="1"/>
  <c r="J64" i="1" s="1"/>
  <c r="L64" i="1" s="1"/>
  <c r="H64" i="1"/>
  <c r="G64" i="1"/>
  <c r="AQ64" i="1" s="1"/>
  <c r="F64" i="1"/>
  <c r="E64" i="1"/>
  <c r="D64" i="1"/>
  <c r="C64" i="1"/>
  <c r="B64" i="1"/>
  <c r="A64" i="1"/>
  <c r="DJ63" i="1"/>
  <c r="DK63" i="1" s="1"/>
  <c r="DI63" i="1"/>
  <c r="DH63" i="1"/>
  <c r="DF63" i="1"/>
  <c r="DE63" i="1"/>
  <c r="DG63" i="1" s="1"/>
  <c r="CZ63" i="1"/>
  <c r="CX63" i="1"/>
  <c r="CY63" i="1" s="1"/>
  <c r="DA63" i="1" s="1"/>
  <c r="CW63" i="1"/>
  <c r="CV63" i="1"/>
  <c r="CT63" i="1"/>
  <c r="CS63" i="1"/>
  <c r="CP63" i="1"/>
  <c r="CO63" i="1"/>
  <c r="CN63" i="1"/>
  <c r="CU63" i="1" s="1"/>
  <c r="CM63" i="1"/>
  <c r="CL63" i="1"/>
  <c r="CK63" i="1"/>
  <c r="CJ63" i="1"/>
  <c r="CI63" i="1"/>
  <c r="CF63" i="1"/>
  <c r="CE63" i="1"/>
  <c r="CD63" i="1"/>
  <c r="CB63" i="1"/>
  <c r="CA63" i="1"/>
  <c r="BZ63" i="1"/>
  <c r="CC63" i="1" s="1"/>
  <c r="BW63" i="1"/>
  <c r="BX63" i="1" s="1"/>
  <c r="BV63" i="1"/>
  <c r="BY63" i="1" s="1"/>
  <c r="BR63" i="1"/>
  <c r="BS63" i="1" s="1"/>
  <c r="BT63" i="1" s="1"/>
  <c r="BQ63" i="1"/>
  <c r="BN63" i="1"/>
  <c r="BO63" i="1" s="1"/>
  <c r="BP63" i="1" s="1"/>
  <c r="BM63" i="1"/>
  <c r="BI63" i="1"/>
  <c r="BH63" i="1"/>
  <c r="BG63" i="1"/>
  <c r="BF63" i="1"/>
  <c r="BD63" i="1"/>
  <c r="BE63" i="1" s="1"/>
  <c r="AZ63" i="1"/>
  <c r="AV63" i="1"/>
  <c r="AW63" i="1" s="1"/>
  <c r="AX63" i="1" s="1"/>
  <c r="AY63" i="1" s="1"/>
  <c r="AT63" i="1"/>
  <c r="AQ63" i="1"/>
  <c r="AP63" i="1"/>
  <c r="AJ63" i="1"/>
  <c r="AL63" i="1" s="1"/>
  <c r="AI63" i="1"/>
  <c r="AG63" i="1"/>
  <c r="AA63" i="1"/>
  <c r="Z63" i="1"/>
  <c r="U63" i="1"/>
  <c r="AF63" i="1" s="1"/>
  <c r="T63" i="1"/>
  <c r="AD63" i="1" s="1"/>
  <c r="AM63" i="1" s="1"/>
  <c r="S63" i="1"/>
  <c r="AB63" i="1" s="1"/>
  <c r="AK63" i="1" s="1"/>
  <c r="R63" i="1"/>
  <c r="Q63" i="1"/>
  <c r="P63" i="1"/>
  <c r="Y63" i="1" s="1"/>
  <c r="O63" i="1"/>
  <c r="W63" i="1" s="1"/>
  <c r="N63" i="1"/>
  <c r="V63" i="1" s="1"/>
  <c r="M63" i="1"/>
  <c r="AN63" i="1" s="1"/>
  <c r="AS63" i="1" s="1"/>
  <c r="AU63" i="1" s="1"/>
  <c r="L63" i="1"/>
  <c r="K63" i="1"/>
  <c r="J63" i="1"/>
  <c r="I63" i="1"/>
  <c r="H63" i="1"/>
  <c r="G63" i="1"/>
  <c r="F63" i="1"/>
  <c r="E63" i="1"/>
  <c r="D63" i="1"/>
  <c r="C63" i="1"/>
  <c r="AH63" i="1" s="1"/>
  <c r="B63" i="1"/>
  <c r="A63" i="1"/>
  <c r="DI62" i="1"/>
  <c r="DH62" i="1"/>
  <c r="DJ62" i="1" s="1"/>
  <c r="DF62" i="1"/>
  <c r="DE62" i="1"/>
  <c r="CZ62" i="1"/>
  <c r="CX62" i="1"/>
  <c r="CY62" i="1" s="1"/>
  <c r="DA62" i="1" s="1"/>
  <c r="CV62" i="1"/>
  <c r="CT62" i="1"/>
  <c r="CS62" i="1"/>
  <c r="CP62" i="1"/>
  <c r="CO62" i="1"/>
  <c r="CQ62" i="1" s="1"/>
  <c r="CN62" i="1"/>
  <c r="CM62" i="1"/>
  <c r="CU62" i="1" s="1"/>
  <c r="CK62" i="1"/>
  <c r="CJ62" i="1"/>
  <c r="CI62" i="1"/>
  <c r="CE62" i="1"/>
  <c r="CF62" i="1" s="1"/>
  <c r="CG62" i="1" s="1"/>
  <c r="CD62" i="1"/>
  <c r="CB62" i="1"/>
  <c r="CA62" i="1"/>
  <c r="BZ62" i="1"/>
  <c r="CC62" i="1" s="1"/>
  <c r="BY62" i="1"/>
  <c r="BW62" i="1"/>
  <c r="BX62" i="1" s="1"/>
  <c r="BV62" i="1"/>
  <c r="BR62" i="1"/>
  <c r="BS62" i="1" s="1"/>
  <c r="BT62" i="1" s="1"/>
  <c r="BQ62" i="1"/>
  <c r="BO62" i="1"/>
  <c r="BP62" i="1" s="1"/>
  <c r="BN62" i="1"/>
  <c r="BM62" i="1"/>
  <c r="BK62" i="1"/>
  <c r="BJ62" i="1"/>
  <c r="BI62" i="1"/>
  <c r="BH62" i="1"/>
  <c r="BD62" i="1"/>
  <c r="BC62" i="1"/>
  <c r="BB62" i="1"/>
  <c r="BA62" i="1"/>
  <c r="AZ62" i="1"/>
  <c r="AV62" i="1"/>
  <c r="AT62" i="1"/>
  <c r="AN62" i="1"/>
  <c r="AS62" i="1" s="1"/>
  <c r="AU62" i="1" s="1"/>
  <c r="AG62" i="1"/>
  <c r="AD62" i="1"/>
  <c r="AM62" i="1" s="1"/>
  <c r="AC62" i="1"/>
  <c r="AE62" i="1" s="1"/>
  <c r="AA62" i="1"/>
  <c r="U62" i="1"/>
  <c r="AF62" i="1" s="1"/>
  <c r="T62" i="1"/>
  <c r="S62" i="1"/>
  <c r="AB62" i="1" s="1"/>
  <c r="AK62" i="1" s="1"/>
  <c r="R62" i="1"/>
  <c r="Q62" i="1"/>
  <c r="Z62" i="1" s="1"/>
  <c r="O62" i="1"/>
  <c r="W62" i="1" s="1"/>
  <c r="AI62" i="1" s="1"/>
  <c r="N62" i="1"/>
  <c r="V62" i="1" s="1"/>
  <c r="X62" i="1" s="1"/>
  <c r="M62" i="1"/>
  <c r="K62" i="1"/>
  <c r="I62" i="1"/>
  <c r="H62" i="1"/>
  <c r="J62" i="1" s="1"/>
  <c r="L62" i="1" s="1"/>
  <c r="G62" i="1"/>
  <c r="AQ62" i="1" s="1"/>
  <c r="F62" i="1"/>
  <c r="P62" i="1" s="1"/>
  <c r="Y62" i="1" s="1"/>
  <c r="AP62" i="1" s="1"/>
  <c r="E62" i="1"/>
  <c r="D62" i="1"/>
  <c r="C62" i="1"/>
  <c r="B62" i="1"/>
  <c r="A62" i="1"/>
  <c r="DI61" i="1"/>
  <c r="DH61" i="1"/>
  <c r="DJ61" i="1" s="1"/>
  <c r="DK61" i="1" s="1"/>
  <c r="DF61" i="1"/>
  <c r="DG61" i="1" s="1"/>
  <c r="DE61" i="1"/>
  <c r="DA61" i="1"/>
  <c r="CZ61" i="1"/>
  <c r="CX61" i="1"/>
  <c r="CY61" i="1" s="1"/>
  <c r="CV61" i="1"/>
  <c r="CT61" i="1"/>
  <c r="CS61" i="1"/>
  <c r="CR61" i="1"/>
  <c r="CP61" i="1"/>
  <c r="CO61" i="1"/>
  <c r="CN61" i="1"/>
  <c r="CM61" i="1"/>
  <c r="CQ61" i="1" s="1"/>
  <c r="CK61" i="1"/>
  <c r="CL61" i="1" s="1"/>
  <c r="CJ61" i="1"/>
  <c r="CI61" i="1"/>
  <c r="CE61" i="1"/>
  <c r="CF61" i="1" s="1"/>
  <c r="CD61" i="1"/>
  <c r="CB61" i="1"/>
  <c r="CC61" i="1" s="1"/>
  <c r="CA61" i="1"/>
  <c r="BZ61" i="1"/>
  <c r="BW61" i="1"/>
  <c r="BX61" i="1" s="1"/>
  <c r="BV61" i="1"/>
  <c r="BY61" i="1" s="1"/>
  <c r="BT61" i="1"/>
  <c r="BR61" i="1"/>
  <c r="BS61" i="1" s="1"/>
  <c r="BQ61" i="1"/>
  <c r="BN61" i="1"/>
  <c r="BO61" i="1" s="1"/>
  <c r="BP61" i="1" s="1"/>
  <c r="BU61" i="1" s="1"/>
  <c r="BM61" i="1"/>
  <c r="BH61" i="1"/>
  <c r="BE61" i="1"/>
  <c r="BD61" i="1"/>
  <c r="BF61" i="1" s="1"/>
  <c r="BG61" i="1" s="1"/>
  <c r="AZ61" i="1"/>
  <c r="AX61" i="1"/>
  <c r="AW61" i="1"/>
  <c r="AV61" i="1"/>
  <c r="AT61" i="1"/>
  <c r="AN61" i="1"/>
  <c r="AI61" i="1"/>
  <c r="AH61" i="1"/>
  <c r="AG61" i="1"/>
  <c r="AS61" i="1" s="1"/>
  <c r="AU61" i="1" s="1"/>
  <c r="AF61" i="1"/>
  <c r="AD61" i="1"/>
  <c r="AM61" i="1" s="1"/>
  <c r="Z61" i="1"/>
  <c r="AQ61" i="1" s="1"/>
  <c r="U61" i="1"/>
  <c r="T61" i="1"/>
  <c r="S61" i="1"/>
  <c r="AB61" i="1" s="1"/>
  <c r="R61" i="1"/>
  <c r="AA61" i="1" s="1"/>
  <c r="Q61" i="1"/>
  <c r="P61" i="1"/>
  <c r="Y61" i="1" s="1"/>
  <c r="AP61" i="1" s="1"/>
  <c r="O61" i="1"/>
  <c r="W61" i="1" s="1"/>
  <c r="N61" i="1"/>
  <c r="V61" i="1" s="1"/>
  <c r="X61" i="1" s="1"/>
  <c r="M61" i="1"/>
  <c r="K61" i="1"/>
  <c r="I61" i="1"/>
  <c r="H61" i="1"/>
  <c r="J61" i="1" s="1"/>
  <c r="L61" i="1" s="1"/>
  <c r="G61" i="1"/>
  <c r="F61" i="1"/>
  <c r="D61" i="1"/>
  <c r="C61" i="1"/>
  <c r="E61" i="1" s="1"/>
  <c r="B61" i="1"/>
  <c r="A61" i="1"/>
  <c r="DI60" i="1"/>
  <c r="DJ60" i="1" s="1"/>
  <c r="DH60" i="1"/>
  <c r="DF60" i="1"/>
  <c r="DE60" i="1"/>
  <c r="DG60" i="1" s="1"/>
  <c r="DK60" i="1" s="1"/>
  <c r="CZ60" i="1"/>
  <c r="CX60" i="1"/>
  <c r="CY60" i="1" s="1"/>
  <c r="DA60" i="1" s="1"/>
  <c r="CV60" i="1"/>
  <c r="CW60" i="1" s="1"/>
  <c r="CT60" i="1"/>
  <c r="CS60" i="1"/>
  <c r="CP60" i="1"/>
  <c r="CO60" i="1"/>
  <c r="CN60" i="1"/>
  <c r="CM60" i="1"/>
  <c r="CU60" i="1" s="1"/>
  <c r="CK60" i="1"/>
  <c r="CJ60" i="1"/>
  <c r="CI60" i="1"/>
  <c r="CL60" i="1" s="1"/>
  <c r="CE60" i="1"/>
  <c r="CF60" i="1" s="1"/>
  <c r="CG60" i="1" s="1"/>
  <c r="CD60" i="1"/>
  <c r="CA60" i="1"/>
  <c r="CB60" i="1" s="1"/>
  <c r="BZ60" i="1"/>
  <c r="BY60" i="1"/>
  <c r="BX60" i="1"/>
  <c r="BW60" i="1"/>
  <c r="BV60" i="1"/>
  <c r="BR60" i="1"/>
  <c r="BS60" i="1" s="1"/>
  <c r="BT60" i="1" s="1"/>
  <c r="BQ60" i="1"/>
  <c r="BP60" i="1"/>
  <c r="BO60" i="1"/>
  <c r="BN60" i="1"/>
  <c r="BM60" i="1"/>
  <c r="BH60" i="1"/>
  <c r="BE60" i="1"/>
  <c r="BF60" i="1" s="1"/>
  <c r="BG60" i="1" s="1"/>
  <c r="BD60" i="1"/>
  <c r="BA60" i="1"/>
  <c r="BB60" i="1" s="1"/>
  <c r="AZ60" i="1"/>
  <c r="AW60" i="1"/>
  <c r="AX60" i="1" s="1"/>
  <c r="AY60" i="1" s="1"/>
  <c r="AV60" i="1"/>
  <c r="AT60" i="1"/>
  <c r="AQ60" i="1"/>
  <c r="AJ60" i="1"/>
  <c r="AG60" i="1"/>
  <c r="AC60" i="1"/>
  <c r="AB60" i="1"/>
  <c r="AK60" i="1" s="1"/>
  <c r="AA60" i="1"/>
  <c r="U60" i="1"/>
  <c r="AF60" i="1" s="1"/>
  <c r="T60" i="1"/>
  <c r="AD60" i="1" s="1"/>
  <c r="AM60" i="1" s="1"/>
  <c r="S60" i="1"/>
  <c r="R60" i="1"/>
  <c r="Q60" i="1"/>
  <c r="Z60" i="1" s="1"/>
  <c r="O60" i="1"/>
  <c r="W60" i="1" s="1"/>
  <c r="AI60" i="1" s="1"/>
  <c r="N60" i="1"/>
  <c r="V60" i="1" s="1"/>
  <c r="M60" i="1"/>
  <c r="K60" i="1"/>
  <c r="I60" i="1"/>
  <c r="J60" i="1" s="1"/>
  <c r="L60" i="1" s="1"/>
  <c r="H60" i="1"/>
  <c r="G60" i="1"/>
  <c r="F60" i="1"/>
  <c r="P60" i="1" s="1"/>
  <c r="Y60" i="1" s="1"/>
  <c r="AP60" i="1" s="1"/>
  <c r="D60" i="1"/>
  <c r="C60" i="1"/>
  <c r="B60" i="1"/>
  <c r="A60" i="1"/>
  <c r="DI59" i="1"/>
  <c r="DH59" i="1"/>
  <c r="DJ59" i="1" s="1"/>
  <c r="DK59" i="1" s="1"/>
  <c r="DG59" i="1"/>
  <c r="DF59" i="1"/>
  <c r="DE59" i="1"/>
  <c r="CZ59" i="1"/>
  <c r="CY59" i="1"/>
  <c r="DA59" i="1" s="1"/>
  <c r="CX59" i="1"/>
  <c r="CV59" i="1"/>
  <c r="CT59" i="1"/>
  <c r="CS59" i="1"/>
  <c r="CQ59" i="1"/>
  <c r="CP59" i="1"/>
  <c r="CO59" i="1"/>
  <c r="CN59" i="1"/>
  <c r="CM59" i="1"/>
  <c r="CU59" i="1" s="1"/>
  <c r="CK59" i="1"/>
  <c r="CJ59" i="1"/>
  <c r="CI59" i="1"/>
  <c r="CF59" i="1"/>
  <c r="CE59" i="1"/>
  <c r="CD59" i="1"/>
  <c r="CG59" i="1" s="1"/>
  <c r="CB59" i="1"/>
  <c r="CC59" i="1" s="1"/>
  <c r="CH59" i="1" s="1"/>
  <c r="CA59" i="1"/>
  <c r="BZ59" i="1"/>
  <c r="BX59" i="1"/>
  <c r="BW59" i="1"/>
  <c r="BV59" i="1"/>
  <c r="BY59" i="1" s="1"/>
  <c r="BT59" i="1"/>
  <c r="BU59" i="1" s="1"/>
  <c r="BS59" i="1"/>
  <c r="BR59" i="1"/>
  <c r="BQ59" i="1"/>
  <c r="BN59" i="1"/>
  <c r="BO59" i="1" s="1"/>
  <c r="BP59" i="1" s="1"/>
  <c r="BM59" i="1"/>
  <c r="BJ59" i="1"/>
  <c r="BK59" i="1" s="1"/>
  <c r="BH59" i="1"/>
  <c r="BI59" i="1" s="1"/>
  <c r="BE59" i="1"/>
  <c r="BD59" i="1"/>
  <c r="BC59" i="1"/>
  <c r="BB59" i="1"/>
  <c r="AZ59" i="1"/>
  <c r="BA59" i="1" s="1"/>
  <c r="AV59" i="1"/>
  <c r="AT59" i="1"/>
  <c r="AG59" i="1"/>
  <c r="AF59" i="1"/>
  <c r="AN59" i="1" s="1"/>
  <c r="AD59" i="1"/>
  <c r="AM59" i="1" s="1"/>
  <c r="AB59" i="1"/>
  <c r="U59" i="1"/>
  <c r="T59" i="1"/>
  <c r="S59" i="1"/>
  <c r="R59" i="1"/>
  <c r="AA59" i="1" s="1"/>
  <c r="Q59" i="1"/>
  <c r="Z59" i="1" s="1"/>
  <c r="O59" i="1"/>
  <c r="W59" i="1" s="1"/>
  <c r="N59" i="1"/>
  <c r="V59" i="1" s="1"/>
  <c r="M59" i="1"/>
  <c r="K59" i="1"/>
  <c r="I59" i="1"/>
  <c r="H59" i="1"/>
  <c r="G59" i="1"/>
  <c r="AQ59" i="1" s="1"/>
  <c r="F59" i="1"/>
  <c r="P59" i="1" s="1"/>
  <c r="Y59" i="1" s="1"/>
  <c r="AP59" i="1" s="1"/>
  <c r="D59" i="1"/>
  <c r="E59" i="1" s="1"/>
  <c r="C59" i="1"/>
  <c r="B59" i="1"/>
  <c r="A59" i="1"/>
  <c r="DI58" i="1"/>
  <c r="DJ58" i="1" s="1"/>
  <c r="DK58" i="1" s="1"/>
  <c r="DH58" i="1"/>
  <c r="DG58" i="1"/>
  <c r="DF58" i="1"/>
  <c r="DE58" i="1"/>
  <c r="DA58" i="1"/>
  <c r="CZ58" i="1"/>
  <c r="CY58" i="1"/>
  <c r="CX58" i="1"/>
  <c r="CV58" i="1"/>
  <c r="CU58" i="1"/>
  <c r="CT58" i="1"/>
  <c r="CS58" i="1"/>
  <c r="CP58" i="1"/>
  <c r="CO58" i="1"/>
  <c r="CN58" i="1"/>
  <c r="CM58" i="1"/>
  <c r="CL58" i="1"/>
  <c r="CK58" i="1"/>
  <c r="CJ58" i="1"/>
  <c r="CI58" i="1"/>
  <c r="CF58" i="1"/>
  <c r="CE58" i="1"/>
  <c r="CD58" i="1"/>
  <c r="CG58" i="1" s="1"/>
  <c r="CA58" i="1"/>
  <c r="CB58" i="1" s="1"/>
  <c r="CC58" i="1" s="1"/>
  <c r="BZ58" i="1"/>
  <c r="BX58" i="1"/>
  <c r="BW58" i="1"/>
  <c r="BV58" i="1"/>
  <c r="BY58" i="1" s="1"/>
  <c r="BS58" i="1"/>
  <c r="BT58" i="1" s="1"/>
  <c r="BR58" i="1"/>
  <c r="BQ58" i="1"/>
  <c r="BP58" i="1"/>
  <c r="BO58" i="1"/>
  <c r="BN58" i="1"/>
  <c r="BM58" i="1"/>
  <c r="BH58" i="1"/>
  <c r="BE58" i="1"/>
  <c r="BF58" i="1" s="1"/>
  <c r="BG58" i="1" s="1"/>
  <c r="BD58" i="1"/>
  <c r="AZ58" i="1"/>
  <c r="AX58" i="1"/>
  <c r="AY58" i="1" s="1"/>
  <c r="AW58" i="1"/>
  <c r="AV58" i="1"/>
  <c r="AT58" i="1"/>
  <c r="AP58" i="1"/>
  <c r="AH58" i="1"/>
  <c r="AG58" i="1"/>
  <c r="AB58" i="1"/>
  <c r="AK58" i="1" s="1"/>
  <c r="AA58" i="1"/>
  <c r="Y58" i="1"/>
  <c r="U58" i="1"/>
  <c r="AF58" i="1" s="1"/>
  <c r="T58" i="1"/>
  <c r="AD58" i="1" s="1"/>
  <c r="S58" i="1"/>
  <c r="R58" i="1"/>
  <c r="Q58" i="1"/>
  <c r="Z58" i="1" s="1"/>
  <c r="AQ58" i="1" s="1"/>
  <c r="P58" i="1"/>
  <c r="O58" i="1"/>
  <c r="W58" i="1" s="1"/>
  <c r="N58" i="1"/>
  <c r="V58" i="1" s="1"/>
  <c r="M58" i="1"/>
  <c r="AN58" i="1" s="1"/>
  <c r="K58" i="1"/>
  <c r="I58" i="1"/>
  <c r="J58" i="1" s="1"/>
  <c r="L58" i="1" s="1"/>
  <c r="H58" i="1"/>
  <c r="G58" i="1"/>
  <c r="F58" i="1"/>
  <c r="D58" i="1"/>
  <c r="AI58" i="1" s="1"/>
  <c r="C58" i="1"/>
  <c r="B58" i="1"/>
  <c r="A58" i="1"/>
  <c r="DJ57" i="1"/>
  <c r="DK57" i="1" s="1"/>
  <c r="DI57" i="1"/>
  <c r="DH57" i="1"/>
  <c r="DF57" i="1"/>
  <c r="DE57" i="1"/>
  <c r="DG57" i="1" s="1"/>
  <c r="CZ57" i="1"/>
  <c r="CY57" i="1"/>
  <c r="DA57" i="1" s="1"/>
  <c r="CX57" i="1"/>
  <c r="CW57" i="1"/>
  <c r="CV57" i="1"/>
  <c r="CT57" i="1"/>
  <c r="CS57" i="1"/>
  <c r="CP57" i="1"/>
  <c r="CO57" i="1"/>
  <c r="CN57" i="1"/>
  <c r="CQ57" i="1" s="1"/>
  <c r="CM57" i="1"/>
  <c r="CK57" i="1"/>
  <c r="CJ57" i="1"/>
  <c r="CI57" i="1"/>
  <c r="CL57" i="1" s="1"/>
  <c r="CF57" i="1"/>
  <c r="CG57" i="1" s="1"/>
  <c r="CE57" i="1"/>
  <c r="CD57" i="1"/>
  <c r="CA57" i="1"/>
  <c r="CB57" i="1" s="1"/>
  <c r="BZ57" i="1"/>
  <c r="CC57" i="1" s="1"/>
  <c r="BX57" i="1"/>
  <c r="BY57" i="1" s="1"/>
  <c r="BW57" i="1"/>
  <c r="BV57" i="1"/>
  <c r="BS57" i="1"/>
  <c r="BT57" i="1" s="1"/>
  <c r="BU57" i="1" s="1"/>
  <c r="BR57" i="1"/>
  <c r="BQ57" i="1"/>
  <c r="BP57" i="1"/>
  <c r="BN57" i="1"/>
  <c r="BO57" i="1" s="1"/>
  <c r="BM57" i="1"/>
  <c r="BI57" i="1"/>
  <c r="BJ57" i="1" s="1"/>
  <c r="BH57" i="1"/>
  <c r="BD57" i="1"/>
  <c r="BA57" i="1"/>
  <c r="BB57" i="1" s="1"/>
  <c r="BC57" i="1" s="1"/>
  <c r="AZ57" i="1"/>
  <c r="AV57" i="1"/>
  <c r="AT57" i="1"/>
  <c r="AJ57" i="1"/>
  <c r="AL57" i="1" s="1"/>
  <c r="AG57" i="1"/>
  <c r="AB57" i="1"/>
  <c r="AK57" i="1" s="1"/>
  <c r="Z57" i="1"/>
  <c r="V57" i="1"/>
  <c r="U57" i="1"/>
  <c r="AF57" i="1" s="1"/>
  <c r="T57" i="1"/>
  <c r="AD57" i="1" s="1"/>
  <c r="AM57" i="1" s="1"/>
  <c r="S57" i="1"/>
  <c r="R57" i="1"/>
  <c r="AA57" i="1" s="1"/>
  <c r="AC57" i="1" s="1"/>
  <c r="AE57" i="1" s="1"/>
  <c r="Q57" i="1"/>
  <c r="O57" i="1"/>
  <c r="W57" i="1" s="1"/>
  <c r="N57" i="1"/>
  <c r="M57" i="1"/>
  <c r="AN57" i="1" s="1"/>
  <c r="AS57" i="1" s="1"/>
  <c r="AU57" i="1" s="1"/>
  <c r="L57" i="1"/>
  <c r="K57" i="1"/>
  <c r="J57" i="1"/>
  <c r="I57" i="1"/>
  <c r="H57" i="1"/>
  <c r="G57" i="1"/>
  <c r="AQ57" i="1" s="1"/>
  <c r="F57" i="1"/>
  <c r="P57" i="1" s="1"/>
  <c r="Y57" i="1" s="1"/>
  <c r="AP57" i="1" s="1"/>
  <c r="E57" i="1"/>
  <c r="D57" i="1"/>
  <c r="AI57" i="1" s="1"/>
  <c r="C57" i="1"/>
  <c r="B57" i="1"/>
  <c r="A57" i="1"/>
  <c r="DI56" i="1"/>
  <c r="DJ56" i="1" s="1"/>
  <c r="DH56" i="1"/>
  <c r="DG56" i="1"/>
  <c r="DF56" i="1"/>
  <c r="DE56" i="1"/>
  <c r="DA56" i="1"/>
  <c r="CZ56" i="1"/>
  <c r="CY56" i="1"/>
  <c r="CX56" i="1"/>
  <c r="CV56" i="1"/>
  <c r="CT56" i="1"/>
  <c r="CS56" i="1"/>
  <c r="CQ56" i="1"/>
  <c r="CP56" i="1"/>
  <c r="CO56" i="1"/>
  <c r="CN56" i="1"/>
  <c r="CM56" i="1"/>
  <c r="CL56" i="1"/>
  <c r="CR56" i="1" s="1"/>
  <c r="CK56" i="1"/>
  <c r="CJ56" i="1"/>
  <c r="CI56" i="1"/>
  <c r="CE56" i="1"/>
  <c r="CF56" i="1" s="1"/>
  <c r="CD56" i="1"/>
  <c r="CG56" i="1" s="1"/>
  <c r="CB56" i="1"/>
  <c r="CC56" i="1" s="1"/>
  <c r="CH56" i="1" s="1"/>
  <c r="CA56" i="1"/>
  <c r="BZ56" i="1"/>
  <c r="BW56" i="1"/>
  <c r="BX56" i="1" s="1"/>
  <c r="BV56" i="1"/>
  <c r="BY56" i="1" s="1"/>
  <c r="BT56" i="1"/>
  <c r="BU56" i="1" s="1"/>
  <c r="BS56" i="1"/>
  <c r="BR56" i="1"/>
  <c r="BQ56" i="1"/>
  <c r="BN56" i="1"/>
  <c r="BO56" i="1" s="1"/>
  <c r="BP56" i="1" s="1"/>
  <c r="BM56" i="1"/>
  <c r="BK56" i="1"/>
  <c r="BJ56" i="1"/>
  <c r="BI56" i="1"/>
  <c r="BH56" i="1"/>
  <c r="BF56" i="1"/>
  <c r="BE56" i="1"/>
  <c r="BD56" i="1"/>
  <c r="BC56" i="1"/>
  <c r="BB56" i="1"/>
  <c r="BA56" i="1"/>
  <c r="AZ56" i="1"/>
  <c r="AX56" i="1"/>
  <c r="AW56" i="1"/>
  <c r="AV56" i="1"/>
  <c r="AT56" i="1"/>
  <c r="AN56" i="1"/>
  <c r="AM56" i="1"/>
  <c r="AH56" i="1"/>
  <c r="AG56" i="1"/>
  <c r="AS56" i="1" s="1"/>
  <c r="AU56" i="1" s="1"/>
  <c r="AF56" i="1"/>
  <c r="AD56" i="1"/>
  <c r="U56" i="1"/>
  <c r="T56" i="1"/>
  <c r="S56" i="1"/>
  <c r="AB56" i="1" s="1"/>
  <c r="AK56" i="1" s="1"/>
  <c r="R56" i="1"/>
  <c r="AA56" i="1" s="1"/>
  <c r="Q56" i="1"/>
  <c r="Z56" i="1" s="1"/>
  <c r="P56" i="1"/>
  <c r="Y56" i="1" s="1"/>
  <c r="AP56" i="1" s="1"/>
  <c r="O56" i="1"/>
  <c r="W56" i="1" s="1"/>
  <c r="N56" i="1"/>
  <c r="V56" i="1" s="1"/>
  <c r="M56" i="1"/>
  <c r="K56" i="1"/>
  <c r="J56" i="1"/>
  <c r="L56" i="1" s="1"/>
  <c r="I56" i="1"/>
  <c r="H56" i="1"/>
  <c r="G56" i="1"/>
  <c r="F56" i="1"/>
  <c r="E56" i="1"/>
  <c r="D56" i="1"/>
  <c r="C56" i="1"/>
  <c r="B56" i="1"/>
  <c r="A56" i="1"/>
  <c r="DK55" i="1"/>
  <c r="DJ55" i="1"/>
  <c r="DI55" i="1"/>
  <c r="DH55" i="1"/>
  <c r="DF55" i="1"/>
  <c r="DE55" i="1"/>
  <c r="DG55" i="1" s="1"/>
  <c r="CZ55" i="1"/>
  <c r="CX55" i="1"/>
  <c r="CY55" i="1" s="1"/>
  <c r="DA55" i="1" s="1"/>
  <c r="CW55" i="1"/>
  <c r="CV55" i="1"/>
  <c r="CT55" i="1"/>
  <c r="CS55" i="1"/>
  <c r="CP55" i="1"/>
  <c r="CO55" i="1"/>
  <c r="CN55" i="1"/>
  <c r="CM55" i="1"/>
  <c r="CL55" i="1"/>
  <c r="CK55" i="1"/>
  <c r="CJ55" i="1"/>
  <c r="CI55" i="1"/>
  <c r="CE55" i="1"/>
  <c r="CF55" i="1" s="1"/>
  <c r="CD55" i="1"/>
  <c r="CG55" i="1" s="1"/>
  <c r="CB55" i="1"/>
  <c r="CA55" i="1"/>
  <c r="BZ55" i="1"/>
  <c r="CC55" i="1" s="1"/>
  <c r="BX55" i="1"/>
  <c r="BW55" i="1"/>
  <c r="BV55" i="1"/>
  <c r="BY55" i="1" s="1"/>
  <c r="BR55" i="1"/>
  <c r="BS55" i="1" s="1"/>
  <c r="BT55" i="1" s="1"/>
  <c r="BQ55" i="1"/>
  <c r="BO55" i="1"/>
  <c r="BP55" i="1" s="1"/>
  <c r="BN55" i="1"/>
  <c r="BM55" i="1"/>
  <c r="BH55" i="1"/>
  <c r="BG55" i="1"/>
  <c r="BF55" i="1"/>
  <c r="BD55" i="1"/>
  <c r="BE55" i="1" s="1"/>
  <c r="BA55" i="1"/>
  <c r="AZ55" i="1"/>
  <c r="AV55" i="1"/>
  <c r="AW55" i="1" s="1"/>
  <c r="AX55" i="1" s="1"/>
  <c r="AY55" i="1" s="1"/>
  <c r="AT55" i="1"/>
  <c r="AS55" i="1"/>
  <c r="AU55" i="1" s="1"/>
  <c r="AQ55" i="1"/>
  <c r="AI55" i="1"/>
  <c r="AG55" i="1"/>
  <c r="Z55" i="1"/>
  <c r="U55" i="1"/>
  <c r="AF55" i="1" s="1"/>
  <c r="T55" i="1"/>
  <c r="AD55" i="1" s="1"/>
  <c r="S55" i="1"/>
  <c r="AB55" i="1" s="1"/>
  <c r="AK55" i="1" s="1"/>
  <c r="R55" i="1"/>
  <c r="AA55" i="1" s="1"/>
  <c r="Q55" i="1"/>
  <c r="P55" i="1"/>
  <c r="Y55" i="1" s="1"/>
  <c r="AP55" i="1" s="1"/>
  <c r="O55" i="1"/>
  <c r="W55" i="1" s="1"/>
  <c r="N55" i="1"/>
  <c r="V55" i="1" s="1"/>
  <c r="X55" i="1" s="1"/>
  <c r="M55" i="1"/>
  <c r="AN55" i="1" s="1"/>
  <c r="K55" i="1"/>
  <c r="L55" i="1" s="1"/>
  <c r="J55" i="1"/>
  <c r="I55" i="1"/>
  <c r="H55" i="1"/>
  <c r="G55" i="1"/>
  <c r="F55" i="1"/>
  <c r="D55" i="1"/>
  <c r="C55" i="1"/>
  <c r="AH55" i="1" s="1"/>
  <c r="B55" i="1"/>
  <c r="A55" i="1"/>
  <c r="DI54" i="1"/>
  <c r="DH54" i="1"/>
  <c r="DJ54" i="1" s="1"/>
  <c r="DF54" i="1"/>
  <c r="DE54" i="1"/>
  <c r="DG54" i="1" s="1"/>
  <c r="CZ54" i="1"/>
  <c r="CY54" i="1"/>
  <c r="CX54" i="1"/>
  <c r="CV54" i="1"/>
  <c r="CT54" i="1"/>
  <c r="CS54" i="1"/>
  <c r="CQ54" i="1"/>
  <c r="CP54" i="1"/>
  <c r="CO54" i="1"/>
  <c r="CN54" i="1"/>
  <c r="CM54" i="1"/>
  <c r="CK54" i="1"/>
  <c r="CJ54" i="1"/>
  <c r="CI54" i="1"/>
  <c r="CW54" i="1" s="1"/>
  <c r="CG54" i="1"/>
  <c r="CE54" i="1"/>
  <c r="CF54" i="1" s="1"/>
  <c r="CD54" i="1"/>
  <c r="CA54" i="1"/>
  <c r="CB54" i="1" s="1"/>
  <c r="BZ54" i="1"/>
  <c r="BW54" i="1"/>
  <c r="BX54" i="1" s="1"/>
  <c r="BY54" i="1" s="1"/>
  <c r="BV54" i="1"/>
  <c r="BS54" i="1"/>
  <c r="BT54" i="1" s="1"/>
  <c r="BU54" i="1" s="1"/>
  <c r="BR54" i="1"/>
  <c r="BQ54" i="1"/>
  <c r="BO54" i="1"/>
  <c r="BP54" i="1" s="1"/>
  <c r="BN54" i="1"/>
  <c r="BM54" i="1"/>
  <c r="BJ54" i="1"/>
  <c r="BK54" i="1" s="1"/>
  <c r="BI54" i="1"/>
  <c r="BH54" i="1"/>
  <c r="BD54" i="1"/>
  <c r="BB54" i="1"/>
  <c r="BC54" i="1" s="1"/>
  <c r="BA54" i="1"/>
  <c r="AZ54" i="1"/>
  <c r="AV54" i="1"/>
  <c r="AT54" i="1"/>
  <c r="AM54" i="1"/>
  <c r="AG54" i="1"/>
  <c r="AD54" i="1"/>
  <c r="AC54" i="1"/>
  <c r="AE54" i="1" s="1"/>
  <c r="AA54" i="1"/>
  <c r="U54" i="1"/>
  <c r="AF54" i="1" s="1"/>
  <c r="AN54" i="1" s="1"/>
  <c r="AS54" i="1" s="1"/>
  <c r="AU54" i="1" s="1"/>
  <c r="T54" i="1"/>
  <c r="S54" i="1"/>
  <c r="AB54" i="1" s="1"/>
  <c r="AK54" i="1" s="1"/>
  <c r="R54" i="1"/>
  <c r="Q54" i="1"/>
  <c r="Z54" i="1" s="1"/>
  <c r="O54" i="1"/>
  <c r="W54" i="1" s="1"/>
  <c r="AI54" i="1" s="1"/>
  <c r="N54" i="1"/>
  <c r="V54" i="1" s="1"/>
  <c r="M54" i="1"/>
  <c r="K54" i="1"/>
  <c r="I54" i="1"/>
  <c r="H54" i="1"/>
  <c r="J54" i="1" s="1"/>
  <c r="L54" i="1" s="1"/>
  <c r="G54" i="1"/>
  <c r="F54" i="1"/>
  <c r="P54" i="1" s="1"/>
  <c r="Y54" i="1" s="1"/>
  <c r="AP54" i="1" s="1"/>
  <c r="E54" i="1"/>
  <c r="D54" i="1"/>
  <c r="C54" i="1"/>
  <c r="B54" i="1"/>
  <c r="A54" i="1"/>
  <c r="DK53" i="1"/>
  <c r="DJ53" i="1"/>
  <c r="DI53" i="1"/>
  <c r="DH53" i="1"/>
  <c r="DF53" i="1"/>
  <c r="DG53" i="1" s="1"/>
  <c r="DE53" i="1"/>
  <c r="CZ53" i="1"/>
  <c r="DA53" i="1" s="1"/>
  <c r="CX53" i="1"/>
  <c r="CY53" i="1" s="1"/>
  <c r="CV53" i="1"/>
  <c r="CT53" i="1"/>
  <c r="CS53" i="1"/>
  <c r="CP53" i="1"/>
  <c r="CU53" i="1" s="1"/>
  <c r="CO53" i="1"/>
  <c r="CN53" i="1"/>
  <c r="CM53" i="1"/>
  <c r="CL53" i="1"/>
  <c r="CK53" i="1"/>
  <c r="CJ53" i="1"/>
  <c r="CW53" i="1" s="1"/>
  <c r="CI53" i="1"/>
  <c r="CE53" i="1"/>
  <c r="CF53" i="1" s="1"/>
  <c r="CD53" i="1"/>
  <c r="CB53" i="1"/>
  <c r="CA53" i="1"/>
  <c r="BZ53" i="1"/>
  <c r="CC53" i="1" s="1"/>
  <c r="BW53" i="1"/>
  <c r="BX53" i="1" s="1"/>
  <c r="BV53" i="1"/>
  <c r="BY53" i="1" s="1"/>
  <c r="BU53" i="1"/>
  <c r="BT53" i="1"/>
  <c r="BR53" i="1"/>
  <c r="BS53" i="1" s="1"/>
  <c r="BQ53" i="1"/>
  <c r="BN53" i="1"/>
  <c r="BO53" i="1" s="1"/>
  <c r="BP53" i="1" s="1"/>
  <c r="BM53" i="1"/>
  <c r="BJ53" i="1"/>
  <c r="BH53" i="1"/>
  <c r="BF53" i="1"/>
  <c r="BD53" i="1"/>
  <c r="BG53" i="1" s="1"/>
  <c r="BB53" i="1"/>
  <c r="AZ53" i="1"/>
  <c r="BC53" i="1" s="1"/>
  <c r="AV53" i="1"/>
  <c r="AX53" i="1" s="1"/>
  <c r="AY53" i="1" s="1"/>
  <c r="AT53" i="1"/>
  <c r="AN53" i="1"/>
  <c r="AG53" i="1"/>
  <c r="AF53" i="1"/>
  <c r="AD53" i="1"/>
  <c r="U53" i="1"/>
  <c r="T53" i="1"/>
  <c r="S53" i="1"/>
  <c r="AB53" i="1" s="1"/>
  <c r="R53" i="1"/>
  <c r="AA53" i="1" s="1"/>
  <c r="Q53" i="1"/>
  <c r="Z53" i="1" s="1"/>
  <c r="AQ53" i="1" s="1"/>
  <c r="P53" i="1"/>
  <c r="Y53" i="1" s="1"/>
  <c r="AP53" i="1" s="1"/>
  <c r="O53" i="1"/>
  <c r="W53" i="1" s="1"/>
  <c r="AI53" i="1" s="1"/>
  <c r="N53" i="1"/>
  <c r="V53" i="1" s="1"/>
  <c r="M53" i="1"/>
  <c r="K53" i="1"/>
  <c r="I53" i="1"/>
  <c r="H53" i="1"/>
  <c r="J53" i="1" s="1"/>
  <c r="L53" i="1" s="1"/>
  <c r="G53" i="1"/>
  <c r="F53" i="1"/>
  <c r="D53" i="1"/>
  <c r="C53" i="1"/>
  <c r="E53" i="1" s="1"/>
  <c r="B53" i="1"/>
  <c r="A53" i="1"/>
  <c r="DI52" i="1"/>
  <c r="DJ52" i="1" s="1"/>
  <c r="DK52" i="1" s="1"/>
  <c r="DH52" i="1"/>
  <c r="DF52" i="1"/>
  <c r="DE52" i="1"/>
  <c r="DG52" i="1" s="1"/>
  <c r="CZ52" i="1"/>
  <c r="CX52" i="1"/>
  <c r="CY52" i="1" s="1"/>
  <c r="DA52" i="1" s="1"/>
  <c r="CW52" i="1"/>
  <c r="CV52" i="1"/>
  <c r="CT52" i="1"/>
  <c r="CS52" i="1"/>
  <c r="CP52" i="1"/>
  <c r="CO52" i="1"/>
  <c r="CN52" i="1"/>
  <c r="CU52" i="1" s="1"/>
  <c r="CM52" i="1"/>
  <c r="CK52" i="1"/>
  <c r="CJ52" i="1"/>
  <c r="CI52" i="1"/>
  <c r="CL52" i="1" s="1"/>
  <c r="CF52" i="1"/>
  <c r="CG52" i="1" s="1"/>
  <c r="CE52" i="1"/>
  <c r="CD52" i="1"/>
  <c r="CA52" i="1"/>
  <c r="CB52" i="1" s="1"/>
  <c r="BZ52" i="1"/>
  <c r="CC52" i="1" s="1"/>
  <c r="BW52" i="1"/>
  <c r="BX52" i="1" s="1"/>
  <c r="BY52" i="1" s="1"/>
  <c r="BV52" i="1"/>
  <c r="BR52" i="1"/>
  <c r="BS52" i="1" s="1"/>
  <c r="BT52" i="1" s="1"/>
  <c r="BU52" i="1" s="1"/>
  <c r="BQ52" i="1"/>
  <c r="BO52" i="1"/>
  <c r="BP52" i="1" s="1"/>
  <c r="BN52" i="1"/>
  <c r="BM52" i="1"/>
  <c r="BJ52" i="1"/>
  <c r="BH52" i="1"/>
  <c r="BG52" i="1"/>
  <c r="BF52" i="1"/>
  <c r="BE52" i="1"/>
  <c r="BD52" i="1"/>
  <c r="BB52" i="1"/>
  <c r="BA52" i="1"/>
  <c r="AZ52" i="1"/>
  <c r="AY52" i="1"/>
  <c r="AX52" i="1"/>
  <c r="AW52" i="1"/>
  <c r="AV52" i="1"/>
  <c r="AT52" i="1"/>
  <c r="AG52" i="1"/>
  <c r="AS52" i="1" s="1"/>
  <c r="AU52" i="1" s="1"/>
  <c r="AB52" i="1"/>
  <c r="AK52" i="1" s="1"/>
  <c r="AA52" i="1"/>
  <c r="AC52" i="1" s="1"/>
  <c r="V52" i="1"/>
  <c r="U52" i="1"/>
  <c r="AF52" i="1" s="1"/>
  <c r="T52" i="1"/>
  <c r="AD52" i="1" s="1"/>
  <c r="AM52" i="1" s="1"/>
  <c r="S52" i="1"/>
  <c r="R52" i="1"/>
  <c r="Q52" i="1"/>
  <c r="Z52" i="1" s="1"/>
  <c r="AQ52" i="1" s="1"/>
  <c r="O52" i="1"/>
  <c r="W52" i="1" s="1"/>
  <c r="N52" i="1"/>
  <c r="M52" i="1"/>
  <c r="AN52" i="1" s="1"/>
  <c r="K52" i="1"/>
  <c r="I52" i="1"/>
  <c r="J52" i="1" s="1"/>
  <c r="L52" i="1" s="1"/>
  <c r="H52" i="1"/>
  <c r="G52" i="1"/>
  <c r="F52" i="1"/>
  <c r="P52" i="1" s="1"/>
  <c r="Y52" i="1" s="1"/>
  <c r="AP52" i="1" s="1"/>
  <c r="D52" i="1"/>
  <c r="E52" i="1" s="1"/>
  <c r="C52" i="1"/>
  <c r="B52" i="1"/>
  <c r="A52" i="1"/>
  <c r="DI51" i="1"/>
  <c r="DH51" i="1"/>
  <c r="DJ51" i="1" s="1"/>
  <c r="DK51" i="1" s="1"/>
  <c r="DG51" i="1"/>
  <c r="DF51" i="1"/>
  <c r="DE51" i="1"/>
  <c r="DA51" i="1"/>
  <c r="CZ51" i="1"/>
  <c r="CX51" i="1"/>
  <c r="CY51" i="1" s="1"/>
  <c r="CV51" i="1"/>
  <c r="CT51" i="1"/>
  <c r="CS51" i="1"/>
  <c r="CP51" i="1"/>
  <c r="CO51" i="1"/>
  <c r="CN51" i="1"/>
  <c r="CQ51" i="1" s="1"/>
  <c r="CM51" i="1"/>
  <c r="CK51" i="1"/>
  <c r="CJ51" i="1"/>
  <c r="CI51" i="1"/>
  <c r="CF51" i="1"/>
  <c r="CE51" i="1"/>
  <c r="CD51" i="1"/>
  <c r="CA51" i="1"/>
  <c r="CB51" i="1" s="1"/>
  <c r="CC51" i="1" s="1"/>
  <c r="BZ51" i="1"/>
  <c r="BX51" i="1"/>
  <c r="BW51" i="1"/>
  <c r="BV51" i="1"/>
  <c r="BR51" i="1"/>
  <c r="BS51" i="1" s="1"/>
  <c r="BT51" i="1" s="1"/>
  <c r="BU51" i="1" s="1"/>
  <c r="BQ51" i="1"/>
  <c r="BN51" i="1"/>
  <c r="BO51" i="1" s="1"/>
  <c r="BP51" i="1" s="1"/>
  <c r="BM51" i="1"/>
  <c r="BH51" i="1"/>
  <c r="BI51" i="1" s="1"/>
  <c r="BD51" i="1"/>
  <c r="AZ51" i="1"/>
  <c r="AW51" i="1"/>
  <c r="AV51" i="1"/>
  <c r="AT51" i="1"/>
  <c r="AN51" i="1"/>
  <c r="AG51" i="1"/>
  <c r="AS51" i="1" s="1"/>
  <c r="AU51" i="1" s="1"/>
  <c r="AF51" i="1"/>
  <c r="AB51" i="1"/>
  <c r="Y51" i="1"/>
  <c r="AP51" i="1" s="1"/>
  <c r="U51" i="1"/>
  <c r="T51" i="1"/>
  <c r="AD51" i="1" s="1"/>
  <c r="S51" i="1"/>
  <c r="R51" i="1"/>
  <c r="AA51" i="1" s="1"/>
  <c r="AC51" i="1" s="1"/>
  <c r="Q51" i="1"/>
  <c r="Z51" i="1" s="1"/>
  <c r="P51" i="1"/>
  <c r="O51" i="1"/>
  <c r="W51" i="1" s="1"/>
  <c r="N51" i="1"/>
  <c r="V51" i="1" s="1"/>
  <c r="M51" i="1"/>
  <c r="L51" i="1"/>
  <c r="K51" i="1"/>
  <c r="I51" i="1"/>
  <c r="H51" i="1"/>
  <c r="J51" i="1" s="1"/>
  <c r="G51" i="1"/>
  <c r="F51" i="1"/>
  <c r="D51" i="1"/>
  <c r="C51" i="1"/>
  <c r="B51" i="1"/>
  <c r="A51" i="1"/>
  <c r="DJ50" i="1"/>
  <c r="DK50" i="1" s="1"/>
  <c r="DI50" i="1"/>
  <c r="DH50" i="1"/>
  <c r="DG50" i="1"/>
  <c r="DF50" i="1"/>
  <c r="DE50" i="1"/>
  <c r="DA50" i="1"/>
  <c r="CZ50" i="1"/>
  <c r="CY50" i="1"/>
  <c r="CX50" i="1"/>
  <c r="CV50" i="1"/>
  <c r="CU50" i="1"/>
  <c r="CT50" i="1"/>
  <c r="CS50" i="1"/>
  <c r="CP50" i="1"/>
  <c r="CO50" i="1"/>
  <c r="CN50" i="1"/>
  <c r="CM50" i="1"/>
  <c r="CQ50" i="1" s="1"/>
  <c r="CL50" i="1"/>
  <c r="CK50" i="1"/>
  <c r="CJ50" i="1"/>
  <c r="CI50" i="1"/>
  <c r="CE50" i="1"/>
  <c r="CF50" i="1" s="1"/>
  <c r="CD50" i="1"/>
  <c r="CC50" i="1"/>
  <c r="CA50" i="1"/>
  <c r="CB50" i="1" s="1"/>
  <c r="BZ50" i="1"/>
  <c r="BX50" i="1"/>
  <c r="BW50" i="1"/>
  <c r="BV50" i="1"/>
  <c r="BS50" i="1"/>
  <c r="BT50" i="1" s="1"/>
  <c r="BR50" i="1"/>
  <c r="BQ50" i="1"/>
  <c r="BO50" i="1"/>
  <c r="BP50" i="1" s="1"/>
  <c r="BU50" i="1" s="1"/>
  <c r="BN50" i="1"/>
  <c r="BM50" i="1"/>
  <c r="BH50" i="1"/>
  <c r="BG50" i="1"/>
  <c r="BF50" i="1"/>
  <c r="BE50" i="1"/>
  <c r="BD50" i="1"/>
  <c r="AZ50" i="1"/>
  <c r="AW50" i="1"/>
  <c r="AX50" i="1" s="1"/>
  <c r="AY50" i="1" s="1"/>
  <c r="AV50" i="1"/>
  <c r="AT50" i="1"/>
  <c r="AM50" i="1"/>
  <c r="AG50" i="1"/>
  <c r="AB50" i="1"/>
  <c r="Z50" i="1"/>
  <c r="Y50" i="1"/>
  <c r="AP50" i="1" s="1"/>
  <c r="U50" i="1"/>
  <c r="AF50" i="1" s="1"/>
  <c r="T50" i="1"/>
  <c r="AD50" i="1" s="1"/>
  <c r="S50" i="1"/>
  <c r="R50" i="1"/>
  <c r="AA50" i="1" s="1"/>
  <c r="AC50" i="1" s="1"/>
  <c r="AE50" i="1" s="1"/>
  <c r="Q50" i="1"/>
  <c r="O50" i="1"/>
  <c r="W50" i="1" s="1"/>
  <c r="N50" i="1"/>
  <c r="V50" i="1" s="1"/>
  <c r="M50" i="1"/>
  <c r="L50" i="1"/>
  <c r="AR50" i="1" s="1"/>
  <c r="K50" i="1"/>
  <c r="I50" i="1"/>
  <c r="J50" i="1" s="1"/>
  <c r="H50" i="1"/>
  <c r="G50" i="1"/>
  <c r="AQ50" i="1" s="1"/>
  <c r="F50" i="1"/>
  <c r="P50" i="1" s="1"/>
  <c r="D50" i="1"/>
  <c r="C50" i="1"/>
  <c r="E50" i="1" s="1"/>
  <c r="B50" i="1"/>
  <c r="A50" i="1"/>
  <c r="DJ49" i="1"/>
  <c r="DI49" i="1"/>
  <c r="DH49" i="1"/>
  <c r="DF49" i="1"/>
  <c r="DE49" i="1"/>
  <c r="DG49" i="1" s="1"/>
  <c r="CZ49" i="1"/>
  <c r="CX49" i="1"/>
  <c r="CY49" i="1" s="1"/>
  <c r="DA49" i="1" s="1"/>
  <c r="CW49" i="1"/>
  <c r="CV49" i="1"/>
  <c r="CT49" i="1"/>
  <c r="CS49" i="1"/>
  <c r="CP49" i="1"/>
  <c r="CO49" i="1"/>
  <c r="CN49" i="1"/>
  <c r="CQ49" i="1" s="1"/>
  <c r="CM49" i="1"/>
  <c r="CL49" i="1"/>
  <c r="CK49" i="1"/>
  <c r="CJ49" i="1"/>
  <c r="CI49" i="1"/>
  <c r="CF49" i="1"/>
  <c r="CE49" i="1"/>
  <c r="CD49" i="1"/>
  <c r="CG49" i="1" s="1"/>
  <c r="CA49" i="1"/>
  <c r="CB49" i="1" s="1"/>
  <c r="BZ49" i="1"/>
  <c r="BX49" i="1"/>
  <c r="BW49" i="1"/>
  <c r="BV49" i="1"/>
  <c r="BY49" i="1" s="1"/>
  <c r="BS49" i="1"/>
  <c r="BR49" i="1"/>
  <c r="BQ49" i="1"/>
  <c r="BP49" i="1"/>
  <c r="BN49" i="1"/>
  <c r="BO49" i="1" s="1"/>
  <c r="BM49" i="1"/>
  <c r="BJ49" i="1"/>
  <c r="BI49" i="1"/>
  <c r="BH49" i="1"/>
  <c r="BF49" i="1"/>
  <c r="BD49" i="1"/>
  <c r="AZ49" i="1"/>
  <c r="AV49" i="1"/>
  <c r="AU49" i="1"/>
  <c r="AT49" i="1"/>
  <c r="AJ49" i="1"/>
  <c r="AL49" i="1" s="1"/>
  <c r="AG49" i="1"/>
  <c r="AB49" i="1"/>
  <c r="AK49" i="1" s="1"/>
  <c r="Z49" i="1"/>
  <c r="W49" i="1"/>
  <c r="U49" i="1"/>
  <c r="AF49" i="1" s="1"/>
  <c r="T49" i="1"/>
  <c r="AD49" i="1" s="1"/>
  <c r="AM49" i="1" s="1"/>
  <c r="S49" i="1"/>
  <c r="R49" i="1"/>
  <c r="AA49" i="1" s="1"/>
  <c r="AC49" i="1" s="1"/>
  <c r="AE49" i="1" s="1"/>
  <c r="AR49" i="1" s="1"/>
  <c r="Q49" i="1"/>
  <c r="O49" i="1"/>
  <c r="N49" i="1"/>
  <c r="V49" i="1" s="1"/>
  <c r="M49" i="1"/>
  <c r="AN49" i="1" s="1"/>
  <c r="AS49" i="1" s="1"/>
  <c r="L49" i="1"/>
  <c r="K49" i="1"/>
  <c r="J49" i="1"/>
  <c r="I49" i="1"/>
  <c r="H49" i="1"/>
  <c r="G49" i="1"/>
  <c r="AQ49" i="1" s="1"/>
  <c r="F49" i="1"/>
  <c r="P49" i="1" s="1"/>
  <c r="Y49" i="1" s="1"/>
  <c r="AP49" i="1" s="1"/>
  <c r="E49" i="1"/>
  <c r="D49" i="1"/>
  <c r="C49" i="1"/>
  <c r="B49" i="1"/>
  <c r="A49" i="1"/>
  <c r="DI48" i="1"/>
  <c r="DH48" i="1"/>
  <c r="DJ48" i="1" s="1"/>
  <c r="DK48" i="1" s="1"/>
  <c r="DG48" i="1"/>
  <c r="DF48" i="1"/>
  <c r="DE48" i="1"/>
  <c r="DA48" i="1"/>
  <c r="CZ48" i="1"/>
  <c r="CY48" i="1"/>
  <c r="CX48" i="1"/>
  <c r="CV48" i="1"/>
  <c r="CT48" i="1"/>
  <c r="CS48" i="1"/>
  <c r="CQ48" i="1"/>
  <c r="CP48" i="1"/>
  <c r="CO48" i="1"/>
  <c r="CN48" i="1"/>
  <c r="CM48" i="1"/>
  <c r="CK48" i="1"/>
  <c r="CJ48" i="1"/>
  <c r="CI48" i="1"/>
  <c r="CE48" i="1"/>
  <c r="CF48" i="1" s="1"/>
  <c r="CD48" i="1"/>
  <c r="CB48" i="1"/>
  <c r="CC48" i="1" s="1"/>
  <c r="CA48" i="1"/>
  <c r="BZ48" i="1"/>
  <c r="BW48" i="1"/>
  <c r="BX48" i="1" s="1"/>
  <c r="BV48" i="1"/>
  <c r="BY48" i="1" s="1"/>
  <c r="BS48" i="1"/>
  <c r="BT48" i="1" s="1"/>
  <c r="BU48" i="1" s="1"/>
  <c r="BR48" i="1"/>
  <c r="BQ48" i="1"/>
  <c r="BN48" i="1"/>
  <c r="BO48" i="1" s="1"/>
  <c r="BP48" i="1" s="1"/>
  <c r="BM48" i="1"/>
  <c r="BK48" i="1"/>
  <c r="BJ48" i="1"/>
  <c r="BI48" i="1"/>
  <c r="BH48" i="1"/>
  <c r="BF48" i="1"/>
  <c r="BE48" i="1"/>
  <c r="BD48" i="1"/>
  <c r="BC48" i="1"/>
  <c r="BA48" i="1"/>
  <c r="AZ48" i="1"/>
  <c r="BB48" i="1" s="1"/>
  <c r="AV48" i="1"/>
  <c r="AT48" i="1"/>
  <c r="AK48" i="1"/>
  <c r="AH48" i="1"/>
  <c r="AG48" i="1"/>
  <c r="AF48" i="1"/>
  <c r="AN48" i="1" s="1"/>
  <c r="AS48" i="1" s="1"/>
  <c r="AU48" i="1" s="1"/>
  <c r="U48" i="1"/>
  <c r="T48" i="1"/>
  <c r="AD48" i="1" s="1"/>
  <c r="AM48" i="1" s="1"/>
  <c r="S48" i="1"/>
  <c r="AB48" i="1" s="1"/>
  <c r="R48" i="1"/>
  <c r="AA48" i="1" s="1"/>
  <c r="Q48" i="1"/>
  <c r="Z48" i="1" s="1"/>
  <c r="P48" i="1"/>
  <c r="Y48" i="1" s="1"/>
  <c r="AP48" i="1" s="1"/>
  <c r="O48" i="1"/>
  <c r="W48" i="1" s="1"/>
  <c r="N48" i="1"/>
  <c r="V48" i="1" s="1"/>
  <c r="M48" i="1"/>
  <c r="K48" i="1"/>
  <c r="J48" i="1"/>
  <c r="L48" i="1" s="1"/>
  <c r="I48" i="1"/>
  <c r="H48" i="1"/>
  <c r="G48" i="1"/>
  <c r="F48" i="1"/>
  <c r="E48" i="1"/>
  <c r="D48" i="1"/>
  <c r="C48" i="1"/>
  <c r="B48" i="1"/>
  <c r="A48" i="1"/>
  <c r="DI47" i="1"/>
  <c r="DH47" i="1"/>
  <c r="DJ47" i="1" s="1"/>
  <c r="DK47" i="1" s="1"/>
  <c r="DF47" i="1"/>
  <c r="DE47" i="1"/>
  <c r="DG47" i="1" s="1"/>
  <c r="CZ47" i="1"/>
  <c r="CX47" i="1"/>
  <c r="CY47" i="1" s="1"/>
  <c r="DA47" i="1" s="1"/>
  <c r="CW47" i="1"/>
  <c r="CV47" i="1"/>
  <c r="CT47" i="1"/>
  <c r="CS47" i="1"/>
  <c r="CP47" i="1"/>
  <c r="CO47" i="1"/>
  <c r="CN47" i="1"/>
  <c r="CU47" i="1" s="1"/>
  <c r="CM47" i="1"/>
  <c r="CL47" i="1"/>
  <c r="CK47" i="1"/>
  <c r="CJ47" i="1"/>
  <c r="CI47" i="1"/>
  <c r="CF47" i="1"/>
  <c r="CE47" i="1"/>
  <c r="CD47" i="1"/>
  <c r="CB47" i="1"/>
  <c r="CA47" i="1"/>
  <c r="BZ47" i="1"/>
  <c r="BW47" i="1"/>
  <c r="BX47" i="1" s="1"/>
  <c r="BV47" i="1"/>
  <c r="BY47" i="1" s="1"/>
  <c r="BR47" i="1"/>
  <c r="BS47" i="1" s="1"/>
  <c r="BT47" i="1" s="1"/>
  <c r="BU47" i="1" s="1"/>
  <c r="BQ47" i="1"/>
  <c r="BO47" i="1"/>
  <c r="BP47" i="1" s="1"/>
  <c r="BN47" i="1"/>
  <c r="BM47" i="1"/>
  <c r="BH47" i="1"/>
  <c r="BD47" i="1"/>
  <c r="BE47" i="1" s="1"/>
  <c r="AZ47" i="1"/>
  <c r="AV47" i="1"/>
  <c r="AT47" i="1"/>
  <c r="AP47" i="1"/>
  <c r="AG47" i="1"/>
  <c r="AB47" i="1"/>
  <c r="AK47" i="1" s="1"/>
  <c r="Z47" i="1"/>
  <c r="AQ47" i="1" s="1"/>
  <c r="U47" i="1"/>
  <c r="AF47" i="1" s="1"/>
  <c r="AN47" i="1" s="1"/>
  <c r="AS47" i="1" s="1"/>
  <c r="AU47" i="1" s="1"/>
  <c r="T47" i="1"/>
  <c r="AD47" i="1" s="1"/>
  <c r="AM47" i="1" s="1"/>
  <c r="S47" i="1"/>
  <c r="R47" i="1"/>
  <c r="AA47" i="1" s="1"/>
  <c r="AC47" i="1" s="1"/>
  <c r="AE47" i="1" s="1"/>
  <c r="Q47" i="1"/>
  <c r="P47" i="1"/>
  <c r="Y47" i="1" s="1"/>
  <c r="O47" i="1"/>
  <c r="W47" i="1" s="1"/>
  <c r="AI47" i="1" s="1"/>
  <c r="N47" i="1"/>
  <c r="V47" i="1" s="1"/>
  <c r="X47" i="1" s="1"/>
  <c r="M47" i="1"/>
  <c r="K47" i="1"/>
  <c r="J47" i="1"/>
  <c r="L47" i="1" s="1"/>
  <c r="I47" i="1"/>
  <c r="H47" i="1"/>
  <c r="G47" i="1"/>
  <c r="F47" i="1"/>
  <c r="D47" i="1"/>
  <c r="E47" i="1" s="1"/>
  <c r="AO47" i="1" s="1"/>
  <c r="C47" i="1"/>
  <c r="B47" i="1"/>
  <c r="A47" i="1"/>
  <c r="DI46" i="1"/>
  <c r="DH46" i="1"/>
  <c r="DJ46" i="1" s="1"/>
  <c r="DK46" i="1" s="1"/>
  <c r="DF46" i="1"/>
  <c r="DG46" i="1" s="1"/>
  <c r="DE46" i="1"/>
  <c r="CZ46" i="1"/>
  <c r="CX46" i="1"/>
  <c r="CY46" i="1" s="1"/>
  <c r="CV46" i="1"/>
  <c r="CT46" i="1"/>
  <c r="CS46" i="1"/>
  <c r="CP46" i="1"/>
  <c r="CO46" i="1"/>
  <c r="CN46" i="1"/>
  <c r="CM46" i="1"/>
  <c r="CQ46" i="1" s="1"/>
  <c r="CK46" i="1"/>
  <c r="CJ46" i="1"/>
  <c r="CI46" i="1"/>
  <c r="CG46" i="1"/>
  <c r="CE46" i="1"/>
  <c r="CF46" i="1" s="1"/>
  <c r="CD46" i="1"/>
  <c r="CB46" i="1"/>
  <c r="CA46" i="1"/>
  <c r="BZ46" i="1"/>
  <c r="CC46" i="1" s="1"/>
  <c r="BY46" i="1"/>
  <c r="BW46" i="1"/>
  <c r="BX46" i="1" s="1"/>
  <c r="BV46" i="1"/>
  <c r="BR46" i="1"/>
  <c r="BS46" i="1" s="1"/>
  <c r="BT46" i="1" s="1"/>
  <c r="BQ46" i="1"/>
  <c r="BO46" i="1"/>
  <c r="BP46" i="1" s="1"/>
  <c r="BN46" i="1"/>
  <c r="BM46" i="1"/>
  <c r="BK46" i="1"/>
  <c r="BJ46" i="1"/>
  <c r="BI46" i="1"/>
  <c r="BH46" i="1"/>
  <c r="BD46" i="1"/>
  <c r="BB46" i="1"/>
  <c r="BC46" i="1" s="1"/>
  <c r="BA46" i="1"/>
  <c r="AZ46" i="1"/>
  <c r="AV46" i="1"/>
  <c r="AT46" i="1"/>
  <c r="AQ46" i="1"/>
  <c r="AG46" i="1"/>
  <c r="AD46" i="1"/>
  <c r="AM46" i="1" s="1"/>
  <c r="AA46" i="1"/>
  <c r="AJ46" i="1" s="1"/>
  <c r="AL46" i="1" s="1"/>
  <c r="V46" i="1"/>
  <c r="U46" i="1"/>
  <c r="AF46" i="1" s="1"/>
  <c r="AN46" i="1" s="1"/>
  <c r="AS46" i="1" s="1"/>
  <c r="AU46" i="1" s="1"/>
  <c r="T46" i="1"/>
  <c r="S46" i="1"/>
  <c r="AB46" i="1" s="1"/>
  <c r="AK46" i="1" s="1"/>
  <c r="R46" i="1"/>
  <c r="Q46" i="1"/>
  <c r="Z46" i="1" s="1"/>
  <c r="O46" i="1"/>
  <c r="W46" i="1" s="1"/>
  <c r="AI46" i="1" s="1"/>
  <c r="N46" i="1"/>
  <c r="M46" i="1"/>
  <c r="K46" i="1"/>
  <c r="I46" i="1"/>
  <c r="H46" i="1"/>
  <c r="J46" i="1" s="1"/>
  <c r="G46" i="1"/>
  <c r="F46" i="1"/>
  <c r="P46" i="1" s="1"/>
  <c r="Y46" i="1" s="1"/>
  <c r="AP46" i="1" s="1"/>
  <c r="E46" i="1"/>
  <c r="D46" i="1"/>
  <c r="C46" i="1"/>
  <c r="B46" i="1"/>
  <c r="A46" i="1"/>
  <c r="DI45" i="1"/>
  <c r="DH45" i="1"/>
  <c r="DJ45" i="1" s="1"/>
  <c r="DF45" i="1"/>
  <c r="DE45" i="1"/>
  <c r="CZ45" i="1"/>
  <c r="DA45" i="1" s="1"/>
  <c r="CX45" i="1"/>
  <c r="CY45" i="1" s="1"/>
  <c r="CV45" i="1"/>
  <c r="CT45" i="1"/>
  <c r="CS45" i="1"/>
  <c r="CP45" i="1"/>
  <c r="CO45" i="1"/>
  <c r="CN45" i="1"/>
  <c r="CM45" i="1"/>
  <c r="CQ45" i="1" s="1"/>
  <c r="CK45" i="1"/>
  <c r="CJ45" i="1"/>
  <c r="CW45" i="1" s="1"/>
  <c r="CI45" i="1"/>
  <c r="CE45" i="1"/>
  <c r="CF45" i="1" s="1"/>
  <c r="CD45" i="1"/>
  <c r="CB45" i="1"/>
  <c r="CC45" i="1" s="1"/>
  <c r="CA45" i="1"/>
  <c r="BZ45" i="1"/>
  <c r="BW45" i="1"/>
  <c r="BX45" i="1" s="1"/>
  <c r="BV45" i="1"/>
  <c r="BR45" i="1"/>
  <c r="BS45" i="1" s="1"/>
  <c r="BT45" i="1" s="1"/>
  <c r="BU45" i="1" s="1"/>
  <c r="BQ45" i="1"/>
  <c r="BN45" i="1"/>
  <c r="BO45" i="1" s="1"/>
  <c r="BP45" i="1" s="1"/>
  <c r="BM45" i="1"/>
  <c r="BH45" i="1"/>
  <c r="BD45" i="1"/>
  <c r="BE45" i="1" s="1"/>
  <c r="AZ45" i="1"/>
  <c r="AV45" i="1"/>
  <c r="AT45" i="1"/>
  <c r="AH45" i="1"/>
  <c r="AG45" i="1"/>
  <c r="AF45" i="1"/>
  <c r="AN45" i="1" s="1"/>
  <c r="Z45" i="1"/>
  <c r="AQ45" i="1" s="1"/>
  <c r="U45" i="1"/>
  <c r="T45" i="1"/>
  <c r="AD45" i="1" s="1"/>
  <c r="AM45" i="1" s="1"/>
  <c r="S45" i="1"/>
  <c r="AB45" i="1" s="1"/>
  <c r="R45" i="1"/>
  <c r="AA45" i="1" s="1"/>
  <c r="Q45" i="1"/>
  <c r="O45" i="1"/>
  <c r="W45" i="1" s="1"/>
  <c r="AI45" i="1" s="1"/>
  <c r="N45" i="1"/>
  <c r="V45" i="1" s="1"/>
  <c r="X45" i="1" s="1"/>
  <c r="M45" i="1"/>
  <c r="K45" i="1"/>
  <c r="I45" i="1"/>
  <c r="J45" i="1" s="1"/>
  <c r="L45" i="1" s="1"/>
  <c r="H45" i="1"/>
  <c r="G45" i="1"/>
  <c r="F45" i="1"/>
  <c r="P45" i="1" s="1"/>
  <c r="Y45" i="1" s="1"/>
  <c r="AP45" i="1" s="1"/>
  <c r="D45" i="1"/>
  <c r="C45" i="1"/>
  <c r="E45" i="1" s="1"/>
  <c r="B45" i="1"/>
  <c r="A45" i="1"/>
  <c r="DK44" i="1"/>
  <c r="DI44" i="1"/>
  <c r="DH44" i="1"/>
  <c r="DJ44" i="1" s="1"/>
  <c r="DG44" i="1"/>
  <c r="DF44" i="1"/>
  <c r="DE44" i="1"/>
  <c r="DA44" i="1"/>
  <c r="CZ44" i="1"/>
  <c r="CY44" i="1"/>
  <c r="CX44" i="1"/>
  <c r="CV44" i="1"/>
  <c r="CT44" i="1"/>
  <c r="CS44" i="1"/>
  <c r="CP44" i="1"/>
  <c r="CO44" i="1"/>
  <c r="CN44" i="1"/>
  <c r="CM44" i="1"/>
  <c r="CQ44" i="1" s="1"/>
  <c r="CK44" i="1"/>
  <c r="CJ44" i="1"/>
  <c r="CI44" i="1"/>
  <c r="CW44" i="1" s="1"/>
  <c r="CG44" i="1"/>
  <c r="CF44" i="1"/>
  <c r="CE44" i="1"/>
  <c r="CD44" i="1"/>
  <c r="CA44" i="1"/>
  <c r="CB44" i="1" s="1"/>
  <c r="BZ44" i="1"/>
  <c r="BX44" i="1"/>
  <c r="BY44" i="1" s="1"/>
  <c r="BW44" i="1"/>
  <c r="BV44" i="1"/>
  <c r="BR44" i="1"/>
  <c r="BS44" i="1" s="1"/>
  <c r="BQ44" i="1"/>
  <c r="BO44" i="1"/>
  <c r="BP44" i="1" s="1"/>
  <c r="BN44" i="1"/>
  <c r="BM44" i="1"/>
  <c r="BH44" i="1"/>
  <c r="BG44" i="1"/>
  <c r="BF44" i="1"/>
  <c r="BE44" i="1"/>
  <c r="BD44" i="1"/>
  <c r="BA44" i="1"/>
  <c r="AZ44" i="1"/>
  <c r="AY44" i="1"/>
  <c r="AX44" i="1"/>
  <c r="AW44" i="1"/>
  <c r="AV44" i="1"/>
  <c r="AT44" i="1"/>
  <c r="AG44" i="1"/>
  <c r="AD44" i="1"/>
  <c r="AA44" i="1"/>
  <c r="AJ44" i="1" s="1"/>
  <c r="W44" i="1"/>
  <c r="V44" i="1"/>
  <c r="X44" i="1" s="1"/>
  <c r="U44" i="1"/>
  <c r="AF44" i="1" s="1"/>
  <c r="T44" i="1"/>
  <c r="S44" i="1"/>
  <c r="AB44" i="1" s="1"/>
  <c r="R44" i="1"/>
  <c r="Q44" i="1"/>
  <c r="Z44" i="1" s="1"/>
  <c r="O44" i="1"/>
  <c r="N44" i="1"/>
  <c r="M44" i="1"/>
  <c r="AN44" i="1" s="1"/>
  <c r="AS44" i="1" s="1"/>
  <c r="AU44" i="1" s="1"/>
  <c r="K44" i="1"/>
  <c r="I44" i="1"/>
  <c r="H44" i="1"/>
  <c r="G44" i="1"/>
  <c r="AQ44" i="1" s="1"/>
  <c r="F44" i="1"/>
  <c r="P44" i="1" s="1"/>
  <c r="Y44" i="1" s="1"/>
  <c r="AP44" i="1" s="1"/>
  <c r="D44" i="1"/>
  <c r="AI44" i="1" s="1"/>
  <c r="C44" i="1"/>
  <c r="B44" i="1"/>
  <c r="A44" i="1"/>
  <c r="DI43" i="1"/>
  <c r="DJ43" i="1" s="1"/>
  <c r="DK43" i="1" s="1"/>
  <c r="DH43" i="1"/>
  <c r="DG43" i="1"/>
  <c r="DF43" i="1"/>
  <c r="DE43" i="1"/>
  <c r="CZ43" i="1"/>
  <c r="CX43" i="1"/>
  <c r="CY43" i="1" s="1"/>
  <c r="DA43" i="1" s="1"/>
  <c r="CV43" i="1"/>
  <c r="CT43" i="1"/>
  <c r="CS43" i="1"/>
  <c r="CP43" i="1"/>
  <c r="CO43" i="1"/>
  <c r="CN43" i="1"/>
  <c r="CQ43" i="1" s="1"/>
  <c r="CM43" i="1"/>
  <c r="CK43" i="1"/>
  <c r="CJ43" i="1"/>
  <c r="CI43" i="1"/>
  <c r="CF43" i="1"/>
  <c r="CE43" i="1"/>
  <c r="CD43" i="1"/>
  <c r="CG43" i="1" s="1"/>
  <c r="CB43" i="1"/>
  <c r="CC43" i="1" s="1"/>
  <c r="CA43" i="1"/>
  <c r="BZ43" i="1"/>
  <c r="BX43" i="1"/>
  <c r="BW43" i="1"/>
  <c r="BV43" i="1"/>
  <c r="BY43" i="1" s="1"/>
  <c r="BS43" i="1"/>
  <c r="BT43" i="1" s="1"/>
  <c r="BU43" i="1" s="1"/>
  <c r="BR43" i="1"/>
  <c r="BQ43" i="1"/>
  <c r="BN43" i="1"/>
  <c r="BO43" i="1" s="1"/>
  <c r="BM43" i="1"/>
  <c r="BP43" i="1" s="1"/>
  <c r="BJ43" i="1"/>
  <c r="BH43" i="1"/>
  <c r="BI43" i="1" s="1"/>
  <c r="BE43" i="1"/>
  <c r="BF43" i="1" s="1"/>
  <c r="BD43" i="1"/>
  <c r="BC43" i="1"/>
  <c r="BB43" i="1"/>
  <c r="AZ43" i="1"/>
  <c r="BA43" i="1" s="1"/>
  <c r="AX43" i="1"/>
  <c r="AW43" i="1"/>
  <c r="AV43" i="1"/>
  <c r="AT43" i="1"/>
  <c r="AJ43" i="1"/>
  <c r="AL43" i="1" s="1"/>
  <c r="AG43" i="1"/>
  <c r="AF43" i="1"/>
  <c r="AN43" i="1" s="1"/>
  <c r="AB43" i="1"/>
  <c r="AK43" i="1" s="1"/>
  <c r="W43" i="1"/>
  <c r="U43" i="1"/>
  <c r="T43" i="1"/>
  <c r="AD43" i="1" s="1"/>
  <c r="AM43" i="1" s="1"/>
  <c r="S43" i="1"/>
  <c r="R43" i="1"/>
  <c r="AA43" i="1" s="1"/>
  <c r="Q43" i="1"/>
  <c r="Z43" i="1" s="1"/>
  <c r="O43" i="1"/>
  <c r="N43" i="1"/>
  <c r="V43" i="1" s="1"/>
  <c r="M43" i="1"/>
  <c r="K43" i="1"/>
  <c r="I43" i="1"/>
  <c r="J43" i="1" s="1"/>
  <c r="L43" i="1" s="1"/>
  <c r="H43" i="1"/>
  <c r="G43" i="1"/>
  <c r="AQ43" i="1" s="1"/>
  <c r="F43" i="1"/>
  <c r="P43" i="1" s="1"/>
  <c r="Y43" i="1" s="1"/>
  <c r="AP43" i="1" s="1"/>
  <c r="D43" i="1"/>
  <c r="C43" i="1"/>
  <c r="E43" i="1" s="1"/>
  <c r="B43" i="1"/>
  <c r="A43" i="1"/>
  <c r="DI42" i="1"/>
  <c r="DJ42" i="1" s="1"/>
  <c r="DH42" i="1"/>
  <c r="DF42" i="1"/>
  <c r="DE42" i="1"/>
  <c r="DG42" i="1" s="1"/>
  <c r="DA42" i="1"/>
  <c r="CZ42" i="1"/>
  <c r="CY42" i="1"/>
  <c r="CX42" i="1"/>
  <c r="CV42" i="1"/>
  <c r="CT42" i="1"/>
  <c r="CS42" i="1"/>
  <c r="CQ42" i="1"/>
  <c r="CP42" i="1"/>
  <c r="CO42" i="1"/>
  <c r="CN42" i="1"/>
  <c r="CM42" i="1"/>
  <c r="CK42" i="1"/>
  <c r="CJ42" i="1"/>
  <c r="CI42" i="1"/>
  <c r="CF42" i="1"/>
  <c r="CE42" i="1"/>
  <c r="CD42" i="1"/>
  <c r="CC42" i="1"/>
  <c r="CA42" i="1"/>
  <c r="CB42" i="1" s="1"/>
  <c r="BZ42" i="1"/>
  <c r="BY42" i="1"/>
  <c r="BW42" i="1"/>
  <c r="BX42" i="1" s="1"/>
  <c r="BV42" i="1"/>
  <c r="BS42" i="1"/>
  <c r="BR42" i="1"/>
  <c r="BQ42" i="1"/>
  <c r="BN42" i="1"/>
  <c r="BO42" i="1" s="1"/>
  <c r="BP42" i="1" s="1"/>
  <c r="BM42" i="1"/>
  <c r="BI42" i="1"/>
  <c r="BH42" i="1"/>
  <c r="BG42" i="1"/>
  <c r="BF42" i="1"/>
  <c r="BE42" i="1"/>
  <c r="BD42" i="1"/>
  <c r="AZ42" i="1"/>
  <c r="AX42" i="1"/>
  <c r="AY42" i="1" s="1"/>
  <c r="AW42" i="1"/>
  <c r="AV42" i="1"/>
  <c r="AT42" i="1"/>
  <c r="AP42" i="1"/>
  <c r="AK42" i="1"/>
  <c r="AG42" i="1"/>
  <c r="AA42" i="1"/>
  <c r="AJ42" i="1" s="1"/>
  <c r="AL42" i="1" s="1"/>
  <c r="U42" i="1"/>
  <c r="AF42" i="1" s="1"/>
  <c r="T42" i="1"/>
  <c r="AD42" i="1" s="1"/>
  <c r="S42" i="1"/>
  <c r="AB42" i="1" s="1"/>
  <c r="R42" i="1"/>
  <c r="Q42" i="1"/>
  <c r="Z42" i="1" s="1"/>
  <c r="O42" i="1"/>
  <c r="W42" i="1" s="1"/>
  <c r="AI42" i="1" s="1"/>
  <c r="N42" i="1"/>
  <c r="V42" i="1" s="1"/>
  <c r="M42" i="1"/>
  <c r="AN42" i="1" s="1"/>
  <c r="AS42" i="1" s="1"/>
  <c r="AU42" i="1" s="1"/>
  <c r="K42" i="1"/>
  <c r="J42" i="1"/>
  <c r="I42" i="1"/>
  <c r="H42" i="1"/>
  <c r="G42" i="1"/>
  <c r="AQ42" i="1" s="1"/>
  <c r="F42" i="1"/>
  <c r="P42" i="1" s="1"/>
  <c r="Y42" i="1" s="1"/>
  <c r="D42" i="1"/>
  <c r="C42" i="1"/>
  <c r="B42" i="1"/>
  <c r="A42" i="1"/>
  <c r="DJ41" i="1"/>
  <c r="DI41" i="1"/>
  <c r="DH41" i="1"/>
  <c r="DF41" i="1"/>
  <c r="DE41" i="1"/>
  <c r="DG41" i="1" s="1"/>
  <c r="CZ41" i="1"/>
  <c r="CY41" i="1"/>
  <c r="CX41" i="1"/>
  <c r="CV41" i="1"/>
  <c r="CT41" i="1"/>
  <c r="CS41" i="1"/>
  <c r="CQ41" i="1"/>
  <c r="CP41" i="1"/>
  <c r="CO41" i="1"/>
  <c r="CN41" i="1"/>
  <c r="CM41" i="1"/>
  <c r="CK41" i="1"/>
  <c r="CJ41" i="1"/>
  <c r="CI41" i="1"/>
  <c r="CW41" i="1" s="1"/>
  <c r="CF41" i="1"/>
  <c r="CE41" i="1"/>
  <c r="CD41" i="1"/>
  <c r="CG41" i="1" s="1"/>
  <c r="CB41" i="1"/>
  <c r="CA41" i="1"/>
  <c r="BZ41" i="1"/>
  <c r="CC41" i="1" s="1"/>
  <c r="BY41" i="1"/>
  <c r="BX41" i="1"/>
  <c r="BW41" i="1"/>
  <c r="BV41" i="1"/>
  <c r="BS41" i="1"/>
  <c r="BT41" i="1" s="1"/>
  <c r="BU41" i="1" s="1"/>
  <c r="BR41" i="1"/>
  <c r="BQ41" i="1"/>
  <c r="BP41" i="1"/>
  <c r="BN41" i="1"/>
  <c r="BO41" i="1" s="1"/>
  <c r="BM41" i="1"/>
  <c r="BH41" i="1"/>
  <c r="BI41" i="1" s="1"/>
  <c r="BD41" i="1"/>
  <c r="BA41" i="1"/>
  <c r="AZ41" i="1"/>
  <c r="AV41" i="1"/>
  <c r="AT41" i="1"/>
  <c r="AG41" i="1"/>
  <c r="AF41" i="1"/>
  <c r="AC41" i="1"/>
  <c r="AE41" i="1" s="1"/>
  <c r="AB41" i="1"/>
  <c r="AK41" i="1" s="1"/>
  <c r="AL41" i="1" s="1"/>
  <c r="Z41" i="1"/>
  <c r="U41" i="1"/>
  <c r="T41" i="1"/>
  <c r="AD41" i="1" s="1"/>
  <c r="AM41" i="1" s="1"/>
  <c r="S41" i="1"/>
  <c r="R41" i="1"/>
  <c r="AA41" i="1" s="1"/>
  <c r="AJ41" i="1" s="1"/>
  <c r="Q41" i="1"/>
  <c r="O41" i="1"/>
  <c r="W41" i="1" s="1"/>
  <c r="N41" i="1"/>
  <c r="V41" i="1" s="1"/>
  <c r="M41" i="1"/>
  <c r="AN41" i="1" s="1"/>
  <c r="AS41" i="1" s="1"/>
  <c r="AU41" i="1" s="1"/>
  <c r="K41" i="1"/>
  <c r="J41" i="1"/>
  <c r="L41" i="1" s="1"/>
  <c r="I41" i="1"/>
  <c r="H41" i="1"/>
  <c r="G41" i="1"/>
  <c r="F41" i="1"/>
  <c r="P41" i="1" s="1"/>
  <c r="Y41" i="1" s="1"/>
  <c r="AP41" i="1" s="1"/>
  <c r="E41" i="1"/>
  <c r="D41" i="1"/>
  <c r="C41" i="1"/>
  <c r="B41" i="1"/>
  <c r="A41" i="1"/>
  <c r="DI40" i="1"/>
  <c r="DH40" i="1"/>
  <c r="DJ40" i="1" s="1"/>
  <c r="DK40" i="1" s="1"/>
  <c r="DF40" i="1"/>
  <c r="DE40" i="1"/>
  <c r="DG40" i="1" s="1"/>
  <c r="CZ40" i="1"/>
  <c r="CY40" i="1"/>
  <c r="DA40" i="1" s="1"/>
  <c r="CX40" i="1"/>
  <c r="CV40" i="1"/>
  <c r="CT40" i="1"/>
  <c r="CS40" i="1"/>
  <c r="CP40" i="1"/>
  <c r="CO40" i="1"/>
  <c r="CQ40" i="1" s="1"/>
  <c r="CN40" i="1"/>
  <c r="CM40" i="1"/>
  <c r="CK40" i="1"/>
  <c r="CJ40" i="1"/>
  <c r="CL40" i="1" s="1"/>
  <c r="CI40" i="1"/>
  <c r="CE40" i="1"/>
  <c r="CF40" i="1" s="1"/>
  <c r="CD40" i="1"/>
  <c r="CG40" i="1" s="1"/>
  <c r="CB40" i="1"/>
  <c r="CC40" i="1" s="1"/>
  <c r="CA40" i="1"/>
  <c r="BZ40" i="1"/>
  <c r="BY40" i="1"/>
  <c r="BW40" i="1"/>
  <c r="BX40" i="1" s="1"/>
  <c r="BV40" i="1"/>
  <c r="BS40" i="1"/>
  <c r="BR40" i="1"/>
  <c r="BQ40" i="1"/>
  <c r="BO40" i="1"/>
  <c r="BN40" i="1"/>
  <c r="BM40" i="1"/>
  <c r="BK40" i="1"/>
  <c r="BJ40" i="1"/>
  <c r="BI40" i="1"/>
  <c r="BH40" i="1"/>
  <c r="BG40" i="1"/>
  <c r="BE40" i="1"/>
  <c r="BD40" i="1"/>
  <c r="BF40" i="1" s="1"/>
  <c r="BC40" i="1"/>
  <c r="BB40" i="1"/>
  <c r="BA40" i="1"/>
  <c r="AZ40" i="1"/>
  <c r="AW40" i="1"/>
  <c r="AV40" i="1"/>
  <c r="AX40" i="1" s="1"/>
  <c r="AY40" i="1" s="1"/>
  <c r="AT40" i="1"/>
  <c r="AQ40" i="1"/>
  <c r="AP40" i="1"/>
  <c r="AM40" i="1"/>
  <c r="AG40" i="1"/>
  <c r="AC40" i="1"/>
  <c r="AE40" i="1" s="1"/>
  <c r="W40" i="1"/>
  <c r="AI40" i="1" s="1"/>
  <c r="U40" i="1"/>
  <c r="AF40" i="1" s="1"/>
  <c r="T40" i="1"/>
  <c r="AD40" i="1" s="1"/>
  <c r="S40" i="1"/>
  <c r="AB40" i="1" s="1"/>
  <c r="AK40" i="1" s="1"/>
  <c r="R40" i="1"/>
  <c r="AA40" i="1" s="1"/>
  <c r="AJ40" i="1" s="1"/>
  <c r="Q40" i="1"/>
  <c r="Z40" i="1" s="1"/>
  <c r="P40" i="1"/>
  <c r="Y40" i="1" s="1"/>
  <c r="O40" i="1"/>
  <c r="N40" i="1"/>
  <c r="V40" i="1" s="1"/>
  <c r="X40" i="1" s="1"/>
  <c r="M40" i="1"/>
  <c r="AN40" i="1" s="1"/>
  <c r="K40" i="1"/>
  <c r="J40" i="1"/>
  <c r="L40" i="1" s="1"/>
  <c r="I40" i="1"/>
  <c r="H40" i="1"/>
  <c r="G40" i="1"/>
  <c r="F40" i="1"/>
  <c r="E40" i="1"/>
  <c r="AO40" i="1" s="1"/>
  <c r="D40" i="1"/>
  <c r="C40" i="1"/>
  <c r="AH40" i="1" s="1"/>
  <c r="B40" i="1"/>
  <c r="A40" i="1"/>
  <c r="DI39" i="1"/>
  <c r="DH39" i="1"/>
  <c r="DJ39" i="1" s="1"/>
  <c r="DF39" i="1"/>
  <c r="DE39" i="1"/>
  <c r="CZ39" i="1"/>
  <c r="CX39" i="1"/>
  <c r="CY39" i="1" s="1"/>
  <c r="CV39" i="1"/>
  <c r="CW39" i="1" s="1"/>
  <c r="CT39" i="1"/>
  <c r="CS39" i="1"/>
  <c r="CP39" i="1"/>
  <c r="CO39" i="1"/>
  <c r="CN39" i="1"/>
  <c r="CM39" i="1"/>
  <c r="CK39" i="1"/>
  <c r="CJ39" i="1"/>
  <c r="CL39" i="1" s="1"/>
  <c r="CI39" i="1"/>
  <c r="CF39" i="1"/>
  <c r="CE39" i="1"/>
  <c r="CD39" i="1"/>
  <c r="CG39" i="1" s="1"/>
  <c r="CB39" i="1"/>
  <c r="CA39" i="1"/>
  <c r="BZ39" i="1"/>
  <c r="BW39" i="1"/>
  <c r="BX39" i="1" s="1"/>
  <c r="BV39" i="1"/>
  <c r="BY39" i="1" s="1"/>
  <c r="BR39" i="1"/>
  <c r="BS39" i="1" s="1"/>
  <c r="BT39" i="1" s="1"/>
  <c r="BQ39" i="1"/>
  <c r="BO39" i="1"/>
  <c r="BP39" i="1" s="1"/>
  <c r="BN39" i="1"/>
  <c r="BM39" i="1"/>
  <c r="BI39" i="1"/>
  <c r="BH39" i="1"/>
  <c r="BF39" i="1"/>
  <c r="BG39" i="1" s="1"/>
  <c r="BD39" i="1"/>
  <c r="BE39" i="1" s="1"/>
  <c r="BB39" i="1"/>
  <c r="BA39" i="1"/>
  <c r="AZ39" i="1"/>
  <c r="AY39" i="1"/>
  <c r="AX39" i="1"/>
  <c r="AV39" i="1"/>
  <c r="AW39" i="1" s="1"/>
  <c r="AT39" i="1"/>
  <c r="AQ39" i="1"/>
  <c r="AG39" i="1"/>
  <c r="AA39" i="1"/>
  <c r="AJ39" i="1" s="1"/>
  <c r="Z39" i="1"/>
  <c r="V39" i="1"/>
  <c r="AH39" i="1" s="1"/>
  <c r="U39" i="1"/>
  <c r="AF39" i="1" s="1"/>
  <c r="AN39" i="1" s="1"/>
  <c r="AS39" i="1" s="1"/>
  <c r="AU39" i="1" s="1"/>
  <c r="T39" i="1"/>
  <c r="AD39" i="1" s="1"/>
  <c r="AM39" i="1" s="1"/>
  <c r="S39" i="1"/>
  <c r="AB39" i="1" s="1"/>
  <c r="R39" i="1"/>
  <c r="Q39" i="1"/>
  <c r="O39" i="1"/>
  <c r="W39" i="1" s="1"/>
  <c r="N39" i="1"/>
  <c r="M39" i="1"/>
  <c r="L39" i="1"/>
  <c r="K39" i="1"/>
  <c r="J39" i="1"/>
  <c r="I39" i="1"/>
  <c r="H39" i="1"/>
  <c r="G39" i="1"/>
  <c r="F39" i="1"/>
  <c r="P39" i="1" s="1"/>
  <c r="Y39" i="1" s="1"/>
  <c r="AP39" i="1" s="1"/>
  <c r="D39" i="1"/>
  <c r="AI39" i="1" s="1"/>
  <c r="C39" i="1"/>
  <c r="E39" i="1" s="1"/>
  <c r="B39" i="1"/>
  <c r="A39" i="1"/>
  <c r="DI38" i="1"/>
  <c r="DH38" i="1"/>
  <c r="DJ38" i="1" s="1"/>
  <c r="DF38" i="1"/>
  <c r="DE38" i="1"/>
  <c r="CZ38" i="1"/>
  <c r="CY38" i="1"/>
  <c r="DA38" i="1" s="1"/>
  <c r="CX38" i="1"/>
  <c r="CV38" i="1"/>
  <c r="CT38" i="1"/>
  <c r="CS38" i="1"/>
  <c r="CQ38" i="1"/>
  <c r="CP38" i="1"/>
  <c r="CO38" i="1"/>
  <c r="CN38" i="1"/>
  <c r="CM38" i="1"/>
  <c r="CU38" i="1" s="1"/>
  <c r="CK38" i="1"/>
  <c r="CJ38" i="1"/>
  <c r="CL38" i="1" s="1"/>
  <c r="CI38" i="1"/>
  <c r="CG38" i="1"/>
  <c r="CE38" i="1"/>
  <c r="CF38" i="1" s="1"/>
  <c r="CD38" i="1"/>
  <c r="CA38" i="1"/>
  <c r="CB38" i="1" s="1"/>
  <c r="CC38" i="1" s="1"/>
  <c r="BZ38" i="1"/>
  <c r="BW38" i="1"/>
  <c r="BX38" i="1" s="1"/>
  <c r="BY38" i="1" s="1"/>
  <c r="BV38" i="1"/>
  <c r="BR38" i="1"/>
  <c r="BS38" i="1" s="1"/>
  <c r="BT38" i="1" s="1"/>
  <c r="BU38" i="1" s="1"/>
  <c r="CH38" i="1" s="1"/>
  <c r="BQ38" i="1"/>
  <c r="BO38" i="1"/>
  <c r="BP38" i="1" s="1"/>
  <c r="BN38" i="1"/>
  <c r="BM38" i="1"/>
  <c r="BK38" i="1"/>
  <c r="BJ38" i="1"/>
  <c r="BI38" i="1"/>
  <c r="BH38" i="1"/>
  <c r="BG38" i="1"/>
  <c r="BE38" i="1"/>
  <c r="BD38" i="1"/>
  <c r="BF38" i="1" s="1"/>
  <c r="BC38" i="1"/>
  <c r="BB38" i="1"/>
  <c r="BA38" i="1"/>
  <c r="AZ38" i="1"/>
  <c r="AW38" i="1"/>
  <c r="AV38" i="1"/>
  <c r="AT38" i="1"/>
  <c r="AQ38" i="1"/>
  <c r="AM38" i="1"/>
  <c r="AG38" i="1"/>
  <c r="AS38" i="1" s="1"/>
  <c r="AU38" i="1" s="1"/>
  <c r="AD38" i="1"/>
  <c r="AC38" i="1"/>
  <c r="AE38" i="1" s="1"/>
  <c r="AA38" i="1"/>
  <c r="U38" i="1"/>
  <c r="AF38" i="1" s="1"/>
  <c r="T38" i="1"/>
  <c r="S38" i="1"/>
  <c r="AB38" i="1" s="1"/>
  <c r="R38" i="1"/>
  <c r="Q38" i="1"/>
  <c r="Z38" i="1" s="1"/>
  <c r="O38" i="1"/>
  <c r="W38" i="1" s="1"/>
  <c r="AI38" i="1" s="1"/>
  <c r="N38" i="1"/>
  <c r="V38" i="1" s="1"/>
  <c r="X38" i="1" s="1"/>
  <c r="M38" i="1"/>
  <c r="AN38" i="1" s="1"/>
  <c r="K38" i="1"/>
  <c r="I38" i="1"/>
  <c r="H38" i="1"/>
  <c r="J38" i="1" s="1"/>
  <c r="L38" i="1" s="1"/>
  <c r="AR38" i="1" s="1"/>
  <c r="G38" i="1"/>
  <c r="F38" i="1"/>
  <c r="P38" i="1" s="1"/>
  <c r="Y38" i="1" s="1"/>
  <c r="AP38" i="1" s="1"/>
  <c r="E38" i="1"/>
  <c r="D38" i="1"/>
  <c r="C38" i="1"/>
  <c r="B38" i="1"/>
  <c r="A38" i="1"/>
  <c r="DI37" i="1"/>
  <c r="DH37" i="1"/>
  <c r="DF37" i="1"/>
  <c r="DG37" i="1" s="1"/>
  <c r="DE37" i="1"/>
  <c r="CZ37" i="1"/>
  <c r="CX37" i="1"/>
  <c r="CY37" i="1" s="1"/>
  <c r="DA37" i="1" s="1"/>
  <c r="CV37" i="1"/>
  <c r="CT37" i="1"/>
  <c r="CS37" i="1"/>
  <c r="CP37" i="1"/>
  <c r="CO37" i="1"/>
  <c r="CN37" i="1"/>
  <c r="CM37" i="1"/>
  <c r="CK37" i="1"/>
  <c r="CJ37" i="1"/>
  <c r="CI37" i="1"/>
  <c r="CF37" i="1"/>
  <c r="CE37" i="1"/>
  <c r="CD37" i="1"/>
  <c r="CB37" i="1"/>
  <c r="CA37" i="1"/>
  <c r="BZ37" i="1"/>
  <c r="CC37" i="1" s="1"/>
  <c r="BW37" i="1"/>
  <c r="BX37" i="1" s="1"/>
  <c r="BV37" i="1"/>
  <c r="BT37" i="1"/>
  <c r="BR37" i="1"/>
  <c r="BS37" i="1" s="1"/>
  <c r="BQ37" i="1"/>
  <c r="BN37" i="1"/>
  <c r="BO37" i="1" s="1"/>
  <c r="BP37" i="1" s="1"/>
  <c r="BM37" i="1"/>
  <c r="BH37" i="1"/>
  <c r="BD37" i="1"/>
  <c r="BE37" i="1" s="1"/>
  <c r="AZ37" i="1"/>
  <c r="AW37" i="1"/>
  <c r="AX37" i="1" s="1"/>
  <c r="AV37" i="1"/>
  <c r="AT37" i="1"/>
  <c r="AK37" i="1"/>
  <c r="AI37" i="1"/>
  <c r="AG37" i="1"/>
  <c r="AF37" i="1"/>
  <c r="AN37" i="1" s="1"/>
  <c r="AS37" i="1" s="1"/>
  <c r="AU37" i="1" s="1"/>
  <c r="AD37" i="1"/>
  <c r="AM37" i="1" s="1"/>
  <c r="AB37" i="1"/>
  <c r="U37" i="1"/>
  <c r="T37" i="1"/>
  <c r="S37" i="1"/>
  <c r="R37" i="1"/>
  <c r="AA37" i="1" s="1"/>
  <c r="Q37" i="1"/>
  <c r="Z37" i="1" s="1"/>
  <c r="AQ37" i="1" s="1"/>
  <c r="O37" i="1"/>
  <c r="W37" i="1" s="1"/>
  <c r="N37" i="1"/>
  <c r="V37" i="1" s="1"/>
  <c r="X37" i="1" s="1"/>
  <c r="M37" i="1"/>
  <c r="K37" i="1"/>
  <c r="J37" i="1"/>
  <c r="L37" i="1" s="1"/>
  <c r="I37" i="1"/>
  <c r="H37" i="1"/>
  <c r="G37" i="1"/>
  <c r="F37" i="1"/>
  <c r="P37" i="1" s="1"/>
  <c r="Y37" i="1" s="1"/>
  <c r="AP37" i="1" s="1"/>
  <c r="E37" i="1"/>
  <c r="AO37" i="1" s="1"/>
  <c r="D37" i="1"/>
  <c r="C37" i="1"/>
  <c r="B37" i="1"/>
  <c r="A37" i="1"/>
  <c r="DI36" i="1"/>
  <c r="DH36" i="1"/>
  <c r="DJ36" i="1" s="1"/>
  <c r="DK36" i="1" s="1"/>
  <c r="DF36" i="1"/>
  <c r="DE36" i="1"/>
  <c r="CZ36" i="1"/>
  <c r="CX36" i="1"/>
  <c r="CY36" i="1" s="1"/>
  <c r="DA36" i="1" s="1"/>
  <c r="CV36" i="1"/>
  <c r="CT36" i="1"/>
  <c r="CS36" i="1"/>
  <c r="CP36" i="1"/>
  <c r="CO36" i="1"/>
  <c r="CN36" i="1"/>
  <c r="CM36" i="1"/>
  <c r="CQ36" i="1" s="1"/>
  <c r="CK36" i="1"/>
  <c r="CJ36" i="1"/>
  <c r="CL36" i="1" s="1"/>
  <c r="CR36" i="1" s="1"/>
  <c r="CI36" i="1"/>
  <c r="CE36" i="1"/>
  <c r="CF36" i="1" s="1"/>
  <c r="CG36" i="1" s="1"/>
  <c r="CD36" i="1"/>
  <c r="CB36" i="1"/>
  <c r="CA36" i="1"/>
  <c r="BZ36" i="1"/>
  <c r="CC36" i="1" s="1"/>
  <c r="BY36" i="1"/>
  <c r="BW36" i="1"/>
  <c r="BX36" i="1" s="1"/>
  <c r="BV36" i="1"/>
  <c r="BR36" i="1"/>
  <c r="BS36" i="1" s="1"/>
  <c r="BQ36" i="1"/>
  <c r="BT36" i="1" s="1"/>
  <c r="BU36" i="1" s="1"/>
  <c r="BO36" i="1"/>
  <c r="BP36" i="1" s="1"/>
  <c r="BN36" i="1"/>
  <c r="BM36" i="1"/>
  <c r="BJ36" i="1"/>
  <c r="BI36" i="1"/>
  <c r="BH36" i="1"/>
  <c r="BD36" i="1"/>
  <c r="BB36" i="1"/>
  <c r="BA36" i="1"/>
  <c r="AZ36" i="1"/>
  <c r="AW36" i="1"/>
  <c r="AV36" i="1"/>
  <c r="AT36" i="1"/>
  <c r="AK36" i="1"/>
  <c r="AG36" i="1"/>
  <c r="AD36" i="1"/>
  <c r="AM36" i="1" s="1"/>
  <c r="AC36" i="1"/>
  <c r="AE36" i="1" s="1"/>
  <c r="AA36" i="1"/>
  <c r="AJ36" i="1" s="1"/>
  <c r="AL36" i="1" s="1"/>
  <c r="U36" i="1"/>
  <c r="AF36" i="1" s="1"/>
  <c r="T36" i="1"/>
  <c r="S36" i="1"/>
  <c r="AB36" i="1" s="1"/>
  <c r="R36" i="1"/>
  <c r="Q36" i="1"/>
  <c r="Z36" i="1" s="1"/>
  <c r="AQ36" i="1" s="1"/>
  <c r="O36" i="1"/>
  <c r="W36" i="1" s="1"/>
  <c r="AI36" i="1" s="1"/>
  <c r="N36" i="1"/>
  <c r="V36" i="1" s="1"/>
  <c r="X36" i="1" s="1"/>
  <c r="AO36" i="1" s="1"/>
  <c r="M36" i="1"/>
  <c r="AN36" i="1" s="1"/>
  <c r="AS36" i="1" s="1"/>
  <c r="AU36" i="1" s="1"/>
  <c r="K36" i="1"/>
  <c r="I36" i="1"/>
  <c r="H36" i="1"/>
  <c r="J36" i="1" s="1"/>
  <c r="L36" i="1" s="1"/>
  <c r="G36" i="1"/>
  <c r="F36" i="1"/>
  <c r="P36" i="1" s="1"/>
  <c r="Y36" i="1" s="1"/>
  <c r="AP36" i="1" s="1"/>
  <c r="E36" i="1"/>
  <c r="D36" i="1"/>
  <c r="C36" i="1"/>
  <c r="B36" i="1"/>
  <c r="A36" i="1"/>
  <c r="DI35" i="1"/>
  <c r="DH35" i="1"/>
  <c r="DF35" i="1"/>
  <c r="DG35" i="1" s="1"/>
  <c r="DE35" i="1"/>
  <c r="CZ35" i="1"/>
  <c r="CX35" i="1"/>
  <c r="CY35" i="1" s="1"/>
  <c r="DA35" i="1" s="1"/>
  <c r="CV35" i="1"/>
  <c r="CT35" i="1"/>
  <c r="CS35" i="1"/>
  <c r="CP35" i="1"/>
  <c r="CO35" i="1"/>
  <c r="CN35" i="1"/>
  <c r="CM35" i="1"/>
  <c r="CU35" i="1" s="1"/>
  <c r="CK35" i="1"/>
  <c r="CJ35" i="1"/>
  <c r="CI35" i="1"/>
  <c r="CF35" i="1"/>
  <c r="CE35" i="1"/>
  <c r="CD35" i="1"/>
  <c r="CG35" i="1" s="1"/>
  <c r="CC35" i="1"/>
  <c r="CB35" i="1"/>
  <c r="CA35" i="1"/>
  <c r="BZ35" i="1"/>
  <c r="BX35" i="1"/>
  <c r="BW35" i="1"/>
  <c r="BV35" i="1"/>
  <c r="BT35" i="1"/>
  <c r="BR35" i="1"/>
  <c r="BS35" i="1" s="1"/>
  <c r="BQ35" i="1"/>
  <c r="BO35" i="1"/>
  <c r="BP35" i="1" s="1"/>
  <c r="BN35" i="1"/>
  <c r="BM35" i="1"/>
  <c r="BH35" i="1"/>
  <c r="BG35" i="1"/>
  <c r="BE35" i="1"/>
  <c r="BD35" i="1"/>
  <c r="BF35" i="1" s="1"/>
  <c r="AZ35" i="1"/>
  <c r="AV35" i="1"/>
  <c r="AX35" i="1" s="1"/>
  <c r="AT35" i="1"/>
  <c r="AG35" i="1"/>
  <c r="AF35" i="1"/>
  <c r="AN35" i="1" s="1"/>
  <c r="AA35" i="1"/>
  <c r="U35" i="1"/>
  <c r="T35" i="1"/>
  <c r="AD35" i="1" s="1"/>
  <c r="S35" i="1"/>
  <c r="AB35" i="1" s="1"/>
  <c r="AK35" i="1" s="1"/>
  <c r="R35" i="1"/>
  <c r="Q35" i="1"/>
  <c r="Z35" i="1" s="1"/>
  <c r="AQ35" i="1" s="1"/>
  <c r="P35" i="1"/>
  <c r="Y35" i="1" s="1"/>
  <c r="AP35" i="1" s="1"/>
  <c r="O35" i="1"/>
  <c r="W35" i="1" s="1"/>
  <c r="N35" i="1"/>
  <c r="V35" i="1" s="1"/>
  <c r="X35" i="1" s="1"/>
  <c r="M35" i="1"/>
  <c r="K35" i="1"/>
  <c r="I35" i="1"/>
  <c r="H35" i="1"/>
  <c r="AJ35" i="1" s="1"/>
  <c r="AL35" i="1" s="1"/>
  <c r="G35" i="1"/>
  <c r="F35" i="1"/>
  <c r="D35" i="1"/>
  <c r="AI35" i="1" s="1"/>
  <c r="C35" i="1"/>
  <c r="B35" i="1"/>
  <c r="A35" i="1"/>
  <c r="DK34" i="1"/>
  <c r="DI34" i="1"/>
  <c r="DJ34" i="1" s="1"/>
  <c r="DH34" i="1"/>
  <c r="DF34" i="1"/>
  <c r="DG34" i="1" s="1"/>
  <c r="DE34" i="1"/>
  <c r="CZ34" i="1"/>
  <c r="CY34" i="1"/>
  <c r="DA34" i="1" s="1"/>
  <c r="CX34" i="1"/>
  <c r="CV34" i="1"/>
  <c r="CT34" i="1"/>
  <c r="CS34" i="1"/>
  <c r="CP34" i="1"/>
  <c r="CQ34" i="1" s="1"/>
  <c r="CO34" i="1"/>
  <c r="CN34" i="1"/>
  <c r="CM34" i="1"/>
  <c r="CK34" i="1"/>
  <c r="CJ34" i="1"/>
  <c r="CI34" i="1"/>
  <c r="CF34" i="1"/>
  <c r="CE34" i="1"/>
  <c r="CD34" i="1"/>
  <c r="CA34" i="1"/>
  <c r="CB34" i="1" s="1"/>
  <c r="BZ34" i="1"/>
  <c r="CC34" i="1" s="1"/>
  <c r="BX34" i="1"/>
  <c r="BW34" i="1"/>
  <c r="BV34" i="1"/>
  <c r="BY34" i="1" s="1"/>
  <c r="BS34" i="1"/>
  <c r="BT34" i="1" s="1"/>
  <c r="BR34" i="1"/>
  <c r="BQ34" i="1"/>
  <c r="BO34" i="1"/>
  <c r="BP34" i="1" s="1"/>
  <c r="BN34" i="1"/>
  <c r="BM34" i="1"/>
  <c r="BJ34" i="1"/>
  <c r="BK34" i="1" s="1"/>
  <c r="BH34" i="1"/>
  <c r="BI34" i="1" s="1"/>
  <c r="BE34" i="1"/>
  <c r="BF34" i="1" s="1"/>
  <c r="BG34" i="1" s="1"/>
  <c r="BD34" i="1"/>
  <c r="AZ34" i="1"/>
  <c r="BA34" i="1" s="1"/>
  <c r="AY34" i="1"/>
  <c r="AW34" i="1"/>
  <c r="AX34" i="1" s="1"/>
  <c r="AV34" i="1"/>
  <c r="AT34" i="1"/>
  <c r="AM34" i="1"/>
  <c r="AG34" i="1"/>
  <c r="AD34" i="1"/>
  <c r="AA34" i="1"/>
  <c r="W34" i="1"/>
  <c r="U34" i="1"/>
  <c r="AF34" i="1" s="1"/>
  <c r="T34" i="1"/>
  <c r="S34" i="1"/>
  <c r="AB34" i="1" s="1"/>
  <c r="AK34" i="1" s="1"/>
  <c r="R34" i="1"/>
  <c r="Q34" i="1"/>
  <c r="Z34" i="1" s="1"/>
  <c r="O34" i="1"/>
  <c r="N34" i="1"/>
  <c r="V34" i="1" s="1"/>
  <c r="X34" i="1" s="1"/>
  <c r="M34" i="1"/>
  <c r="AN34" i="1" s="1"/>
  <c r="K34" i="1"/>
  <c r="I34" i="1"/>
  <c r="J34" i="1" s="1"/>
  <c r="L34" i="1" s="1"/>
  <c r="H34" i="1"/>
  <c r="G34" i="1"/>
  <c r="AQ34" i="1" s="1"/>
  <c r="F34" i="1"/>
  <c r="P34" i="1" s="1"/>
  <c r="Y34" i="1" s="1"/>
  <c r="AP34" i="1" s="1"/>
  <c r="D34" i="1"/>
  <c r="AI34" i="1" s="1"/>
  <c r="C34" i="1"/>
  <c r="B34" i="1"/>
  <c r="A34" i="1"/>
  <c r="DJ33" i="1"/>
  <c r="DI33" i="1"/>
  <c r="DH33" i="1"/>
  <c r="DF33" i="1"/>
  <c r="DG33" i="1" s="1"/>
  <c r="DE33" i="1"/>
  <c r="CZ33" i="1"/>
  <c r="CY33" i="1"/>
  <c r="DA33" i="1" s="1"/>
  <c r="CX33" i="1"/>
  <c r="CV33" i="1"/>
  <c r="CT33" i="1"/>
  <c r="CS33" i="1"/>
  <c r="CP33" i="1"/>
  <c r="CQ33" i="1" s="1"/>
  <c r="CO33" i="1"/>
  <c r="CN33" i="1"/>
  <c r="CM33" i="1"/>
  <c r="CK33" i="1"/>
  <c r="CL33" i="1" s="1"/>
  <c r="CJ33" i="1"/>
  <c r="CI33" i="1"/>
  <c r="CF33" i="1"/>
  <c r="CE33" i="1"/>
  <c r="CD33" i="1"/>
  <c r="CG33" i="1" s="1"/>
  <c r="CA33" i="1"/>
  <c r="CB33" i="1" s="1"/>
  <c r="CC33" i="1" s="1"/>
  <c r="BZ33" i="1"/>
  <c r="BX33" i="1"/>
  <c r="BW33" i="1"/>
  <c r="BV33" i="1"/>
  <c r="BY33" i="1" s="1"/>
  <c r="BR33" i="1"/>
  <c r="BS33" i="1" s="1"/>
  <c r="BT33" i="1" s="1"/>
  <c r="BU33" i="1" s="1"/>
  <c r="BQ33" i="1"/>
  <c r="BN33" i="1"/>
  <c r="BO33" i="1" s="1"/>
  <c r="BP33" i="1" s="1"/>
  <c r="BM33" i="1"/>
  <c r="BJ33" i="1"/>
  <c r="BK33" i="1" s="1"/>
  <c r="BH33" i="1"/>
  <c r="BI33" i="1" s="1"/>
  <c r="BF33" i="1"/>
  <c r="BE33" i="1"/>
  <c r="BD33" i="1"/>
  <c r="BG33" i="1" s="1"/>
  <c r="BC33" i="1"/>
  <c r="BB33" i="1"/>
  <c r="AZ33" i="1"/>
  <c r="BA33" i="1" s="1"/>
  <c r="AX33" i="1"/>
  <c r="AW33" i="1"/>
  <c r="AV33" i="1"/>
  <c r="AT33" i="1"/>
  <c r="AG33" i="1"/>
  <c r="AD33" i="1"/>
  <c r="AM33" i="1" s="1"/>
  <c r="AB33" i="1"/>
  <c r="W33" i="1"/>
  <c r="U33" i="1"/>
  <c r="AF33" i="1" s="1"/>
  <c r="T33" i="1"/>
  <c r="S33" i="1"/>
  <c r="R33" i="1"/>
  <c r="AA33" i="1" s="1"/>
  <c r="Q33" i="1"/>
  <c r="Z33" i="1" s="1"/>
  <c r="O33" i="1"/>
  <c r="N33" i="1"/>
  <c r="V33" i="1" s="1"/>
  <c r="M33" i="1"/>
  <c r="AN33" i="1" s="1"/>
  <c r="K33" i="1"/>
  <c r="I33" i="1"/>
  <c r="J33" i="1" s="1"/>
  <c r="L33" i="1" s="1"/>
  <c r="H33" i="1"/>
  <c r="G33" i="1"/>
  <c r="F33" i="1"/>
  <c r="P33" i="1" s="1"/>
  <c r="Y33" i="1" s="1"/>
  <c r="AP33" i="1" s="1"/>
  <c r="D33" i="1"/>
  <c r="E33" i="1" s="1"/>
  <c r="C33" i="1"/>
  <c r="B33" i="1"/>
  <c r="A33" i="1"/>
  <c r="DJ32" i="1"/>
  <c r="DK32" i="1" s="1"/>
  <c r="DI32" i="1"/>
  <c r="DH32" i="1"/>
  <c r="DF32" i="1"/>
  <c r="DE32" i="1"/>
  <c r="DG32" i="1" s="1"/>
  <c r="DA32" i="1"/>
  <c r="CZ32" i="1"/>
  <c r="CY32" i="1"/>
  <c r="CX32" i="1"/>
  <c r="CV32" i="1"/>
  <c r="CT32" i="1"/>
  <c r="CS32" i="1"/>
  <c r="CQ32" i="1"/>
  <c r="CP32" i="1"/>
  <c r="CO32" i="1"/>
  <c r="CN32" i="1"/>
  <c r="CM32" i="1"/>
  <c r="CK32" i="1"/>
  <c r="CJ32" i="1"/>
  <c r="CI32" i="1"/>
  <c r="CW32" i="1" s="1"/>
  <c r="CG32" i="1"/>
  <c r="CF32" i="1"/>
  <c r="CE32" i="1"/>
  <c r="CD32" i="1"/>
  <c r="CC32" i="1"/>
  <c r="CA32" i="1"/>
  <c r="CB32" i="1" s="1"/>
  <c r="BZ32" i="1"/>
  <c r="BX32" i="1"/>
  <c r="BY32" i="1" s="1"/>
  <c r="BW32" i="1"/>
  <c r="BV32" i="1"/>
  <c r="BS32" i="1"/>
  <c r="BT32" i="1" s="1"/>
  <c r="BR32" i="1"/>
  <c r="BQ32" i="1"/>
  <c r="BN32" i="1"/>
  <c r="BO32" i="1" s="1"/>
  <c r="BP32" i="1" s="1"/>
  <c r="BM32" i="1"/>
  <c r="BH32" i="1"/>
  <c r="BJ32" i="1" s="1"/>
  <c r="BF32" i="1"/>
  <c r="BE32" i="1"/>
  <c r="BD32" i="1"/>
  <c r="BG32" i="1" s="1"/>
  <c r="BC32" i="1"/>
  <c r="BA32" i="1"/>
  <c r="AZ32" i="1"/>
  <c r="BB32" i="1" s="1"/>
  <c r="AW32" i="1"/>
  <c r="AX32" i="1" s="1"/>
  <c r="AV32" i="1"/>
  <c r="AT32" i="1"/>
  <c r="AM32" i="1"/>
  <c r="AH32" i="1"/>
  <c r="AG32" i="1"/>
  <c r="AC32" i="1"/>
  <c r="AE32" i="1" s="1"/>
  <c r="AB32" i="1"/>
  <c r="AK32" i="1" s="1"/>
  <c r="U32" i="1"/>
  <c r="AF32" i="1" s="1"/>
  <c r="AN32" i="1" s="1"/>
  <c r="AS32" i="1" s="1"/>
  <c r="AU32" i="1" s="1"/>
  <c r="T32" i="1"/>
  <c r="AD32" i="1" s="1"/>
  <c r="S32" i="1"/>
  <c r="R32" i="1"/>
  <c r="AA32" i="1" s="1"/>
  <c r="Q32" i="1"/>
  <c r="Z32" i="1" s="1"/>
  <c r="P32" i="1"/>
  <c r="Y32" i="1" s="1"/>
  <c r="AP32" i="1" s="1"/>
  <c r="O32" i="1"/>
  <c r="W32" i="1" s="1"/>
  <c r="X32" i="1" s="1"/>
  <c r="N32" i="1"/>
  <c r="V32" i="1" s="1"/>
  <c r="M32" i="1"/>
  <c r="K32" i="1"/>
  <c r="I32" i="1"/>
  <c r="H32" i="1"/>
  <c r="J32" i="1" s="1"/>
  <c r="L32" i="1" s="1"/>
  <c r="AR32" i="1" s="1"/>
  <c r="G32" i="1"/>
  <c r="F32" i="1"/>
  <c r="E32" i="1"/>
  <c r="AO32" i="1" s="1"/>
  <c r="D32" i="1"/>
  <c r="C32" i="1"/>
  <c r="B32" i="1"/>
  <c r="A32" i="1"/>
  <c r="DJ31" i="1"/>
  <c r="DI31" i="1"/>
  <c r="DH31" i="1"/>
  <c r="DF31" i="1"/>
  <c r="DE31" i="1"/>
  <c r="DG31" i="1" s="1"/>
  <c r="CZ31" i="1"/>
  <c r="CY31" i="1"/>
  <c r="CX31" i="1"/>
  <c r="CW31" i="1"/>
  <c r="CV31" i="1"/>
  <c r="CT31" i="1"/>
  <c r="CS31" i="1"/>
  <c r="CP31" i="1"/>
  <c r="CO31" i="1"/>
  <c r="CN31" i="1"/>
  <c r="CQ31" i="1" s="1"/>
  <c r="CM31" i="1"/>
  <c r="CU31" i="1" s="1"/>
  <c r="CL31" i="1"/>
  <c r="CK31" i="1"/>
  <c r="CJ31" i="1"/>
  <c r="CI31" i="1"/>
  <c r="CF31" i="1"/>
  <c r="CG31" i="1" s="1"/>
  <c r="CE31" i="1"/>
  <c r="CD31" i="1"/>
  <c r="CA31" i="1"/>
  <c r="CB31" i="1" s="1"/>
  <c r="BZ31" i="1"/>
  <c r="BW31" i="1"/>
  <c r="BX31" i="1" s="1"/>
  <c r="BV31" i="1"/>
  <c r="BS31" i="1"/>
  <c r="BT31" i="1" s="1"/>
  <c r="BR31" i="1"/>
  <c r="BQ31" i="1"/>
  <c r="BN31" i="1"/>
  <c r="BO31" i="1" s="1"/>
  <c r="BP31" i="1" s="1"/>
  <c r="BM31" i="1"/>
  <c r="BI31" i="1"/>
  <c r="BH31" i="1"/>
  <c r="BD31" i="1"/>
  <c r="BE31" i="1" s="1"/>
  <c r="AZ31" i="1"/>
  <c r="AY31" i="1"/>
  <c r="AX31" i="1"/>
  <c r="AV31" i="1"/>
  <c r="AW31" i="1" s="1"/>
  <c r="AT31" i="1"/>
  <c r="AQ31" i="1"/>
  <c r="AP31" i="1"/>
  <c r="AG31" i="1"/>
  <c r="AA31" i="1"/>
  <c r="Z31" i="1"/>
  <c r="W31" i="1"/>
  <c r="U31" i="1"/>
  <c r="AF31" i="1" s="1"/>
  <c r="T31" i="1"/>
  <c r="AD31" i="1" s="1"/>
  <c r="AM31" i="1" s="1"/>
  <c r="S31" i="1"/>
  <c r="AB31" i="1" s="1"/>
  <c r="AK31" i="1" s="1"/>
  <c r="R31" i="1"/>
  <c r="Q31" i="1"/>
  <c r="P31" i="1"/>
  <c r="Y31" i="1" s="1"/>
  <c r="O31" i="1"/>
  <c r="N31" i="1"/>
  <c r="V31" i="1" s="1"/>
  <c r="X31" i="1" s="1"/>
  <c r="M31" i="1"/>
  <c r="AN31" i="1" s="1"/>
  <c r="AS31" i="1" s="1"/>
  <c r="AU31" i="1" s="1"/>
  <c r="K31" i="1"/>
  <c r="I31" i="1"/>
  <c r="H31" i="1"/>
  <c r="J31" i="1" s="1"/>
  <c r="L31" i="1" s="1"/>
  <c r="G31" i="1"/>
  <c r="F31" i="1"/>
  <c r="E31" i="1"/>
  <c r="D31" i="1"/>
  <c r="AI31" i="1" s="1"/>
  <c r="C31" i="1"/>
  <c r="AH31" i="1" s="1"/>
  <c r="B31" i="1"/>
  <c r="A31" i="1"/>
  <c r="DI30" i="1"/>
  <c r="DH30" i="1"/>
  <c r="DJ30" i="1" s="1"/>
  <c r="DK30" i="1" s="1"/>
  <c r="DG30" i="1"/>
  <c r="DF30" i="1"/>
  <c r="DE30" i="1"/>
  <c r="CZ30" i="1"/>
  <c r="CX30" i="1"/>
  <c r="CY30" i="1" s="1"/>
  <c r="DA30" i="1" s="1"/>
  <c r="CV30" i="1"/>
  <c r="CT30" i="1"/>
  <c r="CS30" i="1"/>
  <c r="CP30" i="1"/>
  <c r="CQ30" i="1" s="1"/>
  <c r="CO30" i="1"/>
  <c r="CN30" i="1"/>
  <c r="CM30" i="1"/>
  <c r="CU30" i="1" s="1"/>
  <c r="CK30" i="1"/>
  <c r="CJ30" i="1"/>
  <c r="CI30" i="1"/>
  <c r="CW30" i="1" s="1"/>
  <c r="CG30" i="1"/>
  <c r="CE30" i="1"/>
  <c r="CF30" i="1" s="1"/>
  <c r="CD30" i="1"/>
  <c r="CB30" i="1"/>
  <c r="CA30" i="1"/>
  <c r="BZ30" i="1"/>
  <c r="BW30" i="1"/>
  <c r="BX30" i="1" s="1"/>
  <c r="BY30" i="1" s="1"/>
  <c r="BV30" i="1"/>
  <c r="BR30" i="1"/>
  <c r="BS30" i="1" s="1"/>
  <c r="BT30" i="1" s="1"/>
  <c r="BQ30" i="1"/>
  <c r="BN30" i="1"/>
  <c r="BO30" i="1" s="1"/>
  <c r="BP30" i="1" s="1"/>
  <c r="BM30" i="1"/>
  <c r="BI30" i="1"/>
  <c r="BJ30" i="1" s="1"/>
  <c r="BK30" i="1" s="1"/>
  <c r="BH30" i="1"/>
  <c r="BD30" i="1"/>
  <c r="BE30" i="1" s="1"/>
  <c r="BC30" i="1"/>
  <c r="BB30" i="1"/>
  <c r="BA30" i="1"/>
  <c r="AZ30" i="1"/>
  <c r="AV30" i="1"/>
  <c r="AW30" i="1" s="1"/>
  <c r="AT30" i="1"/>
  <c r="AP30" i="1"/>
  <c r="AK30" i="1"/>
  <c r="AG30" i="1"/>
  <c r="AF30" i="1"/>
  <c r="AD30" i="1"/>
  <c r="AM30" i="1" s="1"/>
  <c r="Z30" i="1"/>
  <c r="U30" i="1"/>
  <c r="T30" i="1"/>
  <c r="S30" i="1"/>
  <c r="AB30" i="1" s="1"/>
  <c r="R30" i="1"/>
  <c r="AA30" i="1" s="1"/>
  <c r="Q30" i="1"/>
  <c r="P30" i="1"/>
  <c r="Y30" i="1" s="1"/>
  <c r="O30" i="1"/>
  <c r="W30" i="1" s="1"/>
  <c r="AI30" i="1" s="1"/>
  <c r="N30" i="1"/>
  <c r="V30" i="1" s="1"/>
  <c r="M30" i="1"/>
  <c r="AN30" i="1" s="1"/>
  <c r="AS30" i="1" s="1"/>
  <c r="AU30" i="1" s="1"/>
  <c r="K30" i="1"/>
  <c r="J30" i="1"/>
  <c r="L30" i="1" s="1"/>
  <c r="I30" i="1"/>
  <c r="H30" i="1"/>
  <c r="G30" i="1"/>
  <c r="AQ30" i="1" s="1"/>
  <c r="F30" i="1"/>
  <c r="E30" i="1"/>
  <c r="D30" i="1"/>
  <c r="C30" i="1"/>
  <c r="B30" i="1"/>
  <c r="A30" i="1"/>
  <c r="DI29" i="1"/>
  <c r="DH29" i="1"/>
  <c r="DJ29" i="1" s="1"/>
  <c r="DF29" i="1"/>
  <c r="DE29" i="1"/>
  <c r="DA29" i="1"/>
  <c r="CZ29" i="1"/>
  <c r="CX29" i="1"/>
  <c r="CY29" i="1" s="1"/>
  <c r="CV29" i="1"/>
  <c r="CT29" i="1"/>
  <c r="CS29" i="1"/>
  <c r="CP29" i="1"/>
  <c r="CO29" i="1"/>
  <c r="CN29" i="1"/>
  <c r="CM29" i="1"/>
  <c r="CQ29" i="1" s="1"/>
  <c r="CK29" i="1"/>
  <c r="CJ29" i="1"/>
  <c r="CW29" i="1" s="1"/>
  <c r="CI29" i="1"/>
  <c r="CE29" i="1"/>
  <c r="CF29" i="1" s="1"/>
  <c r="CD29" i="1"/>
  <c r="CG29" i="1" s="1"/>
  <c r="CB29" i="1"/>
  <c r="CA29" i="1"/>
  <c r="BZ29" i="1"/>
  <c r="CC29" i="1" s="1"/>
  <c r="CH29" i="1" s="1"/>
  <c r="BW29" i="1"/>
  <c r="BX29" i="1" s="1"/>
  <c r="BV29" i="1"/>
  <c r="BY29" i="1" s="1"/>
  <c r="BR29" i="1"/>
  <c r="BS29" i="1" s="1"/>
  <c r="BT29" i="1" s="1"/>
  <c r="BU29" i="1" s="1"/>
  <c r="BQ29" i="1"/>
  <c r="BO29" i="1"/>
  <c r="BP29" i="1" s="1"/>
  <c r="BN29" i="1"/>
  <c r="BM29" i="1"/>
  <c r="BJ29" i="1"/>
  <c r="BI29" i="1"/>
  <c r="BH29" i="1"/>
  <c r="BK29" i="1" s="1"/>
  <c r="BG29" i="1"/>
  <c r="BF29" i="1"/>
  <c r="BE29" i="1"/>
  <c r="BD29" i="1"/>
  <c r="BB29" i="1"/>
  <c r="BA29" i="1"/>
  <c r="AZ29" i="1"/>
  <c r="AX29" i="1"/>
  <c r="AY29" i="1" s="1"/>
  <c r="AW29" i="1"/>
  <c r="AV29" i="1"/>
  <c r="AT29" i="1"/>
  <c r="AG29" i="1"/>
  <c r="AS29" i="1" s="1"/>
  <c r="AU29" i="1" s="1"/>
  <c r="AF29" i="1"/>
  <c r="AD29" i="1"/>
  <c r="AM29" i="1" s="1"/>
  <c r="U29" i="1"/>
  <c r="T29" i="1"/>
  <c r="S29" i="1"/>
  <c r="AB29" i="1" s="1"/>
  <c r="AK29" i="1" s="1"/>
  <c r="R29" i="1"/>
  <c r="AA29" i="1" s="1"/>
  <c r="Q29" i="1"/>
  <c r="Z29" i="1" s="1"/>
  <c r="AQ29" i="1" s="1"/>
  <c r="O29" i="1"/>
  <c r="W29" i="1" s="1"/>
  <c r="AI29" i="1" s="1"/>
  <c r="N29" i="1"/>
  <c r="V29" i="1" s="1"/>
  <c r="X29" i="1" s="1"/>
  <c r="AO29" i="1" s="1"/>
  <c r="M29" i="1"/>
  <c r="AN29" i="1" s="1"/>
  <c r="K29" i="1"/>
  <c r="J29" i="1"/>
  <c r="L29" i="1" s="1"/>
  <c r="I29" i="1"/>
  <c r="H29" i="1"/>
  <c r="G29" i="1"/>
  <c r="F29" i="1"/>
  <c r="P29" i="1" s="1"/>
  <c r="Y29" i="1" s="1"/>
  <c r="AP29" i="1" s="1"/>
  <c r="E29" i="1"/>
  <c r="D29" i="1"/>
  <c r="C29" i="1"/>
  <c r="B29" i="1"/>
  <c r="A29" i="1"/>
  <c r="DI28" i="1"/>
  <c r="DH28" i="1"/>
  <c r="DJ28" i="1" s="1"/>
  <c r="DK28" i="1" s="1"/>
  <c r="DG28" i="1"/>
  <c r="DF28" i="1"/>
  <c r="DE28" i="1"/>
  <c r="CZ28" i="1"/>
  <c r="CY28" i="1"/>
  <c r="DA28" i="1" s="1"/>
  <c r="CX28" i="1"/>
  <c r="CV28" i="1"/>
  <c r="CT28" i="1"/>
  <c r="CS28" i="1"/>
  <c r="CQ28" i="1"/>
  <c r="CP28" i="1"/>
  <c r="CO28" i="1"/>
  <c r="CN28" i="1"/>
  <c r="CM28" i="1"/>
  <c r="CU28" i="1" s="1"/>
  <c r="CK28" i="1"/>
  <c r="CJ28" i="1"/>
  <c r="CI28" i="1"/>
  <c r="CW28" i="1" s="1"/>
  <c r="DB28" i="1" s="1"/>
  <c r="CG28" i="1"/>
  <c r="CF28" i="1"/>
  <c r="CE28" i="1"/>
  <c r="CD28" i="1"/>
  <c r="CA28" i="1"/>
  <c r="CB28" i="1" s="1"/>
  <c r="BZ28" i="1"/>
  <c r="BX28" i="1"/>
  <c r="BW28" i="1"/>
  <c r="BV28" i="1"/>
  <c r="BY28" i="1" s="1"/>
  <c r="BR28" i="1"/>
  <c r="BS28" i="1" s="1"/>
  <c r="BT28" i="1" s="1"/>
  <c r="BU28" i="1" s="1"/>
  <c r="BQ28" i="1"/>
  <c r="BN28" i="1"/>
  <c r="BO28" i="1" s="1"/>
  <c r="BP28" i="1" s="1"/>
  <c r="BM28" i="1"/>
  <c r="BJ28" i="1"/>
  <c r="BK28" i="1" s="1"/>
  <c r="BI28" i="1"/>
  <c r="BH28" i="1"/>
  <c r="BF28" i="1"/>
  <c r="BG28" i="1" s="1"/>
  <c r="BE28" i="1"/>
  <c r="BD28" i="1"/>
  <c r="BB28" i="1"/>
  <c r="BC28" i="1" s="1"/>
  <c r="BL28" i="1" s="1"/>
  <c r="BA28" i="1"/>
  <c r="AZ28" i="1"/>
  <c r="AX28" i="1"/>
  <c r="AY28" i="1" s="1"/>
  <c r="AW28" i="1"/>
  <c r="AV28" i="1"/>
  <c r="AT28" i="1"/>
  <c r="AK28" i="1"/>
  <c r="AG28" i="1"/>
  <c r="AD28" i="1"/>
  <c r="AM28" i="1" s="1"/>
  <c r="AB28" i="1"/>
  <c r="Z28" i="1"/>
  <c r="U28" i="1"/>
  <c r="AF28" i="1" s="1"/>
  <c r="T28" i="1"/>
  <c r="S28" i="1"/>
  <c r="R28" i="1"/>
  <c r="AA28" i="1" s="1"/>
  <c r="Q28" i="1"/>
  <c r="O28" i="1"/>
  <c r="W28" i="1" s="1"/>
  <c r="N28" i="1"/>
  <c r="V28" i="1" s="1"/>
  <c r="M28" i="1"/>
  <c r="K28" i="1"/>
  <c r="J28" i="1"/>
  <c r="L28" i="1" s="1"/>
  <c r="I28" i="1"/>
  <c r="H28" i="1"/>
  <c r="G28" i="1"/>
  <c r="AQ28" i="1" s="1"/>
  <c r="F28" i="1"/>
  <c r="P28" i="1" s="1"/>
  <c r="Y28" i="1" s="1"/>
  <c r="AP28" i="1" s="1"/>
  <c r="E28" i="1"/>
  <c r="D28" i="1"/>
  <c r="C28" i="1"/>
  <c r="B28" i="1"/>
  <c r="A28" i="1"/>
  <c r="DI27" i="1"/>
  <c r="DJ27" i="1" s="1"/>
  <c r="DK27" i="1" s="1"/>
  <c r="DH27" i="1"/>
  <c r="DF27" i="1"/>
  <c r="DE27" i="1"/>
  <c r="DG27" i="1" s="1"/>
  <c r="DA27" i="1"/>
  <c r="CZ27" i="1"/>
  <c r="CY27" i="1"/>
  <c r="CX27" i="1"/>
  <c r="CV27" i="1"/>
  <c r="CT27" i="1"/>
  <c r="CS27" i="1"/>
  <c r="CP27" i="1"/>
  <c r="CO27" i="1"/>
  <c r="CN27" i="1"/>
  <c r="CQ27" i="1" s="1"/>
  <c r="CM27" i="1"/>
  <c r="CU27" i="1" s="1"/>
  <c r="CK27" i="1"/>
  <c r="CW27" i="1" s="1"/>
  <c r="DB27" i="1" s="1"/>
  <c r="CJ27" i="1"/>
  <c r="CI27" i="1"/>
  <c r="CF27" i="1"/>
  <c r="CE27" i="1"/>
  <c r="CD27" i="1"/>
  <c r="CG27" i="1" s="1"/>
  <c r="CC27" i="1"/>
  <c r="CB27" i="1"/>
  <c r="CA27" i="1"/>
  <c r="BZ27" i="1"/>
  <c r="BX27" i="1"/>
  <c r="BW27" i="1"/>
  <c r="BV27" i="1"/>
  <c r="BY27" i="1" s="1"/>
  <c r="BS27" i="1"/>
  <c r="BR27" i="1"/>
  <c r="BQ27" i="1"/>
  <c r="BT27" i="1" s="1"/>
  <c r="BN27" i="1"/>
  <c r="BO27" i="1" s="1"/>
  <c r="BP27" i="1" s="1"/>
  <c r="BM27" i="1"/>
  <c r="BI27" i="1"/>
  <c r="BH27" i="1"/>
  <c r="BF27" i="1"/>
  <c r="BE27" i="1"/>
  <c r="BD27" i="1"/>
  <c r="BG27" i="1" s="1"/>
  <c r="BA27" i="1"/>
  <c r="AZ27" i="1"/>
  <c r="AX27" i="1"/>
  <c r="AW27" i="1"/>
  <c r="AV27" i="1"/>
  <c r="AY27" i="1" s="1"/>
  <c r="AT27" i="1"/>
  <c r="AG27" i="1"/>
  <c r="AB27" i="1"/>
  <c r="Y27" i="1"/>
  <c r="AP27" i="1" s="1"/>
  <c r="U27" i="1"/>
  <c r="AF27" i="1" s="1"/>
  <c r="T27" i="1"/>
  <c r="AD27" i="1" s="1"/>
  <c r="AM27" i="1" s="1"/>
  <c r="S27" i="1"/>
  <c r="R27" i="1"/>
  <c r="AA27" i="1" s="1"/>
  <c r="Q27" i="1"/>
  <c r="Z27" i="1" s="1"/>
  <c r="P27" i="1"/>
  <c r="O27" i="1"/>
  <c r="W27" i="1" s="1"/>
  <c r="N27" i="1"/>
  <c r="V27" i="1" s="1"/>
  <c r="M27" i="1"/>
  <c r="AN27" i="1" s="1"/>
  <c r="K27" i="1"/>
  <c r="I27" i="1"/>
  <c r="J27" i="1" s="1"/>
  <c r="L27" i="1" s="1"/>
  <c r="H27" i="1"/>
  <c r="G27" i="1"/>
  <c r="AQ27" i="1" s="1"/>
  <c r="F27" i="1"/>
  <c r="E27" i="1"/>
  <c r="D27" i="1"/>
  <c r="C27" i="1"/>
  <c r="B27" i="1"/>
  <c r="A27" i="1"/>
  <c r="DI26" i="1"/>
  <c r="DH26" i="1"/>
  <c r="DJ26" i="1" s="1"/>
  <c r="DF26" i="1"/>
  <c r="DE26" i="1"/>
  <c r="DG26" i="1" s="1"/>
  <c r="CZ26" i="1"/>
  <c r="CY26" i="1"/>
  <c r="DA26" i="1" s="1"/>
  <c r="CX26" i="1"/>
  <c r="CV26" i="1"/>
  <c r="CW26" i="1" s="1"/>
  <c r="CT26" i="1"/>
  <c r="CS26" i="1"/>
  <c r="CP26" i="1"/>
  <c r="CO26" i="1"/>
  <c r="CN26" i="1"/>
  <c r="CM26" i="1"/>
  <c r="CU26" i="1" s="1"/>
  <c r="CK26" i="1"/>
  <c r="CJ26" i="1"/>
  <c r="CL26" i="1" s="1"/>
  <c r="CI26" i="1"/>
  <c r="CF26" i="1"/>
  <c r="CG26" i="1" s="1"/>
  <c r="CE26" i="1"/>
  <c r="CD26" i="1"/>
  <c r="CB26" i="1"/>
  <c r="CC26" i="1" s="1"/>
  <c r="CA26" i="1"/>
  <c r="BZ26" i="1"/>
  <c r="BX26" i="1"/>
  <c r="BY26" i="1" s="1"/>
  <c r="BW26" i="1"/>
  <c r="BV26" i="1"/>
  <c r="BS26" i="1"/>
  <c r="BR26" i="1"/>
  <c r="BQ26" i="1"/>
  <c r="BT26" i="1" s="1"/>
  <c r="BU26" i="1" s="1"/>
  <c r="BP26" i="1"/>
  <c r="BO26" i="1"/>
  <c r="BN26" i="1"/>
  <c r="BM26" i="1"/>
  <c r="BH26" i="1"/>
  <c r="BI26" i="1" s="1"/>
  <c r="BD26" i="1"/>
  <c r="AZ26" i="1"/>
  <c r="BA26" i="1" s="1"/>
  <c r="AV26" i="1"/>
  <c r="AT26" i="1"/>
  <c r="AQ26" i="1"/>
  <c r="AJ26" i="1"/>
  <c r="AL26" i="1" s="1"/>
  <c r="AG26" i="1"/>
  <c r="AB26" i="1"/>
  <c r="AK26" i="1" s="1"/>
  <c r="AA26" i="1"/>
  <c r="Z26" i="1"/>
  <c r="U26" i="1"/>
  <c r="AF26" i="1" s="1"/>
  <c r="T26" i="1"/>
  <c r="AD26" i="1" s="1"/>
  <c r="AM26" i="1" s="1"/>
  <c r="S26" i="1"/>
  <c r="R26" i="1"/>
  <c r="Q26" i="1"/>
  <c r="P26" i="1"/>
  <c r="Y26" i="1" s="1"/>
  <c r="AP26" i="1" s="1"/>
  <c r="O26" i="1"/>
  <c r="W26" i="1" s="1"/>
  <c r="N26" i="1"/>
  <c r="V26" i="1" s="1"/>
  <c r="X26" i="1" s="1"/>
  <c r="M26" i="1"/>
  <c r="AN26" i="1" s="1"/>
  <c r="AS26" i="1" s="1"/>
  <c r="AU26" i="1" s="1"/>
  <c r="K26" i="1"/>
  <c r="I26" i="1"/>
  <c r="H26" i="1"/>
  <c r="J26" i="1" s="1"/>
  <c r="L26" i="1" s="1"/>
  <c r="G26" i="1"/>
  <c r="F26" i="1"/>
  <c r="D26" i="1"/>
  <c r="AI26" i="1" s="1"/>
  <c r="C26" i="1"/>
  <c r="AH26" i="1" s="1"/>
  <c r="B26" i="1"/>
  <c r="A26" i="1"/>
  <c r="DI25" i="1"/>
  <c r="DH25" i="1"/>
  <c r="DJ25" i="1" s="1"/>
  <c r="DK25" i="1" s="1"/>
  <c r="DG25" i="1"/>
  <c r="DF25" i="1"/>
  <c r="DE25" i="1"/>
  <c r="CZ25" i="1"/>
  <c r="CY25" i="1"/>
  <c r="DA25" i="1" s="1"/>
  <c r="CX25" i="1"/>
  <c r="CV25" i="1"/>
  <c r="CT25" i="1"/>
  <c r="CS25" i="1"/>
  <c r="CQ25" i="1"/>
  <c r="CP25" i="1"/>
  <c r="CO25" i="1"/>
  <c r="CN25" i="1"/>
  <c r="CM25" i="1"/>
  <c r="CU25" i="1" s="1"/>
  <c r="CK25" i="1"/>
  <c r="CJ25" i="1"/>
  <c r="CW25" i="1" s="1"/>
  <c r="CI25" i="1"/>
  <c r="CE25" i="1"/>
  <c r="CF25" i="1" s="1"/>
  <c r="CD25" i="1"/>
  <c r="CA25" i="1"/>
  <c r="CB25" i="1" s="1"/>
  <c r="BZ25" i="1"/>
  <c r="BW25" i="1"/>
  <c r="BX25" i="1" s="1"/>
  <c r="BV25" i="1"/>
  <c r="BS25" i="1"/>
  <c r="BT25" i="1" s="1"/>
  <c r="BU25" i="1" s="1"/>
  <c r="BR25" i="1"/>
  <c r="BQ25" i="1"/>
  <c r="BO25" i="1"/>
  <c r="BP25" i="1" s="1"/>
  <c r="BN25" i="1"/>
  <c r="BM25" i="1"/>
  <c r="BK25" i="1"/>
  <c r="BJ25" i="1"/>
  <c r="BI25" i="1"/>
  <c r="BH25" i="1"/>
  <c r="BD25" i="1"/>
  <c r="BC25" i="1"/>
  <c r="BB25" i="1"/>
  <c r="BA25" i="1"/>
  <c r="AZ25" i="1"/>
  <c r="AV25" i="1"/>
  <c r="AT25" i="1"/>
  <c r="AM25" i="1"/>
  <c r="AG25" i="1"/>
  <c r="AF25" i="1"/>
  <c r="AN25" i="1" s="1"/>
  <c r="AS25" i="1" s="1"/>
  <c r="AU25" i="1" s="1"/>
  <c r="AD25" i="1"/>
  <c r="AA25" i="1"/>
  <c r="Z25" i="1"/>
  <c r="U25" i="1"/>
  <c r="T25" i="1"/>
  <c r="S25" i="1"/>
  <c r="AB25" i="1" s="1"/>
  <c r="AK25" i="1" s="1"/>
  <c r="R25" i="1"/>
  <c r="Q25" i="1"/>
  <c r="P25" i="1"/>
  <c r="Y25" i="1" s="1"/>
  <c r="AP25" i="1" s="1"/>
  <c r="O25" i="1"/>
  <c r="W25" i="1" s="1"/>
  <c r="AI25" i="1" s="1"/>
  <c r="N25" i="1"/>
  <c r="V25" i="1" s="1"/>
  <c r="X25" i="1" s="1"/>
  <c r="M25" i="1"/>
  <c r="K25" i="1"/>
  <c r="I25" i="1"/>
  <c r="H25" i="1"/>
  <c r="J25" i="1" s="1"/>
  <c r="L25" i="1" s="1"/>
  <c r="G25" i="1"/>
  <c r="AQ25" i="1" s="1"/>
  <c r="F25" i="1"/>
  <c r="D25" i="1"/>
  <c r="C25" i="1"/>
  <c r="E25" i="1" s="1"/>
  <c r="AO25" i="1" s="1"/>
  <c r="B25" i="1"/>
  <c r="A25" i="1"/>
  <c r="DJ24" i="1"/>
  <c r="DI24" i="1"/>
  <c r="DH24" i="1"/>
  <c r="DF24" i="1"/>
  <c r="DE24" i="1"/>
  <c r="DG24" i="1" s="1"/>
  <c r="CZ24" i="1"/>
  <c r="CX24" i="1"/>
  <c r="CY24" i="1" s="1"/>
  <c r="DA24" i="1" s="1"/>
  <c r="CV24" i="1"/>
  <c r="CT24" i="1"/>
  <c r="CS24" i="1"/>
  <c r="CP24" i="1"/>
  <c r="CO24" i="1"/>
  <c r="CN24" i="1"/>
  <c r="CM24" i="1"/>
  <c r="CQ24" i="1" s="1"/>
  <c r="CL24" i="1"/>
  <c r="CK24" i="1"/>
  <c r="CJ24" i="1"/>
  <c r="CW24" i="1" s="1"/>
  <c r="CI24" i="1"/>
  <c r="CE24" i="1"/>
  <c r="CF24" i="1" s="1"/>
  <c r="CD24" i="1"/>
  <c r="CG24" i="1" s="1"/>
  <c r="CB24" i="1"/>
  <c r="CA24" i="1"/>
  <c r="BZ24" i="1"/>
  <c r="CC24" i="1" s="1"/>
  <c r="BW24" i="1"/>
  <c r="BX24" i="1" s="1"/>
  <c r="BV24" i="1"/>
  <c r="BR24" i="1"/>
  <c r="BS24" i="1" s="1"/>
  <c r="BT24" i="1" s="1"/>
  <c r="BQ24" i="1"/>
  <c r="BN24" i="1"/>
  <c r="BO24" i="1" s="1"/>
  <c r="BP24" i="1" s="1"/>
  <c r="BM24" i="1"/>
  <c r="BJ24" i="1"/>
  <c r="BK24" i="1" s="1"/>
  <c r="BI24" i="1"/>
  <c r="BH24" i="1"/>
  <c r="BF24" i="1"/>
  <c r="BG24" i="1" s="1"/>
  <c r="BE24" i="1"/>
  <c r="BD24" i="1"/>
  <c r="BB24" i="1"/>
  <c r="BC24" i="1" s="1"/>
  <c r="BL24" i="1" s="1"/>
  <c r="BA24" i="1"/>
  <c r="AZ24" i="1"/>
  <c r="AX24" i="1"/>
  <c r="AY24" i="1" s="1"/>
  <c r="AW24" i="1"/>
  <c r="AV24" i="1"/>
  <c r="AT24" i="1"/>
  <c r="AG24" i="1"/>
  <c r="AF24" i="1"/>
  <c r="AD24" i="1"/>
  <c r="AM24" i="1" s="1"/>
  <c r="Z24" i="1"/>
  <c r="AQ24" i="1" s="1"/>
  <c r="U24" i="1"/>
  <c r="T24" i="1"/>
  <c r="S24" i="1"/>
  <c r="AB24" i="1" s="1"/>
  <c r="AK24" i="1" s="1"/>
  <c r="R24" i="1"/>
  <c r="AA24" i="1" s="1"/>
  <c r="Q24" i="1"/>
  <c r="O24" i="1"/>
  <c r="W24" i="1" s="1"/>
  <c r="AI24" i="1" s="1"/>
  <c r="N24" i="1"/>
  <c r="V24" i="1" s="1"/>
  <c r="M24" i="1"/>
  <c r="AN24" i="1" s="1"/>
  <c r="K24" i="1"/>
  <c r="J24" i="1"/>
  <c r="L24" i="1" s="1"/>
  <c r="I24" i="1"/>
  <c r="H24" i="1"/>
  <c r="G24" i="1"/>
  <c r="F24" i="1"/>
  <c r="P24" i="1" s="1"/>
  <c r="Y24" i="1" s="1"/>
  <c r="AP24" i="1" s="1"/>
  <c r="D24" i="1"/>
  <c r="C24" i="1"/>
  <c r="E24" i="1" s="1"/>
  <c r="B24" i="1"/>
  <c r="A24" i="1"/>
  <c r="DI23" i="1"/>
  <c r="DH23" i="1"/>
  <c r="DJ23" i="1" s="1"/>
  <c r="DF23" i="1"/>
  <c r="DE23" i="1"/>
  <c r="DG23" i="1" s="1"/>
  <c r="CZ23" i="1"/>
  <c r="CX23" i="1"/>
  <c r="CY23" i="1" s="1"/>
  <c r="DA23" i="1" s="1"/>
  <c r="CW23" i="1"/>
  <c r="CV23" i="1"/>
  <c r="CT23" i="1"/>
  <c r="CS23" i="1"/>
  <c r="CP23" i="1"/>
  <c r="CO23" i="1"/>
  <c r="CN23" i="1"/>
  <c r="CM23" i="1"/>
  <c r="CU23" i="1" s="1"/>
  <c r="CK23" i="1"/>
  <c r="CJ23" i="1"/>
  <c r="CL23" i="1" s="1"/>
  <c r="CI23" i="1"/>
  <c r="CG23" i="1"/>
  <c r="CF23" i="1"/>
  <c r="CE23" i="1"/>
  <c r="CD23" i="1"/>
  <c r="CB23" i="1"/>
  <c r="CA23" i="1"/>
  <c r="BZ23" i="1"/>
  <c r="CC23" i="1" s="1"/>
  <c r="BY23" i="1"/>
  <c r="BX23" i="1"/>
  <c r="BW23" i="1"/>
  <c r="BV23" i="1"/>
  <c r="BR23" i="1"/>
  <c r="BS23" i="1" s="1"/>
  <c r="BT23" i="1" s="1"/>
  <c r="BQ23" i="1"/>
  <c r="BO23" i="1"/>
  <c r="BN23" i="1"/>
  <c r="BM23" i="1"/>
  <c r="BP23" i="1" s="1"/>
  <c r="BJ23" i="1"/>
  <c r="BI23" i="1"/>
  <c r="BH23" i="1"/>
  <c r="BK23" i="1" s="1"/>
  <c r="BE23" i="1"/>
  <c r="BD23" i="1"/>
  <c r="BF23" i="1" s="1"/>
  <c r="BG23" i="1" s="1"/>
  <c r="BB23" i="1"/>
  <c r="BA23" i="1"/>
  <c r="AZ23" i="1"/>
  <c r="BC23" i="1" s="1"/>
  <c r="AW23" i="1"/>
  <c r="AV23" i="1"/>
  <c r="AT23" i="1"/>
  <c r="AK23" i="1"/>
  <c r="AL23" i="1" s="1"/>
  <c r="AJ23" i="1"/>
  <c r="AG23" i="1"/>
  <c r="AD23" i="1"/>
  <c r="AM23" i="1" s="1"/>
  <c r="AC23" i="1"/>
  <c r="AE23" i="1" s="1"/>
  <c r="AB23" i="1"/>
  <c r="AA23" i="1"/>
  <c r="V23" i="1"/>
  <c r="X23" i="1" s="1"/>
  <c r="U23" i="1"/>
  <c r="AF23" i="1" s="1"/>
  <c r="T23" i="1"/>
  <c r="S23" i="1"/>
  <c r="R23" i="1"/>
  <c r="Q23" i="1"/>
  <c r="Z23" i="1" s="1"/>
  <c r="AQ23" i="1" s="1"/>
  <c r="O23" i="1"/>
  <c r="W23" i="1" s="1"/>
  <c r="N23" i="1"/>
  <c r="M23" i="1"/>
  <c r="AN23" i="1" s="1"/>
  <c r="AS23" i="1" s="1"/>
  <c r="AU23" i="1" s="1"/>
  <c r="K23" i="1"/>
  <c r="I23" i="1"/>
  <c r="H23" i="1"/>
  <c r="J23" i="1" s="1"/>
  <c r="L23" i="1" s="1"/>
  <c r="G23" i="1"/>
  <c r="F23" i="1"/>
  <c r="P23" i="1" s="1"/>
  <c r="Y23" i="1" s="1"/>
  <c r="AP23" i="1" s="1"/>
  <c r="E23" i="1"/>
  <c r="D23" i="1"/>
  <c r="C23" i="1"/>
  <c r="AH23" i="1" s="1"/>
  <c r="B23" i="1"/>
  <c r="A23" i="1"/>
  <c r="DI22" i="1"/>
  <c r="DH22" i="1"/>
  <c r="DJ22" i="1" s="1"/>
  <c r="DK22" i="1" s="1"/>
  <c r="DG22" i="1"/>
  <c r="DF22" i="1"/>
  <c r="DE22" i="1"/>
  <c r="CZ22" i="1"/>
  <c r="DA22" i="1" s="1"/>
  <c r="CY22" i="1"/>
  <c r="CX22" i="1"/>
  <c r="CV22" i="1"/>
  <c r="CT22" i="1"/>
  <c r="CS22" i="1"/>
  <c r="CP22" i="1"/>
  <c r="CO22" i="1"/>
  <c r="CN22" i="1"/>
  <c r="CQ22" i="1" s="1"/>
  <c r="CM22" i="1"/>
  <c r="CU22" i="1" s="1"/>
  <c r="CK22" i="1"/>
  <c r="CJ22" i="1"/>
  <c r="CW22" i="1" s="1"/>
  <c r="CI22" i="1"/>
  <c r="CF22" i="1"/>
  <c r="CG22" i="1" s="1"/>
  <c r="CE22" i="1"/>
  <c r="CD22" i="1"/>
  <c r="CB22" i="1"/>
  <c r="CC22" i="1" s="1"/>
  <c r="CA22" i="1"/>
  <c r="BZ22" i="1"/>
  <c r="BX22" i="1"/>
  <c r="BY22" i="1" s="1"/>
  <c r="BW22" i="1"/>
  <c r="BV22" i="1"/>
  <c r="BT22" i="1"/>
  <c r="BS22" i="1"/>
  <c r="BR22" i="1"/>
  <c r="BQ22" i="1"/>
  <c r="BO22" i="1"/>
  <c r="BN22" i="1"/>
  <c r="BM22" i="1"/>
  <c r="BP22" i="1" s="1"/>
  <c r="BH22" i="1"/>
  <c r="BD22" i="1"/>
  <c r="BE22" i="1" s="1"/>
  <c r="AZ22" i="1"/>
  <c r="AV22" i="1"/>
  <c r="AW22" i="1" s="1"/>
  <c r="AT22" i="1"/>
  <c r="AG22" i="1"/>
  <c r="AS22" i="1" s="1"/>
  <c r="AU22" i="1" s="1"/>
  <c r="AF22" i="1"/>
  <c r="AN22" i="1" s="1"/>
  <c r="AB22" i="1"/>
  <c r="AK22" i="1" s="1"/>
  <c r="AA22" i="1"/>
  <c r="AC22" i="1" s="1"/>
  <c r="AE22" i="1" s="1"/>
  <c r="U22" i="1"/>
  <c r="T22" i="1"/>
  <c r="AD22" i="1" s="1"/>
  <c r="AM22" i="1" s="1"/>
  <c r="S22" i="1"/>
  <c r="R22" i="1"/>
  <c r="Q22" i="1"/>
  <c r="Z22" i="1" s="1"/>
  <c r="P22" i="1"/>
  <c r="Y22" i="1" s="1"/>
  <c r="AP22" i="1" s="1"/>
  <c r="O22" i="1"/>
  <c r="W22" i="1" s="1"/>
  <c r="N22" i="1"/>
  <c r="V22" i="1" s="1"/>
  <c r="M22" i="1"/>
  <c r="K22" i="1"/>
  <c r="I22" i="1"/>
  <c r="H22" i="1"/>
  <c r="AJ22" i="1" s="1"/>
  <c r="G22" i="1"/>
  <c r="AQ22" i="1" s="1"/>
  <c r="F22" i="1"/>
  <c r="D22" i="1"/>
  <c r="AI22" i="1" s="1"/>
  <c r="C22" i="1"/>
  <c r="E22" i="1" s="1"/>
  <c r="B22" i="1"/>
  <c r="A22" i="1"/>
  <c r="DK21" i="1"/>
  <c r="DJ21" i="1"/>
  <c r="DI21" i="1"/>
  <c r="DH21" i="1"/>
  <c r="DG21" i="1"/>
  <c r="DF21" i="1"/>
  <c r="DE21" i="1"/>
  <c r="CZ21" i="1"/>
  <c r="CY21" i="1"/>
  <c r="DA21" i="1" s="1"/>
  <c r="CX21" i="1"/>
  <c r="CV21" i="1"/>
  <c r="CT21" i="1"/>
  <c r="CS21" i="1"/>
  <c r="CP21" i="1"/>
  <c r="CO21" i="1"/>
  <c r="CN21" i="1"/>
  <c r="CM21" i="1"/>
  <c r="CU21" i="1" s="1"/>
  <c r="CK21" i="1"/>
  <c r="CJ21" i="1"/>
  <c r="CW21" i="1" s="1"/>
  <c r="CI21" i="1"/>
  <c r="CL21" i="1" s="1"/>
  <c r="CE21" i="1"/>
  <c r="CF21" i="1" s="1"/>
  <c r="CD21" i="1"/>
  <c r="CA21" i="1"/>
  <c r="CB21" i="1" s="1"/>
  <c r="CC21" i="1" s="1"/>
  <c r="BZ21" i="1"/>
  <c r="BW21" i="1"/>
  <c r="BX21" i="1" s="1"/>
  <c r="BV21" i="1"/>
  <c r="BS21" i="1"/>
  <c r="BT21" i="1" s="1"/>
  <c r="BU21" i="1" s="1"/>
  <c r="BR21" i="1"/>
  <c r="BQ21" i="1"/>
  <c r="BO21" i="1"/>
  <c r="BP21" i="1" s="1"/>
  <c r="BN21" i="1"/>
  <c r="BM21" i="1"/>
  <c r="BH21" i="1"/>
  <c r="BG21" i="1"/>
  <c r="BF21" i="1"/>
  <c r="BE21" i="1"/>
  <c r="BD21" i="1"/>
  <c r="AZ21" i="1"/>
  <c r="AY21" i="1"/>
  <c r="AX21" i="1"/>
  <c r="AW21" i="1"/>
  <c r="AV21" i="1"/>
  <c r="AT21" i="1"/>
  <c r="AQ21" i="1"/>
  <c r="AG21" i="1"/>
  <c r="AS21" i="1" s="1"/>
  <c r="AU21" i="1" s="1"/>
  <c r="AF21" i="1"/>
  <c r="AN21" i="1" s="1"/>
  <c r="AA21" i="1"/>
  <c r="AJ21" i="1" s="1"/>
  <c r="Z21" i="1"/>
  <c r="U21" i="1"/>
  <c r="T21" i="1"/>
  <c r="AD21" i="1" s="1"/>
  <c r="AM21" i="1" s="1"/>
  <c r="S21" i="1"/>
  <c r="AB21" i="1" s="1"/>
  <c r="AK21" i="1" s="1"/>
  <c r="R21" i="1"/>
  <c r="Q21" i="1"/>
  <c r="O21" i="1"/>
  <c r="W21" i="1" s="1"/>
  <c r="AI21" i="1" s="1"/>
  <c r="N21" i="1"/>
  <c r="V21" i="1" s="1"/>
  <c r="M21" i="1"/>
  <c r="K21" i="1"/>
  <c r="L21" i="1" s="1"/>
  <c r="J21" i="1"/>
  <c r="I21" i="1"/>
  <c r="H21" i="1"/>
  <c r="G21" i="1"/>
  <c r="F21" i="1"/>
  <c r="P21" i="1" s="1"/>
  <c r="Y21" i="1" s="1"/>
  <c r="AP21" i="1" s="1"/>
  <c r="D21" i="1"/>
  <c r="C21" i="1"/>
  <c r="B21" i="1"/>
  <c r="A21" i="1"/>
  <c r="DJ20" i="1"/>
  <c r="DK20" i="1" s="1"/>
  <c r="DI20" i="1"/>
  <c r="DH20" i="1"/>
  <c r="DF20" i="1"/>
  <c r="DG20" i="1" s="1"/>
  <c r="DE20" i="1"/>
  <c r="CZ20" i="1"/>
  <c r="CX20" i="1"/>
  <c r="CY20" i="1" s="1"/>
  <c r="DA20" i="1" s="1"/>
  <c r="CV20" i="1"/>
  <c r="CT20" i="1"/>
  <c r="CS20" i="1"/>
  <c r="CP20" i="1"/>
  <c r="CQ20" i="1" s="1"/>
  <c r="CO20" i="1"/>
  <c r="CN20" i="1"/>
  <c r="CM20" i="1"/>
  <c r="CU20" i="1" s="1"/>
  <c r="CK20" i="1"/>
  <c r="CJ20" i="1"/>
  <c r="CI20" i="1"/>
  <c r="CW20" i="1" s="1"/>
  <c r="CF20" i="1"/>
  <c r="CE20" i="1"/>
  <c r="CD20" i="1"/>
  <c r="CG20" i="1" s="1"/>
  <c r="CA20" i="1"/>
  <c r="CB20" i="1" s="1"/>
  <c r="BZ20" i="1"/>
  <c r="BX20" i="1"/>
  <c r="BW20" i="1"/>
  <c r="BV20" i="1"/>
  <c r="BY20" i="1" s="1"/>
  <c r="BR20" i="1"/>
  <c r="BS20" i="1" s="1"/>
  <c r="BT20" i="1" s="1"/>
  <c r="BQ20" i="1"/>
  <c r="BN20" i="1"/>
  <c r="BO20" i="1" s="1"/>
  <c r="BP20" i="1" s="1"/>
  <c r="BM20" i="1"/>
  <c r="BJ20" i="1"/>
  <c r="BK20" i="1" s="1"/>
  <c r="BI20" i="1"/>
  <c r="BH20" i="1"/>
  <c r="BF20" i="1"/>
  <c r="BG20" i="1" s="1"/>
  <c r="BE20" i="1"/>
  <c r="BD20" i="1"/>
  <c r="BB20" i="1"/>
  <c r="BC20" i="1" s="1"/>
  <c r="BA20" i="1"/>
  <c r="AZ20" i="1"/>
  <c r="AX20" i="1"/>
  <c r="AY20" i="1" s="1"/>
  <c r="AW20" i="1"/>
  <c r="AV20" i="1"/>
  <c r="AT20" i="1"/>
  <c r="AK20" i="1"/>
  <c r="AG20" i="1"/>
  <c r="AD20" i="1"/>
  <c r="AM20" i="1" s="1"/>
  <c r="AB20" i="1"/>
  <c r="Z20" i="1"/>
  <c r="U20" i="1"/>
  <c r="AF20" i="1" s="1"/>
  <c r="T20" i="1"/>
  <c r="S20" i="1"/>
  <c r="R20" i="1"/>
  <c r="AA20" i="1" s="1"/>
  <c r="Q20" i="1"/>
  <c r="O20" i="1"/>
  <c r="W20" i="1" s="1"/>
  <c r="N20" i="1"/>
  <c r="V20" i="1" s="1"/>
  <c r="M20" i="1"/>
  <c r="AN20" i="1" s="1"/>
  <c r="AS20" i="1" s="1"/>
  <c r="AU20" i="1" s="1"/>
  <c r="K20" i="1"/>
  <c r="J20" i="1"/>
  <c r="L20" i="1" s="1"/>
  <c r="I20" i="1"/>
  <c r="H20" i="1"/>
  <c r="G20" i="1"/>
  <c r="AQ20" i="1" s="1"/>
  <c r="F20" i="1"/>
  <c r="P20" i="1" s="1"/>
  <c r="Y20" i="1" s="1"/>
  <c r="AP20" i="1" s="1"/>
  <c r="E20" i="1"/>
  <c r="D20" i="1"/>
  <c r="AI20" i="1" s="1"/>
  <c r="C20" i="1"/>
  <c r="B20" i="1"/>
  <c r="A20" i="1"/>
  <c r="DI19" i="1"/>
  <c r="DJ19" i="1" s="1"/>
  <c r="DK19" i="1" s="1"/>
  <c r="DH19" i="1"/>
  <c r="DF19" i="1"/>
  <c r="DE19" i="1"/>
  <c r="DG19" i="1" s="1"/>
  <c r="DA19" i="1"/>
  <c r="CZ19" i="1"/>
  <c r="CY19" i="1"/>
  <c r="CX19" i="1"/>
  <c r="CV19" i="1"/>
  <c r="CT19" i="1"/>
  <c r="CS19" i="1"/>
  <c r="CP19" i="1"/>
  <c r="CO19" i="1"/>
  <c r="CQ19" i="1" s="1"/>
  <c r="CN19" i="1"/>
  <c r="CM19" i="1"/>
  <c r="CU19" i="1" s="1"/>
  <c r="CK19" i="1"/>
  <c r="CL19" i="1" s="1"/>
  <c r="CJ19" i="1"/>
  <c r="CI19" i="1"/>
  <c r="CF19" i="1"/>
  <c r="CE19" i="1"/>
  <c r="CD19" i="1"/>
  <c r="CG19" i="1" s="1"/>
  <c r="CC19" i="1"/>
  <c r="CB19" i="1"/>
  <c r="CA19" i="1"/>
  <c r="BZ19" i="1"/>
  <c r="BX19" i="1"/>
  <c r="BW19" i="1"/>
  <c r="BV19" i="1"/>
  <c r="BY19" i="1" s="1"/>
  <c r="BS19" i="1"/>
  <c r="BR19" i="1"/>
  <c r="BQ19" i="1"/>
  <c r="BT19" i="1" s="1"/>
  <c r="BU19" i="1" s="1"/>
  <c r="BN19" i="1"/>
  <c r="BO19" i="1" s="1"/>
  <c r="BP19" i="1" s="1"/>
  <c r="BM19" i="1"/>
  <c r="BI19" i="1"/>
  <c r="BH19" i="1"/>
  <c r="BJ19" i="1" s="1"/>
  <c r="BK19" i="1" s="1"/>
  <c r="BF19" i="1"/>
  <c r="BE19" i="1"/>
  <c r="BD19" i="1"/>
  <c r="BG19" i="1" s="1"/>
  <c r="BA19" i="1"/>
  <c r="AZ19" i="1"/>
  <c r="BB19" i="1" s="1"/>
  <c r="BC19" i="1" s="1"/>
  <c r="AW19" i="1"/>
  <c r="AX19" i="1" s="1"/>
  <c r="AV19" i="1"/>
  <c r="AY19" i="1" s="1"/>
  <c r="AT19" i="1"/>
  <c r="AG19" i="1"/>
  <c r="AB19" i="1"/>
  <c r="Y19" i="1"/>
  <c r="AP19" i="1" s="1"/>
  <c r="U19" i="1"/>
  <c r="AF19" i="1" s="1"/>
  <c r="T19" i="1"/>
  <c r="AD19" i="1" s="1"/>
  <c r="AM19" i="1" s="1"/>
  <c r="S19" i="1"/>
  <c r="R19" i="1"/>
  <c r="AA19" i="1" s="1"/>
  <c r="Q19" i="1"/>
  <c r="Z19" i="1" s="1"/>
  <c r="P19" i="1"/>
  <c r="O19" i="1"/>
  <c r="W19" i="1" s="1"/>
  <c r="N19" i="1"/>
  <c r="V19" i="1" s="1"/>
  <c r="M19" i="1"/>
  <c r="AN19" i="1" s="1"/>
  <c r="K19" i="1"/>
  <c r="I19" i="1"/>
  <c r="J19" i="1" s="1"/>
  <c r="L19" i="1" s="1"/>
  <c r="H19" i="1"/>
  <c r="G19" i="1"/>
  <c r="AQ19" i="1" s="1"/>
  <c r="F19" i="1"/>
  <c r="E19" i="1"/>
  <c r="D19" i="1"/>
  <c r="C19" i="1"/>
  <c r="B19" i="1"/>
  <c r="A19" i="1"/>
  <c r="DI18" i="1"/>
  <c r="DH18" i="1"/>
  <c r="DJ18" i="1" s="1"/>
  <c r="DF18" i="1"/>
  <c r="DE18" i="1"/>
  <c r="DG18" i="1" s="1"/>
  <c r="CZ18" i="1"/>
  <c r="CY18" i="1"/>
  <c r="DA18" i="1" s="1"/>
  <c r="CX18" i="1"/>
  <c r="CV18" i="1"/>
  <c r="CW18" i="1" s="1"/>
  <c r="CT18" i="1"/>
  <c r="CS18" i="1"/>
  <c r="CP18" i="1"/>
  <c r="CO18" i="1"/>
  <c r="CN18" i="1"/>
  <c r="CM18" i="1"/>
  <c r="CU18" i="1" s="1"/>
  <c r="CK18" i="1"/>
  <c r="CJ18" i="1"/>
  <c r="CL18" i="1" s="1"/>
  <c r="CI18" i="1"/>
  <c r="CF18" i="1"/>
  <c r="CG18" i="1" s="1"/>
  <c r="CE18" i="1"/>
  <c r="CD18" i="1"/>
  <c r="CB18" i="1"/>
  <c r="CC18" i="1" s="1"/>
  <c r="CA18" i="1"/>
  <c r="BZ18" i="1"/>
  <c r="BX18" i="1"/>
  <c r="BY18" i="1" s="1"/>
  <c r="BW18" i="1"/>
  <c r="BV18" i="1"/>
  <c r="BS18" i="1"/>
  <c r="BR18" i="1"/>
  <c r="BQ18" i="1"/>
  <c r="BT18" i="1" s="1"/>
  <c r="BU18" i="1" s="1"/>
  <c r="BP18" i="1"/>
  <c r="BO18" i="1"/>
  <c r="BN18" i="1"/>
  <c r="BM18" i="1"/>
  <c r="BH18" i="1"/>
  <c r="BD18" i="1"/>
  <c r="AZ18" i="1"/>
  <c r="AV18" i="1"/>
  <c r="AT18" i="1"/>
  <c r="AQ18" i="1"/>
  <c r="AJ18" i="1"/>
  <c r="AL18" i="1" s="1"/>
  <c r="AG18" i="1"/>
  <c r="AB18" i="1"/>
  <c r="AK18" i="1" s="1"/>
  <c r="AA18" i="1"/>
  <c r="Z18" i="1"/>
  <c r="U18" i="1"/>
  <c r="AF18" i="1" s="1"/>
  <c r="T18" i="1"/>
  <c r="AD18" i="1" s="1"/>
  <c r="AM18" i="1" s="1"/>
  <c r="S18" i="1"/>
  <c r="R18" i="1"/>
  <c r="Q18" i="1"/>
  <c r="P18" i="1"/>
  <c r="Y18" i="1" s="1"/>
  <c r="AP18" i="1" s="1"/>
  <c r="O18" i="1"/>
  <c r="W18" i="1" s="1"/>
  <c r="N18" i="1"/>
  <c r="V18" i="1" s="1"/>
  <c r="X18" i="1" s="1"/>
  <c r="M18" i="1"/>
  <c r="AN18" i="1" s="1"/>
  <c r="AS18" i="1" s="1"/>
  <c r="AU18" i="1" s="1"/>
  <c r="K18" i="1"/>
  <c r="I18" i="1"/>
  <c r="H18" i="1"/>
  <c r="J18" i="1" s="1"/>
  <c r="L18" i="1" s="1"/>
  <c r="G18" i="1"/>
  <c r="F18" i="1"/>
  <c r="D18" i="1"/>
  <c r="AI18" i="1" s="1"/>
  <c r="C18" i="1"/>
  <c r="B18" i="1"/>
  <c r="A18" i="1"/>
  <c r="DI17" i="1"/>
  <c r="DH17" i="1"/>
  <c r="DJ17" i="1" s="1"/>
  <c r="DK17" i="1" s="1"/>
  <c r="DG17" i="1"/>
  <c r="DF17" i="1"/>
  <c r="DE17" i="1"/>
  <c r="CZ17" i="1"/>
  <c r="CY17" i="1"/>
  <c r="DA17" i="1" s="1"/>
  <c r="CX17" i="1"/>
  <c r="CV17" i="1"/>
  <c r="CT17" i="1"/>
  <c r="CS17" i="1"/>
  <c r="CQ17" i="1"/>
  <c r="CP17" i="1"/>
  <c r="CO17" i="1"/>
  <c r="CN17" i="1"/>
  <c r="CM17" i="1"/>
  <c r="CU17" i="1" s="1"/>
  <c r="CK17" i="1"/>
  <c r="CJ17" i="1"/>
  <c r="CW17" i="1" s="1"/>
  <c r="CI17" i="1"/>
  <c r="CE17" i="1"/>
  <c r="CF17" i="1" s="1"/>
  <c r="CG17" i="1" s="1"/>
  <c r="CD17" i="1"/>
  <c r="CA17" i="1"/>
  <c r="CB17" i="1" s="1"/>
  <c r="BZ17" i="1"/>
  <c r="BW17" i="1"/>
  <c r="BX17" i="1" s="1"/>
  <c r="BY17" i="1" s="1"/>
  <c r="BV17" i="1"/>
  <c r="BS17" i="1"/>
  <c r="BT17" i="1" s="1"/>
  <c r="BU17" i="1" s="1"/>
  <c r="BR17" i="1"/>
  <c r="BQ17" i="1"/>
  <c r="BO17" i="1"/>
  <c r="BP17" i="1" s="1"/>
  <c r="BN17" i="1"/>
  <c r="BM17" i="1"/>
  <c r="BK17" i="1"/>
  <c r="BJ17" i="1"/>
  <c r="BI17" i="1"/>
  <c r="BH17" i="1"/>
  <c r="BD17" i="1"/>
  <c r="BC17" i="1"/>
  <c r="BB17" i="1"/>
  <c r="BA17" i="1"/>
  <c r="AZ17" i="1"/>
  <c r="AV17" i="1"/>
  <c r="AT17" i="1"/>
  <c r="AM17" i="1"/>
  <c r="AG17" i="1"/>
  <c r="AF17" i="1"/>
  <c r="AN17" i="1" s="1"/>
  <c r="AS17" i="1" s="1"/>
  <c r="AU17" i="1" s="1"/>
  <c r="AD17" i="1"/>
  <c r="AA17" i="1"/>
  <c r="Z17" i="1"/>
  <c r="U17" i="1"/>
  <c r="T17" i="1"/>
  <c r="S17" i="1"/>
  <c r="AB17" i="1" s="1"/>
  <c r="AK17" i="1" s="1"/>
  <c r="R17" i="1"/>
  <c r="Q17" i="1"/>
  <c r="P17" i="1"/>
  <c r="Y17" i="1" s="1"/>
  <c r="AP17" i="1" s="1"/>
  <c r="O17" i="1"/>
  <c r="W17" i="1" s="1"/>
  <c r="AI17" i="1" s="1"/>
  <c r="N17" i="1"/>
  <c r="V17" i="1" s="1"/>
  <c r="X17" i="1" s="1"/>
  <c r="M17" i="1"/>
  <c r="K17" i="1"/>
  <c r="I17" i="1"/>
  <c r="H17" i="1"/>
  <c r="J17" i="1" s="1"/>
  <c r="L17" i="1" s="1"/>
  <c r="G17" i="1"/>
  <c r="AQ17" i="1" s="1"/>
  <c r="F17" i="1"/>
  <c r="D17" i="1"/>
  <c r="C17" i="1"/>
  <c r="E17" i="1" s="1"/>
  <c r="AO17" i="1" s="1"/>
  <c r="B17" i="1"/>
  <c r="A17" i="1"/>
  <c r="DJ16" i="1"/>
  <c r="DK16" i="1" s="1"/>
  <c r="DI16" i="1"/>
  <c r="DH16" i="1"/>
  <c r="DF16" i="1"/>
  <c r="DE16" i="1"/>
  <c r="DG16" i="1" s="1"/>
  <c r="CZ16" i="1"/>
  <c r="CX16" i="1"/>
  <c r="CY16" i="1" s="1"/>
  <c r="DA16" i="1" s="1"/>
  <c r="CV16" i="1"/>
  <c r="CT16" i="1"/>
  <c r="CS16" i="1"/>
  <c r="CP16" i="1"/>
  <c r="CO16" i="1"/>
  <c r="CN16" i="1"/>
  <c r="CM16" i="1"/>
  <c r="CQ16" i="1" s="1"/>
  <c r="CL16" i="1"/>
  <c r="CK16" i="1"/>
  <c r="CJ16" i="1"/>
  <c r="CW16" i="1" s="1"/>
  <c r="CI16" i="1"/>
  <c r="CE16" i="1"/>
  <c r="CF16" i="1" s="1"/>
  <c r="CD16" i="1"/>
  <c r="CG16" i="1" s="1"/>
  <c r="CB16" i="1"/>
  <c r="CA16" i="1"/>
  <c r="BZ16" i="1"/>
  <c r="CC16" i="1" s="1"/>
  <c r="BW16" i="1"/>
  <c r="BX16" i="1" s="1"/>
  <c r="BV16" i="1"/>
  <c r="BR16" i="1"/>
  <c r="BS16" i="1" s="1"/>
  <c r="BT16" i="1" s="1"/>
  <c r="BQ16" i="1"/>
  <c r="BN16" i="1"/>
  <c r="BO16" i="1" s="1"/>
  <c r="BP16" i="1" s="1"/>
  <c r="BM16" i="1"/>
  <c r="BJ16" i="1"/>
  <c r="BK16" i="1" s="1"/>
  <c r="BI16" i="1"/>
  <c r="BH16" i="1"/>
  <c r="BF16" i="1"/>
  <c r="BG16" i="1" s="1"/>
  <c r="BE16" i="1"/>
  <c r="BD16" i="1"/>
  <c r="BB16" i="1"/>
  <c r="BC16" i="1" s="1"/>
  <c r="BL16" i="1" s="1"/>
  <c r="BA16" i="1"/>
  <c r="AZ16" i="1"/>
  <c r="AX16" i="1"/>
  <c r="AY16" i="1" s="1"/>
  <c r="AW16" i="1"/>
  <c r="AV16" i="1"/>
  <c r="AT16" i="1"/>
  <c r="AG16" i="1"/>
  <c r="AF16" i="1"/>
  <c r="AN16" i="1" s="1"/>
  <c r="AD16" i="1"/>
  <c r="AM16" i="1" s="1"/>
  <c r="Z16" i="1"/>
  <c r="AQ16" i="1" s="1"/>
  <c r="U16" i="1"/>
  <c r="T16" i="1"/>
  <c r="S16" i="1"/>
  <c r="AB16" i="1" s="1"/>
  <c r="AK16" i="1" s="1"/>
  <c r="R16" i="1"/>
  <c r="AA16" i="1" s="1"/>
  <c r="Q16" i="1"/>
  <c r="O16" i="1"/>
  <c r="W16" i="1" s="1"/>
  <c r="AI16" i="1" s="1"/>
  <c r="N16" i="1"/>
  <c r="V16" i="1" s="1"/>
  <c r="M16" i="1"/>
  <c r="K16" i="1"/>
  <c r="J16" i="1"/>
  <c r="L16" i="1" s="1"/>
  <c r="I16" i="1"/>
  <c r="H16" i="1"/>
  <c r="G16" i="1"/>
  <c r="F16" i="1"/>
  <c r="P16" i="1" s="1"/>
  <c r="Y16" i="1" s="1"/>
  <c r="AP16" i="1" s="1"/>
  <c r="D16" i="1"/>
  <c r="C16" i="1"/>
  <c r="E16" i="1" s="1"/>
  <c r="B16" i="1"/>
  <c r="A16" i="1"/>
  <c r="DI15" i="1"/>
  <c r="DH15" i="1"/>
  <c r="DJ15" i="1" s="1"/>
  <c r="DF15" i="1"/>
  <c r="DE15" i="1"/>
  <c r="DG15" i="1" s="1"/>
  <c r="CZ15" i="1"/>
  <c r="CX15" i="1"/>
  <c r="CY15" i="1" s="1"/>
  <c r="DA15" i="1" s="1"/>
  <c r="CW15" i="1"/>
  <c r="CV15" i="1"/>
  <c r="CT15" i="1"/>
  <c r="CS15" i="1"/>
  <c r="CP15" i="1"/>
  <c r="CO15" i="1"/>
  <c r="CN15" i="1"/>
  <c r="CM15" i="1"/>
  <c r="CU15" i="1" s="1"/>
  <c r="CK15" i="1"/>
  <c r="CJ15" i="1"/>
  <c r="CL15" i="1" s="1"/>
  <c r="CI15" i="1"/>
  <c r="CG15" i="1"/>
  <c r="CF15" i="1"/>
  <c r="CE15" i="1"/>
  <c r="CD15" i="1"/>
  <c r="CB15" i="1"/>
  <c r="CA15" i="1"/>
  <c r="BZ15" i="1"/>
  <c r="CC15" i="1" s="1"/>
  <c r="BY15" i="1"/>
  <c r="BX15" i="1"/>
  <c r="BW15" i="1"/>
  <c r="BV15" i="1"/>
  <c r="BR15" i="1"/>
  <c r="BS15" i="1" s="1"/>
  <c r="BT15" i="1" s="1"/>
  <c r="BQ15" i="1"/>
  <c r="BO15" i="1"/>
  <c r="BN15" i="1"/>
  <c r="BM15" i="1"/>
  <c r="BP15" i="1" s="1"/>
  <c r="BJ15" i="1"/>
  <c r="BI15" i="1"/>
  <c r="BH15" i="1"/>
  <c r="BK15" i="1" s="1"/>
  <c r="BE15" i="1"/>
  <c r="BD15" i="1"/>
  <c r="BF15" i="1" s="1"/>
  <c r="BG15" i="1" s="1"/>
  <c r="BB15" i="1"/>
  <c r="BA15" i="1"/>
  <c r="AZ15" i="1"/>
  <c r="BC15" i="1" s="1"/>
  <c r="AW15" i="1"/>
  <c r="AV15" i="1"/>
  <c r="AX15" i="1" s="1"/>
  <c r="AY15" i="1" s="1"/>
  <c r="AT15" i="1"/>
  <c r="AK15" i="1"/>
  <c r="AL15" i="1" s="1"/>
  <c r="AJ15" i="1"/>
  <c r="AG15" i="1"/>
  <c r="AD15" i="1"/>
  <c r="AM15" i="1" s="1"/>
  <c r="AC15" i="1"/>
  <c r="AE15" i="1" s="1"/>
  <c r="AB15" i="1"/>
  <c r="AA15" i="1"/>
  <c r="U15" i="1"/>
  <c r="AF15" i="1" s="1"/>
  <c r="T15" i="1"/>
  <c r="S15" i="1"/>
  <c r="R15" i="1"/>
  <c r="Q15" i="1"/>
  <c r="Z15" i="1" s="1"/>
  <c r="AQ15" i="1" s="1"/>
  <c r="O15" i="1"/>
  <c r="W15" i="1" s="1"/>
  <c r="N15" i="1"/>
  <c r="V15" i="1" s="1"/>
  <c r="M15" i="1"/>
  <c r="K15" i="1"/>
  <c r="I15" i="1"/>
  <c r="H15" i="1"/>
  <c r="J15" i="1" s="1"/>
  <c r="L15" i="1" s="1"/>
  <c r="AR15" i="1" s="1"/>
  <c r="G15" i="1"/>
  <c r="F15" i="1"/>
  <c r="P15" i="1" s="1"/>
  <c r="Y15" i="1" s="1"/>
  <c r="AP15" i="1" s="1"/>
  <c r="E15" i="1"/>
  <c r="D15" i="1"/>
  <c r="C15" i="1"/>
  <c r="B15" i="1"/>
  <c r="A15" i="1"/>
  <c r="DI14" i="1"/>
  <c r="DH14" i="1"/>
  <c r="DJ14" i="1" s="1"/>
  <c r="DK14" i="1" s="1"/>
  <c r="DG14" i="1"/>
  <c r="DF14" i="1"/>
  <c r="DE14" i="1"/>
  <c r="CZ14" i="1"/>
  <c r="DA14" i="1" s="1"/>
  <c r="CY14" i="1"/>
  <c r="CX14" i="1"/>
  <c r="CV14" i="1"/>
  <c r="CT14" i="1"/>
  <c r="CS14" i="1"/>
  <c r="CP14" i="1"/>
  <c r="CO14" i="1"/>
  <c r="CN14" i="1"/>
  <c r="CQ14" i="1" s="1"/>
  <c r="CM14" i="1"/>
  <c r="CU14" i="1" s="1"/>
  <c r="CK14" i="1"/>
  <c r="CJ14" i="1"/>
  <c r="CW14" i="1" s="1"/>
  <c r="CI14" i="1"/>
  <c r="CF14" i="1"/>
  <c r="CG14" i="1" s="1"/>
  <c r="CE14" i="1"/>
  <c r="CD14" i="1"/>
  <c r="CB14" i="1"/>
  <c r="CC14" i="1" s="1"/>
  <c r="CA14" i="1"/>
  <c r="BZ14" i="1"/>
  <c r="BX14" i="1"/>
  <c r="BY14" i="1" s="1"/>
  <c r="BW14" i="1"/>
  <c r="BV14" i="1"/>
  <c r="BT14" i="1"/>
  <c r="BU14" i="1" s="1"/>
  <c r="BS14" i="1"/>
  <c r="BR14" i="1"/>
  <c r="BQ14" i="1"/>
  <c r="BO14" i="1"/>
  <c r="BN14" i="1"/>
  <c r="BM14" i="1"/>
  <c r="BP14" i="1" s="1"/>
  <c r="BH14" i="1"/>
  <c r="BD14" i="1"/>
  <c r="BE14" i="1" s="1"/>
  <c r="AZ14" i="1"/>
  <c r="AV14" i="1"/>
  <c r="AW14" i="1" s="1"/>
  <c r="AT14" i="1"/>
  <c r="AG14" i="1"/>
  <c r="AF14" i="1"/>
  <c r="AN14" i="1" s="1"/>
  <c r="AB14" i="1"/>
  <c r="AK14" i="1" s="1"/>
  <c r="AA14" i="1"/>
  <c r="AC14" i="1" s="1"/>
  <c r="AE14" i="1" s="1"/>
  <c r="U14" i="1"/>
  <c r="T14" i="1"/>
  <c r="AD14" i="1" s="1"/>
  <c r="AM14" i="1" s="1"/>
  <c r="S14" i="1"/>
  <c r="R14" i="1"/>
  <c r="Q14" i="1"/>
  <c r="Z14" i="1" s="1"/>
  <c r="P14" i="1"/>
  <c r="Y14" i="1" s="1"/>
  <c r="AP14" i="1" s="1"/>
  <c r="O14" i="1"/>
  <c r="W14" i="1" s="1"/>
  <c r="N14" i="1"/>
  <c r="V14" i="1" s="1"/>
  <c r="X14" i="1" s="1"/>
  <c r="M14" i="1"/>
  <c r="K14" i="1"/>
  <c r="I14" i="1"/>
  <c r="H14" i="1"/>
  <c r="AJ14" i="1" s="1"/>
  <c r="AL14" i="1" s="1"/>
  <c r="G14" i="1"/>
  <c r="AQ14" i="1" s="1"/>
  <c r="F14" i="1"/>
  <c r="D14" i="1"/>
  <c r="AI14" i="1" s="1"/>
  <c r="C14" i="1"/>
  <c r="E14" i="1" s="1"/>
  <c r="AO14" i="1" s="1"/>
  <c r="B14" i="1"/>
  <c r="A14" i="1"/>
  <c r="DK13" i="1"/>
  <c r="DJ13" i="1"/>
  <c r="DI13" i="1"/>
  <c r="DH13" i="1"/>
  <c r="DG13" i="1"/>
  <c r="DF13" i="1"/>
  <c r="DE13" i="1"/>
  <c r="CZ13" i="1"/>
  <c r="CY13" i="1"/>
  <c r="DA13" i="1" s="1"/>
  <c r="CX13" i="1"/>
  <c r="CV13" i="1"/>
  <c r="CT13" i="1"/>
  <c r="CS13" i="1"/>
  <c r="CP13" i="1"/>
  <c r="CO13" i="1"/>
  <c r="CN13" i="1"/>
  <c r="CM13" i="1"/>
  <c r="CU13" i="1" s="1"/>
  <c r="CK13" i="1"/>
  <c r="CJ13" i="1"/>
  <c r="CW13" i="1" s="1"/>
  <c r="DB13" i="1" s="1"/>
  <c r="CI13" i="1"/>
  <c r="CL13" i="1" s="1"/>
  <c r="CE13" i="1"/>
  <c r="CF13" i="1" s="1"/>
  <c r="CD13" i="1"/>
  <c r="CG13" i="1" s="1"/>
  <c r="CA13" i="1"/>
  <c r="CB13" i="1" s="1"/>
  <c r="CC13" i="1" s="1"/>
  <c r="BZ13" i="1"/>
  <c r="BW13" i="1"/>
  <c r="BX13" i="1" s="1"/>
  <c r="BV13" i="1"/>
  <c r="BY13" i="1" s="1"/>
  <c r="BS13" i="1"/>
  <c r="BT13" i="1" s="1"/>
  <c r="BR13" i="1"/>
  <c r="BQ13" i="1"/>
  <c r="BO13" i="1"/>
  <c r="BP13" i="1" s="1"/>
  <c r="BN13" i="1"/>
  <c r="BM13" i="1"/>
  <c r="BH13" i="1"/>
  <c r="BG13" i="1"/>
  <c r="BF13" i="1"/>
  <c r="BE13" i="1"/>
  <c r="BD13" i="1"/>
  <c r="AZ13" i="1"/>
  <c r="AY13" i="1"/>
  <c r="AX13" i="1"/>
  <c r="AW13" i="1"/>
  <c r="AV13" i="1"/>
  <c r="AT13" i="1"/>
  <c r="AQ13" i="1"/>
  <c r="AG13" i="1"/>
  <c r="AF13" i="1"/>
  <c r="AN13" i="1" s="1"/>
  <c r="AA13" i="1"/>
  <c r="AJ13" i="1" s="1"/>
  <c r="AL13" i="1" s="1"/>
  <c r="Z13" i="1"/>
  <c r="U13" i="1"/>
  <c r="T13" i="1"/>
  <c r="AD13" i="1" s="1"/>
  <c r="AM13" i="1" s="1"/>
  <c r="S13" i="1"/>
  <c r="AB13" i="1" s="1"/>
  <c r="AK13" i="1" s="1"/>
  <c r="R13" i="1"/>
  <c r="Q13" i="1"/>
  <c r="O13" i="1"/>
  <c r="W13" i="1" s="1"/>
  <c r="AI13" i="1" s="1"/>
  <c r="N13" i="1"/>
  <c r="V13" i="1" s="1"/>
  <c r="M13" i="1"/>
  <c r="K13" i="1"/>
  <c r="L13" i="1" s="1"/>
  <c r="J13" i="1"/>
  <c r="I13" i="1"/>
  <c r="H13" i="1"/>
  <c r="G13" i="1"/>
  <c r="F13" i="1"/>
  <c r="P13" i="1" s="1"/>
  <c r="Y13" i="1" s="1"/>
  <c r="AP13" i="1" s="1"/>
  <c r="D13" i="1"/>
  <c r="C13" i="1"/>
  <c r="B13" i="1"/>
  <c r="A13" i="1"/>
  <c r="DJ12" i="1"/>
  <c r="DI12" i="1"/>
  <c r="DH12" i="1"/>
  <c r="DF12" i="1"/>
  <c r="DG12" i="1" s="1"/>
  <c r="DE12" i="1"/>
  <c r="CZ12" i="1"/>
  <c r="CX12" i="1"/>
  <c r="CY12" i="1" s="1"/>
  <c r="DA12" i="1" s="1"/>
  <c r="CV12" i="1"/>
  <c r="CT12" i="1"/>
  <c r="CS12" i="1"/>
  <c r="CP12" i="1"/>
  <c r="CQ12" i="1" s="1"/>
  <c r="CO12" i="1"/>
  <c r="CN12" i="1"/>
  <c r="CM12" i="1"/>
  <c r="CU12" i="1" s="1"/>
  <c r="CK12" i="1"/>
  <c r="CJ12" i="1"/>
  <c r="CI12" i="1"/>
  <c r="CW12" i="1" s="1"/>
  <c r="DB12" i="1" s="1"/>
  <c r="CF12" i="1"/>
  <c r="CE12" i="1"/>
  <c r="CD12" i="1"/>
  <c r="CG12" i="1" s="1"/>
  <c r="CA12" i="1"/>
  <c r="CB12" i="1" s="1"/>
  <c r="BZ12" i="1"/>
  <c r="BX12" i="1"/>
  <c r="BW12" i="1"/>
  <c r="BV12" i="1"/>
  <c r="BY12" i="1" s="1"/>
  <c r="BR12" i="1"/>
  <c r="BS12" i="1" s="1"/>
  <c r="BT12" i="1" s="1"/>
  <c r="BU12" i="1" s="1"/>
  <c r="BQ12" i="1"/>
  <c r="BN12" i="1"/>
  <c r="BO12" i="1" s="1"/>
  <c r="BP12" i="1" s="1"/>
  <c r="BM12" i="1"/>
  <c r="BJ12" i="1"/>
  <c r="BK12" i="1" s="1"/>
  <c r="BI12" i="1"/>
  <c r="BH12" i="1"/>
  <c r="BF12" i="1"/>
  <c r="BG12" i="1" s="1"/>
  <c r="BE12" i="1"/>
  <c r="BD12" i="1"/>
  <c r="BB12" i="1"/>
  <c r="BC12" i="1" s="1"/>
  <c r="BL12" i="1" s="1"/>
  <c r="BA12" i="1"/>
  <c r="AZ12" i="1"/>
  <c r="AX12" i="1"/>
  <c r="AY12" i="1" s="1"/>
  <c r="AW12" i="1"/>
  <c r="AV12" i="1"/>
  <c r="AT12" i="1"/>
  <c r="AK12" i="1"/>
  <c r="AG12" i="1"/>
  <c r="AD12" i="1"/>
  <c r="AM12" i="1" s="1"/>
  <c r="AB12" i="1"/>
  <c r="Z12" i="1"/>
  <c r="U12" i="1"/>
  <c r="AF12" i="1" s="1"/>
  <c r="T12" i="1"/>
  <c r="S12" i="1"/>
  <c r="R12" i="1"/>
  <c r="AA12" i="1" s="1"/>
  <c r="Q12" i="1"/>
  <c r="O12" i="1"/>
  <c r="W12" i="1" s="1"/>
  <c r="N12" i="1"/>
  <c r="V12" i="1" s="1"/>
  <c r="M12" i="1"/>
  <c r="K12" i="1"/>
  <c r="J12" i="1"/>
  <c r="L12" i="1" s="1"/>
  <c r="I12" i="1"/>
  <c r="H12" i="1"/>
  <c r="G12" i="1"/>
  <c r="AQ12" i="1" s="1"/>
  <c r="F12" i="1"/>
  <c r="P12" i="1" s="1"/>
  <c r="Y12" i="1" s="1"/>
  <c r="AP12" i="1" s="1"/>
  <c r="E12" i="1"/>
  <c r="D12" i="1"/>
  <c r="C12" i="1"/>
  <c r="B12" i="1"/>
  <c r="A12" i="1"/>
  <c r="DJ11" i="1"/>
  <c r="DK11" i="1" s="1"/>
  <c r="DI11" i="1"/>
  <c r="DH11" i="1"/>
  <c r="DF11" i="1"/>
  <c r="DE11" i="1"/>
  <c r="DG11" i="1" s="1"/>
  <c r="DA11" i="1"/>
  <c r="CZ11" i="1"/>
  <c r="CY11" i="1"/>
  <c r="CX11" i="1"/>
  <c r="CV11" i="1"/>
  <c r="CT11" i="1"/>
  <c r="CS11" i="1"/>
  <c r="CP11" i="1"/>
  <c r="CO11" i="1"/>
  <c r="CQ11" i="1" s="1"/>
  <c r="CN11" i="1"/>
  <c r="CM11" i="1"/>
  <c r="CU11" i="1" s="1"/>
  <c r="CK11" i="1"/>
  <c r="CW11" i="1" s="1"/>
  <c r="CJ11" i="1"/>
  <c r="CI11" i="1"/>
  <c r="CF11" i="1"/>
  <c r="CE11" i="1"/>
  <c r="CD11" i="1"/>
  <c r="CG11" i="1" s="1"/>
  <c r="CC11" i="1"/>
  <c r="CB11" i="1"/>
  <c r="CA11" i="1"/>
  <c r="BZ11" i="1"/>
  <c r="BX11" i="1"/>
  <c r="BW11" i="1"/>
  <c r="BV11" i="1"/>
  <c r="BY11" i="1" s="1"/>
  <c r="BS11" i="1"/>
  <c r="BR11" i="1"/>
  <c r="BQ11" i="1"/>
  <c r="BT11" i="1" s="1"/>
  <c r="BU11" i="1" s="1"/>
  <c r="BN11" i="1"/>
  <c r="BO11" i="1" s="1"/>
  <c r="BP11" i="1" s="1"/>
  <c r="BM11" i="1"/>
  <c r="BI11" i="1"/>
  <c r="BH11" i="1"/>
  <c r="BJ11" i="1" s="1"/>
  <c r="BK11" i="1" s="1"/>
  <c r="BF11" i="1"/>
  <c r="BE11" i="1"/>
  <c r="BD11" i="1"/>
  <c r="BG11" i="1" s="1"/>
  <c r="BA11" i="1"/>
  <c r="AZ11" i="1"/>
  <c r="BB11" i="1" s="1"/>
  <c r="BC11" i="1" s="1"/>
  <c r="AW11" i="1"/>
  <c r="AX11" i="1" s="1"/>
  <c r="AV11" i="1"/>
  <c r="AT11" i="1"/>
  <c r="AG11" i="1"/>
  <c r="AB11" i="1"/>
  <c r="Y11" i="1"/>
  <c r="AP11" i="1" s="1"/>
  <c r="U11" i="1"/>
  <c r="AF11" i="1" s="1"/>
  <c r="T11" i="1"/>
  <c r="AD11" i="1" s="1"/>
  <c r="AM11" i="1" s="1"/>
  <c r="S11" i="1"/>
  <c r="R11" i="1"/>
  <c r="AA11" i="1" s="1"/>
  <c r="Q11" i="1"/>
  <c r="Z11" i="1" s="1"/>
  <c r="P11" i="1"/>
  <c r="O11" i="1"/>
  <c r="W11" i="1" s="1"/>
  <c r="N11" i="1"/>
  <c r="V11" i="1" s="1"/>
  <c r="M11" i="1"/>
  <c r="AN11" i="1" s="1"/>
  <c r="K11" i="1"/>
  <c r="I11" i="1"/>
  <c r="AK11" i="1" s="1"/>
  <c r="H11" i="1"/>
  <c r="G11" i="1"/>
  <c r="AQ11" i="1" s="1"/>
  <c r="F11" i="1"/>
  <c r="E11" i="1"/>
  <c r="D11" i="1"/>
  <c r="C11" i="1"/>
  <c r="B11" i="1"/>
  <c r="A11" i="1"/>
  <c r="DI10" i="1"/>
  <c r="DH10" i="1"/>
  <c r="DJ10" i="1" s="1"/>
  <c r="DF10" i="1"/>
  <c r="DE10" i="1"/>
  <c r="DG10" i="1" s="1"/>
  <c r="CZ10" i="1"/>
  <c r="CY10" i="1"/>
  <c r="DA10" i="1" s="1"/>
  <c r="CX10" i="1"/>
  <c r="CV10" i="1"/>
  <c r="CW10" i="1" s="1"/>
  <c r="CT10" i="1"/>
  <c r="CS10" i="1"/>
  <c r="CP10" i="1"/>
  <c r="CO10" i="1"/>
  <c r="CN10" i="1"/>
  <c r="CM10" i="1"/>
  <c r="CU10" i="1" s="1"/>
  <c r="CK10" i="1"/>
  <c r="CJ10" i="1"/>
  <c r="CL10" i="1" s="1"/>
  <c r="CI10" i="1"/>
  <c r="CF10" i="1"/>
  <c r="CG10" i="1" s="1"/>
  <c r="CE10" i="1"/>
  <c r="CD10" i="1"/>
  <c r="CB10" i="1"/>
  <c r="CC10" i="1" s="1"/>
  <c r="CA10" i="1"/>
  <c r="BZ10" i="1"/>
  <c r="BX10" i="1"/>
  <c r="BY10" i="1" s="1"/>
  <c r="BW10" i="1"/>
  <c r="BV10" i="1"/>
  <c r="BS10" i="1"/>
  <c r="BR10" i="1"/>
  <c r="BQ10" i="1"/>
  <c r="BT10" i="1" s="1"/>
  <c r="BU10" i="1" s="1"/>
  <c r="BP10" i="1"/>
  <c r="BO10" i="1"/>
  <c r="BN10" i="1"/>
  <c r="BM10" i="1"/>
  <c r="BH10" i="1"/>
  <c r="BD10" i="1"/>
  <c r="AZ10" i="1"/>
  <c r="AV10" i="1"/>
  <c r="AT10" i="1"/>
  <c r="AQ10" i="1"/>
  <c r="AJ10" i="1"/>
  <c r="AL10" i="1" s="1"/>
  <c r="AG10" i="1"/>
  <c r="AB10" i="1"/>
  <c r="AK10" i="1" s="1"/>
  <c r="AA10" i="1"/>
  <c r="Z10" i="1"/>
  <c r="U10" i="1"/>
  <c r="AF10" i="1" s="1"/>
  <c r="T10" i="1"/>
  <c r="AD10" i="1" s="1"/>
  <c r="AM10" i="1" s="1"/>
  <c r="S10" i="1"/>
  <c r="R10" i="1"/>
  <c r="Q10" i="1"/>
  <c r="P10" i="1"/>
  <c r="Y10" i="1" s="1"/>
  <c r="AP10" i="1" s="1"/>
  <c r="O10" i="1"/>
  <c r="W10" i="1" s="1"/>
  <c r="N10" i="1"/>
  <c r="V10" i="1" s="1"/>
  <c r="X10" i="1" s="1"/>
  <c r="M10" i="1"/>
  <c r="AN10" i="1" s="1"/>
  <c r="AS10" i="1" s="1"/>
  <c r="AU10" i="1" s="1"/>
  <c r="K10" i="1"/>
  <c r="I10" i="1"/>
  <c r="H10" i="1"/>
  <c r="J10" i="1" s="1"/>
  <c r="L10" i="1" s="1"/>
  <c r="G10" i="1"/>
  <c r="F10" i="1"/>
  <c r="D10" i="1"/>
  <c r="AI10" i="1" s="1"/>
  <c r="C10" i="1"/>
  <c r="B10" i="1"/>
  <c r="A10" i="1"/>
  <c r="DI9" i="1"/>
  <c r="DH9" i="1"/>
  <c r="DJ9" i="1" s="1"/>
  <c r="DK9" i="1" s="1"/>
  <c r="DG9" i="1"/>
  <c r="DF9" i="1"/>
  <c r="DE9" i="1"/>
  <c r="CZ9" i="1"/>
  <c r="CY9" i="1"/>
  <c r="DA9" i="1" s="1"/>
  <c r="CX9" i="1"/>
  <c r="CV9" i="1"/>
  <c r="CT9" i="1"/>
  <c r="CS9" i="1"/>
  <c r="CQ9" i="1"/>
  <c r="CP9" i="1"/>
  <c r="CO9" i="1"/>
  <c r="CN9" i="1"/>
  <c r="CM9" i="1"/>
  <c r="CU9" i="1" s="1"/>
  <c r="CK9" i="1"/>
  <c r="CJ9" i="1"/>
  <c r="CW9" i="1" s="1"/>
  <c r="CI9" i="1"/>
  <c r="CE9" i="1"/>
  <c r="CF9" i="1" s="1"/>
  <c r="CG9" i="1" s="1"/>
  <c r="CD9" i="1"/>
  <c r="CA9" i="1"/>
  <c r="CB9" i="1" s="1"/>
  <c r="BZ9" i="1"/>
  <c r="BW9" i="1"/>
  <c r="BX9" i="1" s="1"/>
  <c r="BY9" i="1" s="1"/>
  <c r="BV9" i="1"/>
  <c r="BS9" i="1"/>
  <c r="BT9" i="1" s="1"/>
  <c r="BU9" i="1" s="1"/>
  <c r="BR9" i="1"/>
  <c r="BQ9" i="1"/>
  <c r="BO9" i="1"/>
  <c r="BP9" i="1" s="1"/>
  <c r="BN9" i="1"/>
  <c r="BM9" i="1"/>
  <c r="BK9" i="1"/>
  <c r="BJ9" i="1"/>
  <c r="BI9" i="1"/>
  <c r="BH9" i="1"/>
  <c r="BD9" i="1"/>
  <c r="BC9" i="1"/>
  <c r="BB9" i="1"/>
  <c r="BA9" i="1"/>
  <c r="AZ9" i="1"/>
  <c r="AV9" i="1"/>
  <c r="AT9" i="1"/>
  <c r="AM9" i="1"/>
  <c r="AG9" i="1"/>
  <c r="AF9" i="1"/>
  <c r="AN9" i="1" s="1"/>
  <c r="AS9" i="1" s="1"/>
  <c r="AU9" i="1" s="1"/>
  <c r="AD9" i="1"/>
  <c r="AA9" i="1"/>
  <c r="Z9" i="1"/>
  <c r="U9" i="1"/>
  <c r="T9" i="1"/>
  <c r="S9" i="1"/>
  <c r="AB9" i="1" s="1"/>
  <c r="AK9" i="1" s="1"/>
  <c r="R9" i="1"/>
  <c r="Q9" i="1"/>
  <c r="P9" i="1"/>
  <c r="Y9" i="1" s="1"/>
  <c r="AP9" i="1" s="1"/>
  <c r="O9" i="1"/>
  <c r="W9" i="1" s="1"/>
  <c r="AI9" i="1" s="1"/>
  <c r="N9" i="1"/>
  <c r="V9" i="1" s="1"/>
  <c r="X9" i="1" s="1"/>
  <c r="M9" i="1"/>
  <c r="K9" i="1"/>
  <c r="I9" i="1"/>
  <c r="H9" i="1"/>
  <c r="J9" i="1" s="1"/>
  <c r="L9" i="1" s="1"/>
  <c r="G9" i="1"/>
  <c r="AQ9" i="1" s="1"/>
  <c r="F9" i="1"/>
  <c r="D9" i="1"/>
  <c r="C9" i="1"/>
  <c r="E9" i="1" s="1"/>
  <c r="AO9" i="1" s="1"/>
  <c r="B9" i="1"/>
  <c r="A9" i="1"/>
  <c r="DJ8" i="1"/>
  <c r="DK8" i="1" s="1"/>
  <c r="DI8" i="1"/>
  <c r="DH8" i="1"/>
  <c r="DF8" i="1"/>
  <c r="DE8" i="1"/>
  <c r="DG8" i="1" s="1"/>
  <c r="CZ8" i="1"/>
  <c r="CX8" i="1"/>
  <c r="CY8" i="1" s="1"/>
  <c r="DA8" i="1" s="1"/>
  <c r="CV8" i="1"/>
  <c r="CT8" i="1"/>
  <c r="CS8" i="1"/>
  <c r="CP8" i="1"/>
  <c r="CO8" i="1"/>
  <c r="CN8" i="1"/>
  <c r="CM8" i="1"/>
  <c r="CQ8" i="1" s="1"/>
  <c r="CL8" i="1"/>
  <c r="CK8" i="1"/>
  <c r="CJ8" i="1"/>
  <c r="CW8" i="1" s="1"/>
  <c r="CI8" i="1"/>
  <c r="CE8" i="1"/>
  <c r="CF8" i="1" s="1"/>
  <c r="CD8" i="1"/>
  <c r="CG8" i="1" s="1"/>
  <c r="CB8" i="1"/>
  <c r="CA8" i="1"/>
  <c r="BZ8" i="1"/>
  <c r="CC8" i="1" s="1"/>
  <c r="BW8" i="1"/>
  <c r="BX8" i="1" s="1"/>
  <c r="BV8" i="1"/>
  <c r="BR8" i="1"/>
  <c r="BS8" i="1" s="1"/>
  <c r="BT8" i="1" s="1"/>
  <c r="BQ8" i="1"/>
  <c r="BN8" i="1"/>
  <c r="BO8" i="1" s="1"/>
  <c r="BP8" i="1" s="1"/>
  <c r="BM8" i="1"/>
  <c r="BJ8" i="1"/>
  <c r="BI8" i="1"/>
  <c r="BH8" i="1"/>
  <c r="BK8" i="1" s="1"/>
  <c r="BF8" i="1"/>
  <c r="BG8" i="1" s="1"/>
  <c r="BE8" i="1"/>
  <c r="BD8" i="1"/>
  <c r="BB8" i="1"/>
  <c r="BA8" i="1"/>
  <c r="AZ8" i="1"/>
  <c r="BC8" i="1" s="1"/>
  <c r="BL8" i="1" s="1"/>
  <c r="AX8" i="1"/>
  <c r="AY8" i="1" s="1"/>
  <c r="AW8" i="1"/>
  <c r="AV8" i="1"/>
  <c r="AT8" i="1"/>
  <c r="AG8" i="1"/>
  <c r="AF8" i="1"/>
  <c r="AN8" i="1" s="1"/>
  <c r="AD8" i="1"/>
  <c r="AM8" i="1" s="1"/>
  <c r="Z8" i="1"/>
  <c r="AQ8" i="1" s="1"/>
  <c r="U8" i="1"/>
  <c r="T8" i="1"/>
  <c r="S8" i="1"/>
  <c r="AB8" i="1" s="1"/>
  <c r="AK8" i="1" s="1"/>
  <c r="R8" i="1"/>
  <c r="AA8" i="1" s="1"/>
  <c r="Q8" i="1"/>
  <c r="O8" i="1"/>
  <c r="W8" i="1" s="1"/>
  <c r="AI8" i="1" s="1"/>
  <c r="N8" i="1"/>
  <c r="V8" i="1" s="1"/>
  <c r="M8" i="1"/>
  <c r="K8" i="1"/>
  <c r="J8" i="1"/>
  <c r="L8" i="1" s="1"/>
  <c r="I8" i="1"/>
  <c r="H8" i="1"/>
  <c r="G8" i="1"/>
  <c r="F8" i="1"/>
  <c r="P8" i="1" s="1"/>
  <c r="Y8" i="1" s="1"/>
  <c r="AP8" i="1" s="1"/>
  <c r="D8" i="1"/>
  <c r="C8" i="1"/>
  <c r="E8" i="1" s="1"/>
  <c r="B8" i="1"/>
  <c r="A8" i="1"/>
  <c r="DI7" i="1"/>
  <c r="DH7" i="1"/>
  <c r="DJ7" i="1" s="1"/>
  <c r="DF7" i="1"/>
  <c r="DE7" i="1"/>
  <c r="DG7" i="1" s="1"/>
  <c r="CZ7" i="1"/>
  <c r="CX7" i="1"/>
  <c r="CY7" i="1" s="1"/>
  <c r="DA7" i="1" s="1"/>
  <c r="CW7" i="1"/>
  <c r="CV7" i="1"/>
  <c r="CT7" i="1"/>
  <c r="CS7" i="1"/>
  <c r="CP7" i="1"/>
  <c r="CO7" i="1"/>
  <c r="CN7" i="1"/>
  <c r="CM7" i="1"/>
  <c r="CU7" i="1" s="1"/>
  <c r="CK7" i="1"/>
  <c r="CJ7" i="1"/>
  <c r="CL7" i="1" s="1"/>
  <c r="CI7" i="1"/>
  <c r="CG7" i="1"/>
  <c r="CF7" i="1"/>
  <c r="CE7" i="1"/>
  <c r="CD7" i="1"/>
  <c r="CB7" i="1"/>
  <c r="CA7" i="1"/>
  <c r="BZ7" i="1"/>
  <c r="CC7" i="1" s="1"/>
  <c r="BY7" i="1"/>
  <c r="BX7" i="1"/>
  <c r="BW7" i="1"/>
  <c r="BV7" i="1"/>
  <c r="BR7" i="1"/>
  <c r="BS7" i="1" s="1"/>
  <c r="BT7" i="1" s="1"/>
  <c r="BQ7" i="1"/>
  <c r="BO7" i="1"/>
  <c r="BN7" i="1"/>
  <c r="BM7" i="1"/>
  <c r="BP7" i="1" s="1"/>
  <c r="BI7" i="1"/>
  <c r="BJ7" i="1" s="1"/>
  <c r="BH7" i="1"/>
  <c r="BE7" i="1"/>
  <c r="BD7" i="1"/>
  <c r="BF7" i="1" s="1"/>
  <c r="BG7" i="1" s="1"/>
  <c r="BA7" i="1"/>
  <c r="BB7" i="1" s="1"/>
  <c r="AZ7" i="1"/>
  <c r="AW7" i="1"/>
  <c r="AV7" i="1"/>
  <c r="AX7" i="1" s="1"/>
  <c r="AY7" i="1" s="1"/>
  <c r="AT7" i="1"/>
  <c r="AK7" i="1"/>
  <c r="AL7" i="1" s="1"/>
  <c r="AJ7" i="1"/>
  <c r="AG7" i="1"/>
  <c r="AD7" i="1"/>
  <c r="AM7" i="1" s="1"/>
  <c r="AC7" i="1"/>
  <c r="AE7" i="1" s="1"/>
  <c r="AB7" i="1"/>
  <c r="AA7" i="1"/>
  <c r="U7" i="1"/>
  <c r="AF7" i="1" s="1"/>
  <c r="T7" i="1"/>
  <c r="S7" i="1"/>
  <c r="R7" i="1"/>
  <c r="Q7" i="1"/>
  <c r="Z7" i="1" s="1"/>
  <c r="AQ7" i="1" s="1"/>
  <c r="O7" i="1"/>
  <c r="W7" i="1" s="1"/>
  <c r="N7" i="1"/>
  <c r="V7" i="1" s="1"/>
  <c r="X7" i="1" s="1"/>
  <c r="M7" i="1"/>
  <c r="AN7" i="1" s="1"/>
  <c r="AS7" i="1" s="1"/>
  <c r="AU7" i="1" s="1"/>
  <c r="K7" i="1"/>
  <c r="I7" i="1"/>
  <c r="H7" i="1"/>
  <c r="J7" i="1" s="1"/>
  <c r="L7" i="1" s="1"/>
  <c r="AR7" i="1" s="1"/>
  <c r="G7" i="1"/>
  <c r="F7" i="1"/>
  <c r="P7" i="1" s="1"/>
  <c r="Y7" i="1" s="1"/>
  <c r="AP7" i="1" s="1"/>
  <c r="E7" i="1"/>
  <c r="D7" i="1"/>
  <c r="AI7" i="1" s="1"/>
  <c r="C7" i="1"/>
  <c r="B7" i="1"/>
  <c r="A7" i="1"/>
  <c r="DI6" i="1"/>
  <c r="DH6" i="1"/>
  <c r="DJ6" i="1" s="1"/>
  <c r="DK6" i="1" s="1"/>
  <c r="DG6" i="1"/>
  <c r="DF6" i="1"/>
  <c r="DE6" i="1"/>
  <c r="CZ6" i="1"/>
  <c r="DA6" i="1" s="1"/>
  <c r="CY6" i="1"/>
  <c r="CX6" i="1"/>
  <c r="CV6" i="1"/>
  <c r="CT6" i="1"/>
  <c r="CS6" i="1"/>
  <c r="CP6" i="1"/>
  <c r="CO6" i="1"/>
  <c r="CN6" i="1"/>
  <c r="CQ6" i="1" s="1"/>
  <c r="CM6" i="1"/>
  <c r="CU6" i="1" s="1"/>
  <c r="CK6" i="1"/>
  <c r="CJ6" i="1"/>
  <c r="CW6" i="1" s="1"/>
  <c r="DB6" i="1" s="1"/>
  <c r="CI6" i="1"/>
  <c r="CF6" i="1"/>
  <c r="CE6" i="1"/>
  <c r="CD6" i="1"/>
  <c r="CG6" i="1" s="1"/>
  <c r="CB6" i="1"/>
  <c r="CC6" i="1" s="1"/>
  <c r="CA6" i="1"/>
  <c r="BZ6" i="1"/>
  <c r="BX6" i="1"/>
  <c r="BW6" i="1"/>
  <c r="BV6" i="1"/>
  <c r="BY6" i="1" s="1"/>
  <c r="BT6" i="1"/>
  <c r="BS6" i="1"/>
  <c r="BR6" i="1"/>
  <c r="BQ6" i="1"/>
  <c r="BO6" i="1"/>
  <c r="BN6" i="1"/>
  <c r="BM6" i="1"/>
  <c r="BP6" i="1" s="1"/>
  <c r="BH6" i="1"/>
  <c r="BD6" i="1"/>
  <c r="BE6" i="1" s="1"/>
  <c r="AZ6" i="1"/>
  <c r="AV6" i="1"/>
  <c r="AT6" i="1"/>
  <c r="AG6" i="1"/>
  <c r="AF6" i="1"/>
  <c r="AN6" i="1" s="1"/>
  <c r="AB6" i="1"/>
  <c r="AK6" i="1" s="1"/>
  <c r="AA6" i="1"/>
  <c r="AC6" i="1" s="1"/>
  <c r="AE6" i="1" s="1"/>
  <c r="U6" i="1"/>
  <c r="T6" i="1"/>
  <c r="AD6" i="1" s="1"/>
  <c r="AM6" i="1" s="1"/>
  <c r="S6" i="1"/>
  <c r="R6" i="1"/>
  <c r="Q6" i="1"/>
  <c r="Z6" i="1" s="1"/>
  <c r="P6" i="1"/>
  <c r="Y6" i="1" s="1"/>
  <c r="AP6" i="1" s="1"/>
  <c r="O6" i="1"/>
  <c r="W6" i="1" s="1"/>
  <c r="N6" i="1"/>
  <c r="V6" i="1" s="1"/>
  <c r="X6" i="1" s="1"/>
  <c r="M6" i="1"/>
  <c r="K6" i="1"/>
  <c r="I6" i="1"/>
  <c r="H6" i="1"/>
  <c r="AJ6" i="1" s="1"/>
  <c r="G6" i="1"/>
  <c r="AQ6" i="1" s="1"/>
  <c r="F6" i="1"/>
  <c r="D6" i="1"/>
  <c r="AI6" i="1" s="1"/>
  <c r="C6" i="1"/>
  <c r="E6" i="1" s="1"/>
  <c r="AO6" i="1" s="1"/>
  <c r="B6" i="1"/>
  <c r="A6" i="1"/>
  <c r="DK5" i="1"/>
  <c r="DJ5" i="1"/>
  <c r="DI5" i="1"/>
  <c r="DH5" i="1"/>
  <c r="DG5" i="1"/>
  <c r="DF5" i="1"/>
  <c r="DE5" i="1"/>
  <c r="CZ5" i="1"/>
  <c r="CY5" i="1"/>
  <c r="DA5" i="1" s="1"/>
  <c r="CX5" i="1"/>
  <c r="CV5" i="1"/>
  <c r="CT5" i="1"/>
  <c r="CS5" i="1"/>
  <c r="CP5" i="1"/>
  <c r="CO5" i="1"/>
  <c r="CN5" i="1"/>
  <c r="CM5" i="1"/>
  <c r="CU5" i="1" s="1"/>
  <c r="CK5" i="1"/>
  <c r="CJ5" i="1"/>
  <c r="CW5" i="1" s="1"/>
  <c r="CI5" i="1"/>
  <c r="CL5" i="1" s="1"/>
  <c r="CE5" i="1"/>
  <c r="CF5" i="1" s="1"/>
  <c r="CD5" i="1"/>
  <c r="CG5" i="1" s="1"/>
  <c r="CA5" i="1"/>
  <c r="CB5" i="1" s="1"/>
  <c r="CC5" i="1" s="1"/>
  <c r="BZ5" i="1"/>
  <c r="BW5" i="1"/>
  <c r="BX5" i="1" s="1"/>
  <c r="BV5" i="1"/>
  <c r="BS5" i="1"/>
  <c r="BT5" i="1" s="1"/>
  <c r="BR5" i="1"/>
  <c r="BQ5" i="1"/>
  <c r="BO5" i="1"/>
  <c r="BP5" i="1" s="1"/>
  <c r="BN5" i="1"/>
  <c r="BM5" i="1"/>
  <c r="BH5" i="1"/>
  <c r="BG5" i="1"/>
  <c r="BF5" i="1"/>
  <c r="BE5" i="1"/>
  <c r="BD5" i="1"/>
  <c r="AZ5" i="1"/>
  <c r="AY5" i="1"/>
  <c r="AX5" i="1"/>
  <c r="AW5" i="1"/>
  <c r="AV5" i="1"/>
  <c r="AT5" i="1"/>
  <c r="AQ5" i="1"/>
  <c r="AG5" i="1"/>
  <c r="AF5" i="1"/>
  <c r="AN5" i="1" s="1"/>
  <c r="AA5" i="1"/>
  <c r="AJ5" i="1" s="1"/>
  <c r="Z5" i="1"/>
  <c r="U5" i="1"/>
  <c r="T5" i="1"/>
  <c r="AD5" i="1" s="1"/>
  <c r="AM5" i="1" s="1"/>
  <c r="S5" i="1"/>
  <c r="AB5" i="1" s="1"/>
  <c r="AK5" i="1" s="1"/>
  <c r="R5" i="1"/>
  <c r="Q5" i="1"/>
  <c r="O5" i="1"/>
  <c r="W5" i="1" s="1"/>
  <c r="AI5" i="1" s="1"/>
  <c r="N5" i="1"/>
  <c r="V5" i="1" s="1"/>
  <c r="M5" i="1"/>
  <c r="K5" i="1"/>
  <c r="L5" i="1" s="1"/>
  <c r="J5" i="1"/>
  <c r="I5" i="1"/>
  <c r="H5" i="1"/>
  <c r="G5" i="1"/>
  <c r="F5" i="1"/>
  <c r="P5" i="1" s="1"/>
  <c r="Y5" i="1" s="1"/>
  <c r="AP5" i="1" s="1"/>
  <c r="D5" i="1"/>
  <c r="C5" i="1"/>
  <c r="AH5" i="1" s="1"/>
  <c r="B5" i="1"/>
  <c r="A5" i="1"/>
  <c r="AH30" i="1" l="1"/>
  <c r="X30" i="1"/>
  <c r="AR34" i="1"/>
  <c r="BU5" i="1"/>
  <c r="DB5" i="1"/>
  <c r="AS6" i="1"/>
  <c r="AU6" i="1" s="1"/>
  <c r="BK7" i="1"/>
  <c r="AS8" i="1"/>
  <c r="AU8" i="1" s="1"/>
  <c r="AS11" i="1"/>
  <c r="AU11" i="1" s="1"/>
  <c r="AI12" i="1"/>
  <c r="AN12" i="1"/>
  <c r="AS12" i="1" s="1"/>
  <c r="AU12" i="1" s="1"/>
  <c r="BK13" i="1"/>
  <c r="CH14" i="1"/>
  <c r="AH15" i="1"/>
  <c r="AN15" i="1"/>
  <c r="AS15" i="1" s="1"/>
  <c r="AU15" i="1" s="1"/>
  <c r="AS16" i="1"/>
  <c r="AU16" i="1" s="1"/>
  <c r="AS19" i="1"/>
  <c r="AU19" i="1" s="1"/>
  <c r="AO20" i="1"/>
  <c r="AH20" i="1"/>
  <c r="X20" i="1"/>
  <c r="CC20" i="1"/>
  <c r="AH21" i="1"/>
  <c r="AI23" i="1"/>
  <c r="AS24" i="1"/>
  <c r="AU24" i="1" s="1"/>
  <c r="CG25" i="1"/>
  <c r="AS27" i="1"/>
  <c r="AU27" i="1" s="1"/>
  <c r="AI28" i="1"/>
  <c r="AN28" i="1"/>
  <c r="AS28" i="1" s="1"/>
  <c r="AU28" i="1" s="1"/>
  <c r="AC31" i="1"/>
  <c r="AE31" i="1" s="1"/>
  <c r="BC31" i="1"/>
  <c r="BU31" i="1"/>
  <c r="CR33" i="1"/>
  <c r="BU35" i="1"/>
  <c r="CR40" i="1"/>
  <c r="CH53" i="1"/>
  <c r="AI56" i="1"/>
  <c r="X56" i="1"/>
  <c r="AO56" i="1" s="1"/>
  <c r="BY5" i="1"/>
  <c r="AL6" i="1"/>
  <c r="DK7" i="1"/>
  <c r="AC8" i="1"/>
  <c r="AE8" i="1" s="1"/>
  <c r="AR8" i="1" s="1"/>
  <c r="AJ8" i="1"/>
  <c r="AL8" i="1" s="1"/>
  <c r="BU8" i="1"/>
  <c r="DK10" i="1"/>
  <c r="AO12" i="1"/>
  <c r="AH12" i="1"/>
  <c r="X12" i="1"/>
  <c r="CC12" i="1"/>
  <c r="CH12" i="1" s="1"/>
  <c r="AH13" i="1"/>
  <c r="AI15" i="1"/>
  <c r="X15" i="1"/>
  <c r="DK15" i="1"/>
  <c r="AC16" i="1"/>
  <c r="AE16" i="1" s="1"/>
  <c r="AR16" i="1" s="1"/>
  <c r="AJ16" i="1"/>
  <c r="AL16" i="1" s="1"/>
  <c r="BU16" i="1"/>
  <c r="DK18" i="1"/>
  <c r="X21" i="1"/>
  <c r="AL21" i="1"/>
  <c r="BU22" i="1"/>
  <c r="CH22" i="1" s="1"/>
  <c r="AO23" i="1"/>
  <c r="DK23" i="1"/>
  <c r="AC24" i="1"/>
  <c r="AE24" i="1" s="1"/>
  <c r="AR24" i="1" s="1"/>
  <c r="AJ24" i="1"/>
  <c r="AL24" i="1" s="1"/>
  <c r="BU24" i="1"/>
  <c r="DK26" i="1"/>
  <c r="AH28" i="1"/>
  <c r="X28" i="1"/>
  <c r="AO28" i="1" s="1"/>
  <c r="CC28" i="1"/>
  <c r="CH28" i="1" s="1"/>
  <c r="DC28" i="1" s="1"/>
  <c r="AC29" i="1"/>
  <c r="AE29" i="1" s="1"/>
  <c r="AJ29" i="1"/>
  <c r="AL29" i="1" s="1"/>
  <c r="BU30" i="1"/>
  <c r="BY31" i="1"/>
  <c r="AH10" i="1"/>
  <c r="AH7" i="1"/>
  <c r="BY8" i="1"/>
  <c r="AC11" i="1"/>
  <c r="AE11" i="1" s="1"/>
  <c r="AJ11" i="1"/>
  <c r="AL11" i="1" s="1"/>
  <c r="AY11" i="1"/>
  <c r="X13" i="1"/>
  <c r="AO15" i="1"/>
  <c r="BL15" i="1"/>
  <c r="BY16" i="1"/>
  <c r="AC19" i="1"/>
  <c r="AE19" i="1" s="1"/>
  <c r="AJ19" i="1"/>
  <c r="BL20" i="1"/>
  <c r="CG21" i="1"/>
  <c r="X22" i="1"/>
  <c r="AO22" i="1" s="1"/>
  <c r="BY24" i="1"/>
  <c r="CH24" i="1" s="1"/>
  <c r="DK24" i="1"/>
  <c r="AC27" i="1"/>
  <c r="AE27" i="1" s="1"/>
  <c r="AJ27" i="1"/>
  <c r="DB30" i="1"/>
  <c r="AR31" i="1"/>
  <c r="BU32" i="1"/>
  <c r="CH33" i="1"/>
  <c r="AE51" i="1"/>
  <c r="AR51" i="1" s="1"/>
  <c r="AM51" i="1"/>
  <c r="BC10" i="1"/>
  <c r="DB9" i="1"/>
  <c r="DB18" i="1"/>
  <c r="AC20" i="1"/>
  <c r="AE20" i="1" s="1"/>
  <c r="AJ20" i="1"/>
  <c r="AL20" i="1" s="1"/>
  <c r="DB25" i="1"/>
  <c r="CR26" i="1"/>
  <c r="DB26" i="1"/>
  <c r="AR27" i="1"/>
  <c r="AR29" i="1"/>
  <c r="AJ30" i="1"/>
  <c r="AL30" i="1" s="1"/>
  <c r="AC30" i="1"/>
  <c r="AE30" i="1" s="1"/>
  <c r="CR31" i="1"/>
  <c r="DK31" i="1"/>
  <c r="X33" i="1"/>
  <c r="AO33" i="1" s="1"/>
  <c r="AH33" i="1"/>
  <c r="AI48" i="1"/>
  <c r="X48" i="1"/>
  <c r="AO48" i="1" s="1"/>
  <c r="AC53" i="1"/>
  <c r="AE53" i="1" s="1"/>
  <c r="AJ53" i="1"/>
  <c r="AH65" i="1"/>
  <c r="X65" i="1"/>
  <c r="AH18" i="1"/>
  <c r="BC18" i="1"/>
  <c r="CR7" i="1"/>
  <c r="DB10" i="1"/>
  <c r="DB17" i="1"/>
  <c r="AR19" i="1"/>
  <c r="X5" i="1"/>
  <c r="AL5" i="1"/>
  <c r="CH5" i="1"/>
  <c r="BU6" i="1"/>
  <c r="CH6" i="1" s="1"/>
  <c r="AO7" i="1"/>
  <c r="BC7" i="1"/>
  <c r="DB7" i="1"/>
  <c r="CH8" i="1"/>
  <c r="CR8" i="1"/>
  <c r="BL11" i="1"/>
  <c r="DB11" i="1"/>
  <c r="AC12" i="1"/>
  <c r="AE12" i="1" s="1"/>
  <c r="AJ12" i="1"/>
  <c r="AL12" i="1" s="1"/>
  <c r="AS13" i="1"/>
  <c r="AU13" i="1" s="1"/>
  <c r="DB15" i="1"/>
  <c r="CH16" i="1"/>
  <c r="CR16" i="1"/>
  <c r="BL19" i="1"/>
  <c r="CR19" i="1"/>
  <c r="BU20" i="1"/>
  <c r="DB22" i="1"/>
  <c r="AR23" i="1"/>
  <c r="DB23" i="1"/>
  <c r="CR24" i="1"/>
  <c r="AY25" i="1"/>
  <c r="BY25" i="1"/>
  <c r="AC28" i="1"/>
  <c r="AE28" i="1" s="1"/>
  <c r="AR28" i="1" s="1"/>
  <c r="AJ28" i="1"/>
  <c r="AL28" i="1" s="1"/>
  <c r="AH29" i="1"/>
  <c r="CH36" i="1"/>
  <c r="AH41" i="1"/>
  <c r="X41" i="1"/>
  <c r="AC45" i="1"/>
  <c r="AE45" i="1" s="1"/>
  <c r="AR45" i="1" s="1"/>
  <c r="AJ45" i="1"/>
  <c r="AO16" i="1"/>
  <c r="AR20" i="1"/>
  <c r="DB20" i="1"/>
  <c r="DB21" i="1"/>
  <c r="AO24" i="1"/>
  <c r="AH43" i="1"/>
  <c r="X43" i="1"/>
  <c r="CH27" i="1"/>
  <c r="AO8" i="1"/>
  <c r="DD8" i="1" s="1"/>
  <c r="DB14" i="1"/>
  <c r="AS5" i="1"/>
  <c r="AU5" i="1" s="1"/>
  <c r="BU7" i="1"/>
  <c r="CH7" i="1" s="1"/>
  <c r="X8" i="1"/>
  <c r="AH8" i="1"/>
  <c r="AC9" i="1"/>
  <c r="AE9" i="1" s="1"/>
  <c r="AR9" i="1" s="1"/>
  <c r="CC9" i="1"/>
  <c r="CH9" i="1" s="1"/>
  <c r="CH10" i="1"/>
  <c r="AI11" i="1"/>
  <c r="X11" i="1"/>
  <c r="AO11" i="1" s="1"/>
  <c r="AH11" i="1"/>
  <c r="CH11" i="1"/>
  <c r="AR12" i="1"/>
  <c r="DK12" i="1"/>
  <c r="BU13" i="1"/>
  <c r="CH13" i="1" s="1"/>
  <c r="AS14" i="1"/>
  <c r="AU14" i="1" s="1"/>
  <c r="BU15" i="1"/>
  <c r="CH15" i="1" s="1"/>
  <c r="X16" i="1"/>
  <c r="AH16" i="1"/>
  <c r="AC17" i="1"/>
  <c r="AE17" i="1" s="1"/>
  <c r="AR17" i="1" s="1"/>
  <c r="CC17" i="1"/>
  <c r="CH17" i="1" s="1"/>
  <c r="CH18" i="1"/>
  <c r="AI19" i="1"/>
  <c r="X19" i="1"/>
  <c r="AO19" i="1" s="1"/>
  <c r="AH19" i="1"/>
  <c r="CH19" i="1"/>
  <c r="BY21" i="1"/>
  <c r="CH21" i="1" s="1"/>
  <c r="AL22" i="1"/>
  <c r="BU23" i="1"/>
  <c r="CH23" i="1" s="1"/>
  <c r="X24" i="1"/>
  <c r="AH24" i="1"/>
  <c r="AC25" i="1"/>
  <c r="AE25" i="1" s="1"/>
  <c r="AR25" i="1" s="1"/>
  <c r="CC25" i="1"/>
  <c r="CH26" i="1"/>
  <c r="AI27" i="1"/>
  <c r="X27" i="1"/>
  <c r="AO27" i="1" s="1"/>
  <c r="AH27" i="1"/>
  <c r="BU27" i="1"/>
  <c r="AO31" i="1"/>
  <c r="AK45" i="1"/>
  <c r="BA10" i="1"/>
  <c r="BI10" i="1"/>
  <c r="J11" i="1"/>
  <c r="L11" i="1" s="1"/>
  <c r="AR11" i="1" s="1"/>
  <c r="CL11" i="1"/>
  <c r="CR11" i="1" s="1"/>
  <c r="BI18" i="1"/>
  <c r="CL46" i="1"/>
  <c r="CR46" i="1" s="1"/>
  <c r="CW46" i="1"/>
  <c r="CQ66" i="1"/>
  <c r="CU66" i="1"/>
  <c r="AH72" i="1"/>
  <c r="X72" i="1"/>
  <c r="AO72" i="1" s="1"/>
  <c r="E5" i="1"/>
  <c r="AO5" i="1" s="1"/>
  <c r="AC5" i="1"/>
  <c r="AE5" i="1" s="1"/>
  <c r="AR5" i="1" s="1"/>
  <c r="BA5" i="1"/>
  <c r="BI5" i="1"/>
  <c r="J6" i="1"/>
  <c r="L6" i="1" s="1"/>
  <c r="AR6" i="1" s="1"/>
  <c r="AH6" i="1"/>
  <c r="BF6" i="1"/>
  <c r="BG6" i="1" s="1"/>
  <c r="CL6" i="1"/>
  <c r="CR6" i="1" s="1"/>
  <c r="CQ7" i="1"/>
  <c r="AW9" i="1"/>
  <c r="BE9" i="1"/>
  <c r="BB10" i="1"/>
  <c r="BJ10" i="1"/>
  <c r="BK10" i="1" s="1"/>
  <c r="E13" i="1"/>
  <c r="AO13" i="1" s="1"/>
  <c r="AC13" i="1"/>
  <c r="AE13" i="1" s="1"/>
  <c r="AR13" i="1" s="1"/>
  <c r="BA13" i="1"/>
  <c r="BI13" i="1"/>
  <c r="J14" i="1"/>
  <c r="L14" i="1" s="1"/>
  <c r="AR14" i="1" s="1"/>
  <c r="AH14" i="1"/>
  <c r="AX14" i="1"/>
  <c r="BF14" i="1"/>
  <c r="BG14" i="1" s="1"/>
  <c r="CL14" i="1"/>
  <c r="CR14" i="1" s="1"/>
  <c r="CQ15" i="1"/>
  <c r="CR15" i="1" s="1"/>
  <c r="AW17" i="1"/>
  <c r="BE17" i="1"/>
  <c r="BB18" i="1"/>
  <c r="BJ18" i="1"/>
  <c r="BK18" i="1" s="1"/>
  <c r="E21" i="1"/>
  <c r="AC21" i="1"/>
  <c r="AE21" i="1" s="1"/>
  <c r="AR21" i="1" s="1"/>
  <c r="BA21" i="1"/>
  <c r="BI21" i="1"/>
  <c r="J22" i="1"/>
  <c r="L22" i="1" s="1"/>
  <c r="AR22" i="1" s="1"/>
  <c r="AH22" i="1"/>
  <c r="AX22" i="1"/>
  <c r="BF22" i="1"/>
  <c r="BG22" i="1" s="1"/>
  <c r="CL22" i="1"/>
  <c r="CR22" i="1" s="1"/>
  <c r="CQ23" i="1"/>
  <c r="CR23" i="1" s="1"/>
  <c r="AW25" i="1"/>
  <c r="BE25" i="1"/>
  <c r="BB26" i="1"/>
  <c r="BJ26" i="1"/>
  <c r="CL28" i="1"/>
  <c r="CR28" i="1" s="1"/>
  <c r="BC29" i="1"/>
  <c r="BL29" i="1" s="1"/>
  <c r="CL29" i="1"/>
  <c r="CR29" i="1" s="1"/>
  <c r="CU29" i="1"/>
  <c r="DB29" i="1" s="1"/>
  <c r="DG29" i="1"/>
  <c r="DK29" i="1" s="1"/>
  <c r="AX30" i="1"/>
  <c r="AY30" i="1" s="1"/>
  <c r="CC30" i="1"/>
  <c r="BA31" i="1"/>
  <c r="AS33" i="1"/>
  <c r="AU33" i="1" s="1"/>
  <c r="AY33" i="1"/>
  <c r="CU33" i="1"/>
  <c r="BB34" i="1"/>
  <c r="CW34" i="1"/>
  <c r="CL34" i="1"/>
  <c r="CR34" i="1" s="1"/>
  <c r="AM35" i="1"/>
  <c r="AW35" i="1"/>
  <c r="BY35" i="1"/>
  <c r="CH35" i="1" s="1"/>
  <c r="BK36" i="1"/>
  <c r="AC37" i="1"/>
  <c r="AE37" i="1" s="1"/>
  <c r="AR37" i="1" s="1"/>
  <c r="AJ37" i="1"/>
  <c r="AL37" i="1" s="1"/>
  <c r="CU37" i="1"/>
  <c r="AK38" i="1"/>
  <c r="DG38" i="1"/>
  <c r="X39" i="1"/>
  <c r="AO39" i="1" s="1"/>
  <c r="CU40" i="1"/>
  <c r="BB41" i="1"/>
  <c r="BC41" i="1" s="1"/>
  <c r="CW42" i="1"/>
  <c r="CL42" i="1"/>
  <c r="CR42" i="1" s="1"/>
  <c r="E44" i="1"/>
  <c r="AO44" i="1" s="1"/>
  <c r="BT44" i="1"/>
  <c r="BU44" i="1" s="1"/>
  <c r="CU45" i="1"/>
  <c r="CH46" i="1"/>
  <c r="AR47" i="1"/>
  <c r="CW48" i="1"/>
  <c r="CL48" i="1"/>
  <c r="CR48" i="1" s="1"/>
  <c r="BK49" i="1"/>
  <c r="BT49" i="1"/>
  <c r="BU49" i="1" s="1"/>
  <c r="AI50" i="1"/>
  <c r="X50" i="1"/>
  <c r="CR50" i="1"/>
  <c r="AH51" i="1"/>
  <c r="X51" i="1"/>
  <c r="AJ54" i="1"/>
  <c r="AL54" i="1" s="1"/>
  <c r="BU55" i="1"/>
  <c r="AC58" i="1"/>
  <c r="AE58" i="1" s="1"/>
  <c r="AR58" i="1" s="1"/>
  <c r="AJ58" i="1"/>
  <c r="AL58" i="1" s="1"/>
  <c r="DB60" i="1"/>
  <c r="BK63" i="1"/>
  <c r="BJ63" i="1"/>
  <c r="AS68" i="1"/>
  <c r="AU68" i="1" s="1"/>
  <c r="AC73" i="1"/>
  <c r="AE73" i="1" s="1"/>
  <c r="BA74" i="1"/>
  <c r="BB74" i="1" s="1"/>
  <c r="BC74" i="1" s="1"/>
  <c r="BL74" i="1" s="1"/>
  <c r="AQ32" i="1"/>
  <c r="AX48" i="1"/>
  <c r="AY48" i="1" s="1"/>
  <c r="BL48" i="1" s="1"/>
  <c r="AW48" i="1"/>
  <c r="AE52" i="1"/>
  <c r="AR52" i="1" s="1"/>
  <c r="AC61" i="1"/>
  <c r="AE61" i="1" s="1"/>
  <c r="AJ61" i="1"/>
  <c r="X70" i="1"/>
  <c r="AI70" i="1"/>
  <c r="AW6" i="1"/>
  <c r="AX6" i="1" s="1"/>
  <c r="AY6" i="1" s="1"/>
  <c r="E10" i="1"/>
  <c r="AO10" i="1" s="1"/>
  <c r="AC10" i="1"/>
  <c r="AE10" i="1" s="1"/>
  <c r="AR10" i="1" s="1"/>
  <c r="E18" i="1"/>
  <c r="AO18" i="1" s="1"/>
  <c r="AC18" i="1"/>
  <c r="AE18" i="1" s="1"/>
  <c r="AR18" i="1" s="1"/>
  <c r="BA18" i="1"/>
  <c r="AJ32" i="1"/>
  <c r="AL32" i="1" s="1"/>
  <c r="AC42" i="1"/>
  <c r="AE42" i="1" s="1"/>
  <c r="BK47" i="1"/>
  <c r="BJ47" i="1"/>
  <c r="BI47" i="1"/>
  <c r="BB65" i="1"/>
  <c r="BC65" i="1" s="1"/>
  <c r="BA65" i="1"/>
  <c r="BB5" i="1"/>
  <c r="BC5" i="1" s="1"/>
  <c r="BL5" i="1" s="1"/>
  <c r="DC5" i="1" s="1"/>
  <c r="DD5" i="1" s="1"/>
  <c r="BJ5" i="1"/>
  <c r="BK5" i="1" s="1"/>
  <c r="AH9" i="1"/>
  <c r="AX9" i="1"/>
  <c r="AY9" i="1" s="1"/>
  <c r="BF9" i="1"/>
  <c r="BG9" i="1" s="1"/>
  <c r="BL9" i="1" s="1"/>
  <c r="DC9" i="1" s="1"/>
  <c r="DD9" i="1" s="1"/>
  <c r="CL9" i="1"/>
  <c r="CR9" i="1" s="1"/>
  <c r="CQ10" i="1"/>
  <c r="CR10" i="1" s="1"/>
  <c r="BB13" i="1"/>
  <c r="BC13" i="1" s="1"/>
  <c r="BL13" i="1" s="1"/>
  <c r="BJ13" i="1"/>
  <c r="AY14" i="1"/>
  <c r="AH17" i="1"/>
  <c r="AX17" i="1"/>
  <c r="AY17" i="1" s="1"/>
  <c r="BF17" i="1"/>
  <c r="BG17" i="1" s="1"/>
  <c r="BL17" i="1" s="1"/>
  <c r="DC17" i="1" s="1"/>
  <c r="DD17" i="1" s="1"/>
  <c r="CL17" i="1"/>
  <c r="CR17" i="1" s="1"/>
  <c r="CQ18" i="1"/>
  <c r="CR18" i="1" s="1"/>
  <c r="BB21" i="1"/>
  <c r="BC21" i="1" s="1"/>
  <c r="BJ21" i="1"/>
  <c r="BK21" i="1" s="1"/>
  <c r="AY22" i="1"/>
  <c r="AH25" i="1"/>
  <c r="AX25" i="1"/>
  <c r="BF25" i="1"/>
  <c r="BG25" i="1" s="1"/>
  <c r="BL25" i="1" s="1"/>
  <c r="CL25" i="1"/>
  <c r="CR25" i="1" s="1"/>
  <c r="BC26" i="1"/>
  <c r="BK26" i="1"/>
  <c r="CQ26" i="1"/>
  <c r="AY32" i="1"/>
  <c r="BC34" i="1"/>
  <c r="BL34" i="1" s="1"/>
  <c r="AH35" i="1"/>
  <c r="E35" i="1"/>
  <c r="AO35" i="1" s="1"/>
  <c r="AY35" i="1"/>
  <c r="AX36" i="1"/>
  <c r="AY36" i="1" s="1"/>
  <c r="CW36" i="1"/>
  <c r="BU39" i="1"/>
  <c r="BP40" i="1"/>
  <c r="CW40" i="1"/>
  <c r="DB40" i="1" s="1"/>
  <c r="CH41" i="1"/>
  <c r="AM44" i="1"/>
  <c r="AO45" i="1"/>
  <c r="CL45" i="1"/>
  <c r="CR45" i="1" s="1"/>
  <c r="BF46" i="1"/>
  <c r="BG46" i="1" s="1"/>
  <c r="BE46" i="1"/>
  <c r="DA46" i="1"/>
  <c r="BK52" i="1"/>
  <c r="BI52" i="1"/>
  <c r="X54" i="1"/>
  <c r="CU56" i="1"/>
  <c r="DK56" i="1"/>
  <c r="BK57" i="1"/>
  <c r="X60" i="1"/>
  <c r="DG62" i="1"/>
  <c r="DK62" i="1" s="1"/>
  <c r="DB63" i="1"/>
  <c r="E66" i="1"/>
  <c r="AH66" i="1"/>
  <c r="BU67" i="1"/>
  <c r="AH68" i="1"/>
  <c r="DB68" i="1"/>
  <c r="AR71" i="1"/>
  <c r="BK35" i="1"/>
  <c r="BJ35" i="1"/>
  <c r="BI35" i="1"/>
  <c r="AH42" i="1"/>
  <c r="E42" i="1"/>
  <c r="CH43" i="1"/>
  <c r="AH57" i="1"/>
  <c r="X57" i="1"/>
  <c r="AO57" i="1" s="1"/>
  <c r="CU8" i="1"/>
  <c r="DB8" i="1" s="1"/>
  <c r="DC8" i="1" s="1"/>
  <c r="CU16" i="1"/>
  <c r="DB16" i="1" s="1"/>
  <c r="DC16" i="1" s="1"/>
  <c r="CL27" i="1"/>
  <c r="CR27" i="1" s="1"/>
  <c r="AS35" i="1"/>
  <c r="AU35" i="1" s="1"/>
  <c r="CQ5" i="1"/>
  <c r="CR5" i="1" s="1"/>
  <c r="CL12" i="1"/>
  <c r="CR12" i="1" s="1"/>
  <c r="DC12" i="1" s="1"/>
  <c r="CQ13" i="1"/>
  <c r="CR13" i="1" s="1"/>
  <c r="AK19" i="1"/>
  <c r="CL20" i="1"/>
  <c r="CR20" i="1" s="1"/>
  <c r="CQ21" i="1"/>
  <c r="CR21" i="1" s="1"/>
  <c r="AK27" i="1"/>
  <c r="AO30" i="1"/>
  <c r="CL30" i="1"/>
  <c r="CR30" i="1" s="1"/>
  <c r="AJ31" i="1"/>
  <c r="AL31" i="1" s="1"/>
  <c r="CH32" i="1"/>
  <c r="CL32" i="1"/>
  <c r="CR32" i="1" s="1"/>
  <c r="DK33" i="1"/>
  <c r="CU34" i="1"/>
  <c r="BB35" i="1"/>
  <c r="BC35" i="1" s="1"/>
  <c r="BL35" i="1" s="1"/>
  <c r="BA35" i="1"/>
  <c r="AH36" i="1"/>
  <c r="DK38" i="1"/>
  <c r="BL40" i="1"/>
  <c r="AR41" i="1"/>
  <c r="CL41" i="1"/>
  <c r="CR41" i="1" s="1"/>
  <c r="DK42" i="1"/>
  <c r="AS43" i="1"/>
  <c r="AU43" i="1" s="1"/>
  <c r="BJ44" i="1"/>
  <c r="BK44" i="1" s="1"/>
  <c r="DB47" i="1"/>
  <c r="X49" i="1"/>
  <c r="AO49" i="1" s="1"/>
  <c r="AH49" i="1"/>
  <c r="CH52" i="1"/>
  <c r="AC55" i="1"/>
  <c r="AE55" i="1" s="1"/>
  <c r="AR55" i="1" s="1"/>
  <c r="AJ55" i="1"/>
  <c r="AL55" i="1" s="1"/>
  <c r="CH58" i="1"/>
  <c r="AE60" i="1"/>
  <c r="AR60" i="1" s="1"/>
  <c r="AO61" i="1"/>
  <c r="BF62" i="1"/>
  <c r="BG62" i="1" s="1"/>
  <c r="BE62" i="1"/>
  <c r="BU66" i="1"/>
  <c r="CH66" i="1" s="1"/>
  <c r="CQ68" i="1"/>
  <c r="CU68" i="1"/>
  <c r="AC77" i="1"/>
  <c r="AE77" i="1" s="1"/>
  <c r="AJ77" i="1"/>
  <c r="AL77" i="1" s="1"/>
  <c r="CW83" i="1"/>
  <c r="CL83" i="1"/>
  <c r="CR83" i="1" s="1"/>
  <c r="BU34" i="1"/>
  <c r="CH34" i="1" s="1"/>
  <c r="AH59" i="1"/>
  <c r="X59" i="1"/>
  <c r="AO59" i="1" s="1"/>
  <c r="CH67" i="1"/>
  <c r="AK76" i="1"/>
  <c r="AL76" i="1" s="1"/>
  <c r="CU24" i="1"/>
  <c r="DB24" i="1" s="1"/>
  <c r="AC26" i="1"/>
  <c r="AE26" i="1" s="1"/>
  <c r="AR26" i="1" s="1"/>
  <c r="BF30" i="1"/>
  <c r="BG30" i="1" s="1"/>
  <c r="DB45" i="1"/>
  <c r="AJ47" i="1"/>
  <c r="AL47" i="1" s="1"/>
  <c r="BF51" i="1"/>
  <c r="BG51" i="1" s="1"/>
  <c r="BE51" i="1"/>
  <c r="CW19" i="1"/>
  <c r="DB19" i="1" s="1"/>
  <c r="BA6" i="1"/>
  <c r="BI6" i="1"/>
  <c r="AJ9" i="1"/>
  <c r="AL9" i="1" s="1"/>
  <c r="AW10" i="1"/>
  <c r="BE10" i="1"/>
  <c r="BA14" i="1"/>
  <c r="BI14" i="1"/>
  <c r="AJ17" i="1"/>
  <c r="AL17" i="1" s="1"/>
  <c r="AW18" i="1"/>
  <c r="BE18" i="1"/>
  <c r="BA22" i="1"/>
  <c r="BB22" i="1" s="1"/>
  <c r="BC22" i="1" s="1"/>
  <c r="BI22" i="1"/>
  <c r="BJ22" i="1" s="1"/>
  <c r="BK22" i="1" s="1"/>
  <c r="AX23" i="1"/>
  <c r="AY23" i="1" s="1"/>
  <c r="BL23" i="1" s="1"/>
  <c r="AJ25" i="1"/>
  <c r="AL25" i="1" s="1"/>
  <c r="AW26" i="1"/>
  <c r="BE26" i="1"/>
  <c r="BB27" i="1"/>
  <c r="BC27" i="1" s="1"/>
  <c r="BL27" i="1" s="1"/>
  <c r="DC27" i="1" s="1"/>
  <c r="BJ27" i="1"/>
  <c r="BK27" i="1" s="1"/>
  <c r="BF31" i="1"/>
  <c r="BG31" i="1" s="1"/>
  <c r="AI32" i="1"/>
  <c r="BI32" i="1"/>
  <c r="CU32" i="1"/>
  <c r="DB32" i="1" s="1"/>
  <c r="AS34" i="1"/>
  <c r="AU34" i="1" s="1"/>
  <c r="CL35" i="1"/>
  <c r="CW35" i="1"/>
  <c r="DB35" i="1" s="1"/>
  <c r="BC36" i="1"/>
  <c r="AH37" i="1"/>
  <c r="BF37" i="1"/>
  <c r="BU37" i="1"/>
  <c r="CH37" i="1" s="1"/>
  <c r="CR38" i="1"/>
  <c r="AS40" i="1"/>
  <c r="AU40" i="1" s="1"/>
  <c r="DK41" i="1"/>
  <c r="AC44" i="1"/>
  <c r="AE44" i="1" s="1"/>
  <c r="AK44" i="1"/>
  <c r="AL44" i="1" s="1"/>
  <c r="BI44" i="1"/>
  <c r="CL44" i="1"/>
  <c r="CR44" i="1" s="1"/>
  <c r="AX45" i="1"/>
  <c r="AY45" i="1" s="1"/>
  <c r="X46" i="1"/>
  <c r="AW47" i="1"/>
  <c r="AX47" i="1"/>
  <c r="AY47" i="1" s="1"/>
  <c r="CG47" i="1"/>
  <c r="AH50" i="1"/>
  <c r="X53" i="1"/>
  <c r="AO53" i="1" s="1"/>
  <c r="AH53" i="1"/>
  <c r="DB53" i="1"/>
  <c r="BJ55" i="1"/>
  <c r="BK55" i="1" s="1"/>
  <c r="BI55" i="1"/>
  <c r="AY61" i="1"/>
  <c r="AR62" i="1"/>
  <c r="BU62" i="1"/>
  <c r="CH62" i="1" s="1"/>
  <c r="AC63" i="1"/>
  <c r="AE63" i="1" s="1"/>
  <c r="AR63" i="1" s="1"/>
  <c r="CG63" i="1"/>
  <c r="X66" i="1"/>
  <c r="AC68" i="1"/>
  <c r="AE68" i="1" s="1"/>
  <c r="AK68" i="1"/>
  <c r="AS72" i="1"/>
  <c r="AU72" i="1" s="1"/>
  <c r="AY37" i="1"/>
  <c r="AR61" i="1"/>
  <c r="CR66" i="1"/>
  <c r="E26" i="1"/>
  <c r="AO26" i="1" s="1"/>
  <c r="AC34" i="1"/>
  <c r="AE34" i="1" s="1"/>
  <c r="BB6" i="1"/>
  <c r="BC6" i="1" s="1"/>
  <c r="BJ6" i="1"/>
  <c r="BK6" i="1" s="1"/>
  <c r="AX10" i="1"/>
  <c r="AY10" i="1" s="1"/>
  <c r="BF10" i="1"/>
  <c r="BG10" i="1" s="1"/>
  <c r="BB14" i="1"/>
  <c r="BC14" i="1" s="1"/>
  <c r="BJ14" i="1"/>
  <c r="BK14" i="1" s="1"/>
  <c r="AX18" i="1"/>
  <c r="AY18" i="1" s="1"/>
  <c r="BF18" i="1"/>
  <c r="BG18" i="1" s="1"/>
  <c r="AX26" i="1"/>
  <c r="AY26" i="1" s="1"/>
  <c r="BF26" i="1"/>
  <c r="BG26" i="1" s="1"/>
  <c r="DA31" i="1"/>
  <c r="DB31" i="1" s="1"/>
  <c r="BK32" i="1"/>
  <c r="BL32" i="1" s="1"/>
  <c r="DC32" i="1" s="1"/>
  <c r="DD32" i="1" s="1"/>
  <c r="AQ33" i="1"/>
  <c r="CW33" i="1"/>
  <c r="CG34" i="1"/>
  <c r="AC35" i="1"/>
  <c r="AE35" i="1" s="1"/>
  <c r="BG37" i="1"/>
  <c r="AO38" i="1"/>
  <c r="DD38" i="1" s="1"/>
  <c r="AJ38" i="1"/>
  <c r="AL38" i="1" s="1"/>
  <c r="AC39" i="1"/>
  <c r="AE39" i="1" s="1"/>
  <c r="AR39" i="1" s="1"/>
  <c r="AK39" i="1"/>
  <c r="AL39" i="1" s="1"/>
  <c r="AL40" i="1"/>
  <c r="BT40" i="1"/>
  <c r="BJ41" i="1"/>
  <c r="BK41" i="1" s="1"/>
  <c r="L42" i="1"/>
  <c r="AM42" i="1"/>
  <c r="CU42" i="1"/>
  <c r="BB44" i="1"/>
  <c r="BC44" i="1" s="1"/>
  <c r="BL44" i="1" s="1"/>
  <c r="DC44" i="1" s="1"/>
  <c r="DD44" i="1" s="1"/>
  <c r="CC44" i="1"/>
  <c r="CH44" i="1" s="1"/>
  <c r="AW45" i="1"/>
  <c r="BU46" i="1"/>
  <c r="DB49" i="1"/>
  <c r="AJ50" i="1"/>
  <c r="AQ54" i="1"/>
  <c r="E55" i="1"/>
  <c r="AO55" i="1" s="1"/>
  <c r="AM55" i="1"/>
  <c r="AW59" i="1"/>
  <c r="AX59" i="1" s="1"/>
  <c r="AY59" i="1" s="1"/>
  <c r="AL60" i="1"/>
  <c r="X64" i="1"/>
  <c r="AO64" i="1" s="1"/>
  <c r="AO65" i="1"/>
  <c r="AC74" i="1"/>
  <c r="AE74" i="1" s="1"/>
  <c r="AR74" i="1" s="1"/>
  <c r="AJ74" i="1"/>
  <c r="AL74" i="1" s="1"/>
  <c r="AR30" i="1"/>
  <c r="BB31" i="1"/>
  <c r="AR36" i="1"/>
  <c r="BE36" i="1"/>
  <c r="BF36" i="1" s="1"/>
  <c r="BG36" i="1" s="1"/>
  <c r="AW41" i="1"/>
  <c r="AX41" i="1" s="1"/>
  <c r="AY41" i="1" s="1"/>
  <c r="BF45" i="1"/>
  <c r="BG45" i="1" s="1"/>
  <c r="AO50" i="1"/>
  <c r="AR53" i="1"/>
  <c r="BJ31" i="1"/>
  <c r="BK31" i="1" s="1"/>
  <c r="CC31" i="1"/>
  <c r="CH31" i="1" s="1"/>
  <c r="AC33" i="1"/>
  <c r="AE33" i="1" s="1"/>
  <c r="AR33" i="1" s="1"/>
  <c r="AJ33" i="1"/>
  <c r="AK33" i="1"/>
  <c r="BL33" i="1"/>
  <c r="E34" i="1"/>
  <c r="AO34" i="1" s="1"/>
  <c r="AH34" i="1"/>
  <c r="AJ34" i="1"/>
  <c r="AL34" i="1" s="1"/>
  <c r="J35" i="1"/>
  <c r="L35" i="1" s="1"/>
  <c r="AR35" i="1" s="1"/>
  <c r="CQ35" i="1"/>
  <c r="DJ35" i="1"/>
  <c r="DK35" i="1" s="1"/>
  <c r="DG36" i="1"/>
  <c r="CW37" i="1"/>
  <c r="DB37" i="1" s="1"/>
  <c r="CL37" i="1"/>
  <c r="CR37" i="1" s="1"/>
  <c r="DJ37" i="1"/>
  <c r="DK37" i="1" s="1"/>
  <c r="AX38" i="1"/>
  <c r="AY38" i="1" s="1"/>
  <c r="BL38" i="1" s="1"/>
  <c r="DC38" i="1" s="1"/>
  <c r="CQ39" i="1"/>
  <c r="CR39" i="1" s="1"/>
  <c r="CU39" i="1"/>
  <c r="AR40" i="1"/>
  <c r="AO41" i="1"/>
  <c r="CG42" i="1"/>
  <c r="AO43" i="1"/>
  <c r="CU43" i="1"/>
  <c r="AO46" i="1"/>
  <c r="BC47" i="1"/>
  <c r="BB47" i="1"/>
  <c r="BA47" i="1"/>
  <c r="CG48" i="1"/>
  <c r="CH48" i="1" s="1"/>
  <c r="BB49" i="1"/>
  <c r="BC49" i="1" s="1"/>
  <c r="BL49" i="1" s="1"/>
  <c r="DC49" i="1" s="1"/>
  <c r="BA49" i="1"/>
  <c r="CU49" i="1"/>
  <c r="BA51" i="1"/>
  <c r="BB51" i="1"/>
  <c r="BC51" i="1" s="1"/>
  <c r="CG51" i="1"/>
  <c r="AR54" i="1"/>
  <c r="CQ55" i="1"/>
  <c r="CU55" i="1"/>
  <c r="DB55" i="1" s="1"/>
  <c r="AR57" i="1"/>
  <c r="CH57" i="1"/>
  <c r="BU58" i="1"/>
  <c r="CL62" i="1"/>
  <c r="CR62" i="1" s="1"/>
  <c r="CW62" i="1"/>
  <c r="DB62" i="1" s="1"/>
  <c r="AR68" i="1"/>
  <c r="CQ74" i="1"/>
  <c r="CR74" i="1" s="1"/>
  <c r="CU74" i="1"/>
  <c r="AI33" i="1"/>
  <c r="BI37" i="1"/>
  <c r="BJ37" i="1" s="1"/>
  <c r="BK37" i="1" s="1"/>
  <c r="DA39" i="1"/>
  <c r="DB39" i="1" s="1"/>
  <c r="AQ41" i="1"/>
  <c r="CU41" i="1"/>
  <c r="BJ42" i="1"/>
  <c r="BK42" i="1" s="1"/>
  <c r="BG43" i="1"/>
  <c r="CU44" i="1"/>
  <c r="DB44" i="1" s="1"/>
  <c r="CG45" i="1"/>
  <c r="AW46" i="1"/>
  <c r="AX46" i="1" s="1"/>
  <c r="AY46" i="1" s="1"/>
  <c r="AQ48" i="1"/>
  <c r="BJ50" i="1"/>
  <c r="BK50" i="1" s="1"/>
  <c r="BI50" i="1"/>
  <c r="CG50" i="1"/>
  <c r="AH52" i="1"/>
  <c r="AI52" i="1"/>
  <c r="AK53" i="1"/>
  <c r="AM53" i="1"/>
  <c r="BF54" i="1"/>
  <c r="BG54" i="1" s="1"/>
  <c r="BL54" i="1" s="1"/>
  <c r="BE54" i="1"/>
  <c r="CC54" i="1"/>
  <c r="CH54" i="1" s="1"/>
  <c r="CL54" i="1"/>
  <c r="CR54" i="1" s="1"/>
  <c r="AQ56" i="1"/>
  <c r="AS58" i="1"/>
  <c r="AU58" i="1" s="1"/>
  <c r="CQ58" i="1"/>
  <c r="CR58" i="1" s="1"/>
  <c r="AS59" i="1"/>
  <c r="AU59" i="1" s="1"/>
  <c r="CC60" i="1"/>
  <c r="CH60" i="1" s="1"/>
  <c r="CW61" i="1"/>
  <c r="X63" i="1"/>
  <c r="AO63" i="1" s="1"/>
  <c r="CG64" i="1"/>
  <c r="CW65" i="1"/>
  <c r="CL65" i="1"/>
  <c r="CR65" i="1" s="1"/>
  <c r="BJ66" i="1"/>
  <c r="BK66" i="1" s="1"/>
  <c r="BI66" i="1"/>
  <c r="AO67" i="1"/>
  <c r="BF67" i="1"/>
  <c r="BG67" i="1" s="1"/>
  <c r="CQ67" i="1"/>
  <c r="AI68" i="1"/>
  <c r="BY68" i="1"/>
  <c r="E69" i="1"/>
  <c r="AO69" i="1" s="1"/>
  <c r="AH69" i="1"/>
  <c r="BK71" i="1"/>
  <c r="BJ71" i="1"/>
  <c r="AR73" i="1"/>
  <c r="AJ75" i="1"/>
  <c r="AL75" i="1" s="1"/>
  <c r="BT75" i="1"/>
  <c r="BU75" i="1" s="1"/>
  <c r="L77" i="1"/>
  <c r="AR77" i="1" s="1"/>
  <c r="AN78" i="1"/>
  <c r="AS78" i="1" s="1"/>
  <c r="AU78" i="1" s="1"/>
  <c r="AL78" i="1"/>
  <c r="AK79" i="1"/>
  <c r="AC79" i="1"/>
  <c r="AE79" i="1" s="1"/>
  <c r="AJ87" i="1"/>
  <c r="AL87" i="1" s="1"/>
  <c r="AC87" i="1"/>
  <c r="AE87" i="1" s="1"/>
  <c r="AH88" i="1"/>
  <c r="E88" i="1"/>
  <c r="AO88" i="1" s="1"/>
  <c r="CU36" i="1"/>
  <c r="AH38" i="1"/>
  <c r="BT42" i="1"/>
  <c r="BU42" i="1" s="1"/>
  <c r="CH42" i="1" s="1"/>
  <c r="CU46" i="1"/>
  <c r="DK49" i="1"/>
  <c r="AK50" i="1"/>
  <c r="E51" i="1"/>
  <c r="AO51" i="1" s="1"/>
  <c r="AI51" i="1"/>
  <c r="CW51" i="1"/>
  <c r="CL51" i="1"/>
  <c r="CR51" i="1" s="1"/>
  <c r="X52" i="1"/>
  <c r="AO52" i="1" s="1"/>
  <c r="AJ52" i="1"/>
  <c r="AL52" i="1" s="1"/>
  <c r="AH62" i="1"/>
  <c r="BC63" i="1"/>
  <c r="BL63" i="1" s="1"/>
  <c r="BB63" i="1"/>
  <c r="AC64" i="1"/>
  <c r="AE64" i="1" s="1"/>
  <c r="AR64" i="1" s="1"/>
  <c r="AJ64" i="1"/>
  <c r="AL64" i="1" s="1"/>
  <c r="AL68" i="1"/>
  <c r="AM69" i="1"/>
  <c r="AN70" i="1"/>
  <c r="AS70" i="1" s="1"/>
  <c r="AU70" i="1" s="1"/>
  <c r="DB70" i="1"/>
  <c r="AL71" i="1"/>
  <c r="AS71" i="1"/>
  <c r="AU71" i="1" s="1"/>
  <c r="AR75" i="1"/>
  <c r="BP77" i="1"/>
  <c r="AH78" i="1"/>
  <c r="E78" i="1"/>
  <c r="AO78" i="1" s="1"/>
  <c r="AM78" i="1"/>
  <c r="BA79" i="1"/>
  <c r="DK80" i="1"/>
  <c r="AH87" i="1"/>
  <c r="E87" i="1"/>
  <c r="AO87" i="1" s="1"/>
  <c r="E100" i="1"/>
  <c r="AI100" i="1"/>
  <c r="BF104" i="1"/>
  <c r="BE104" i="1"/>
  <c r="BG104" i="1"/>
  <c r="BA37" i="1"/>
  <c r="BB37" i="1" s="1"/>
  <c r="BC37" i="1" s="1"/>
  <c r="CG37" i="1"/>
  <c r="CQ37" i="1"/>
  <c r="CC39" i="1"/>
  <c r="BG41" i="1"/>
  <c r="BE41" i="1"/>
  <c r="BF41" i="1" s="1"/>
  <c r="X42" i="1"/>
  <c r="BA42" i="1"/>
  <c r="BB42" i="1" s="1"/>
  <c r="BC42" i="1" s="1"/>
  <c r="BL42" i="1" s="1"/>
  <c r="AC43" i="1"/>
  <c r="AE43" i="1" s="1"/>
  <c r="AR43" i="1" s="1"/>
  <c r="AY43" i="1"/>
  <c r="J44" i="1"/>
  <c r="L44" i="1" s="1"/>
  <c r="AR44" i="1" s="1"/>
  <c r="BA45" i="1"/>
  <c r="BB45" i="1" s="1"/>
  <c r="BC45" i="1" s="1"/>
  <c r="BL45" i="1" s="1"/>
  <c r="DC45" i="1" s="1"/>
  <c r="BY45" i="1"/>
  <c r="CH45" i="1" s="1"/>
  <c r="L46" i="1"/>
  <c r="AR46" i="1" s="1"/>
  <c r="AC46" i="1"/>
  <c r="AE46" i="1" s="1"/>
  <c r="AH47" i="1"/>
  <c r="BF47" i="1"/>
  <c r="BG47" i="1" s="1"/>
  <c r="CC47" i="1"/>
  <c r="CH47" i="1" s="1"/>
  <c r="AJ48" i="1"/>
  <c r="AL48" i="1" s="1"/>
  <c r="AC48" i="1"/>
  <c r="AE48" i="1" s="1"/>
  <c r="CU48" i="1"/>
  <c r="AI49" i="1"/>
  <c r="BB50" i="1"/>
  <c r="BC50" i="1" s="1"/>
  <c r="BA50" i="1"/>
  <c r="BY50" i="1"/>
  <c r="CH50" i="1" s="1"/>
  <c r="AJ51" i="1"/>
  <c r="AX51" i="1"/>
  <c r="AY51" i="1" s="1"/>
  <c r="BJ51" i="1"/>
  <c r="BK51" i="1" s="1"/>
  <c r="CR52" i="1"/>
  <c r="AS53" i="1"/>
  <c r="AU53" i="1" s="1"/>
  <c r="BE53" i="1"/>
  <c r="AH54" i="1"/>
  <c r="CU54" i="1"/>
  <c r="DK54" i="1"/>
  <c r="BC55" i="1"/>
  <c r="BB55" i="1"/>
  <c r="AC56" i="1"/>
  <c r="AE56" i="1" s="1"/>
  <c r="AR56" i="1" s="1"/>
  <c r="AJ56" i="1"/>
  <c r="AL56" i="1" s="1"/>
  <c r="CR57" i="1"/>
  <c r="E58" i="1"/>
  <c r="AM58" i="1"/>
  <c r="BJ58" i="1"/>
  <c r="BK58" i="1" s="1"/>
  <c r="BI58" i="1"/>
  <c r="CQ60" i="1"/>
  <c r="CR60" i="1" s="1"/>
  <c r="CU61" i="1"/>
  <c r="AW62" i="1"/>
  <c r="AX62" i="1" s="1"/>
  <c r="AY62" i="1" s="1"/>
  <c r="BA63" i="1"/>
  <c r="AK64" i="1"/>
  <c r="BY64" i="1"/>
  <c r="CC65" i="1"/>
  <c r="AE67" i="1"/>
  <c r="AR67" i="1" s="1"/>
  <c r="BJ67" i="1"/>
  <c r="BK67" i="1" s="1"/>
  <c r="BI67" i="1"/>
  <c r="AN68" i="1"/>
  <c r="BA68" i="1"/>
  <c r="DG68" i="1"/>
  <c r="DK68" i="1" s="1"/>
  <c r="BU69" i="1"/>
  <c r="CW69" i="1"/>
  <c r="CL69" i="1"/>
  <c r="CR69" i="1" s="1"/>
  <c r="CQ70" i="1"/>
  <c r="CW71" i="1"/>
  <c r="CL71" i="1"/>
  <c r="AH73" i="1"/>
  <c r="BK75" i="1"/>
  <c r="BJ75" i="1"/>
  <c r="AC76" i="1"/>
  <c r="AE76" i="1" s="1"/>
  <c r="AR76" i="1" s="1"/>
  <c r="E77" i="1"/>
  <c r="AO77" i="1" s="1"/>
  <c r="AH77" i="1"/>
  <c r="AM77" i="1"/>
  <c r="BB79" i="1"/>
  <c r="BC79" i="1" s="1"/>
  <c r="BL79" i="1" s="1"/>
  <c r="DC79" i="1" s="1"/>
  <c r="BY37" i="1"/>
  <c r="BK39" i="1"/>
  <c r="DA41" i="1"/>
  <c r="DB41" i="1" s="1"/>
  <c r="CW43" i="1"/>
  <c r="AS45" i="1"/>
  <c r="AU45" i="1" s="1"/>
  <c r="AR48" i="1"/>
  <c r="BG49" i="1"/>
  <c r="CC49" i="1"/>
  <c r="CH49" i="1" s="1"/>
  <c r="CW50" i="1"/>
  <c r="DB50" i="1" s="1"/>
  <c r="AQ51" i="1"/>
  <c r="CU51" i="1"/>
  <c r="AY54" i="1"/>
  <c r="AX54" i="1"/>
  <c r="AW54" i="1"/>
  <c r="CH55" i="1"/>
  <c r="AH60" i="1"/>
  <c r="BU60" i="1"/>
  <c r="AO62" i="1"/>
  <c r="BG65" i="1"/>
  <c r="CU65" i="1"/>
  <c r="DK65" i="1"/>
  <c r="AC66" i="1"/>
  <c r="AE66" i="1" s="1"/>
  <c r="AR66" i="1" s="1"/>
  <c r="AJ66" i="1"/>
  <c r="AL66" i="1" s="1"/>
  <c r="AW67" i="1"/>
  <c r="AX67" i="1" s="1"/>
  <c r="AY67" i="1" s="1"/>
  <c r="BB68" i="1"/>
  <c r="BC68" i="1" s="1"/>
  <c r="BL68" i="1" s="1"/>
  <c r="AC69" i="1"/>
  <c r="AE69" i="1" s="1"/>
  <c r="AJ69" i="1"/>
  <c r="AO70" i="1"/>
  <c r="AH71" i="1"/>
  <c r="E71" i="1"/>
  <c r="AO71" i="1" s="1"/>
  <c r="BK73" i="1"/>
  <c r="BL73" i="1" s="1"/>
  <c r="DC73" i="1" s="1"/>
  <c r="DD73" i="1" s="1"/>
  <c r="AI74" i="1"/>
  <c r="BG77" i="1"/>
  <c r="BF77" i="1"/>
  <c r="BU77" i="1"/>
  <c r="CH77" i="1" s="1"/>
  <c r="AJ79" i="1"/>
  <c r="AL79" i="1" s="1"/>
  <c r="J79" i="1"/>
  <c r="L79" i="1" s="1"/>
  <c r="AR79" i="1" s="1"/>
  <c r="AJ84" i="1"/>
  <c r="AL84" i="1" s="1"/>
  <c r="BE90" i="1"/>
  <c r="BF90" i="1"/>
  <c r="BG90" i="1" s="1"/>
  <c r="BL90" i="1" s="1"/>
  <c r="DC90" i="1" s="1"/>
  <c r="DD90" i="1" s="1"/>
  <c r="AW53" i="1"/>
  <c r="CQ53" i="1"/>
  <c r="CR53" i="1" s="1"/>
  <c r="AO54" i="1"/>
  <c r="BG56" i="1"/>
  <c r="CW56" i="1"/>
  <c r="BG57" i="1"/>
  <c r="X58" i="1"/>
  <c r="CW58" i="1"/>
  <c r="DB58" i="1" s="1"/>
  <c r="J59" i="1"/>
  <c r="L59" i="1" s="1"/>
  <c r="AC59" i="1"/>
  <c r="AE59" i="1" s="1"/>
  <c r="AJ59" i="1"/>
  <c r="AK59" i="1"/>
  <c r="BF59" i="1"/>
  <c r="BG59" i="1" s="1"/>
  <c r="BL59" i="1" s="1"/>
  <c r="DC59" i="1" s="1"/>
  <c r="AN60" i="1"/>
  <c r="AS60" i="1" s="1"/>
  <c r="AU60" i="1" s="1"/>
  <c r="BI60" i="1"/>
  <c r="AK61" i="1"/>
  <c r="CR63" i="1"/>
  <c r="AS64" i="1"/>
  <c r="AU64" i="1" s="1"/>
  <c r="AY64" i="1"/>
  <c r="BE64" i="1"/>
  <c r="BP64" i="1"/>
  <c r="BU64" i="1" s="1"/>
  <c r="CH64" i="1" s="1"/>
  <c r="BP66" i="1"/>
  <c r="DK67" i="1"/>
  <c r="BP68" i="1"/>
  <c r="CU69" i="1"/>
  <c r="AR72" i="1"/>
  <c r="CW72" i="1"/>
  <c r="CL72" i="1"/>
  <c r="CR72" i="1" s="1"/>
  <c r="CW73" i="1"/>
  <c r="DB73" i="1" s="1"/>
  <c r="CL73" i="1"/>
  <c r="CR73" i="1" s="1"/>
  <c r="DJ75" i="1"/>
  <c r="DK75" i="1" s="1"/>
  <c r="AS77" i="1"/>
  <c r="AU77" i="1" s="1"/>
  <c r="BE77" i="1"/>
  <c r="CW77" i="1"/>
  <c r="DB77" i="1" s="1"/>
  <c r="CL77" i="1"/>
  <c r="CR77" i="1" s="1"/>
  <c r="CU78" i="1"/>
  <c r="CQ79" i="1"/>
  <c r="DK84" i="1"/>
  <c r="CW38" i="1"/>
  <c r="DB38" i="1" s="1"/>
  <c r="BC39" i="1"/>
  <c r="BL39" i="1" s="1"/>
  <c r="BJ39" i="1"/>
  <c r="DG39" i="1"/>
  <c r="DK39" i="1" s="1"/>
  <c r="AI41" i="1"/>
  <c r="AI43" i="1"/>
  <c r="BK43" i="1"/>
  <c r="CL43" i="1"/>
  <c r="CR43" i="1" s="1"/>
  <c r="AH44" i="1"/>
  <c r="DG45" i="1"/>
  <c r="DK45" i="1" s="1"/>
  <c r="AH46" i="1"/>
  <c r="CQ47" i="1"/>
  <c r="CR47" i="1" s="1"/>
  <c r="BG48" i="1"/>
  <c r="CR49" i="1"/>
  <c r="AN50" i="1"/>
  <c r="AS50" i="1" s="1"/>
  <c r="AU50" i="1" s="1"/>
  <c r="AK51" i="1"/>
  <c r="BY51" i="1"/>
  <c r="CH51" i="1" s="1"/>
  <c r="BC52" i="1"/>
  <c r="BL52" i="1" s="1"/>
  <c r="CQ52" i="1"/>
  <c r="DB52" i="1"/>
  <c r="BK53" i="1"/>
  <c r="BL53" i="1" s="1"/>
  <c r="CG53" i="1"/>
  <c r="DA54" i="1"/>
  <c r="DB54" i="1" s="1"/>
  <c r="CR55" i="1"/>
  <c r="AY56" i="1"/>
  <c r="BL56" i="1" s="1"/>
  <c r="CU57" i="1"/>
  <c r="DB57" i="1"/>
  <c r="BB58" i="1"/>
  <c r="BC58" i="1" s="1"/>
  <c r="BL58" i="1" s="1"/>
  <c r="DC58" i="1" s="1"/>
  <c r="BA58" i="1"/>
  <c r="CW59" i="1"/>
  <c r="DB59" i="1" s="1"/>
  <c r="CL59" i="1"/>
  <c r="CR59" i="1" s="1"/>
  <c r="E60" i="1"/>
  <c r="AO60" i="1" s="1"/>
  <c r="BC60" i="1"/>
  <c r="BJ60" i="1"/>
  <c r="BK60" i="1" s="1"/>
  <c r="CG61" i="1"/>
  <c r="CH61" i="1" s="1"/>
  <c r="AJ62" i="1"/>
  <c r="AL62" i="1" s="1"/>
  <c r="BU63" i="1"/>
  <c r="CH63" i="1" s="1"/>
  <c r="CQ63" i="1"/>
  <c r="BF64" i="1"/>
  <c r="BG64" i="1" s="1"/>
  <c r="BL64" i="1" s="1"/>
  <c r="DC64" i="1" s="1"/>
  <c r="CL64" i="1"/>
  <c r="CR64" i="1" s="1"/>
  <c r="AI65" i="1"/>
  <c r="BT65" i="1"/>
  <c r="BU65" i="1" s="1"/>
  <c r="BA66" i="1"/>
  <c r="BB66" i="1" s="1"/>
  <c r="BC66" i="1" s="1"/>
  <c r="BL66" i="1" s="1"/>
  <c r="DC66" i="1" s="1"/>
  <c r="AJ67" i="1"/>
  <c r="AL67" i="1" s="1"/>
  <c r="CR68" i="1"/>
  <c r="L69" i="1"/>
  <c r="AR69" i="1" s="1"/>
  <c r="CC69" i="1"/>
  <c r="AC70" i="1"/>
  <c r="AE70" i="1" s="1"/>
  <c r="AR70" i="1" s="1"/>
  <c r="DG70" i="1"/>
  <c r="DK70" i="1" s="1"/>
  <c r="CH71" i="1"/>
  <c r="CU71" i="1"/>
  <c r="AH75" i="1"/>
  <c r="X75" i="1"/>
  <c r="AY75" i="1"/>
  <c r="AX75" i="1"/>
  <c r="CC75" i="1"/>
  <c r="CH75" i="1" s="1"/>
  <c r="DB78" i="1"/>
  <c r="BU79" i="1"/>
  <c r="CH79" i="1" s="1"/>
  <c r="CU79" i="1"/>
  <c r="L80" i="1"/>
  <c r="BA81" i="1"/>
  <c r="BC81" i="1"/>
  <c r="CU82" i="1"/>
  <c r="AK86" i="1"/>
  <c r="CL87" i="1"/>
  <c r="CW87" i="1"/>
  <c r="AJ89" i="1"/>
  <c r="AL89" i="1" s="1"/>
  <c r="AC89" i="1"/>
  <c r="AE89" i="1" s="1"/>
  <c r="AR89" i="1" s="1"/>
  <c r="AS69" i="1"/>
  <c r="AU69" i="1" s="1"/>
  <c r="AJ70" i="1"/>
  <c r="AL70" i="1" s="1"/>
  <c r="BF70" i="1"/>
  <c r="BE70" i="1"/>
  <c r="BB71" i="1"/>
  <c r="BC71" i="1" s="1"/>
  <c r="BL71" i="1" s="1"/>
  <c r="BY74" i="1"/>
  <c r="CH74" i="1" s="1"/>
  <c r="BF78" i="1"/>
  <c r="BG78" i="1" s="1"/>
  <c r="BL78" i="1" s="1"/>
  <c r="DC78" i="1" s="1"/>
  <c r="DD78" i="1" s="1"/>
  <c r="BE78" i="1"/>
  <c r="X80" i="1"/>
  <c r="AS83" i="1"/>
  <c r="AU83" i="1" s="1"/>
  <c r="AR84" i="1"/>
  <c r="E92" i="1"/>
  <c r="AI92" i="1"/>
  <c r="BY66" i="1"/>
  <c r="AH67" i="1"/>
  <c r="BG70" i="1"/>
  <c r="BL70" i="1" s="1"/>
  <c r="DC70" i="1" s="1"/>
  <c r="DD70" i="1" s="1"/>
  <c r="BA71" i="1"/>
  <c r="AJ72" i="1"/>
  <c r="AL72" i="1" s="1"/>
  <c r="BG72" i="1"/>
  <c r="BL72" i="1" s="1"/>
  <c r="CU72" i="1"/>
  <c r="BE74" i="1"/>
  <c r="AI75" i="1"/>
  <c r="BA75" i="1"/>
  <c r="CL75" i="1"/>
  <c r="CR75" i="1" s="1"/>
  <c r="BK76" i="1"/>
  <c r="BT76" i="1"/>
  <c r="BU76" i="1" s="1"/>
  <c r="CH76" i="1" s="1"/>
  <c r="AW77" i="1"/>
  <c r="CC78" i="1"/>
  <c r="CH78" i="1" s="1"/>
  <c r="CL78" i="1"/>
  <c r="CR78" i="1" s="1"/>
  <c r="BP80" i="1"/>
  <c r="BU80" i="1" s="1"/>
  <c r="AS82" i="1"/>
  <c r="AU82" i="1" s="1"/>
  <c r="CL82" i="1"/>
  <c r="CR82" i="1" s="1"/>
  <c r="CW82" i="1"/>
  <c r="X86" i="1"/>
  <c r="AO86" i="1" s="1"/>
  <c r="AH86" i="1"/>
  <c r="BI91" i="1"/>
  <c r="BJ91" i="1" s="1"/>
  <c r="BK91" i="1" s="1"/>
  <c r="AM93" i="1"/>
  <c r="AE93" i="1"/>
  <c r="X102" i="1"/>
  <c r="AH102" i="1"/>
  <c r="BI45" i="1"/>
  <c r="BJ45" i="1" s="1"/>
  <c r="BK45" i="1" s="1"/>
  <c r="AW49" i="1"/>
  <c r="AX49" i="1" s="1"/>
  <c r="AY49" i="1" s="1"/>
  <c r="BE49" i="1"/>
  <c r="BA53" i="1"/>
  <c r="BI53" i="1"/>
  <c r="AW57" i="1"/>
  <c r="AX57" i="1" s="1"/>
  <c r="AY57" i="1" s="1"/>
  <c r="BE57" i="1"/>
  <c r="BF57" i="1" s="1"/>
  <c r="AI59" i="1"/>
  <c r="BA61" i="1"/>
  <c r="BB61" i="1" s="1"/>
  <c r="BC61" i="1" s="1"/>
  <c r="BI61" i="1"/>
  <c r="BJ61" i="1" s="1"/>
  <c r="BK61" i="1" s="1"/>
  <c r="AW65" i="1"/>
  <c r="AX65" i="1" s="1"/>
  <c r="AY65" i="1" s="1"/>
  <c r="BE65" i="1"/>
  <c r="BF65" i="1" s="1"/>
  <c r="BE66" i="1"/>
  <c r="BF66" i="1" s="1"/>
  <c r="BG66" i="1" s="1"/>
  <c r="AI67" i="1"/>
  <c r="CG69" i="1"/>
  <c r="AH70" i="1"/>
  <c r="AW70" i="1"/>
  <c r="AX70" i="1" s="1"/>
  <c r="AY70" i="1" s="1"/>
  <c r="CQ71" i="1"/>
  <c r="AY72" i="1"/>
  <c r="BE72" i="1"/>
  <c r="BP72" i="1"/>
  <c r="BU72" i="1" s="1"/>
  <c r="CH72" i="1" s="1"/>
  <c r="E73" i="1"/>
  <c r="AO73" i="1" s="1"/>
  <c r="AN73" i="1"/>
  <c r="AS73" i="1" s="1"/>
  <c r="AU73" i="1" s="1"/>
  <c r="BI73" i="1"/>
  <c r="BJ73" i="1" s="1"/>
  <c r="BF74" i="1"/>
  <c r="BG74" i="1" s="1"/>
  <c r="E75" i="1"/>
  <c r="AO75" i="1" s="1"/>
  <c r="BB75" i="1"/>
  <c r="BC75" i="1" s="1"/>
  <c r="BL75" i="1" s="1"/>
  <c r="DC75" i="1" s="1"/>
  <c r="BC76" i="1"/>
  <c r="BL76" i="1" s="1"/>
  <c r="BI76" i="1"/>
  <c r="CQ76" i="1"/>
  <c r="CR76" i="1" s="1"/>
  <c r="CW76" i="1"/>
  <c r="DB76" i="1" s="1"/>
  <c r="AX77" i="1"/>
  <c r="AY77" i="1" s="1"/>
  <c r="CG77" i="1"/>
  <c r="AW78" i="1"/>
  <c r="AX78" i="1" s="1"/>
  <c r="AY78" i="1" s="1"/>
  <c r="AH79" i="1"/>
  <c r="AL82" i="1"/>
  <c r="BB82" i="1"/>
  <c r="BC82" i="1" s="1"/>
  <c r="BL82" i="1" s="1"/>
  <c r="BA82" i="1"/>
  <c r="L83" i="1"/>
  <c r="AR83" i="1" s="1"/>
  <c r="AL85" i="1"/>
  <c r="BU87" i="1"/>
  <c r="DK89" i="1"/>
  <c r="AX114" i="1"/>
  <c r="AY114" i="1"/>
  <c r="AW114" i="1"/>
  <c r="AH115" i="1"/>
  <c r="X115" i="1"/>
  <c r="CC70" i="1"/>
  <c r="CH70" i="1" s="1"/>
  <c r="BU73" i="1"/>
  <c r="CH73" i="1" s="1"/>
  <c r="CW74" i="1"/>
  <c r="DB74" i="1" s="1"/>
  <c r="CU75" i="1"/>
  <c r="X76" i="1"/>
  <c r="AO76" i="1" s="1"/>
  <c r="AH76" i="1"/>
  <c r="AI79" i="1"/>
  <c r="AE80" i="1"/>
  <c r="X81" i="1"/>
  <c r="CU83" i="1"/>
  <c r="X84" i="1"/>
  <c r="AX84" i="1"/>
  <c r="AY84" i="1" s="1"/>
  <c r="AW84" i="1"/>
  <c r="DK88" i="1"/>
  <c r="DK90" i="1"/>
  <c r="AI108" i="1"/>
  <c r="E108" i="1"/>
  <c r="AO108" i="1" s="1"/>
  <c r="BC114" i="1"/>
  <c r="BL114" i="1" s="1"/>
  <c r="BB114" i="1"/>
  <c r="BA114" i="1"/>
  <c r="CW66" i="1"/>
  <c r="DB66" i="1" s="1"/>
  <c r="CL67" i="1"/>
  <c r="CR67" i="1" s="1"/>
  <c r="BK68" i="1"/>
  <c r="BT68" i="1"/>
  <c r="BU68" i="1" s="1"/>
  <c r="CH68" i="1" s="1"/>
  <c r="AK69" i="1"/>
  <c r="BY69" i="1"/>
  <c r="CL70" i="1"/>
  <c r="CR70" i="1" s="1"/>
  <c r="AI72" i="1"/>
  <c r="E74" i="1"/>
  <c r="AO74" i="1" s="1"/>
  <c r="BI74" i="1"/>
  <c r="BJ74" i="1" s="1"/>
  <c r="BK74" i="1" s="1"/>
  <c r="AQ75" i="1"/>
  <c r="BG75" i="1"/>
  <c r="BF75" i="1"/>
  <c r="CW75" i="1"/>
  <c r="DB75" i="1" s="1"/>
  <c r="BY77" i="1"/>
  <c r="L78" i="1"/>
  <c r="AR78" i="1" s="1"/>
  <c r="AC78" i="1"/>
  <c r="AE78" i="1" s="1"/>
  <c r="E79" i="1"/>
  <c r="AO79" i="1" s="1"/>
  <c r="CR79" i="1"/>
  <c r="CW79" i="1"/>
  <c r="DB79" i="1" s="1"/>
  <c r="AH80" i="1"/>
  <c r="E81" i="1"/>
  <c r="AO81" i="1" s="1"/>
  <c r="AH81" i="1"/>
  <c r="AC81" i="1"/>
  <c r="AE81" i="1" s="1"/>
  <c r="AJ81" i="1"/>
  <c r="AL81" i="1" s="1"/>
  <c r="AX81" i="1"/>
  <c r="AY81" i="1" s="1"/>
  <c r="AW81" i="1"/>
  <c r="AH82" i="1"/>
  <c r="E82" i="1"/>
  <c r="AO82" i="1" s="1"/>
  <c r="CH82" i="1"/>
  <c r="AH83" i="1"/>
  <c r="E83" i="1"/>
  <c r="AO83" i="1" s="1"/>
  <c r="BF83" i="1"/>
  <c r="BG83" i="1" s="1"/>
  <c r="BL83" i="1" s="1"/>
  <c r="BE83" i="1"/>
  <c r="BA84" i="1"/>
  <c r="BC84" i="1"/>
  <c r="AJ88" i="1"/>
  <c r="AL88" i="1" s="1"/>
  <c r="AC88" i="1"/>
  <c r="AE88" i="1" s="1"/>
  <c r="BE88" i="1"/>
  <c r="BF88" i="1"/>
  <c r="BG88" i="1" s="1"/>
  <c r="BL88" i="1" s="1"/>
  <c r="CH92" i="1"/>
  <c r="AR93" i="1"/>
  <c r="AJ97" i="1"/>
  <c r="AL97" i="1" s="1"/>
  <c r="AC97" i="1"/>
  <c r="AE97" i="1" s="1"/>
  <c r="AR97" i="1" s="1"/>
  <c r="E80" i="1"/>
  <c r="CU80" i="1"/>
  <c r="J82" i="1"/>
  <c r="L82" i="1" s="1"/>
  <c r="AR82" i="1" s="1"/>
  <c r="AX82" i="1"/>
  <c r="AY82" i="1" s="1"/>
  <c r="AQ84" i="1"/>
  <c r="BL85" i="1"/>
  <c r="AC86" i="1"/>
  <c r="AE86" i="1" s="1"/>
  <c r="AR86" i="1" s="1"/>
  <c r="BF86" i="1"/>
  <c r="BE86" i="1"/>
  <c r="DB86" i="1"/>
  <c r="CH87" i="1"/>
  <c r="AR90" i="1"/>
  <c r="CH90" i="1"/>
  <c r="AH91" i="1"/>
  <c r="X91" i="1"/>
  <c r="E95" i="1"/>
  <c r="AO95" i="1" s="1"/>
  <c r="AH95" i="1"/>
  <c r="CW95" i="1"/>
  <c r="DB95" i="1" s="1"/>
  <c r="CL95" i="1"/>
  <c r="CR95" i="1" s="1"/>
  <c r="BF96" i="1"/>
  <c r="BG96" i="1" s="1"/>
  <c r="BE96" i="1"/>
  <c r="CR98" i="1"/>
  <c r="BC115" i="1"/>
  <c r="BA115" i="1"/>
  <c r="BU147" i="1"/>
  <c r="AS80" i="1"/>
  <c r="AU80" i="1" s="1"/>
  <c r="CG80" i="1"/>
  <c r="CW81" i="1"/>
  <c r="DB81" i="1" s="1"/>
  <c r="CL81" i="1"/>
  <c r="CR81" i="1" s="1"/>
  <c r="BK82" i="1"/>
  <c r="BP83" i="1"/>
  <c r="BU83" i="1" s="1"/>
  <c r="CH83" i="1" s="1"/>
  <c r="CL84" i="1"/>
  <c r="CR84" i="1" s="1"/>
  <c r="AH85" i="1"/>
  <c r="CR85" i="1"/>
  <c r="BG86" i="1"/>
  <c r="AS87" i="1"/>
  <c r="AU87" i="1" s="1"/>
  <c r="BL87" i="1"/>
  <c r="CU87" i="1"/>
  <c r="BU88" i="1"/>
  <c r="AH89" i="1"/>
  <c r="X92" i="1"/>
  <c r="AH92" i="1"/>
  <c r="CU94" i="1"/>
  <c r="AK103" i="1"/>
  <c r="AL103" i="1" s="1"/>
  <c r="BU104" i="1"/>
  <c r="CH104" i="1" s="1"/>
  <c r="BB115" i="1"/>
  <c r="DB115" i="1"/>
  <c r="E125" i="1"/>
  <c r="AH125" i="1"/>
  <c r="BB125" i="1"/>
  <c r="BC125" i="1" s="1"/>
  <c r="BL125" i="1" s="1"/>
  <c r="BA125" i="1"/>
  <c r="AS81" i="1"/>
  <c r="AU81" i="1" s="1"/>
  <c r="CG81" i="1"/>
  <c r="AH84" i="1"/>
  <c r="AM86" i="1"/>
  <c r="CW88" i="1"/>
  <c r="DB88" i="1" s="1"/>
  <c r="CL88" i="1"/>
  <c r="AL91" i="1"/>
  <c r="AC91" i="1"/>
  <c r="AE91" i="1" s="1"/>
  <c r="AR91" i="1" s="1"/>
  <c r="AC92" i="1"/>
  <c r="AE92" i="1" s="1"/>
  <c r="AR92" i="1" s="1"/>
  <c r="AJ92" i="1"/>
  <c r="AL92" i="1" s="1"/>
  <c r="AO96" i="1"/>
  <c r="CH100" i="1"/>
  <c r="AR101" i="1"/>
  <c r="CL103" i="1"/>
  <c r="CW103" i="1"/>
  <c r="DB103" i="1" s="1"/>
  <c r="BE105" i="1"/>
  <c r="BG105" i="1"/>
  <c r="BL105" i="1" s="1"/>
  <c r="BF105" i="1"/>
  <c r="CH112" i="1"/>
  <c r="BY81" i="1"/>
  <c r="CH81" i="1" s="1"/>
  <c r="CQ82" i="1"/>
  <c r="CQ83" i="1"/>
  <c r="AQ85" i="1"/>
  <c r="BY85" i="1"/>
  <c r="CH85" i="1" s="1"/>
  <c r="AJ86" i="1"/>
  <c r="AL86" i="1" s="1"/>
  <c r="CH88" i="1"/>
  <c r="AQ89" i="1"/>
  <c r="BE89" i="1"/>
  <c r="BF89" i="1"/>
  <c r="BG89" i="1" s="1"/>
  <c r="BL89" i="1" s="1"/>
  <c r="DK93" i="1"/>
  <c r="BK94" i="1"/>
  <c r="BI94" i="1"/>
  <c r="CQ97" i="1"/>
  <c r="CR97" i="1" s="1"/>
  <c r="CU97" i="1"/>
  <c r="DB97" i="1" s="1"/>
  <c r="AC99" i="1"/>
  <c r="AE99" i="1" s="1"/>
  <c r="AR99" i="1" s="1"/>
  <c r="AJ105" i="1"/>
  <c r="AL105" i="1" s="1"/>
  <c r="AC105" i="1"/>
  <c r="AE105" i="1" s="1"/>
  <c r="AR105" i="1" s="1"/>
  <c r="AQ79" i="1"/>
  <c r="CW80" i="1"/>
  <c r="J81" i="1"/>
  <c r="L81" i="1" s="1"/>
  <c r="AR81" i="1" s="1"/>
  <c r="BE81" i="1"/>
  <c r="DJ81" i="1"/>
  <c r="DK81" i="1" s="1"/>
  <c r="DJ82" i="1"/>
  <c r="DK82" i="1" s="1"/>
  <c r="E84" i="1"/>
  <c r="AO84" i="1" s="1"/>
  <c r="BA86" i="1"/>
  <c r="BB86" i="1"/>
  <c r="BC86" i="1" s="1"/>
  <c r="BL86" i="1" s="1"/>
  <c r="AX87" i="1"/>
  <c r="AY87" i="1"/>
  <c r="AW87" i="1"/>
  <c r="CQ88" i="1"/>
  <c r="CU88" i="1"/>
  <c r="BB91" i="1"/>
  <c r="BC91" i="1" s="1"/>
  <c r="BA91" i="1"/>
  <c r="DK91" i="1"/>
  <c r="BF95" i="1"/>
  <c r="BG95" i="1"/>
  <c r="BL95" i="1" s="1"/>
  <c r="BE95" i="1"/>
  <c r="BL97" i="1"/>
  <c r="AH98" i="1"/>
  <c r="CL99" i="1"/>
  <c r="CR99" i="1" s="1"/>
  <c r="CW99" i="1"/>
  <c r="DB99" i="1" s="1"/>
  <c r="AH108" i="1"/>
  <c r="X108" i="1"/>
  <c r="AK112" i="1"/>
  <c r="BY86" i="1"/>
  <c r="CH86" i="1" s="1"/>
  <c r="DG88" i="1"/>
  <c r="CH89" i="1"/>
  <c r="CQ89" i="1"/>
  <c r="CR89" i="1" s="1"/>
  <c r="AI90" i="1"/>
  <c r="AI91" i="1"/>
  <c r="CH91" i="1"/>
  <c r="CU91" i="1"/>
  <c r="CW91" i="1"/>
  <c r="DB91" i="1" s="1"/>
  <c r="AQ92" i="1"/>
  <c r="AK92" i="1"/>
  <c r="BJ92" i="1"/>
  <c r="BK92" i="1" s="1"/>
  <c r="BI92" i="1"/>
  <c r="BY92" i="1"/>
  <c r="AS93" i="1"/>
  <c r="AU93" i="1" s="1"/>
  <c r="AC95" i="1"/>
  <c r="AE95" i="1" s="1"/>
  <c r="AR95" i="1" s="1"/>
  <c r="AJ95" i="1"/>
  <c r="BP95" i="1"/>
  <c r="BU95" i="1" s="1"/>
  <c r="CH95" i="1" s="1"/>
  <c r="AJ96" i="1"/>
  <c r="AL96" i="1" s="1"/>
  <c r="BK96" i="1"/>
  <c r="DA96" i="1"/>
  <c r="DB96" i="1" s="1"/>
  <c r="CW98" i="1"/>
  <c r="DB98" i="1" s="1"/>
  <c r="X100" i="1"/>
  <c r="BI100" i="1"/>
  <c r="BJ100" i="1" s="1"/>
  <c r="BK100" i="1" s="1"/>
  <c r="BY100" i="1"/>
  <c r="AS101" i="1"/>
  <c r="AU101" i="1" s="1"/>
  <c r="BF103" i="1"/>
  <c r="BG103" i="1" s="1"/>
  <c r="BE103" i="1"/>
  <c r="CU103" i="1"/>
  <c r="BY105" i="1"/>
  <c r="CH105" i="1" s="1"/>
  <c r="BL112" i="1"/>
  <c r="X113" i="1"/>
  <c r="AO113" i="1" s="1"/>
  <c r="AI113" i="1"/>
  <c r="AO114" i="1"/>
  <c r="X119" i="1"/>
  <c r="AO119" i="1" s="1"/>
  <c r="DJ86" i="1"/>
  <c r="DK86" i="1" s="1"/>
  <c r="CQ87" i="1"/>
  <c r="DJ87" i="1"/>
  <c r="DK87" i="1" s="1"/>
  <c r="AO90" i="1"/>
  <c r="AY90" i="1"/>
  <c r="AW90" i="1"/>
  <c r="AX90" i="1" s="1"/>
  <c r="AO91" i="1"/>
  <c r="BC94" i="1"/>
  <c r="BA94" i="1"/>
  <c r="CR94" i="1"/>
  <c r="AM95" i="1"/>
  <c r="AX95" i="1"/>
  <c r="AR96" i="1"/>
  <c r="AC96" i="1"/>
  <c r="AE96" i="1" s="1"/>
  <c r="CC98" i="1"/>
  <c r="CH98" i="1" s="1"/>
  <c r="AI99" i="1"/>
  <c r="CU99" i="1"/>
  <c r="AQ100" i="1"/>
  <c r="AY100" i="1"/>
  <c r="CQ106" i="1"/>
  <c r="CR106" i="1" s="1"/>
  <c r="CU106" i="1"/>
  <c r="DB106" i="1" s="1"/>
  <c r="CL108" i="1"/>
  <c r="CR108" i="1" s="1"/>
  <c r="CW108" i="1"/>
  <c r="BU110" i="1"/>
  <c r="AX112" i="1"/>
  <c r="AY112" i="1" s="1"/>
  <c r="AW112" i="1"/>
  <c r="BU112" i="1"/>
  <c r="AH94" i="1"/>
  <c r="E94" i="1"/>
  <c r="AO94" i="1" s="1"/>
  <c r="BE98" i="1"/>
  <c r="AS100" i="1"/>
  <c r="AU100" i="1" s="1"/>
  <c r="CW101" i="1"/>
  <c r="CL101" i="1"/>
  <c r="CR101" i="1" s="1"/>
  <c r="AH103" i="1"/>
  <c r="E103" i="1"/>
  <c r="AO103" i="1" s="1"/>
  <c r="X105" i="1"/>
  <c r="AH105" i="1"/>
  <c r="CW105" i="1"/>
  <c r="DB105" i="1" s="1"/>
  <c r="CL105" i="1"/>
  <c r="BL106" i="1"/>
  <c r="AQ108" i="1"/>
  <c r="BB108" i="1"/>
  <c r="BC108" i="1"/>
  <c r="BL108" i="1" s="1"/>
  <c r="AC112" i="1"/>
  <c r="AE112" i="1" s="1"/>
  <c r="AJ112" i="1"/>
  <c r="AL112" i="1" s="1"/>
  <c r="CH121" i="1"/>
  <c r="BU122" i="1"/>
  <c r="AI84" i="1"/>
  <c r="BG84" i="1"/>
  <c r="AS86" i="1"/>
  <c r="AU86" i="1" s="1"/>
  <c r="J87" i="1"/>
  <c r="L87" i="1" s="1"/>
  <c r="AR87" i="1" s="1"/>
  <c r="AY88" i="1"/>
  <c r="DA89" i="1"/>
  <c r="DB89" i="1" s="1"/>
  <c r="AI93" i="1"/>
  <c r="AC94" i="1"/>
  <c r="AE94" i="1" s="1"/>
  <c r="AR94" i="1" s="1"/>
  <c r="CQ94" i="1"/>
  <c r="AK95" i="1"/>
  <c r="AS95" i="1"/>
  <c r="AU95" i="1" s="1"/>
  <c r="AY95" i="1"/>
  <c r="AX96" i="1"/>
  <c r="AY96" i="1" s="1"/>
  <c r="AW96" i="1"/>
  <c r="AC98" i="1"/>
  <c r="AE98" i="1" s="1"/>
  <c r="AR98" i="1" s="1"/>
  <c r="AJ98" i="1"/>
  <c r="AL98" i="1" s="1"/>
  <c r="BF98" i="1"/>
  <c r="BG98" i="1" s="1"/>
  <c r="CU98" i="1"/>
  <c r="AH99" i="1"/>
  <c r="X99" i="1"/>
  <c r="AO99" i="1" s="1"/>
  <c r="DD99" i="1" s="1"/>
  <c r="BT99" i="1"/>
  <c r="BU99" i="1" s="1"/>
  <c r="CH99" i="1" s="1"/>
  <c r="DC99" i="1" s="1"/>
  <c r="DK99" i="1"/>
  <c r="AC100" i="1"/>
  <c r="AE100" i="1" s="1"/>
  <c r="AR100" i="1" s="1"/>
  <c r="AI101" i="1"/>
  <c r="AU102" i="1"/>
  <c r="AL104" i="1"/>
  <c r="AW104" i="1"/>
  <c r="AX104" i="1" s="1"/>
  <c r="AY104" i="1" s="1"/>
  <c r="BL104" i="1" s="1"/>
  <c r="DA105" i="1"/>
  <c r="AC106" i="1"/>
  <c r="AE106" i="1" s="1"/>
  <c r="AR106" i="1" s="1"/>
  <c r="CU107" i="1"/>
  <c r="BA108" i="1"/>
  <c r="AC109" i="1"/>
  <c r="AE109" i="1" s="1"/>
  <c r="AR109" i="1" s="1"/>
  <c r="AJ109" i="1"/>
  <c r="AN110" i="1"/>
  <c r="AS110" i="1" s="1"/>
  <c r="AU110" i="1" s="1"/>
  <c r="X110" i="1"/>
  <c r="AC113" i="1"/>
  <c r="AE113" i="1" s="1"/>
  <c r="AR113" i="1" s="1"/>
  <c r="AJ113" i="1"/>
  <c r="AL113" i="1" s="1"/>
  <c r="CR114" i="1"/>
  <c r="DB114" i="1"/>
  <c r="CQ116" i="1"/>
  <c r="CU116" i="1"/>
  <c r="BY117" i="1"/>
  <c r="AC120" i="1"/>
  <c r="AE120" i="1" s="1"/>
  <c r="AJ120" i="1"/>
  <c r="AL120" i="1" s="1"/>
  <c r="AO123" i="1"/>
  <c r="X123" i="1"/>
  <c r="AH123" i="1"/>
  <c r="BC92" i="1"/>
  <c r="BB92" i="1"/>
  <c r="BA92" i="1"/>
  <c r="CR92" i="1"/>
  <c r="CW93" i="1"/>
  <c r="DB93" i="1" s="1"/>
  <c r="DC93" i="1" s="1"/>
  <c r="DD93" i="1" s="1"/>
  <c r="CL93" i="1"/>
  <c r="CR93" i="1" s="1"/>
  <c r="CG94" i="1"/>
  <c r="AH96" i="1"/>
  <c r="BC96" i="1"/>
  <c r="DK96" i="1"/>
  <c r="BA100" i="1"/>
  <c r="BB100" i="1" s="1"/>
  <c r="BC100" i="1" s="1"/>
  <c r="BL100" i="1" s="1"/>
  <c r="DC100" i="1" s="1"/>
  <c r="CR100" i="1"/>
  <c r="AE102" i="1"/>
  <c r="AR102" i="1" s="1"/>
  <c r="AO104" i="1"/>
  <c r="CU105" i="1"/>
  <c r="BE107" i="1"/>
  <c r="AO110" i="1"/>
  <c r="CC110" i="1"/>
  <c r="CQ112" i="1"/>
  <c r="CU112" i="1"/>
  <c r="CC113" i="1"/>
  <c r="AM118" i="1"/>
  <c r="CL128" i="1"/>
  <c r="CW128" i="1"/>
  <c r="DB128" i="1" s="1"/>
  <c r="AC134" i="1"/>
  <c r="AE134" i="1" s="1"/>
  <c r="AJ134" i="1"/>
  <c r="AL134" i="1" s="1"/>
  <c r="L88" i="1"/>
  <c r="AR88" i="1" s="1"/>
  <c r="AM88" i="1"/>
  <c r="AJ90" i="1"/>
  <c r="AL90" i="1" s="1"/>
  <c r="AC90" i="1"/>
  <c r="AE90" i="1" s="1"/>
  <c r="CR91" i="1"/>
  <c r="BG92" i="1"/>
  <c r="CU92" i="1"/>
  <c r="DB92" i="1" s="1"/>
  <c r="AQ93" i="1"/>
  <c r="AK93" i="1"/>
  <c r="AL93" i="1" s="1"/>
  <c r="BU94" i="1"/>
  <c r="CH94" i="1" s="1"/>
  <c r="CC96" i="1"/>
  <c r="CH96" i="1" s="1"/>
  <c r="CH97" i="1"/>
  <c r="AW98" i="1"/>
  <c r="AX98" i="1" s="1"/>
  <c r="AY98" i="1" s="1"/>
  <c r="DA98" i="1"/>
  <c r="DK98" i="1"/>
  <c r="BG100" i="1"/>
  <c r="CU100" i="1"/>
  <c r="DB100" i="1" s="1"/>
  <c r="AQ101" i="1"/>
  <c r="AK101" i="1"/>
  <c r="AL101" i="1" s="1"/>
  <c r="CU101" i="1"/>
  <c r="DK101" i="1"/>
  <c r="AJ102" i="1"/>
  <c r="AL102" i="1" s="1"/>
  <c r="CL104" i="1"/>
  <c r="CW104" i="1"/>
  <c r="DB104" i="1" s="1"/>
  <c r="AC107" i="1"/>
  <c r="AE107" i="1" s="1"/>
  <c r="AR107" i="1" s="1"/>
  <c r="AJ107" i="1"/>
  <c r="AL107" i="1" s="1"/>
  <c r="BF107" i="1"/>
  <c r="BG107" i="1" s="1"/>
  <c r="CQ108" i="1"/>
  <c r="E117" i="1"/>
  <c r="AO117" i="1" s="1"/>
  <c r="AH117" i="1"/>
  <c r="AH121" i="1"/>
  <c r="X121" i="1"/>
  <c r="BA121" i="1"/>
  <c r="BB121" i="1"/>
  <c r="BC121" i="1" s="1"/>
  <c r="CW94" i="1"/>
  <c r="DB94" i="1" s="1"/>
  <c r="CQ96" i="1"/>
  <c r="CR96" i="1" s="1"/>
  <c r="CW102" i="1"/>
  <c r="DB102" i="1" s="1"/>
  <c r="AH104" i="1"/>
  <c r="BP104" i="1"/>
  <c r="BJ107" i="1"/>
  <c r="BK107" i="1" s="1"/>
  <c r="BI107" i="1"/>
  <c r="CG107" i="1"/>
  <c r="AS109" i="1"/>
  <c r="AU109" i="1" s="1"/>
  <c r="AY109" i="1"/>
  <c r="BK109" i="1"/>
  <c r="BI109" i="1"/>
  <c r="BY109" i="1"/>
  <c r="CH109" i="1" s="1"/>
  <c r="BF110" i="1"/>
  <c r="BG110" i="1" s="1"/>
  <c r="BL110" i="1" s="1"/>
  <c r="BC111" i="1"/>
  <c r="BA111" i="1"/>
  <c r="J112" i="1"/>
  <c r="L112" i="1" s="1"/>
  <c r="AR112" i="1" s="1"/>
  <c r="CU113" i="1"/>
  <c r="CU114" i="1"/>
  <c r="CC116" i="1"/>
  <c r="AK118" i="1"/>
  <c r="AL118" i="1" s="1"/>
  <c r="AW121" i="1"/>
  <c r="AX121" i="1" s="1"/>
  <c r="AY121" i="1" s="1"/>
  <c r="BJ122" i="1"/>
  <c r="BK122" i="1" s="1"/>
  <c r="BI122" i="1"/>
  <c r="BK125" i="1"/>
  <c r="BJ125" i="1"/>
  <c r="BI125" i="1"/>
  <c r="BK135" i="1"/>
  <c r="BJ135" i="1"/>
  <c r="BI135" i="1"/>
  <c r="AJ142" i="1"/>
  <c r="AL142" i="1" s="1"/>
  <c r="AH93" i="1"/>
  <c r="AH101" i="1"/>
  <c r="AX103" i="1"/>
  <c r="AY103" i="1" s="1"/>
  <c r="BK103" i="1"/>
  <c r="BI103" i="1"/>
  <c r="AO105" i="1"/>
  <c r="DG105" i="1"/>
  <c r="DK105" i="1" s="1"/>
  <c r="E107" i="1"/>
  <c r="AO107" i="1" s="1"/>
  <c r="AI107" i="1"/>
  <c r="AY107" i="1"/>
  <c r="AW107" i="1"/>
  <c r="AX107" i="1" s="1"/>
  <c r="BY107" i="1"/>
  <c r="DK107" i="1"/>
  <c r="AI109" i="1"/>
  <c r="CW109" i="1"/>
  <c r="AC110" i="1"/>
  <c r="AE110" i="1" s="1"/>
  <c r="AR110" i="1" s="1"/>
  <c r="AH111" i="1"/>
  <c r="E111" i="1"/>
  <c r="AO111" i="1" s="1"/>
  <c r="CG111" i="1"/>
  <c r="AS114" i="1"/>
  <c r="AU114" i="1" s="1"/>
  <c r="AI117" i="1"/>
  <c r="AW117" i="1"/>
  <c r="AX117" i="1"/>
  <c r="AY117" i="1" s="1"/>
  <c r="AX118" i="1"/>
  <c r="AY118" i="1" s="1"/>
  <c r="CR118" i="1"/>
  <c r="DB120" i="1"/>
  <c r="BF121" i="1"/>
  <c r="BG121" i="1" s="1"/>
  <c r="BE121" i="1"/>
  <c r="AO122" i="1"/>
  <c r="AH128" i="1"/>
  <c r="E128" i="1"/>
  <c r="AO128" i="1" s="1"/>
  <c r="BA129" i="1"/>
  <c r="BB129" i="1" s="1"/>
  <c r="BC129" i="1" s="1"/>
  <c r="BL129" i="1" s="1"/>
  <c r="DC129" i="1" s="1"/>
  <c r="DD129" i="1" s="1"/>
  <c r="DB141" i="1"/>
  <c r="CG102" i="1"/>
  <c r="CQ103" i="1"/>
  <c r="DJ103" i="1"/>
  <c r="DK103" i="1" s="1"/>
  <c r="CQ104" i="1"/>
  <c r="DJ104" i="1"/>
  <c r="DK104" i="1" s="1"/>
  <c r="BC109" i="1"/>
  <c r="BL109" i="1" s="1"/>
  <c r="BA109" i="1"/>
  <c r="AX110" i="1"/>
  <c r="AY110" i="1" s="1"/>
  <c r="AC111" i="1"/>
  <c r="AE111" i="1" s="1"/>
  <c r="AR111" i="1" s="1"/>
  <c r="BU111" i="1"/>
  <c r="CH111" i="1" s="1"/>
  <c r="BU113" i="1"/>
  <c r="AI115" i="1"/>
  <c r="E115" i="1"/>
  <c r="AO115" i="1" s="1"/>
  <c r="BP116" i="1"/>
  <c r="BC117" i="1"/>
  <c r="BA117" i="1"/>
  <c r="BB117" i="1"/>
  <c r="E120" i="1"/>
  <c r="AO120" i="1" s="1"/>
  <c r="AH120" i="1"/>
  <c r="DK124" i="1"/>
  <c r="X129" i="1"/>
  <c r="AH129" i="1"/>
  <c r="AQ130" i="1"/>
  <c r="CG103" i="1"/>
  <c r="BK105" i="1"/>
  <c r="CQ105" i="1"/>
  <c r="BU106" i="1"/>
  <c r="CH106" i="1" s="1"/>
  <c r="BB107" i="1"/>
  <c r="BA107" i="1"/>
  <c r="CW107" i="1"/>
  <c r="DB107" i="1" s="1"/>
  <c r="CH108" i="1"/>
  <c r="CU108" i="1"/>
  <c r="CR109" i="1"/>
  <c r="CW110" i="1"/>
  <c r="DB110" i="1" s="1"/>
  <c r="BI111" i="1"/>
  <c r="BY111" i="1"/>
  <c r="E112" i="1"/>
  <c r="AO112" i="1" s="1"/>
  <c r="AH112" i="1"/>
  <c r="CW112" i="1"/>
  <c r="DB112" i="1" s="1"/>
  <c r="CL112" i="1"/>
  <c r="CR112" i="1" s="1"/>
  <c r="BI113" i="1"/>
  <c r="BJ113" i="1" s="1"/>
  <c r="BK113" i="1" s="1"/>
  <c r="BT114" i="1"/>
  <c r="BU114" i="1" s="1"/>
  <c r="CH114" i="1" s="1"/>
  <c r="AE115" i="1"/>
  <c r="AR115" i="1" s="1"/>
  <c r="CL116" i="1"/>
  <c r="CW116" i="1"/>
  <c r="DB116" i="1" s="1"/>
  <c r="CQ118" i="1"/>
  <c r="CU118" i="1"/>
  <c r="DB118" i="1" s="1"/>
  <c r="BC119" i="1"/>
  <c r="X120" i="1"/>
  <c r="AR123" i="1"/>
  <c r="BU124" i="1"/>
  <c r="CH124" i="1" s="1"/>
  <c r="CG125" i="1"/>
  <c r="AI127" i="1"/>
  <c r="X127" i="1"/>
  <c r="E102" i="1"/>
  <c r="BB102" i="1"/>
  <c r="BC102" i="1" s="1"/>
  <c r="BL102" i="1" s="1"/>
  <c r="BY102" i="1"/>
  <c r="CH102" i="1" s="1"/>
  <c r="J103" i="1"/>
  <c r="L103" i="1" s="1"/>
  <c r="AR103" i="1" s="1"/>
  <c r="AC103" i="1"/>
  <c r="AE103" i="1" s="1"/>
  <c r="BC103" i="1"/>
  <c r="BL103" i="1" s="1"/>
  <c r="BA103" i="1"/>
  <c r="BY103" i="1"/>
  <c r="CH103" i="1" s="1"/>
  <c r="J104" i="1"/>
  <c r="L104" i="1" s="1"/>
  <c r="AC104" i="1"/>
  <c r="AE104" i="1" s="1"/>
  <c r="AY105" i="1"/>
  <c r="BC107" i="1"/>
  <c r="CC107" i="1"/>
  <c r="AK108" i="1"/>
  <c r="AL108" i="1" s="1"/>
  <c r="BI108" i="1"/>
  <c r="AK109" i="1"/>
  <c r="BG109" i="1"/>
  <c r="CU109" i="1"/>
  <c r="CL110" i="1"/>
  <c r="CR110" i="1" s="1"/>
  <c r="BJ111" i="1"/>
  <c r="BK111" i="1" s="1"/>
  <c r="DG111" i="1"/>
  <c r="DK111" i="1" s="1"/>
  <c r="AI114" i="1"/>
  <c r="AM116" i="1"/>
  <c r="BU116" i="1"/>
  <c r="AU117" i="1"/>
  <c r="AS118" i="1"/>
  <c r="AU118" i="1" s="1"/>
  <c r="CQ120" i="1"/>
  <c r="CU120" i="1"/>
  <c r="DK120" i="1"/>
  <c r="AS121" i="1"/>
  <c r="AU121" i="1" s="1"/>
  <c r="CW121" i="1"/>
  <c r="CL121" i="1"/>
  <c r="CR121" i="1" s="1"/>
  <c r="CQ122" i="1"/>
  <c r="CR122" i="1" s="1"/>
  <c r="BU126" i="1"/>
  <c r="CW126" i="1"/>
  <c r="DB126" i="1" s="1"/>
  <c r="CL126" i="1"/>
  <c r="CR126" i="1" s="1"/>
  <c r="CW111" i="1"/>
  <c r="DB111" i="1" s="1"/>
  <c r="AH113" i="1"/>
  <c r="CW113" i="1"/>
  <c r="DB113" i="1" s="1"/>
  <c r="L116" i="1"/>
  <c r="AS116" i="1"/>
  <c r="AU116" i="1" s="1"/>
  <c r="AH118" i="1"/>
  <c r="CL120" i="1"/>
  <c r="E121" i="1"/>
  <c r="CU121" i="1"/>
  <c r="AQ122" i="1"/>
  <c r="AN123" i="1"/>
  <c r="AS123" i="1" s="1"/>
  <c r="AU123" i="1" s="1"/>
  <c r="AM125" i="1"/>
  <c r="BY125" i="1"/>
  <c r="CH125" i="1" s="1"/>
  <c r="AC126" i="1"/>
  <c r="AE126" i="1" s="1"/>
  <c r="AC127" i="1"/>
  <c r="AE127" i="1" s="1"/>
  <c r="AR127" i="1" s="1"/>
  <c r="AJ127" i="1"/>
  <c r="AL127" i="1" s="1"/>
  <c r="AS127" i="1"/>
  <c r="AU127" i="1" s="1"/>
  <c r="CU127" i="1"/>
  <c r="AR128" i="1"/>
  <c r="AC130" i="1"/>
  <c r="AE130" i="1" s="1"/>
  <c r="AJ130" i="1"/>
  <c r="AL130" i="1" s="1"/>
  <c r="CG130" i="1"/>
  <c r="BY131" i="1"/>
  <c r="BU132" i="1"/>
  <c r="CH132" i="1" s="1"/>
  <c r="CG138" i="1"/>
  <c r="X148" i="1"/>
  <c r="AH148" i="1"/>
  <c r="CL102" i="1"/>
  <c r="CR102" i="1" s="1"/>
  <c r="AH110" i="1"/>
  <c r="BC113" i="1"/>
  <c r="CL113" i="1"/>
  <c r="CR113" i="1" s="1"/>
  <c r="J114" i="1"/>
  <c r="L114" i="1" s="1"/>
  <c r="AR114" i="1" s="1"/>
  <c r="BG115" i="1"/>
  <c r="AN116" i="1"/>
  <c r="CC117" i="1"/>
  <c r="CW117" i="1"/>
  <c r="CL117" i="1"/>
  <c r="CR117" i="1" s="1"/>
  <c r="E118" i="1"/>
  <c r="AO118" i="1" s="1"/>
  <c r="AJ119" i="1"/>
  <c r="AL119" i="1" s="1"/>
  <c r="AC119" i="1"/>
  <c r="AE119" i="1" s="1"/>
  <c r="AR119" i="1" s="1"/>
  <c r="BG119" i="1"/>
  <c r="BE119" i="1"/>
  <c r="BI121" i="1"/>
  <c r="BJ121" i="1" s="1"/>
  <c r="BK121" i="1" s="1"/>
  <c r="CG121" i="1"/>
  <c r="DA121" i="1"/>
  <c r="AK123" i="1"/>
  <c r="BP123" i="1"/>
  <c r="BU123" i="1" s="1"/>
  <c r="CH123" i="1" s="1"/>
  <c r="X125" i="1"/>
  <c r="CW125" i="1"/>
  <c r="DB125" i="1" s="1"/>
  <c r="DK125" i="1"/>
  <c r="CH126" i="1"/>
  <c r="AI128" i="1"/>
  <c r="AL128" i="1"/>
  <c r="DB130" i="1"/>
  <c r="AI131" i="1"/>
  <c r="AO132" i="1"/>
  <c r="AK132" i="1"/>
  <c r="AH141" i="1"/>
  <c r="X141" i="1"/>
  <c r="CU143" i="1"/>
  <c r="AJ145" i="1"/>
  <c r="AL145" i="1" s="1"/>
  <c r="AC145" i="1"/>
  <c r="AE145" i="1" s="1"/>
  <c r="AR145" i="1" s="1"/>
  <c r="CG113" i="1"/>
  <c r="AJ114" i="1"/>
  <c r="AL114" i="1" s="1"/>
  <c r="AJ115" i="1"/>
  <c r="AL115" i="1" s="1"/>
  <c r="AH116" i="1"/>
  <c r="E116" i="1"/>
  <c r="AO116" i="1" s="1"/>
  <c r="AE117" i="1"/>
  <c r="AR117" i="1" s="1"/>
  <c r="BE117" i="1"/>
  <c r="BF117" i="1"/>
  <c r="BG117" i="1" s="1"/>
  <c r="BP118" i="1"/>
  <c r="BU118" i="1" s="1"/>
  <c r="CH118" i="1" s="1"/>
  <c r="BU119" i="1"/>
  <c r="CH119" i="1" s="1"/>
  <c r="CR119" i="1"/>
  <c r="DK119" i="1"/>
  <c r="BU121" i="1"/>
  <c r="BB122" i="1"/>
  <c r="BC122" i="1" s="1"/>
  <c r="DK123" i="1"/>
  <c r="AC125" i="1"/>
  <c r="AE125" i="1" s="1"/>
  <c r="AR125" i="1" s="1"/>
  <c r="AL126" i="1"/>
  <c r="BL126" i="1"/>
  <c r="CH128" i="1"/>
  <c r="AH137" i="1"/>
  <c r="X137" i="1"/>
  <c r="AO137" i="1" s="1"/>
  <c r="BL137" i="1"/>
  <c r="DC137" i="1" s="1"/>
  <c r="DD137" i="1" s="1"/>
  <c r="J146" i="1"/>
  <c r="L146" i="1" s="1"/>
  <c r="AJ146" i="1"/>
  <c r="AL146" i="1" s="1"/>
  <c r="AJ110" i="1"/>
  <c r="AL110" i="1" s="1"/>
  <c r="AW111" i="1"/>
  <c r="AX111" i="1" s="1"/>
  <c r="AY111" i="1" s="1"/>
  <c r="BE111" i="1"/>
  <c r="BE113" i="1"/>
  <c r="BF113" i="1" s="1"/>
  <c r="BG113" i="1" s="1"/>
  <c r="BY113" i="1"/>
  <c r="AY115" i="1"/>
  <c r="BT115" i="1"/>
  <c r="BU115" i="1" s="1"/>
  <c r="CH115" i="1" s="1"/>
  <c r="CQ117" i="1"/>
  <c r="AC118" i="1"/>
  <c r="AE118" i="1" s="1"/>
  <c r="BE118" i="1"/>
  <c r="BK119" i="1"/>
  <c r="CU119" i="1"/>
  <c r="DB119" i="1" s="1"/>
  <c r="AR120" i="1"/>
  <c r="BY121" i="1"/>
  <c r="AH122" i="1"/>
  <c r="BA122" i="1"/>
  <c r="AC123" i="1"/>
  <c r="AE123" i="1" s="1"/>
  <c r="AJ123" i="1"/>
  <c r="AL123" i="1" s="1"/>
  <c r="CL124" i="1"/>
  <c r="CR124" i="1" s="1"/>
  <c r="CW124" i="1"/>
  <c r="DB124" i="1" s="1"/>
  <c r="DC124" i="1" s="1"/>
  <c r="CQ125" i="1"/>
  <c r="AK126" i="1"/>
  <c r="BU127" i="1"/>
  <c r="BB128" i="1"/>
  <c r="BC128" i="1" s="1"/>
  <c r="BL128" i="1" s="1"/>
  <c r="BA128" i="1"/>
  <c r="BK132" i="1"/>
  <c r="BJ132" i="1"/>
  <c r="BI132" i="1"/>
  <c r="X134" i="1"/>
  <c r="AH134" i="1"/>
  <c r="AH114" i="1"/>
  <c r="BK115" i="1"/>
  <c r="AJ116" i="1"/>
  <c r="AL116" i="1" s="1"/>
  <c r="AC116" i="1"/>
  <c r="AE116" i="1" s="1"/>
  <c r="BK117" i="1"/>
  <c r="BI117" i="1"/>
  <c r="CG117" i="1"/>
  <c r="DA117" i="1"/>
  <c r="J118" i="1"/>
  <c r="L118" i="1" s="1"/>
  <c r="AR118" i="1" s="1"/>
  <c r="BG118" i="1"/>
  <c r="AI119" i="1"/>
  <c r="AY119" i="1"/>
  <c r="AW119" i="1"/>
  <c r="AX119" i="1" s="1"/>
  <c r="CQ119" i="1"/>
  <c r="AC121" i="1"/>
  <c r="AE121" i="1" s="1"/>
  <c r="AR121" i="1" s="1"/>
  <c r="AI122" i="1"/>
  <c r="CH122" i="1"/>
  <c r="CU122" i="1"/>
  <c r="DB122" i="1" s="1"/>
  <c r="BG123" i="1"/>
  <c r="AN124" i="1"/>
  <c r="AS124" i="1" s="1"/>
  <c r="AU124" i="1" s="1"/>
  <c r="BY124" i="1"/>
  <c r="AR126" i="1"/>
  <c r="DB129" i="1"/>
  <c r="BB131" i="1"/>
  <c r="BC131" i="1" s="1"/>
  <c r="BA131" i="1"/>
  <c r="J132" i="1"/>
  <c r="L132" i="1" s="1"/>
  <c r="AR132" i="1" s="1"/>
  <c r="AJ132" i="1"/>
  <c r="AO139" i="1"/>
  <c r="AX139" i="1"/>
  <c r="AY139" i="1" s="1"/>
  <c r="AW139" i="1"/>
  <c r="BC118" i="1"/>
  <c r="BK118" i="1"/>
  <c r="AY122" i="1"/>
  <c r="BG122" i="1"/>
  <c r="E124" i="1"/>
  <c r="AO124" i="1" s="1"/>
  <c r="DD124" i="1" s="1"/>
  <c r="AC124" i="1"/>
  <c r="AE124" i="1" s="1"/>
  <c r="AR124" i="1" s="1"/>
  <c r="AX125" i="1"/>
  <c r="AY125" i="1" s="1"/>
  <c r="BF125" i="1"/>
  <c r="BG125" i="1" s="1"/>
  <c r="CL125" i="1"/>
  <c r="CR125" i="1" s="1"/>
  <c r="CG127" i="1"/>
  <c r="AC128" i="1"/>
  <c r="AE128" i="1" s="1"/>
  <c r="CQ128" i="1"/>
  <c r="DJ128" i="1"/>
  <c r="DK128" i="1" s="1"/>
  <c r="BK129" i="1"/>
  <c r="AW131" i="1"/>
  <c r="AX131" i="1" s="1"/>
  <c r="AY131" i="1" s="1"/>
  <c r="BU131" i="1"/>
  <c r="DA131" i="1"/>
  <c r="BF132" i="1"/>
  <c r="BG132" i="1" s="1"/>
  <c r="AY133" i="1"/>
  <c r="BU134" i="1"/>
  <c r="AC135" i="1"/>
  <c r="AE135" i="1" s="1"/>
  <c r="AR135" i="1" s="1"/>
  <c r="BB135" i="1"/>
  <c r="BC135" i="1" s="1"/>
  <c r="BA135" i="1"/>
  <c r="BC136" i="1"/>
  <c r="CU136" i="1"/>
  <c r="BK137" i="1"/>
  <c r="BL138" i="1"/>
  <c r="DA139" i="1"/>
  <c r="CC140" i="1"/>
  <c r="BU142" i="1"/>
  <c r="CH143" i="1"/>
  <c r="AR148" i="1"/>
  <c r="CU115" i="1"/>
  <c r="AI123" i="1"/>
  <c r="CU123" i="1"/>
  <c r="DB123" i="1" s="1"/>
  <c r="AC129" i="1"/>
  <c r="AE129" i="1" s="1"/>
  <c r="AR129" i="1" s="1"/>
  <c r="AK130" i="1"/>
  <c r="AC131" i="1"/>
  <c r="AE131" i="1" s="1"/>
  <c r="AR131" i="1" s="1"/>
  <c r="CW131" i="1"/>
  <c r="CL131" i="1"/>
  <c r="CR131" i="1" s="1"/>
  <c r="CL132" i="1"/>
  <c r="BC133" i="1"/>
  <c r="BL133" i="1" s="1"/>
  <c r="L134" i="1"/>
  <c r="AR134" i="1" s="1"/>
  <c r="CC134" i="1"/>
  <c r="CH134" i="1" s="1"/>
  <c r="DC134" i="1" s="1"/>
  <c r="AS135" i="1"/>
  <c r="AU135" i="1" s="1"/>
  <c r="CR135" i="1"/>
  <c r="J136" i="1"/>
  <c r="L136" i="1" s="1"/>
  <c r="AL136" i="1"/>
  <c r="AH138" i="1"/>
  <c r="E138" i="1"/>
  <c r="AO138" i="1" s="1"/>
  <c r="AN138" i="1"/>
  <c r="CR138" i="1"/>
  <c r="AC139" i="1"/>
  <c r="AE139" i="1" s="1"/>
  <c r="BG139" i="1"/>
  <c r="BF139" i="1"/>
  <c r="BE139" i="1"/>
  <c r="AO140" i="1"/>
  <c r="BL141" i="1"/>
  <c r="CC142" i="1"/>
  <c r="CU142" i="1"/>
  <c r="X126" i="1"/>
  <c r="AO126" i="1" s="1"/>
  <c r="AR130" i="1"/>
  <c r="BU130" i="1"/>
  <c r="BF131" i="1"/>
  <c r="BE131" i="1"/>
  <c r="CC131" i="1"/>
  <c r="AL135" i="1"/>
  <c r="AS137" i="1"/>
  <c r="AU137" i="1" s="1"/>
  <c r="AC138" i="1"/>
  <c r="AE138" i="1" s="1"/>
  <c r="AR138" i="1" s="1"/>
  <c r="AJ138" i="1"/>
  <c r="AL138" i="1" s="1"/>
  <c r="BU138" i="1"/>
  <c r="CU138" i="1"/>
  <c r="AE140" i="1"/>
  <c r="AC141" i="1"/>
  <c r="AE141" i="1" s="1"/>
  <c r="AR141" i="1" s="1"/>
  <c r="AJ141" i="1"/>
  <c r="AL141" i="1" s="1"/>
  <c r="CQ142" i="1"/>
  <c r="BA123" i="1"/>
  <c r="BB123" i="1" s="1"/>
  <c r="BC123" i="1" s="1"/>
  <c r="BL123" i="1" s="1"/>
  <c r="BI123" i="1"/>
  <c r="BJ123" i="1" s="1"/>
  <c r="BK123" i="1" s="1"/>
  <c r="AH126" i="1"/>
  <c r="CC127" i="1"/>
  <c r="CW127" i="1"/>
  <c r="DB127" i="1" s="1"/>
  <c r="BG129" i="1"/>
  <c r="AS130" i="1"/>
  <c r="AU130" i="1" s="1"/>
  <c r="BY130" i="1"/>
  <c r="BG131" i="1"/>
  <c r="AW132" i="1"/>
  <c r="AX132" i="1" s="1"/>
  <c r="AY132" i="1" s="1"/>
  <c r="CU132" i="1"/>
  <c r="DB132" i="1" s="1"/>
  <c r="DJ132" i="1"/>
  <c r="DK132" i="1" s="1"/>
  <c r="AQ133" i="1"/>
  <c r="BP133" i="1"/>
  <c r="AO134" i="1"/>
  <c r="DD134" i="1" s="1"/>
  <c r="AN134" i="1"/>
  <c r="AS134" i="1" s="1"/>
  <c r="AU134" i="1" s="1"/>
  <c r="CG134" i="1"/>
  <c r="CC135" i="1"/>
  <c r="CU135" i="1"/>
  <c r="DJ136" i="1"/>
  <c r="DK136" i="1" s="1"/>
  <c r="AC137" i="1"/>
  <c r="AE137" i="1" s="1"/>
  <c r="AJ137" i="1"/>
  <c r="AL137" i="1" s="1"/>
  <c r="DG137" i="1"/>
  <c r="DK137" i="1" s="1"/>
  <c r="AM138" i="1"/>
  <c r="BY138" i="1"/>
  <c r="AR139" i="1"/>
  <c r="AS139" i="1"/>
  <c r="AU139" i="1" s="1"/>
  <c r="BY139" i="1"/>
  <c r="CW139" i="1"/>
  <c r="CL139" i="1"/>
  <c r="CR139" i="1" s="1"/>
  <c r="BU140" i="1"/>
  <c r="DB140" i="1"/>
  <c r="DK140" i="1"/>
  <c r="CH141" i="1"/>
  <c r="X142" i="1"/>
  <c r="AO127" i="1"/>
  <c r="AI129" i="1"/>
  <c r="X130" i="1"/>
  <c r="AO130" i="1" s="1"/>
  <c r="DD130" i="1" s="1"/>
  <c r="AH130" i="1"/>
  <c r="BL130" i="1"/>
  <c r="DC130" i="1" s="1"/>
  <c r="BJ131" i="1"/>
  <c r="BI131" i="1"/>
  <c r="BB132" i="1"/>
  <c r="BC132" i="1" s="1"/>
  <c r="BL132" i="1" s="1"/>
  <c r="AC133" i="1"/>
  <c r="AE133" i="1" s="1"/>
  <c r="AR133" i="1" s="1"/>
  <c r="AY136" i="1"/>
  <c r="CR136" i="1"/>
  <c r="AS138" i="1"/>
  <c r="AU138" i="1" s="1"/>
  <c r="AY127" i="1"/>
  <c r="BJ127" i="1"/>
  <c r="BK127" i="1" s="1"/>
  <c r="BL127" i="1" s="1"/>
  <c r="CL127" i="1"/>
  <c r="CR127" i="1" s="1"/>
  <c r="BG128" i="1"/>
  <c r="E129" i="1"/>
  <c r="AO129" i="1" s="1"/>
  <c r="AN129" i="1"/>
  <c r="AS129" i="1" s="1"/>
  <c r="AU129" i="1" s="1"/>
  <c r="AY129" i="1"/>
  <c r="BT129" i="1"/>
  <c r="BU129" i="1" s="1"/>
  <c r="CH129" i="1" s="1"/>
  <c r="DG129" i="1"/>
  <c r="CC130" i="1"/>
  <c r="CH130" i="1" s="1"/>
  <c r="CL130" i="1"/>
  <c r="CR130" i="1" s="1"/>
  <c r="E131" i="1"/>
  <c r="AO131" i="1" s="1"/>
  <c r="AH131" i="1"/>
  <c r="AS131" i="1"/>
  <c r="AU131" i="1" s="1"/>
  <c r="BK131" i="1"/>
  <c r="CG131" i="1"/>
  <c r="BA132" i="1"/>
  <c r="BT133" i="1"/>
  <c r="BU133" i="1" s="1"/>
  <c r="CH133" i="1" s="1"/>
  <c r="DB134" i="1"/>
  <c r="AI135" i="1"/>
  <c r="X135" i="1"/>
  <c r="AY135" i="1"/>
  <c r="CG135" i="1"/>
  <c r="X136" i="1"/>
  <c r="AO136" i="1" s="1"/>
  <c r="DB136" i="1"/>
  <c r="CC138" i="1"/>
  <c r="CC139" i="1"/>
  <c r="CH139" i="1" s="1"/>
  <c r="AY141" i="1"/>
  <c r="AJ144" i="1"/>
  <c r="AL144" i="1" s="1"/>
  <c r="AC144" i="1"/>
  <c r="AE144" i="1" s="1"/>
  <c r="CU147" i="1"/>
  <c r="CQ147" i="1"/>
  <c r="CQ129" i="1"/>
  <c r="CR129" i="1" s="1"/>
  <c r="CU133" i="1"/>
  <c r="DB133" i="1" s="1"/>
  <c r="E135" i="1"/>
  <c r="AO135" i="1" s="1"/>
  <c r="CW135" i="1"/>
  <c r="DB135" i="1" s="1"/>
  <c r="AX136" i="1"/>
  <c r="BF136" i="1"/>
  <c r="BG136" i="1" s="1"/>
  <c r="BB140" i="1"/>
  <c r="BC140" i="1" s="1"/>
  <c r="BJ140" i="1"/>
  <c r="BK140" i="1" s="1"/>
  <c r="AS141" i="1"/>
  <c r="AU141" i="1" s="1"/>
  <c r="AC142" i="1"/>
  <c r="AE142" i="1" s="1"/>
  <c r="AR142" i="1" s="1"/>
  <c r="AX142" i="1"/>
  <c r="AY142" i="1" s="1"/>
  <c r="BG142" i="1"/>
  <c r="J143" i="1"/>
  <c r="L143" i="1" s="1"/>
  <c r="AC143" i="1"/>
  <c r="AE143" i="1" s="1"/>
  <c r="BC143" i="1"/>
  <c r="BA143" i="1"/>
  <c r="J144" i="1"/>
  <c r="L144" i="1" s="1"/>
  <c r="AR144" i="1" s="1"/>
  <c r="AY145" i="1"/>
  <c r="BL145" i="1" s="1"/>
  <c r="AJ147" i="1"/>
  <c r="AL147" i="1" s="1"/>
  <c r="CH147" i="1"/>
  <c r="DB147" i="1"/>
  <c r="AC148" i="1"/>
  <c r="AE148" i="1" s="1"/>
  <c r="AJ148" i="1"/>
  <c r="AL148" i="1" s="1"/>
  <c r="BK148" i="1"/>
  <c r="BI148" i="1"/>
  <c r="BJ148" i="1"/>
  <c r="AL150" i="1"/>
  <c r="BI150" i="1"/>
  <c r="BJ150" i="1"/>
  <c r="BK150" i="1" s="1"/>
  <c r="AS153" i="1"/>
  <c r="AU153" i="1" s="1"/>
  <c r="CQ132" i="1"/>
  <c r="AI136" i="1"/>
  <c r="CW138" i="1"/>
  <c r="AH139" i="1"/>
  <c r="CU140" i="1"/>
  <c r="CU141" i="1"/>
  <c r="AM144" i="1"/>
  <c r="BY145" i="1"/>
  <c r="CH145" i="1" s="1"/>
  <c r="CU146" i="1"/>
  <c r="AQ147" i="1"/>
  <c r="CW148" i="1"/>
  <c r="BP149" i="1"/>
  <c r="AR150" i="1"/>
  <c r="X152" i="1"/>
  <c r="AH152" i="1"/>
  <c r="CU139" i="1"/>
  <c r="CG141" i="1"/>
  <c r="CL142" i="1"/>
  <c r="CR142" i="1" s="1"/>
  <c r="CW142" i="1"/>
  <c r="AM143" i="1"/>
  <c r="AN146" i="1"/>
  <c r="AS146" i="1" s="1"/>
  <c r="AU146" i="1" s="1"/>
  <c r="BA146" i="1"/>
  <c r="BC146" i="1"/>
  <c r="BI147" i="1"/>
  <c r="BJ147" i="1" s="1"/>
  <c r="BK147" i="1" s="1"/>
  <c r="AK151" i="1"/>
  <c r="AC136" i="1"/>
  <c r="AE136" i="1" s="1"/>
  <c r="BA136" i="1"/>
  <c r="BI136" i="1"/>
  <c r="J137" i="1"/>
  <c r="L137" i="1" s="1"/>
  <c r="AR137" i="1" s="1"/>
  <c r="CL137" i="1"/>
  <c r="CR137" i="1" s="1"/>
  <c r="AJ139" i="1"/>
  <c r="AL139" i="1" s="1"/>
  <c r="AW140" i="1"/>
  <c r="AH142" i="1"/>
  <c r="E142" i="1"/>
  <c r="AO142" i="1" s="1"/>
  <c r="BE143" i="1"/>
  <c r="AH144" i="1"/>
  <c r="BE144" i="1"/>
  <c r="BB146" i="1"/>
  <c r="AY148" i="1"/>
  <c r="AW148" i="1"/>
  <c r="AX148" i="1"/>
  <c r="X149" i="1"/>
  <c r="AJ149" i="1"/>
  <c r="AL149" i="1" s="1"/>
  <c r="AC149" i="1"/>
  <c r="AE149" i="1" s="1"/>
  <c r="AW135" i="1"/>
  <c r="BE135" i="1"/>
  <c r="BB136" i="1"/>
  <c r="BJ136" i="1"/>
  <c r="BK136" i="1" s="1"/>
  <c r="BA139" i="1"/>
  <c r="BI139" i="1"/>
  <c r="J140" i="1"/>
  <c r="L140" i="1" s="1"/>
  <c r="AR140" i="1" s="1"/>
  <c r="AX140" i="1"/>
  <c r="AY140" i="1" s="1"/>
  <c r="E141" i="1"/>
  <c r="AO141" i="1" s="1"/>
  <c r="BY141" i="1"/>
  <c r="BB142" i="1"/>
  <c r="E143" i="1"/>
  <c r="AO143" i="1" s="1"/>
  <c r="AH143" i="1"/>
  <c r="AS143" i="1"/>
  <c r="AU143" i="1" s="1"/>
  <c r="BG143" i="1"/>
  <c r="CW143" i="1"/>
  <c r="DB143" i="1" s="1"/>
  <c r="CL143" i="1"/>
  <c r="DG143" i="1"/>
  <c r="AX144" i="1"/>
  <c r="AY144" i="1" s="1"/>
  <c r="BG144" i="1"/>
  <c r="BL144" i="1" s="1"/>
  <c r="DC144" i="1" s="1"/>
  <c r="DD144" i="1" s="1"/>
  <c r="CL144" i="1"/>
  <c r="CR144" i="1" s="1"/>
  <c r="DG144" i="1"/>
  <c r="CL145" i="1"/>
  <c r="CR145" i="1" s="1"/>
  <c r="CU145" i="1"/>
  <c r="E146" i="1"/>
  <c r="AO146" i="1" s="1"/>
  <c r="AI148" i="1"/>
  <c r="E148" i="1"/>
  <c r="AO148" i="1" s="1"/>
  <c r="CH148" i="1"/>
  <c r="AX135" i="1"/>
  <c r="BF135" i="1"/>
  <c r="BG135" i="1" s="1"/>
  <c r="BB139" i="1"/>
  <c r="BC139" i="1" s="1"/>
  <c r="BJ139" i="1"/>
  <c r="BK139" i="1" s="1"/>
  <c r="AS142" i="1"/>
  <c r="AU142" i="1" s="1"/>
  <c r="BC142" i="1"/>
  <c r="AX143" i="1"/>
  <c r="AY143" i="1" s="1"/>
  <c r="BK143" i="1"/>
  <c r="BI143" i="1"/>
  <c r="E144" i="1"/>
  <c r="AO144" i="1" s="1"/>
  <c r="CU144" i="1"/>
  <c r="DB144" i="1" s="1"/>
  <c r="E145" i="1"/>
  <c r="AO145" i="1" s="1"/>
  <c r="CG146" i="1"/>
  <c r="BP147" i="1"/>
  <c r="BU148" i="1"/>
  <c r="BY150" i="1"/>
  <c r="X158" i="1"/>
  <c r="AO158" i="1" s="1"/>
  <c r="AH158" i="1"/>
  <c r="CQ143" i="1"/>
  <c r="DJ143" i="1"/>
  <c r="DJ144" i="1"/>
  <c r="DK144" i="1" s="1"/>
  <c r="CG145" i="1"/>
  <c r="DA145" i="1"/>
  <c r="DB145" i="1" s="1"/>
  <c r="AE146" i="1"/>
  <c r="BI146" i="1"/>
  <c r="BJ146" i="1"/>
  <c r="BK146" i="1" s="1"/>
  <c r="AH147" i="1"/>
  <c r="E147" i="1"/>
  <c r="AO147" i="1" s="1"/>
  <c r="DB149" i="1"/>
  <c r="X153" i="1"/>
  <c r="AH153" i="1"/>
  <c r="BY146" i="1"/>
  <c r="BB147" i="1"/>
  <c r="BC147" i="1" s="1"/>
  <c r="CL147" i="1"/>
  <c r="BY148" i="1"/>
  <c r="CQ148" i="1"/>
  <c r="CR148" i="1" s="1"/>
  <c r="CU149" i="1"/>
  <c r="CU150" i="1"/>
  <c r="DB150" i="1" s="1"/>
  <c r="BG153" i="1"/>
  <c r="BL153" i="1" s="1"/>
  <c r="BF153" i="1"/>
  <c r="BE153" i="1"/>
  <c r="X154" i="1"/>
  <c r="CQ154" i="1"/>
  <c r="CR154" i="1" s="1"/>
  <c r="DA146" i="1"/>
  <c r="BC148" i="1"/>
  <c r="BA148" i="1"/>
  <c r="L149" i="1"/>
  <c r="AR149" i="1" s="1"/>
  <c r="BT149" i="1"/>
  <c r="BU149" i="1" s="1"/>
  <c r="CH149" i="1" s="1"/>
  <c r="DK149" i="1"/>
  <c r="CR150" i="1"/>
  <c r="AH155" i="1"/>
  <c r="E155" i="1"/>
  <c r="AO155" i="1" s="1"/>
  <c r="CG150" i="1"/>
  <c r="AO152" i="1"/>
  <c r="CQ152" i="1"/>
  <c r="CR152" i="1" s="1"/>
  <c r="CU152" i="1"/>
  <c r="DB152" i="1" s="1"/>
  <c r="AJ153" i="1"/>
  <c r="AL153" i="1" s="1"/>
  <c r="AC153" i="1"/>
  <c r="AE153" i="1" s="1"/>
  <c r="AR153" i="1" s="1"/>
  <c r="BU153" i="1"/>
  <c r="CH153" i="1" s="1"/>
  <c r="AW154" i="1"/>
  <c r="AX154" i="1" s="1"/>
  <c r="AY154" i="1" s="1"/>
  <c r="BG146" i="1"/>
  <c r="CC146" i="1"/>
  <c r="CW146" i="1"/>
  <c r="DB146" i="1" s="1"/>
  <c r="BF147" i="1"/>
  <c r="AH149" i="1"/>
  <c r="AN149" i="1"/>
  <c r="AS149" i="1" s="1"/>
  <c r="AU149" i="1" s="1"/>
  <c r="AS150" i="1"/>
  <c r="AU150" i="1" s="1"/>
  <c r="BU150" i="1"/>
  <c r="CH150" i="1" s="1"/>
  <c r="J151" i="1"/>
  <c r="L151" i="1" s="1"/>
  <c r="AR151" i="1" s="1"/>
  <c r="AJ151" i="1"/>
  <c r="AL151" i="1" s="1"/>
  <c r="BL151" i="1"/>
  <c r="CW151" i="1"/>
  <c r="DB151" i="1" s="1"/>
  <c r="BE152" i="1"/>
  <c r="BF152" i="1"/>
  <c r="BG152" i="1" s="1"/>
  <c r="AQ154" i="1"/>
  <c r="CU155" i="1"/>
  <c r="CQ155" i="1"/>
  <c r="CR155" i="1" s="1"/>
  <c r="AC156" i="1"/>
  <c r="AE156" i="1" s="1"/>
  <c r="AR156" i="1" s="1"/>
  <c r="AJ156" i="1"/>
  <c r="AL156" i="1" s="1"/>
  <c r="AR158" i="1"/>
  <c r="BA154" i="1"/>
  <c r="AY146" i="1"/>
  <c r="CL146" i="1"/>
  <c r="CR146" i="1" s="1"/>
  <c r="AX147" i="1"/>
  <c r="AY147" i="1" s="1"/>
  <c r="BG147" i="1"/>
  <c r="AS148" i="1"/>
  <c r="AU148" i="1" s="1"/>
  <c r="BF148" i="1"/>
  <c r="BG148" i="1" s="1"/>
  <c r="E149" i="1"/>
  <c r="CL149" i="1"/>
  <c r="CR149" i="1" s="1"/>
  <c r="AH151" i="1"/>
  <c r="CL151" i="1"/>
  <c r="CR151" i="1" s="1"/>
  <c r="DJ151" i="1"/>
  <c r="DK151" i="1" s="1"/>
  <c r="BY152" i="1"/>
  <c r="CH152" i="1" s="1"/>
  <c r="AN153" i="1"/>
  <c r="CU153" i="1"/>
  <c r="DB153" i="1" s="1"/>
  <c r="AJ154" i="1"/>
  <c r="AL154" i="1" s="1"/>
  <c r="BB154" i="1"/>
  <c r="BC154" i="1" s="1"/>
  <c r="AJ155" i="1"/>
  <c r="AL155" i="1" s="1"/>
  <c r="AC155" i="1"/>
  <c r="AE155" i="1" s="1"/>
  <c r="AQ148" i="1"/>
  <c r="CU148" i="1"/>
  <c r="AC150" i="1"/>
  <c r="AE150" i="1" s="1"/>
  <c r="BA150" i="1"/>
  <c r="BC150" i="1"/>
  <c r="AO151" i="1"/>
  <c r="AJ152" i="1"/>
  <c r="AL152" i="1" s="1"/>
  <c r="AC152" i="1"/>
  <c r="AE152" i="1" s="1"/>
  <c r="AR152" i="1" s="1"/>
  <c r="AW152" i="1"/>
  <c r="AY152" i="1"/>
  <c r="AX152" i="1"/>
  <c r="AO153" i="1"/>
  <c r="BU154" i="1"/>
  <c r="CH154" i="1" s="1"/>
  <c r="BK152" i="1"/>
  <c r="AI154" i="1"/>
  <c r="BG154" i="1"/>
  <c r="BE154" i="1"/>
  <c r="BF154" i="1" s="1"/>
  <c r="DG154" i="1"/>
  <c r="DK154" i="1" s="1"/>
  <c r="AN155" i="1"/>
  <c r="AS155" i="1" s="1"/>
  <c r="AU155" i="1" s="1"/>
  <c r="CW155" i="1"/>
  <c r="AI156" i="1"/>
  <c r="AH156" i="1"/>
  <c r="AW156" i="1"/>
  <c r="AX156" i="1" s="1"/>
  <c r="AY156" i="1" s="1"/>
  <c r="DK156" i="1"/>
  <c r="J157" i="1"/>
  <c r="L157" i="1" s="1"/>
  <c r="AR157" i="1" s="1"/>
  <c r="AC157" i="1"/>
  <c r="AE157" i="1" s="1"/>
  <c r="CQ157" i="1"/>
  <c r="CR157" i="1" s="1"/>
  <c r="AS158" i="1"/>
  <c r="AU158" i="1" s="1"/>
  <c r="CC159" i="1"/>
  <c r="CH159" i="1" s="1"/>
  <c r="AC160" i="1"/>
  <c r="AE160" i="1" s="1"/>
  <c r="AR160" i="1" s="1"/>
  <c r="CU160" i="1"/>
  <c r="AK162" i="1"/>
  <c r="AX162" i="1"/>
  <c r="AY162" i="1" s="1"/>
  <c r="AM167" i="1"/>
  <c r="BP153" i="1"/>
  <c r="AO154" i="1"/>
  <c r="AM162" i="1"/>
  <c r="DB162" i="1"/>
  <c r="DB164" i="1"/>
  <c r="BC152" i="1"/>
  <c r="BL152" i="1" s="1"/>
  <c r="BJ152" i="1"/>
  <c r="DG152" i="1"/>
  <c r="DK152" i="1" s="1"/>
  <c r="BK154" i="1"/>
  <c r="BT155" i="1"/>
  <c r="BU155" i="1" s="1"/>
  <c r="CH155" i="1" s="1"/>
  <c r="AQ156" i="1"/>
  <c r="BA156" i="1"/>
  <c r="BB156" i="1" s="1"/>
  <c r="BC156" i="1" s="1"/>
  <c r="CW156" i="1"/>
  <c r="DB156" i="1" s="1"/>
  <c r="L159" i="1"/>
  <c r="BF161" i="1"/>
  <c r="BE161" i="1"/>
  <c r="BG161" i="1"/>
  <c r="CU161" i="1"/>
  <c r="CQ162" i="1"/>
  <c r="CU162" i="1"/>
  <c r="AH163" i="1"/>
  <c r="AL165" i="1"/>
  <c r="CH165" i="1"/>
  <c r="AH157" i="1"/>
  <c r="AL157" i="1"/>
  <c r="BB157" i="1"/>
  <c r="BC157" i="1" s="1"/>
  <c r="BL157" i="1" s="1"/>
  <c r="DK158" i="1"/>
  <c r="BB160" i="1"/>
  <c r="BC160" i="1" s="1"/>
  <c r="BL160" i="1" s="1"/>
  <c r="BA160" i="1"/>
  <c r="AR165" i="1"/>
  <c r="X166" i="1"/>
  <c r="AI166" i="1"/>
  <c r="BG156" i="1"/>
  <c r="BE156" i="1"/>
  <c r="BF156" i="1" s="1"/>
  <c r="AN157" i="1"/>
  <c r="AS157" i="1" s="1"/>
  <c r="AU157" i="1" s="1"/>
  <c r="BA157" i="1"/>
  <c r="CQ158" i="1"/>
  <c r="CR158" i="1" s="1"/>
  <c r="AL167" i="1"/>
  <c r="X159" i="1"/>
  <c r="E160" i="1"/>
  <c r="AO160" i="1" s="1"/>
  <c r="AH160" i="1"/>
  <c r="AL160" i="1"/>
  <c r="AJ166" i="1"/>
  <c r="AC166" i="1"/>
  <c r="AE166" i="1" s="1"/>
  <c r="AR166" i="1" s="1"/>
  <c r="DB167" i="1"/>
  <c r="L155" i="1"/>
  <c r="BI156" i="1"/>
  <c r="BJ156" i="1" s="1"/>
  <c r="BK156" i="1" s="1"/>
  <c r="CG156" i="1"/>
  <c r="CH156" i="1" s="1"/>
  <c r="DJ157" i="1"/>
  <c r="DK157" i="1" s="1"/>
  <c r="AC158" i="1"/>
  <c r="AE158" i="1" s="1"/>
  <c r="AJ158" i="1"/>
  <c r="AL158" i="1" s="1"/>
  <c r="BK158" i="1"/>
  <c r="BL158" i="1" s="1"/>
  <c r="AH159" i="1"/>
  <c r="E159" i="1"/>
  <c r="AO159" i="1" s="1"/>
  <c r="CL159" i="1"/>
  <c r="CR159" i="1" s="1"/>
  <c r="BU160" i="1"/>
  <c r="CW160" i="1"/>
  <c r="CL160" i="1"/>
  <c r="CR160" i="1" s="1"/>
  <c r="AO163" i="1"/>
  <c r="BL164" i="1"/>
  <c r="BK157" i="1"/>
  <c r="BJ157" i="1"/>
  <c r="BT157" i="1"/>
  <c r="BU157" i="1" s="1"/>
  <c r="CH157" i="1" s="1"/>
  <c r="AJ159" i="1"/>
  <c r="AL159" i="1" s="1"/>
  <c r="AC159" i="1"/>
  <c r="AE159" i="1" s="1"/>
  <c r="AO164" i="1"/>
  <c r="AC165" i="1"/>
  <c r="AE165" i="1" s="1"/>
  <c r="AC167" i="1"/>
  <c r="AE167" i="1" s="1"/>
  <c r="AR167" i="1" s="1"/>
  <c r="AK167" i="1"/>
  <c r="CW159" i="1"/>
  <c r="DB159" i="1" s="1"/>
  <c r="DC159" i="1" s="1"/>
  <c r="AX160" i="1"/>
  <c r="AY160" i="1" s="1"/>
  <c r="BF160" i="1"/>
  <c r="BG160" i="1" s="1"/>
  <c r="CQ160" i="1"/>
  <c r="DA161" i="1"/>
  <c r="J162" i="1"/>
  <c r="L162" i="1" s="1"/>
  <c r="AI163" i="1"/>
  <c r="AW163" i="1"/>
  <c r="AX163" i="1" s="1"/>
  <c r="AY163" i="1" s="1"/>
  <c r="CU163" i="1"/>
  <c r="CW163" i="1"/>
  <c r="DB163" i="1" s="1"/>
  <c r="AW165" i="1"/>
  <c r="AX165" i="1" s="1"/>
  <c r="AY165" i="1" s="1"/>
  <c r="CW165" i="1"/>
  <c r="AQ166" i="1"/>
  <c r="CQ168" i="1"/>
  <c r="CU168" i="1"/>
  <c r="BF169" i="1"/>
  <c r="BG169" i="1" s="1"/>
  <c r="BE169" i="1"/>
  <c r="AC170" i="1"/>
  <c r="AE170" i="1" s="1"/>
  <c r="AK170" i="1"/>
  <c r="E173" i="1"/>
  <c r="AO173" i="1" s="1"/>
  <c r="AH173" i="1"/>
  <c r="AR173" i="1"/>
  <c r="AR164" i="1"/>
  <c r="AO165" i="1"/>
  <c r="BA165" i="1"/>
  <c r="CQ165" i="1"/>
  <c r="CU165" i="1"/>
  <c r="AK166" i="1"/>
  <c r="CU158" i="1"/>
  <c r="DB158" i="1" s="1"/>
  <c r="AJ161" i="1"/>
  <c r="AL161" i="1" s="1"/>
  <c r="AH162" i="1"/>
  <c r="BB165" i="1"/>
  <c r="BC165" i="1" s="1"/>
  <c r="BL165" i="1" s="1"/>
  <c r="CQ166" i="1"/>
  <c r="CR166" i="1" s="1"/>
  <c r="AH167" i="1"/>
  <c r="E167" i="1"/>
  <c r="AO167" i="1" s="1"/>
  <c r="AN167" i="1"/>
  <c r="AS167" i="1" s="1"/>
  <c r="AU167" i="1" s="1"/>
  <c r="AC168" i="1"/>
  <c r="AE168" i="1" s="1"/>
  <c r="AJ168" i="1"/>
  <c r="AL168" i="1" s="1"/>
  <c r="BK161" i="1"/>
  <c r="CC163" i="1"/>
  <c r="CH163" i="1" s="1"/>
  <c r="AN166" i="1"/>
  <c r="AS166" i="1" s="1"/>
  <c r="AU166" i="1" s="1"/>
  <c r="BU166" i="1"/>
  <c r="CH166" i="1" s="1"/>
  <c r="AR168" i="1"/>
  <c r="AH169" i="1"/>
  <c r="X169" i="1"/>
  <c r="AR170" i="1"/>
  <c r="X171" i="1"/>
  <c r="BA158" i="1"/>
  <c r="BI158" i="1"/>
  <c r="CG160" i="1"/>
  <c r="AH161" i="1"/>
  <c r="AX161" i="1"/>
  <c r="AY161" i="1" s="1"/>
  <c r="AW161" i="1"/>
  <c r="BI161" i="1"/>
  <c r="E162" i="1"/>
  <c r="AO162" i="1" s="1"/>
  <c r="AJ163" i="1"/>
  <c r="AL163" i="1" s="1"/>
  <c r="AC163" i="1"/>
  <c r="AE163" i="1" s="1"/>
  <c r="BG163" i="1"/>
  <c r="BE163" i="1"/>
  <c r="BF163" i="1" s="1"/>
  <c r="X164" i="1"/>
  <c r="BJ164" i="1"/>
  <c r="BK164" i="1" s="1"/>
  <c r="BT164" i="1"/>
  <c r="BU164" i="1" s="1"/>
  <c r="CH164" i="1" s="1"/>
  <c r="E166" i="1"/>
  <c r="AO166" i="1" s="1"/>
  <c r="AH166" i="1"/>
  <c r="CW170" i="1"/>
  <c r="DB170" i="1" s="1"/>
  <c r="AO171" i="1"/>
  <c r="BU171" i="1"/>
  <c r="BU161" i="1"/>
  <c r="CH161" i="1" s="1"/>
  <c r="CQ161" i="1"/>
  <c r="CR161" i="1" s="1"/>
  <c r="AL162" i="1"/>
  <c r="BF162" i="1"/>
  <c r="BG162" i="1" s="1"/>
  <c r="AR163" i="1"/>
  <c r="AL164" i="1"/>
  <c r="BJ165" i="1"/>
  <c r="BK165" i="1" s="1"/>
  <c r="AW167" i="1"/>
  <c r="AY167" i="1"/>
  <c r="AX167" i="1"/>
  <c r="BJ168" i="1"/>
  <c r="BK168" i="1" s="1"/>
  <c r="BI168" i="1"/>
  <c r="DB172" i="1"/>
  <c r="BY160" i="1"/>
  <c r="CH160" i="1" s="1"/>
  <c r="E161" i="1"/>
  <c r="AO161" i="1" s="1"/>
  <c r="BC161" i="1"/>
  <c r="CW161" i="1"/>
  <c r="AC162" i="1"/>
  <c r="AE162" i="1" s="1"/>
  <c r="BE162" i="1"/>
  <c r="CL162" i="1"/>
  <c r="CR162" i="1" s="1"/>
  <c r="AC164" i="1"/>
  <c r="AE164" i="1" s="1"/>
  <c r="BI165" i="1"/>
  <c r="BL166" i="1"/>
  <c r="DJ166" i="1"/>
  <c r="DK166" i="1" s="1"/>
  <c r="CR168" i="1"/>
  <c r="BA169" i="1"/>
  <c r="BB169" i="1"/>
  <c r="BC169" i="1"/>
  <c r="CR172" i="1"/>
  <c r="AC173" i="1"/>
  <c r="AE173" i="1" s="1"/>
  <c r="AJ173" i="1"/>
  <c r="AL173" i="1" s="1"/>
  <c r="DB176" i="1"/>
  <c r="CU167" i="1"/>
  <c r="BC171" i="1"/>
  <c r="BL171" i="1" s="1"/>
  <c r="CW171" i="1"/>
  <c r="E172" i="1"/>
  <c r="AO172" i="1" s="1"/>
  <c r="CC174" i="1"/>
  <c r="CH174" i="1" s="1"/>
  <c r="CR174" i="1"/>
  <c r="CL165" i="1"/>
  <c r="BG167" i="1"/>
  <c r="X168" i="1"/>
  <c r="AO168" i="1" s="1"/>
  <c r="BT168" i="1"/>
  <c r="BU168" i="1" s="1"/>
  <c r="CH168" i="1" s="1"/>
  <c r="CG168" i="1"/>
  <c r="AH170" i="1"/>
  <c r="BT170" i="1"/>
  <c r="BU170" i="1" s="1"/>
  <c r="CH170" i="1" s="1"/>
  <c r="CQ170" i="1"/>
  <c r="BG171" i="1"/>
  <c r="CL171" i="1"/>
  <c r="CC172" i="1"/>
  <c r="CH172" i="1" s="1"/>
  <c r="BB173" i="1"/>
  <c r="BC173" i="1" s="1"/>
  <c r="BA173" i="1"/>
  <c r="CQ173" i="1"/>
  <c r="CR173" i="1" s="1"/>
  <c r="BU179" i="1"/>
  <c r="AH181" i="1"/>
  <c r="X181" i="1"/>
  <c r="E169" i="1"/>
  <c r="AO169" i="1" s="1"/>
  <c r="AI169" i="1"/>
  <c r="AS169" i="1"/>
  <c r="AU169" i="1" s="1"/>
  <c r="CW169" i="1"/>
  <c r="CL169" i="1"/>
  <c r="CR169" i="1" s="1"/>
  <c r="AL170" i="1"/>
  <c r="BK170" i="1"/>
  <c r="BJ170" i="1"/>
  <c r="CQ171" i="1"/>
  <c r="AR172" i="1"/>
  <c r="CG173" i="1"/>
  <c r="AC174" i="1"/>
  <c r="AE174" i="1" s="1"/>
  <c r="AR174" i="1" s="1"/>
  <c r="AJ174" i="1"/>
  <c r="BB175" i="1"/>
  <c r="BC175" i="1" s="1"/>
  <c r="BL175" i="1" s="1"/>
  <c r="DC175" i="1" s="1"/>
  <c r="BA175" i="1"/>
  <c r="AI176" i="1"/>
  <c r="E176" i="1"/>
  <c r="AO176" i="1" s="1"/>
  <c r="BT176" i="1"/>
  <c r="BU176" i="1" s="1"/>
  <c r="CH176" i="1" s="1"/>
  <c r="AR178" i="1"/>
  <c r="AH183" i="1"/>
  <c r="X183" i="1"/>
  <c r="BB162" i="1"/>
  <c r="BC162" i="1" s="1"/>
  <c r="BL162" i="1" s="1"/>
  <c r="DC162" i="1" s="1"/>
  <c r="BJ162" i="1"/>
  <c r="BK162" i="1" s="1"/>
  <c r="BF165" i="1"/>
  <c r="BG165" i="1" s="1"/>
  <c r="BI167" i="1"/>
  <c r="BJ167" i="1" s="1"/>
  <c r="BK167" i="1" s="1"/>
  <c r="CC167" i="1"/>
  <c r="CH167" i="1" s="1"/>
  <c r="BC168" i="1"/>
  <c r="BY168" i="1"/>
  <c r="AJ169" i="1"/>
  <c r="AY169" i="1"/>
  <c r="AX169" i="1"/>
  <c r="BJ169" i="1"/>
  <c r="BK169" i="1" s="1"/>
  <c r="E170" i="1"/>
  <c r="AO170" i="1" s="1"/>
  <c r="BI170" i="1"/>
  <c r="AC171" i="1"/>
  <c r="AE171" i="1" s="1"/>
  <c r="AR171" i="1" s="1"/>
  <c r="AJ171" i="1"/>
  <c r="AL171" i="1" s="1"/>
  <c r="BF171" i="1"/>
  <c r="CG171" i="1"/>
  <c r="BU173" i="1"/>
  <c r="CH173" i="1" s="1"/>
  <c r="AK174" i="1"/>
  <c r="AC175" i="1"/>
  <c r="AE175" i="1" s="1"/>
  <c r="J179" i="1"/>
  <c r="L179" i="1" s="1"/>
  <c r="AR179" i="1" s="1"/>
  <c r="AJ179" i="1"/>
  <c r="CW168" i="1"/>
  <c r="AQ169" i="1"/>
  <c r="CU169" i="1"/>
  <c r="BB170" i="1"/>
  <c r="BC170" i="1" s="1"/>
  <c r="BL170" i="1" s="1"/>
  <c r="AY171" i="1"/>
  <c r="BK171" i="1"/>
  <c r="BY173" i="1"/>
  <c r="AS171" i="1"/>
  <c r="AU171" i="1" s="1"/>
  <c r="BI173" i="1"/>
  <c r="BJ173" i="1" s="1"/>
  <c r="BK173" i="1" s="1"/>
  <c r="X177" i="1"/>
  <c r="AH177" i="1"/>
  <c r="AK169" i="1"/>
  <c r="BY169" i="1"/>
  <c r="CH169" i="1" s="1"/>
  <c r="CL170" i="1"/>
  <c r="CR170" i="1" s="1"/>
  <c r="CW173" i="1"/>
  <c r="DB173" i="1" s="1"/>
  <c r="X174" i="1"/>
  <c r="AO174" i="1" s="1"/>
  <c r="AR175" i="1"/>
  <c r="CR175" i="1"/>
  <c r="DB175" i="1"/>
  <c r="AE176" i="1"/>
  <c r="AR176" i="1" s="1"/>
  <c r="CU175" i="1"/>
  <c r="BG176" i="1"/>
  <c r="BL177" i="1"/>
  <c r="CC177" i="1"/>
  <c r="CH177" i="1" s="1"/>
  <c r="BJ178" i="1"/>
  <c r="BK178" i="1" s="1"/>
  <c r="BI178" i="1"/>
  <c r="BU178" i="1"/>
  <c r="AQ179" i="1"/>
  <c r="BG179" i="1"/>
  <c r="CG179" i="1"/>
  <c r="CH179" i="1" s="1"/>
  <c r="BU185" i="1"/>
  <c r="CH185" i="1" s="1"/>
  <c r="AK188" i="1"/>
  <c r="AL188" i="1" s="1"/>
  <c r="AC188" i="1"/>
  <c r="AE188" i="1" s="1"/>
  <c r="AH190" i="1"/>
  <c r="E190" i="1"/>
  <c r="AO190" i="1" s="1"/>
  <c r="CH184" i="1"/>
  <c r="AC187" i="1"/>
  <c r="AE187" i="1" s="1"/>
  <c r="AR187" i="1" s="1"/>
  <c r="AJ187" i="1"/>
  <c r="AL187" i="1" s="1"/>
  <c r="BI187" i="1"/>
  <c r="BJ187" i="1"/>
  <c r="BK187" i="1" s="1"/>
  <c r="CR195" i="1"/>
  <c r="CW178" i="1"/>
  <c r="DB178" i="1" s="1"/>
  <c r="AK179" i="1"/>
  <c r="AR182" i="1"/>
  <c r="CH191" i="1"/>
  <c r="AJ195" i="1"/>
  <c r="AL195" i="1" s="1"/>
  <c r="CU171" i="1"/>
  <c r="CU174" i="1"/>
  <c r="DB174" i="1" s="1"/>
  <c r="AL176" i="1"/>
  <c r="AI177" i="1"/>
  <c r="AN177" i="1"/>
  <c r="AS177" i="1" s="1"/>
  <c r="AU177" i="1" s="1"/>
  <c r="AK177" i="1"/>
  <c r="AL177" i="1" s="1"/>
  <c r="BB178" i="1"/>
  <c r="BC178" i="1" s="1"/>
  <c r="BA178" i="1"/>
  <c r="AO180" i="1"/>
  <c r="CH181" i="1"/>
  <c r="CL181" i="1"/>
  <c r="CR181" i="1" s="1"/>
  <c r="CW181" i="1"/>
  <c r="DB181" i="1" s="1"/>
  <c r="AM182" i="1"/>
  <c r="BE183" i="1"/>
  <c r="BF183" i="1" s="1"/>
  <c r="BG183" i="1" s="1"/>
  <c r="BL183" i="1" s="1"/>
  <c r="DC183" i="1" s="1"/>
  <c r="DD183" i="1" s="1"/>
  <c r="DB193" i="1"/>
  <c r="AW172" i="1"/>
  <c r="AX172" i="1" s="1"/>
  <c r="AY172" i="1" s="1"/>
  <c r="BL172" i="1" s="1"/>
  <c r="DC172" i="1" s="1"/>
  <c r="DD172" i="1" s="1"/>
  <c r="BE172" i="1"/>
  <c r="BB174" i="1"/>
  <c r="BF175" i="1"/>
  <c r="BE175" i="1"/>
  <c r="AQ176" i="1"/>
  <c r="AW176" i="1"/>
  <c r="AX176" i="1" s="1"/>
  <c r="AY176" i="1" s="1"/>
  <c r="BI176" i="1"/>
  <c r="BJ176" i="1" s="1"/>
  <c r="BK176" i="1" s="1"/>
  <c r="CL176" i="1"/>
  <c r="AO177" i="1"/>
  <c r="BT177" i="1"/>
  <c r="BU177" i="1" s="1"/>
  <c r="DK177" i="1"/>
  <c r="BU182" i="1"/>
  <c r="CH182" i="1" s="1"/>
  <c r="AO183" i="1"/>
  <c r="DK183" i="1"/>
  <c r="BT184" i="1"/>
  <c r="BU184" i="1" s="1"/>
  <c r="AQ185" i="1"/>
  <c r="AW191" i="1"/>
  <c r="BA171" i="1"/>
  <c r="BI171" i="1"/>
  <c r="BC174" i="1"/>
  <c r="BL174" i="1" s="1"/>
  <c r="E175" i="1"/>
  <c r="AO175" i="1" s="1"/>
  <c r="BG175" i="1"/>
  <c r="CQ176" i="1"/>
  <c r="E179" i="1"/>
  <c r="AO179" i="1" s="1"/>
  <c r="AS179" i="1"/>
  <c r="AU179" i="1" s="1"/>
  <c r="AX179" i="1"/>
  <c r="AY179" i="1" s="1"/>
  <c r="DK179" i="1"/>
  <c r="E181" i="1"/>
  <c r="AO181" i="1" s="1"/>
  <c r="AW181" i="1"/>
  <c r="AX181" i="1" s="1"/>
  <c r="AY181" i="1" s="1"/>
  <c r="E182" i="1"/>
  <c r="AO182" i="1" s="1"/>
  <c r="AH182" i="1"/>
  <c r="DB182" i="1"/>
  <c r="CW183" i="1"/>
  <c r="DB183" i="1" s="1"/>
  <c r="CL183" i="1"/>
  <c r="CR183" i="1" s="1"/>
  <c r="J185" i="1"/>
  <c r="L185" i="1" s="1"/>
  <c r="AR185" i="1" s="1"/>
  <c r="AC185" i="1"/>
  <c r="AE185" i="1" s="1"/>
  <c r="AJ185" i="1"/>
  <c r="AL185" i="1" s="1"/>
  <c r="BT186" i="1"/>
  <c r="BU186" i="1" s="1"/>
  <c r="CH186" i="1" s="1"/>
  <c r="BL188" i="1"/>
  <c r="AX191" i="1"/>
  <c r="AY191" i="1" s="1"/>
  <c r="AJ175" i="1"/>
  <c r="AL175" i="1" s="1"/>
  <c r="CC175" i="1"/>
  <c r="CH175" i="1" s="1"/>
  <c r="CG178" i="1"/>
  <c r="CH178" i="1" s="1"/>
  <c r="BB181" i="1"/>
  <c r="BC181" i="1" s="1"/>
  <c r="BA181" i="1"/>
  <c r="CH183" i="1"/>
  <c r="BJ184" i="1"/>
  <c r="BK184" i="1" s="1"/>
  <c r="BI184" i="1"/>
  <c r="AW175" i="1"/>
  <c r="AX175" i="1" s="1"/>
  <c r="AY175" i="1" s="1"/>
  <c r="BI175" i="1"/>
  <c r="BA176" i="1"/>
  <c r="BB176" i="1" s="1"/>
  <c r="BC176" i="1" s="1"/>
  <c r="E178" i="1"/>
  <c r="AO178" i="1" s="1"/>
  <c r="AH178" i="1"/>
  <c r="BB179" i="1"/>
  <c r="BC179" i="1" s="1"/>
  <c r="BA179" i="1"/>
  <c r="CQ179" i="1"/>
  <c r="CR179" i="1" s="1"/>
  <c r="AK180" i="1"/>
  <c r="BG181" i="1"/>
  <c r="BF181" i="1"/>
  <c r="BE181" i="1"/>
  <c r="BT181" i="1"/>
  <c r="BU181" i="1" s="1"/>
  <c r="AS182" i="1"/>
  <c r="AU182" i="1" s="1"/>
  <c r="BL182" i="1"/>
  <c r="AR184" i="1"/>
  <c r="CQ184" i="1"/>
  <c r="CU184" i="1"/>
  <c r="DB184" i="1" s="1"/>
  <c r="AX185" i="1"/>
  <c r="AY185" i="1" s="1"/>
  <c r="AH186" i="1"/>
  <c r="E186" i="1"/>
  <c r="AO186" i="1" s="1"/>
  <c r="X186" i="1"/>
  <c r="BG187" i="1"/>
  <c r="BE187" i="1"/>
  <c r="J188" i="1"/>
  <c r="L188" i="1" s="1"/>
  <c r="AR188" i="1" s="1"/>
  <c r="CQ190" i="1"/>
  <c r="CU190" i="1"/>
  <c r="CU176" i="1"/>
  <c r="AH179" i="1"/>
  <c r="AC180" i="1"/>
  <c r="AE180" i="1" s="1"/>
  <c r="AJ180" i="1"/>
  <c r="AL180" i="1" s="1"/>
  <c r="DJ180" i="1"/>
  <c r="DK180" i="1" s="1"/>
  <c r="DG181" i="1"/>
  <c r="DK181" i="1" s="1"/>
  <c r="AL184" i="1"/>
  <c r="AS185" i="1"/>
  <c r="AU185" i="1" s="1"/>
  <c r="BP185" i="1"/>
  <c r="CW185" i="1"/>
  <c r="DB185" i="1" s="1"/>
  <c r="AS186" i="1"/>
  <c r="AU186" i="1" s="1"/>
  <c r="E189" i="1"/>
  <c r="AO189" i="1" s="1"/>
  <c r="AI189" i="1"/>
  <c r="AW189" i="1"/>
  <c r="AX189" i="1" s="1"/>
  <c r="AY189" i="1" s="1"/>
  <c r="E191" i="1"/>
  <c r="AO191" i="1" s="1"/>
  <c r="CR192" i="1"/>
  <c r="AC193" i="1"/>
  <c r="AE193" i="1" s="1"/>
  <c r="AJ193" i="1"/>
  <c r="AL193" i="1" s="1"/>
  <c r="AR194" i="1"/>
  <c r="J180" i="1"/>
  <c r="L180" i="1" s="1"/>
  <c r="AR180" i="1" s="1"/>
  <c r="AC182" i="1"/>
  <c r="AE182" i="1" s="1"/>
  <c r="AJ182" i="1"/>
  <c r="AL182" i="1" s="1"/>
  <c r="CG182" i="1"/>
  <c r="AR183" i="1"/>
  <c r="AC183" i="1"/>
  <c r="AE183" i="1" s="1"/>
  <c r="AJ183" i="1"/>
  <c r="AL183" i="1" s="1"/>
  <c r="DA183" i="1"/>
  <c r="AM184" i="1"/>
  <c r="BB184" i="1"/>
  <c r="BC184" i="1" s="1"/>
  <c r="DK185" i="1"/>
  <c r="AJ186" i="1"/>
  <c r="AL186" i="1" s="1"/>
  <c r="AC186" i="1"/>
  <c r="AE186" i="1" s="1"/>
  <c r="AR186" i="1" s="1"/>
  <c r="CR187" i="1"/>
  <c r="DA187" i="1"/>
  <c r="DB188" i="1"/>
  <c r="DK189" i="1"/>
  <c r="DB192" i="1"/>
  <c r="AR193" i="1"/>
  <c r="CR184" i="1"/>
  <c r="BG185" i="1"/>
  <c r="X187" i="1"/>
  <c r="AH187" i="1"/>
  <c r="BJ179" i="1"/>
  <c r="BK179" i="1" s="1"/>
  <c r="CW179" i="1"/>
  <c r="DB179" i="1" s="1"/>
  <c r="BK181" i="1"/>
  <c r="AX183" i="1"/>
  <c r="AY183" i="1" s="1"/>
  <c r="AW183" i="1"/>
  <c r="AN184" i="1"/>
  <c r="AS184" i="1" s="1"/>
  <c r="AU184" i="1" s="1"/>
  <c r="BE185" i="1"/>
  <c r="BL186" i="1"/>
  <c r="DK188" i="1"/>
  <c r="AS189" i="1"/>
  <c r="AU189" i="1" s="1"/>
  <c r="CW190" i="1"/>
  <c r="DB190" i="1" s="1"/>
  <c r="AS191" i="1"/>
  <c r="AU191" i="1" s="1"/>
  <c r="DG179" i="1"/>
  <c r="AH180" i="1"/>
  <c r="AS180" i="1"/>
  <c r="AU180" i="1" s="1"/>
  <c r="AX180" i="1"/>
  <c r="AY180" i="1" s="1"/>
  <c r="BL180" i="1" s="1"/>
  <c r="BE180" i="1"/>
  <c r="CW180" i="1"/>
  <c r="DB180" i="1" s="1"/>
  <c r="CL180" i="1"/>
  <c r="CR180" i="1" s="1"/>
  <c r="BI181" i="1"/>
  <c r="CU181" i="1"/>
  <c r="AK182" i="1"/>
  <c r="BY182" i="1"/>
  <c r="E184" i="1"/>
  <c r="X184" i="1"/>
  <c r="BF185" i="1"/>
  <c r="AH189" i="1"/>
  <c r="AH191" i="1"/>
  <c r="CW191" i="1"/>
  <c r="CL191" i="1"/>
  <c r="CQ185" i="1"/>
  <c r="CR185" i="1" s="1"/>
  <c r="BA189" i="1"/>
  <c r="BC189" i="1"/>
  <c r="AL190" i="1"/>
  <c r="BC191" i="1"/>
  <c r="BA191" i="1"/>
  <c r="CQ191" i="1"/>
  <c r="DA191" i="1"/>
  <c r="AX192" i="1"/>
  <c r="AY192" i="1" s="1"/>
  <c r="BL192" i="1" s="1"/>
  <c r="AN194" i="1"/>
  <c r="AS194" i="1" s="1"/>
  <c r="AU194" i="1" s="1"/>
  <c r="AO187" i="1"/>
  <c r="AW187" i="1"/>
  <c r="BT188" i="1"/>
  <c r="BU188" i="1" s="1"/>
  <c r="CH188" i="1" s="1"/>
  <c r="BT190" i="1"/>
  <c r="BU190" i="1" s="1"/>
  <c r="CH190" i="1" s="1"/>
  <c r="BU193" i="1"/>
  <c r="CH193" i="1" s="1"/>
  <c r="AH194" i="1"/>
  <c r="X194" i="1"/>
  <c r="AO194" i="1" s="1"/>
  <c r="CH194" i="1"/>
  <c r="AO195" i="1"/>
  <c r="BU195" i="1"/>
  <c r="CH195" i="1" s="1"/>
  <c r="AI183" i="1"/>
  <c r="BA185" i="1"/>
  <c r="BI185" i="1"/>
  <c r="AI187" i="1"/>
  <c r="AX187" i="1"/>
  <c r="AY187" i="1" s="1"/>
  <c r="X188" i="1"/>
  <c r="BG189" i="1"/>
  <c r="BE189" i="1"/>
  <c r="CL189" i="1"/>
  <c r="CR189" i="1" s="1"/>
  <c r="BF191" i="1"/>
  <c r="BG191" i="1" s="1"/>
  <c r="BE191" i="1"/>
  <c r="CG191" i="1"/>
  <c r="X192" i="1"/>
  <c r="AL192" i="1"/>
  <c r="AI195" i="1"/>
  <c r="BA195" i="1"/>
  <c r="BB195" i="1" s="1"/>
  <c r="BC195" i="1" s="1"/>
  <c r="BL195" i="1" s="1"/>
  <c r="DC195" i="1" s="1"/>
  <c r="BY195" i="1"/>
  <c r="BB185" i="1"/>
  <c r="BC185" i="1" s="1"/>
  <c r="BJ185" i="1"/>
  <c r="BK185" i="1" s="1"/>
  <c r="BA187" i="1"/>
  <c r="CC187" i="1"/>
  <c r="CH187" i="1" s="1"/>
  <c r="CW187" i="1"/>
  <c r="E188" i="1"/>
  <c r="AO188" i="1" s="1"/>
  <c r="CG189" i="1"/>
  <c r="CH189" i="1" s="1"/>
  <c r="CU189" i="1"/>
  <c r="DA189" i="1"/>
  <c r="DB189" i="1" s="1"/>
  <c r="BL190" i="1"/>
  <c r="BK191" i="1"/>
  <c r="BI191" i="1"/>
  <c r="BU191" i="1"/>
  <c r="AO192" i="1"/>
  <c r="BT192" i="1"/>
  <c r="BU192" i="1" s="1"/>
  <c r="CH192" i="1" s="1"/>
  <c r="AQ193" i="1"/>
  <c r="BL194" i="1"/>
  <c r="AH195" i="1"/>
  <c r="X195" i="1"/>
  <c r="DB195" i="1"/>
  <c r="AQ187" i="1"/>
  <c r="BB187" i="1"/>
  <c r="BC187" i="1" s="1"/>
  <c r="BL187" i="1" s="1"/>
  <c r="AC189" i="1"/>
  <c r="AE189" i="1" s="1"/>
  <c r="AR189" i="1" s="1"/>
  <c r="BI189" i="1"/>
  <c r="BK189" i="1"/>
  <c r="CQ189" i="1"/>
  <c r="L190" i="1"/>
  <c r="AR190" i="1" s="1"/>
  <c r="CL190" i="1"/>
  <c r="AC191" i="1"/>
  <c r="AE191" i="1" s="1"/>
  <c r="AR191" i="1" s="1"/>
  <c r="BJ191" i="1"/>
  <c r="BY191" i="1"/>
  <c r="AS193" i="1"/>
  <c r="AU193" i="1" s="1"/>
  <c r="AQ194" i="1"/>
  <c r="AC194" i="1"/>
  <c r="AE194" i="1" s="1"/>
  <c r="AJ194" i="1"/>
  <c r="AL194" i="1" s="1"/>
  <c r="CW194" i="1"/>
  <c r="DB194" i="1" s="1"/>
  <c r="CL194" i="1"/>
  <c r="CR194" i="1" s="1"/>
  <c r="BI195" i="1"/>
  <c r="BJ195" i="1" s="1"/>
  <c r="BK195" i="1" s="1"/>
  <c r="DK195" i="1"/>
  <c r="AI193" i="1"/>
  <c r="AY193" i="1"/>
  <c r="BG193" i="1"/>
  <c r="CU193" i="1"/>
  <c r="CQ192" i="1"/>
  <c r="CQ187" i="1"/>
  <c r="CU191" i="1"/>
  <c r="BA193" i="1"/>
  <c r="BI193" i="1"/>
  <c r="CQ195" i="1"/>
  <c r="AW192" i="1"/>
  <c r="BE192" i="1"/>
  <c r="BB193" i="1"/>
  <c r="BC193" i="1" s="1"/>
  <c r="BJ193" i="1"/>
  <c r="BK193" i="1" s="1"/>
  <c r="DC74" i="1" l="1"/>
  <c r="DD16" i="1"/>
  <c r="BL193" i="1"/>
  <c r="DC193" i="1" s="1"/>
  <c r="DD193" i="1" s="1"/>
  <c r="DC192" i="1"/>
  <c r="DD192" i="1" s="1"/>
  <c r="BL181" i="1"/>
  <c r="DC181" i="1" s="1"/>
  <c r="DC158" i="1"/>
  <c r="DD158" i="1" s="1"/>
  <c r="BL156" i="1"/>
  <c r="DC156" i="1" s="1"/>
  <c r="DD156" i="1" s="1"/>
  <c r="BL154" i="1"/>
  <c r="DC154" i="1" s="1"/>
  <c r="BL140" i="1"/>
  <c r="BL131" i="1"/>
  <c r="BL122" i="1"/>
  <c r="DC122" i="1" s="1"/>
  <c r="BL98" i="1"/>
  <c r="DC98" i="1" s="1"/>
  <c r="DD98" i="1" s="1"/>
  <c r="DD79" i="1"/>
  <c r="DC82" i="1"/>
  <c r="DD82" i="1" s="1"/>
  <c r="BL6" i="1"/>
  <c r="DC6" i="1" s="1"/>
  <c r="DD6" i="1" s="1"/>
  <c r="DD22" i="1"/>
  <c r="DD175" i="1"/>
  <c r="DC83" i="1"/>
  <c r="DD83" i="1" s="1"/>
  <c r="DD74" i="1"/>
  <c r="BL57" i="1"/>
  <c r="DC57" i="1" s="1"/>
  <c r="DD57" i="1" s="1"/>
  <c r="DC23" i="1"/>
  <c r="DD23" i="1" s="1"/>
  <c r="BL41" i="1"/>
  <c r="DC41" i="1" s="1"/>
  <c r="DD41" i="1" s="1"/>
  <c r="BL176" i="1"/>
  <c r="BL173" i="1"/>
  <c r="DC173" i="1" s="1"/>
  <c r="DC157" i="1"/>
  <c r="DD157" i="1" s="1"/>
  <c r="DD154" i="1"/>
  <c r="DC153" i="1"/>
  <c r="DD153" i="1" s="1"/>
  <c r="DD122" i="1"/>
  <c r="DC105" i="1"/>
  <c r="DD105" i="1" s="1"/>
  <c r="DD64" i="1"/>
  <c r="DD26" i="1"/>
  <c r="BL21" i="1"/>
  <c r="DC21" i="1" s="1"/>
  <c r="DC13" i="1"/>
  <c r="DD12" i="1"/>
  <c r="DD173" i="1"/>
  <c r="DD152" i="1"/>
  <c r="DC95" i="1"/>
  <c r="DD95" i="1" s="1"/>
  <c r="DD75" i="1"/>
  <c r="BL22" i="1"/>
  <c r="DC22" i="1" s="1"/>
  <c r="BL30" i="1"/>
  <c r="DC30" i="1" s="1"/>
  <c r="DD30" i="1" s="1"/>
  <c r="BL62" i="1"/>
  <c r="DC62" i="1" s="1"/>
  <c r="DD62" i="1" s="1"/>
  <c r="DD49" i="1"/>
  <c r="BL65" i="1"/>
  <c r="DD27" i="1"/>
  <c r="BL185" i="1"/>
  <c r="DC185" i="1" s="1"/>
  <c r="DD185" i="1" s="1"/>
  <c r="BL184" i="1"/>
  <c r="DC184" i="1" s="1"/>
  <c r="BL167" i="1"/>
  <c r="DC167" i="1" s="1"/>
  <c r="DD167" i="1" s="1"/>
  <c r="DC149" i="1"/>
  <c r="BL135" i="1"/>
  <c r="DD139" i="1"/>
  <c r="DD123" i="1"/>
  <c r="DC125" i="1"/>
  <c r="BL61" i="1"/>
  <c r="DC53" i="1"/>
  <c r="DD53" i="1" s="1"/>
  <c r="BL37" i="1"/>
  <c r="DC37" i="1" s="1"/>
  <c r="DD37" i="1" s="1"/>
  <c r="BL14" i="1"/>
  <c r="DC14" i="1" s="1"/>
  <c r="DD14" i="1" s="1"/>
  <c r="DD45" i="1"/>
  <c r="DD28" i="1"/>
  <c r="DC123" i="1"/>
  <c r="BL67" i="1"/>
  <c r="DC67" i="1" s="1"/>
  <c r="DD67" i="1" s="1"/>
  <c r="DC24" i="1"/>
  <c r="DD24" i="1" s="1"/>
  <c r="DC187" i="1"/>
  <c r="DD187" i="1"/>
  <c r="BL179" i="1"/>
  <c r="DC179" i="1" s="1"/>
  <c r="DD179" i="1" s="1"/>
  <c r="DD182" i="1"/>
  <c r="DC170" i="1"/>
  <c r="DD170" i="1" s="1"/>
  <c r="BL139" i="1"/>
  <c r="DC139" i="1" s="1"/>
  <c r="BL121" i="1"/>
  <c r="DC104" i="1"/>
  <c r="DD104" i="1" s="1"/>
  <c r="DC89" i="1"/>
  <c r="DD89" i="1" s="1"/>
  <c r="BL77" i="1"/>
  <c r="DC77" i="1" s="1"/>
  <c r="DD77" i="1" s="1"/>
  <c r="DC68" i="1"/>
  <c r="DD68" i="1" s="1"/>
  <c r="DC54" i="1"/>
  <c r="DD54" i="1" s="1"/>
  <c r="DD13" i="1"/>
  <c r="BL91" i="1"/>
  <c r="DC91" i="1" s="1"/>
  <c r="BL46" i="1"/>
  <c r="BL7" i="1"/>
  <c r="DC7" i="1" s="1"/>
  <c r="DD7" i="1" s="1"/>
  <c r="BL18" i="1"/>
  <c r="DC18" i="1" s="1"/>
  <c r="DD18" i="1" s="1"/>
  <c r="BL31" i="1"/>
  <c r="DC31" i="1" s="1"/>
  <c r="DD31" i="1" s="1"/>
  <c r="DC194" i="1"/>
  <c r="DD194" i="1" s="1"/>
  <c r="DC190" i="1"/>
  <c r="DD190" i="1" s="1"/>
  <c r="CR191" i="1"/>
  <c r="BL178" i="1"/>
  <c r="DC178" i="1" s="1"/>
  <c r="DD178" i="1" s="1"/>
  <c r="DB169" i="1"/>
  <c r="CR171" i="1"/>
  <c r="AR155" i="1"/>
  <c r="DK143" i="1"/>
  <c r="DB138" i="1"/>
  <c r="DC138" i="1" s="1"/>
  <c r="DD138" i="1" s="1"/>
  <c r="CH135" i="1"/>
  <c r="AR136" i="1"/>
  <c r="DB131" i="1"/>
  <c r="DC126" i="1"/>
  <c r="DD126" i="1" s="1"/>
  <c r="AO121" i="1"/>
  <c r="AR104" i="1"/>
  <c r="AO102" i="1"/>
  <c r="DD102" i="1" s="1"/>
  <c r="CR116" i="1"/>
  <c r="BL111" i="1"/>
  <c r="DC111" i="1" s="1"/>
  <c r="DD111" i="1" s="1"/>
  <c r="CR105" i="1"/>
  <c r="DB101" i="1"/>
  <c r="DC101" i="1" s="1"/>
  <c r="DD101" i="1" s="1"/>
  <c r="DC97" i="1"/>
  <c r="DD97" i="1" s="1"/>
  <c r="DC76" i="1"/>
  <c r="DD76" i="1" s="1"/>
  <c r="AR80" i="1"/>
  <c r="AR59" i="1"/>
  <c r="DD59" i="1" s="1"/>
  <c r="DB51" i="1"/>
  <c r="BL36" i="1"/>
  <c r="DC36" i="1" s="1"/>
  <c r="DD36" i="1" s="1"/>
  <c r="DB83" i="1"/>
  <c r="DB36" i="1"/>
  <c r="AO21" i="1"/>
  <c r="DD21" i="1" s="1"/>
  <c r="BL169" i="1"/>
  <c r="DC169" i="1" s="1"/>
  <c r="DD169" i="1" s="1"/>
  <c r="DC152" i="1"/>
  <c r="DB148" i="1"/>
  <c r="DC106" i="1"/>
  <c r="DD106" i="1" s="1"/>
  <c r="DB191" i="1"/>
  <c r="CR165" i="1"/>
  <c r="CH171" i="1"/>
  <c r="DC164" i="1"/>
  <c r="DD164" i="1" s="1"/>
  <c r="CR147" i="1"/>
  <c r="BL146" i="1"/>
  <c r="DC145" i="1"/>
  <c r="DD145" i="1" s="1"/>
  <c r="CR120" i="1"/>
  <c r="DD112" i="1"/>
  <c r="DC109" i="1"/>
  <c r="DD109" i="1" s="1"/>
  <c r="CH110" i="1"/>
  <c r="DC110" i="1" s="1"/>
  <c r="DD110" i="1" s="1"/>
  <c r="AL109" i="1"/>
  <c r="DD94" i="1"/>
  <c r="BL115" i="1"/>
  <c r="DC115" i="1" s="1"/>
  <c r="DD115" i="1" s="1"/>
  <c r="DC85" i="1"/>
  <c r="DD85" i="1" s="1"/>
  <c r="CH80" i="1"/>
  <c r="DB87" i="1"/>
  <c r="CR71" i="1"/>
  <c r="BL55" i="1"/>
  <c r="DC55" i="1" s="1"/>
  <c r="DD55" i="1" s="1"/>
  <c r="DC63" i="1"/>
  <c r="DD63" i="1" s="1"/>
  <c r="AL61" i="1"/>
  <c r="DC29" i="1"/>
  <c r="DD29" i="1" s="1"/>
  <c r="DC19" i="1"/>
  <c r="DD19" i="1" s="1"/>
  <c r="AL19" i="1"/>
  <c r="BL92" i="1"/>
  <c r="DC92" i="1" s="1"/>
  <c r="DC182" i="1"/>
  <c r="DD181" i="1"/>
  <c r="DC151" i="1"/>
  <c r="DD151" i="1" s="1"/>
  <c r="BL147" i="1"/>
  <c r="CH138" i="1"/>
  <c r="CH131" i="1"/>
  <c r="CH142" i="1"/>
  <c r="BL113" i="1"/>
  <c r="DC113" i="1" s="1"/>
  <c r="DD113" i="1" s="1"/>
  <c r="DB109" i="1"/>
  <c r="CR87" i="1"/>
  <c r="DC87" i="1" s="1"/>
  <c r="DD87" i="1" s="1"/>
  <c r="DB71" i="1"/>
  <c r="DC71" i="1" s="1"/>
  <c r="DD71" i="1" s="1"/>
  <c r="CH39" i="1"/>
  <c r="DD50" i="1"/>
  <c r="AR42" i="1"/>
  <c r="CR35" i="1"/>
  <c r="DC35" i="1" s="1"/>
  <c r="DD35" i="1" s="1"/>
  <c r="AO42" i="1"/>
  <c r="DC11" i="1"/>
  <c r="DD11" i="1" s="1"/>
  <c r="BL10" i="1"/>
  <c r="DC10" i="1" s="1"/>
  <c r="DD10" i="1" s="1"/>
  <c r="BL148" i="1"/>
  <c r="DC141" i="1"/>
  <c r="DD141" i="1" s="1"/>
  <c r="BL136" i="1"/>
  <c r="DC136" i="1" s="1"/>
  <c r="DD136" i="1" s="1"/>
  <c r="BL119" i="1"/>
  <c r="DC119" i="1" s="1"/>
  <c r="DD119" i="1" s="1"/>
  <c r="DC120" i="1"/>
  <c r="DD120" i="1" s="1"/>
  <c r="CH116" i="1"/>
  <c r="DC116" i="1" s="1"/>
  <c r="DD116" i="1" s="1"/>
  <c r="CR128" i="1"/>
  <c r="DC128" i="1" s="1"/>
  <c r="DD128" i="1" s="1"/>
  <c r="BL84" i="1"/>
  <c r="DC84" i="1" s="1"/>
  <c r="DD84" i="1" s="1"/>
  <c r="DB43" i="1"/>
  <c r="AL51" i="1"/>
  <c r="DB65" i="1"/>
  <c r="BL51" i="1"/>
  <c r="DC51" i="1" s="1"/>
  <c r="DD51" i="1" s="1"/>
  <c r="AO66" i="1"/>
  <c r="DD66" i="1" s="1"/>
  <c r="BL26" i="1"/>
  <c r="DC26" i="1" s="1"/>
  <c r="CH30" i="1"/>
  <c r="CH25" i="1"/>
  <c r="DC25" i="1" s="1"/>
  <c r="DD25" i="1" s="1"/>
  <c r="AL27" i="1"/>
  <c r="BL118" i="1"/>
  <c r="DC118" i="1" s="1"/>
  <c r="DD118" i="1" s="1"/>
  <c r="DC102" i="1"/>
  <c r="BL117" i="1"/>
  <c r="DC117" i="1" s="1"/>
  <c r="DD117" i="1" s="1"/>
  <c r="BL191" i="1"/>
  <c r="DC191" i="1" s="1"/>
  <c r="DD191" i="1" s="1"/>
  <c r="BL163" i="1"/>
  <c r="DC163" i="1" s="1"/>
  <c r="DD163" i="1" s="1"/>
  <c r="CR190" i="1"/>
  <c r="CR176" i="1"/>
  <c r="DC177" i="1"/>
  <c r="DD177" i="1" s="1"/>
  <c r="DB168" i="1"/>
  <c r="AL169" i="1"/>
  <c r="DB161" i="1"/>
  <c r="DB160" i="1"/>
  <c r="DC160" i="1" s="1"/>
  <c r="DD160" i="1" s="1"/>
  <c r="AL166" i="1"/>
  <c r="BL150" i="1"/>
  <c r="DC150" i="1" s="1"/>
  <c r="DD150" i="1" s="1"/>
  <c r="CH146" i="1"/>
  <c r="BL142" i="1"/>
  <c r="BL143" i="1"/>
  <c r="DB139" i="1"/>
  <c r="CH140" i="1"/>
  <c r="AR146" i="1"/>
  <c r="DB117" i="1"/>
  <c r="AR116" i="1"/>
  <c r="CH107" i="1"/>
  <c r="DB108" i="1"/>
  <c r="DC108" i="1" s="1"/>
  <c r="DD108" i="1" s="1"/>
  <c r="BL94" i="1"/>
  <c r="DC94" i="1" s="1"/>
  <c r="DB80" i="1"/>
  <c r="DC80" i="1" s="1"/>
  <c r="CR88" i="1"/>
  <c r="DC88" i="1" s="1"/>
  <c r="DD88" i="1" s="1"/>
  <c r="DB56" i="1"/>
  <c r="DC56" i="1" s="1"/>
  <c r="DD56" i="1" s="1"/>
  <c r="AL69" i="1"/>
  <c r="AO58" i="1"/>
  <c r="DD58" i="1" s="1"/>
  <c r="AO100" i="1"/>
  <c r="DD100" i="1" s="1"/>
  <c r="AL33" i="1"/>
  <c r="BU40" i="1"/>
  <c r="CH40" i="1" s="1"/>
  <c r="DC40" i="1" s="1"/>
  <c r="DD40" i="1" s="1"/>
  <c r="AL45" i="1"/>
  <c r="CH20" i="1"/>
  <c r="DC20" i="1" s="1"/>
  <c r="DD20" i="1" s="1"/>
  <c r="DB121" i="1"/>
  <c r="DC188" i="1"/>
  <c r="DD188" i="1" s="1"/>
  <c r="DC174" i="1"/>
  <c r="DD174" i="1" s="1"/>
  <c r="BL161" i="1"/>
  <c r="DB155" i="1"/>
  <c r="DC155" i="1" s="1"/>
  <c r="DD155" i="1" s="1"/>
  <c r="DC133" i="1"/>
  <c r="DD133" i="1" s="1"/>
  <c r="CH117" i="1"/>
  <c r="BL107" i="1"/>
  <c r="DC107" i="1" s="1"/>
  <c r="DD107" i="1" s="1"/>
  <c r="CH113" i="1"/>
  <c r="DD91" i="1"/>
  <c r="DC112" i="1"/>
  <c r="DC86" i="1"/>
  <c r="DD86" i="1" s="1"/>
  <c r="DC114" i="1"/>
  <c r="DD114" i="1" s="1"/>
  <c r="DB72" i="1"/>
  <c r="DC72" i="1" s="1"/>
  <c r="DD72" i="1" s="1"/>
  <c r="DB69" i="1"/>
  <c r="BL47" i="1"/>
  <c r="DC47" i="1" s="1"/>
  <c r="DD47" i="1" s="1"/>
  <c r="DB33" i="1"/>
  <c r="DC33" i="1" s="1"/>
  <c r="DD33" i="1" s="1"/>
  <c r="DB48" i="1"/>
  <c r="DC48" i="1" s="1"/>
  <c r="DD48" i="1" s="1"/>
  <c r="DB34" i="1"/>
  <c r="DB46" i="1"/>
  <c r="AL53" i="1"/>
  <c r="DC15" i="1"/>
  <c r="DD15" i="1" s="1"/>
  <c r="BL96" i="1"/>
  <c r="DC96" i="1" s="1"/>
  <c r="DD96" i="1" s="1"/>
  <c r="DC39" i="1"/>
  <c r="DD39" i="1" s="1"/>
  <c r="DD195" i="1"/>
  <c r="BL189" i="1"/>
  <c r="DC189" i="1" s="1"/>
  <c r="DD189" i="1" s="1"/>
  <c r="DB187" i="1"/>
  <c r="AO184" i="1"/>
  <c r="DD184" i="1" s="1"/>
  <c r="DC180" i="1"/>
  <c r="DD180" i="1" s="1"/>
  <c r="DC186" i="1"/>
  <c r="DD186" i="1" s="1"/>
  <c r="AL179" i="1"/>
  <c r="BL168" i="1"/>
  <c r="DC168" i="1" s="1"/>
  <c r="DD168" i="1" s="1"/>
  <c r="AL174" i="1"/>
  <c r="DB171" i="1"/>
  <c r="DC171" i="1" s="1"/>
  <c r="DD171" i="1" s="1"/>
  <c r="DC166" i="1"/>
  <c r="DD166" i="1" s="1"/>
  <c r="DB165" i="1"/>
  <c r="DC165" i="1" s="1"/>
  <c r="DD165" i="1" s="1"/>
  <c r="AR162" i="1"/>
  <c r="DD162" i="1" s="1"/>
  <c r="AR159" i="1"/>
  <c r="DD159" i="1" s="1"/>
  <c r="AO149" i="1"/>
  <c r="DD149" i="1" s="1"/>
  <c r="CR143" i="1"/>
  <c r="DB142" i="1"/>
  <c r="AR143" i="1"/>
  <c r="CH127" i="1"/>
  <c r="DC127" i="1" s="1"/>
  <c r="DD127" i="1" s="1"/>
  <c r="CR132" i="1"/>
  <c r="DC132" i="1" s="1"/>
  <c r="DD132" i="1" s="1"/>
  <c r="AL132" i="1"/>
  <c r="CR104" i="1"/>
  <c r="AL95" i="1"/>
  <c r="CR103" i="1"/>
  <c r="DC103" i="1" s="1"/>
  <c r="DD103" i="1" s="1"/>
  <c r="AO125" i="1"/>
  <c r="DD125" i="1" s="1"/>
  <c r="AO80" i="1"/>
  <c r="DD80" i="1" s="1"/>
  <c r="DB82" i="1"/>
  <c r="AO92" i="1"/>
  <c r="DD92" i="1" s="1"/>
  <c r="BL81" i="1"/>
  <c r="DC81" i="1" s="1"/>
  <c r="DD81" i="1" s="1"/>
  <c r="CH69" i="1"/>
  <c r="BL60" i="1"/>
  <c r="DC60" i="1" s="1"/>
  <c r="DD60" i="1" s="1"/>
  <c r="DC52" i="1"/>
  <c r="DD52" i="1" s="1"/>
  <c r="AL59" i="1"/>
  <c r="CH65" i="1"/>
  <c r="BL50" i="1"/>
  <c r="DC50" i="1" s="1"/>
  <c r="DB61" i="1"/>
  <c r="BL43" i="1"/>
  <c r="DC43" i="1" s="1"/>
  <c r="DD43" i="1" s="1"/>
  <c r="AL50" i="1"/>
  <c r="DC34" i="1"/>
  <c r="DD34" i="1" s="1"/>
  <c r="DB42" i="1"/>
  <c r="DC42" i="1" s="1"/>
  <c r="DC140" i="1" l="1"/>
  <c r="DD140" i="1" s="1"/>
  <c r="DC69" i="1"/>
  <c r="DD69" i="1" s="1"/>
  <c r="DD42" i="1"/>
  <c r="DC121" i="1"/>
  <c r="DC143" i="1"/>
  <c r="DD143" i="1" s="1"/>
  <c r="DD121" i="1"/>
  <c r="DC142" i="1"/>
  <c r="DD142" i="1" s="1"/>
  <c r="DC135" i="1"/>
  <c r="DD135" i="1" s="1"/>
  <c r="DC161" i="1"/>
  <c r="DD161" i="1" s="1"/>
  <c r="DC46" i="1"/>
  <c r="DD46" i="1" s="1"/>
  <c r="DC148" i="1"/>
  <c r="DD148" i="1" s="1"/>
  <c r="DC61" i="1"/>
  <c r="DD61" i="1" s="1"/>
  <c r="DC65" i="1"/>
  <c r="DD65" i="1" s="1"/>
  <c r="DC147" i="1"/>
  <c r="DD147" i="1" s="1"/>
  <c r="DC146" i="1"/>
  <c r="DD146" i="1" s="1"/>
  <c r="DC176" i="1"/>
  <c r="DD176" i="1" s="1"/>
  <c r="DC131" i="1"/>
  <c r="DD131" i="1" s="1"/>
</calcChain>
</file>

<file path=xl/sharedStrings.xml><?xml version="1.0" encoding="utf-8"?>
<sst xmlns="http://schemas.openxmlformats.org/spreadsheetml/2006/main" count="116" uniqueCount="98">
  <si>
    <t>Physical exposure to earthquake MMI VI (absolute)</t>
  </si>
  <si>
    <t>Physical exposure to earthquake MMI VIII (absolute)</t>
  </si>
  <si>
    <t>Physical exposure to earthquake (absolute)</t>
  </si>
  <si>
    <t>Annual Expected Exposed People to Floods</t>
  </si>
  <si>
    <t>Annual Expected Exposed People to Tsunamis</t>
  </si>
  <si>
    <t>Annual Expected Exposed People to Cyclone's Wind SS1</t>
  </si>
  <si>
    <t>Annual Expected Exposed People to Cyclone's Wind SS3</t>
  </si>
  <si>
    <t>Annual Expected Exposed People to Cyclone's Wind (absolute)</t>
  </si>
  <si>
    <t>Physical exposure to surge from tropical cyclone (absolute)</t>
  </si>
  <si>
    <t>Annual Expected Exposed People to Cyclone (absolute)</t>
  </si>
  <si>
    <t>People affected by droughts (absolute)</t>
  </si>
  <si>
    <t>Physical exposure to earthquake MMI VI (relative)</t>
  </si>
  <si>
    <t>Physical exposure to earthquake MMI VIII (relative)</t>
  </si>
  <si>
    <t>Physical exposure to flood (relative)</t>
  </si>
  <si>
    <t>Physical exposure to tsunami (relative)</t>
  </si>
  <si>
    <t>Physical exposure to tropical cyclone of Saffir-Simpson category 1 (relative)</t>
  </si>
  <si>
    <t>Physical exposure to tropical cyclone of Saffir-Simpson category 3 (relative)</t>
  </si>
  <si>
    <t>Physical exposure to surge from tropical cyclone (relative)</t>
  </si>
  <si>
    <t>People affected by droughts (relative)</t>
  </si>
  <si>
    <t>Physical exposure to earthquake (relative)</t>
  </si>
  <si>
    <t>Physical exposure to tropical cyclone wind (relative)</t>
  </si>
  <si>
    <t>Physical exposure to tropical cyclone (relative)</t>
  </si>
  <si>
    <t>Frequency of Drought events</t>
  </si>
  <si>
    <t>Physical exposure to earthquake MMI VI</t>
  </si>
  <si>
    <t>Physical exposure to earthquake MMI VIII</t>
  </si>
  <si>
    <t>Physical exposure to tropical cyclone of Saffir-Simpson category 1</t>
  </si>
  <si>
    <t>Physical exposure to tropical cyclone of Saffir-Simpson category 3</t>
  </si>
  <si>
    <t>Physical exposure to tropical cyclone wind</t>
  </si>
  <si>
    <t>Physical exposure to surge from tropical cyclone</t>
  </si>
  <si>
    <t>People affected by droughts</t>
  </si>
  <si>
    <t xml:space="preserve">Physical exposure to earthquake </t>
  </si>
  <si>
    <t>Physical exposure to flood</t>
  </si>
  <si>
    <t>Physical exposure to tsunami</t>
  </si>
  <si>
    <t>Physical exposure to tropical cyclone</t>
  </si>
  <si>
    <t>People affected by droughts and Frequency of events</t>
  </si>
  <si>
    <t>Agriculture Droughts probability</t>
  </si>
  <si>
    <t>Droughts probability and historical impact</t>
  </si>
  <si>
    <t>Population exposed to CCHF (absolute)</t>
  </si>
  <si>
    <t>Population exposed to CCHF (relative</t>
  </si>
  <si>
    <t>Population exposed to CCHF (relative)</t>
  </si>
  <si>
    <t>Physical exposure to CCHF</t>
  </si>
  <si>
    <t>Population exposed to EDV (absolute)</t>
  </si>
  <si>
    <t>Population exposed to EDV (relative)</t>
  </si>
  <si>
    <t>Physical exposure to EDV</t>
  </si>
  <si>
    <t>Population exposed to Lassa Fever (absolute)</t>
  </si>
  <si>
    <t>Population exposed to Lassa Fever (relative)</t>
  </si>
  <si>
    <t>Physical exposure to Lassa Fever</t>
  </si>
  <si>
    <t>Population exposed to MVD (absolute)</t>
  </si>
  <si>
    <t>Population exposed to MVD (relative)</t>
  </si>
  <si>
    <t>Physical exposure to MVD</t>
  </si>
  <si>
    <t>Physical exposure to zoonones</t>
  </si>
  <si>
    <t>Populations at risk of Plasmodium vivax malaria (absolute)</t>
  </si>
  <si>
    <t>Populations at risk of Plasmodium vivax malaria (relative)</t>
  </si>
  <si>
    <t>Populations at risk of Plasmodium vivax malaria</t>
  </si>
  <si>
    <t>Populations at risk of Plasmodium falciparum malaria in (absolute)</t>
  </si>
  <si>
    <t>Populations at risk of Plasmodium falciparum malaria</t>
  </si>
  <si>
    <t>Populations at risk of Plasmodium falciparum malaria (relative)</t>
  </si>
  <si>
    <t>Populations at risk of malaria</t>
  </si>
  <si>
    <t>Population exposed to Zika (absolute)</t>
  </si>
  <si>
    <t>Population exposed to Zika (relative)</t>
  </si>
  <si>
    <t>Population exposed to Zika</t>
  </si>
  <si>
    <t>Population at Risk to Aedes (absolute)</t>
  </si>
  <si>
    <t>Population at Risk to Aedes (relative)</t>
  </si>
  <si>
    <t>Population at Risk to Aedes</t>
  </si>
  <si>
    <t>Population exposed to Dengue (absolute)</t>
  </si>
  <si>
    <t>Population exposed to Dengue (relative)</t>
  </si>
  <si>
    <t>Population exposed to Dengue</t>
  </si>
  <si>
    <t>Physical exposure to vectorborne</t>
  </si>
  <si>
    <t>Sanitation</t>
  </si>
  <si>
    <t>Drinking water</t>
  </si>
  <si>
    <t>Hygiene</t>
  </si>
  <si>
    <t>WaSH</t>
  </si>
  <si>
    <t>Population density</t>
  </si>
  <si>
    <t>Urban population growth</t>
  </si>
  <si>
    <t>Population living in urban areas</t>
  </si>
  <si>
    <t>Household size</t>
  </si>
  <si>
    <t>Population</t>
  </si>
  <si>
    <t>P2P</t>
  </si>
  <si>
    <t>Population living in slums (% of urban population)</t>
  </si>
  <si>
    <t>Children under 5</t>
  </si>
  <si>
    <t>People practicing open defecation</t>
  </si>
  <si>
    <t>Number of vets per capita</t>
  </si>
  <si>
    <t>Number of vets</t>
  </si>
  <si>
    <t>IHR capacity score: Food safety</t>
  </si>
  <si>
    <t>Food</t>
  </si>
  <si>
    <t>Waterborne - Foodborne</t>
  </si>
  <si>
    <t>Physical exposure to epidemics</t>
  </si>
  <si>
    <t>INFORM Natural Hazard</t>
  </si>
  <si>
    <t>GCRI Violent Internal Conflict probability</t>
  </si>
  <si>
    <t>GCRI Highly Violent Internal Conflict probability</t>
  </si>
  <si>
    <t>GCRI Internal Conflict Score</t>
  </si>
  <si>
    <t>Current National Power Conflict Intensity</t>
  </si>
  <si>
    <t>Current Subnational Conflict Intensity</t>
  </si>
  <si>
    <t>Current Highly Violent Conflict Intensity Score</t>
  </si>
  <si>
    <t>INFORM Human Hazard</t>
  </si>
  <si>
    <t>MAX</t>
  </si>
  <si>
    <t>MIN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</si>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</sst>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_-;\-* #,##0.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i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 tint="0.499984740745262"/>
      <name val="Calibri"/>
      <family val="2"/>
      <scheme val="minor"/>
    </font>
    <font>
      <sz val="10"/>
      <color theme="0"/>
      <name val="Arial"/>
      <family val="2"/>
    </font>
    <font>
      <sz val="10"/>
      <color theme="0" tint="-0.499984740745262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</cellStyleXfs>
  <cellXfs count="59">
    <xf numFmtId="0" fontId="0" fillId="0" borderId="0" xfId="0"/>
    <xf numFmtId="0" fontId="2" fillId="0" borderId="1" xfId="5" applyFont="1" applyFill="1" applyBorder="1" applyAlignment="1">
      <alignment horizontal="center" textRotation="90" wrapText="1"/>
    </xf>
    <xf numFmtId="0" fontId="2" fillId="0" borderId="1" xfId="4" applyFont="1" applyFill="1" applyBorder="1" applyAlignment="1">
      <alignment horizontal="center" textRotation="90" wrapText="1"/>
    </xf>
    <xf numFmtId="0" fontId="4" fillId="0" borderId="1" xfId="6" applyFont="1" applyFill="1" applyBorder="1" applyAlignment="1">
      <alignment horizontal="center" textRotation="90" wrapText="1"/>
    </xf>
    <xf numFmtId="0" fontId="5" fillId="0" borderId="1" xfId="5" applyFont="1" applyFill="1" applyBorder="1" applyAlignment="1">
      <alignment horizontal="center" textRotation="90" wrapText="1"/>
    </xf>
    <xf numFmtId="0" fontId="4" fillId="0" borderId="1" xfId="3" applyFont="1" applyFill="1" applyBorder="1" applyAlignment="1">
      <alignment horizontal="center" textRotation="90" wrapText="1"/>
    </xf>
    <xf numFmtId="0" fontId="0" fillId="0" borderId="0" xfId="0" applyFill="1"/>
    <xf numFmtId="0" fontId="6" fillId="0" borderId="0" xfId="7" applyFont="1" applyFill="1" applyBorder="1" applyAlignment="1">
      <alignment horizontal="center" vertical="center"/>
    </xf>
    <xf numFmtId="0" fontId="7" fillId="0" borderId="0" xfId="7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0" fontId="8" fillId="0" borderId="2" xfId="7" applyFont="1" applyFill="1" applyBorder="1" applyAlignment="1">
      <alignment horizontal="center" vertical="center" textRotation="90" wrapText="1"/>
    </xf>
    <xf numFmtId="0" fontId="8" fillId="0" borderId="2" xfId="7" applyFont="1" applyFill="1" applyBorder="1" applyAlignment="1">
      <alignment horizontal="center" vertical="center" wrapText="1"/>
    </xf>
    <xf numFmtId="165" fontId="8" fillId="0" borderId="2" xfId="2" applyNumberFormat="1" applyFont="1" applyFill="1" applyBorder="1" applyAlignment="1">
      <alignment horizontal="center" vertical="center" wrapText="1"/>
    </xf>
    <xf numFmtId="9" fontId="8" fillId="0" borderId="2" xfId="2" applyFont="1" applyFill="1" applyBorder="1" applyAlignment="1">
      <alignment horizontal="center" vertical="center" wrapText="1"/>
    </xf>
    <xf numFmtId="10" fontId="8" fillId="0" borderId="2" xfId="2" applyNumberFormat="1" applyFont="1" applyFill="1" applyBorder="1" applyAlignment="1">
      <alignment horizontal="center" vertical="center" wrapText="1"/>
    </xf>
    <xf numFmtId="164" fontId="8" fillId="0" borderId="2" xfId="2" applyNumberFormat="1" applyFont="1" applyFill="1" applyBorder="1" applyAlignment="1">
      <alignment horizontal="center" vertical="center" wrapText="1"/>
    </xf>
    <xf numFmtId="2" fontId="8" fillId="0" borderId="2" xfId="2" applyNumberFormat="1" applyFont="1" applyFill="1" applyBorder="1" applyAlignment="1">
      <alignment horizontal="center" vertical="center" wrapText="1"/>
    </xf>
    <xf numFmtId="166" fontId="8" fillId="0" borderId="2" xfId="1" applyNumberFormat="1" applyFont="1" applyFill="1" applyBorder="1" applyAlignment="1">
      <alignment horizontal="center" vertical="center" wrapText="1"/>
    </xf>
    <xf numFmtId="9" fontId="8" fillId="0" borderId="2" xfId="2" applyNumberFormat="1" applyFont="1" applyFill="1" applyBorder="1" applyAlignment="1">
      <alignment horizontal="center" vertical="center" wrapText="1"/>
    </xf>
    <xf numFmtId="0" fontId="8" fillId="0" borderId="2" xfId="7" applyFont="1" applyFill="1" applyBorder="1" applyAlignment="1">
      <alignment horizontal="center" vertical="center"/>
    </xf>
    <xf numFmtId="164" fontId="0" fillId="0" borderId="0" xfId="0" applyNumberFormat="1" applyFill="1"/>
    <xf numFmtId="0" fontId="9" fillId="0" borderId="0" xfId="7" applyFont="1" applyFill="1" applyBorder="1" applyAlignment="1">
      <alignment horizontal="center" vertical="center"/>
    </xf>
    <xf numFmtId="164" fontId="8" fillId="0" borderId="3" xfId="1" applyNumberFormat="1" applyFont="1" applyFill="1" applyBorder="1" applyAlignment="1">
      <alignment horizontal="center" vertical="center" wrapText="1"/>
    </xf>
    <xf numFmtId="0" fontId="8" fillId="0" borderId="3" xfId="7" applyFont="1" applyFill="1" applyBorder="1" applyAlignment="1">
      <alignment horizontal="center" vertical="center" textRotation="90" wrapText="1"/>
    </xf>
    <xf numFmtId="0" fontId="8" fillId="0" borderId="3" xfId="7" applyFont="1" applyFill="1" applyBorder="1" applyAlignment="1">
      <alignment horizontal="center" vertical="center" wrapText="1"/>
    </xf>
    <xf numFmtId="9" fontId="8" fillId="0" borderId="3" xfId="2" applyNumberFormat="1" applyFont="1" applyFill="1" applyBorder="1" applyAlignment="1">
      <alignment horizontal="center" vertical="center" wrapText="1"/>
    </xf>
    <xf numFmtId="9" fontId="8" fillId="0" borderId="3" xfId="2" applyFont="1" applyFill="1" applyBorder="1" applyAlignment="1">
      <alignment horizontal="center" vertical="center" wrapText="1"/>
    </xf>
    <xf numFmtId="10" fontId="8" fillId="0" borderId="3" xfId="2" applyNumberFormat="1" applyFont="1" applyFill="1" applyBorder="1" applyAlignment="1">
      <alignment horizontal="center" vertical="center" wrapText="1"/>
    </xf>
    <xf numFmtId="164" fontId="8" fillId="0" borderId="3" xfId="2" applyNumberFormat="1" applyFont="1" applyFill="1" applyBorder="1" applyAlignment="1">
      <alignment horizontal="center" vertical="center" wrapText="1"/>
    </xf>
    <xf numFmtId="2" fontId="8" fillId="0" borderId="3" xfId="2" applyNumberFormat="1" applyFont="1" applyFill="1" applyBorder="1" applyAlignment="1">
      <alignment horizontal="center" vertical="center" wrapText="1"/>
    </xf>
    <xf numFmtId="166" fontId="8" fillId="0" borderId="3" xfId="1" applyNumberFormat="1" applyFont="1" applyFill="1" applyBorder="1" applyAlignment="1">
      <alignment horizontal="center" vertical="center" wrapText="1"/>
    </xf>
    <xf numFmtId="0" fontId="8" fillId="0" borderId="3" xfId="7" applyFont="1" applyFill="1" applyBorder="1" applyAlignment="1">
      <alignment horizontal="center" vertical="center"/>
    </xf>
    <xf numFmtId="0" fontId="7" fillId="0" borderId="0" xfId="7" applyFont="1" applyFill="1" applyBorder="1" applyAlignment="1">
      <alignment horizontal="left" vertical="center" indent="1"/>
    </xf>
    <xf numFmtId="0" fontId="7" fillId="0" borderId="0" xfId="7" applyFont="1" applyFill="1" applyBorder="1" applyAlignment="1">
      <alignment horizontal="left" vertical="center" wrapText="1" indent="1"/>
    </xf>
    <xf numFmtId="164" fontId="8" fillId="0" borderId="0" xfId="1" applyNumberFormat="1" applyFont="1" applyFill="1" applyBorder="1" applyAlignment="1">
      <alignment horizontal="center" vertical="center" wrapText="1"/>
    </xf>
    <xf numFmtId="0" fontId="8" fillId="0" borderId="0" xfId="7" applyFont="1" applyFill="1" applyBorder="1" applyAlignment="1">
      <alignment horizontal="center" vertical="center" textRotation="90" wrapText="1"/>
    </xf>
    <xf numFmtId="0" fontId="8" fillId="0" borderId="0" xfId="7" applyFont="1" applyFill="1" applyBorder="1" applyAlignment="1">
      <alignment horizontal="center" vertical="center" wrapText="1"/>
    </xf>
    <xf numFmtId="9" fontId="8" fillId="0" borderId="0" xfId="2" applyNumberFormat="1" applyFont="1" applyFill="1" applyBorder="1" applyAlignment="1">
      <alignment horizontal="center" vertical="center" wrapText="1"/>
    </xf>
    <xf numFmtId="9" fontId="8" fillId="0" borderId="0" xfId="2" applyFont="1" applyFill="1" applyBorder="1" applyAlignment="1">
      <alignment horizontal="center" vertical="center" wrapText="1"/>
    </xf>
    <xf numFmtId="10" fontId="8" fillId="0" borderId="0" xfId="2" applyNumberFormat="1" applyFont="1" applyFill="1" applyBorder="1" applyAlignment="1">
      <alignment horizontal="center" vertical="center" wrapText="1"/>
    </xf>
    <xf numFmtId="164" fontId="8" fillId="0" borderId="0" xfId="2" applyNumberFormat="1" applyFont="1" applyFill="1" applyBorder="1" applyAlignment="1">
      <alignment horizontal="center" vertical="center" wrapText="1"/>
    </xf>
    <xf numFmtId="2" fontId="8" fillId="0" borderId="0" xfId="2" applyNumberFormat="1" applyFont="1" applyFill="1" applyBorder="1" applyAlignment="1">
      <alignment horizontal="center" vertical="center" wrapText="1"/>
    </xf>
    <xf numFmtId="166" fontId="8" fillId="0" borderId="0" xfId="1" applyNumberFormat="1" applyFont="1" applyFill="1" applyBorder="1" applyAlignment="1">
      <alignment horizontal="center" vertical="center" wrapText="1"/>
    </xf>
    <xf numFmtId="0" fontId="8" fillId="0" borderId="0" xfId="7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indent="1"/>
    </xf>
    <xf numFmtId="0" fontId="2" fillId="0" borderId="5" xfId="0" applyFont="1" applyFill="1" applyBorder="1" applyAlignment="1">
      <alignment horizontal="left" vertical="center" indent="1"/>
    </xf>
    <xf numFmtId="164" fontId="2" fillId="0" borderId="6" xfId="5" applyNumberFormat="1" applyFont="1" applyFill="1" applyBorder="1" applyAlignment="1">
      <alignment horizontal="center" vertical="center"/>
    </xf>
    <xf numFmtId="164" fontId="2" fillId="0" borderId="7" xfId="5" applyNumberFormat="1" applyFont="1" applyFill="1" applyBorder="1" applyAlignment="1">
      <alignment horizontal="center" vertical="center"/>
    </xf>
    <xf numFmtId="10" fontId="2" fillId="0" borderId="7" xfId="4" applyNumberFormat="1" applyFont="1" applyFill="1" applyBorder="1" applyAlignment="1">
      <alignment horizontal="center" vertical="center"/>
    </xf>
    <xf numFmtId="164" fontId="10" fillId="0" borderId="7" xfId="6" applyNumberFormat="1" applyFont="1" applyFill="1" applyBorder="1" applyAlignment="1">
      <alignment horizontal="center" vertical="center"/>
    </xf>
    <xf numFmtId="165" fontId="2" fillId="0" borderId="7" xfId="4" applyNumberFormat="1" applyFont="1" applyFill="1" applyBorder="1" applyAlignment="1">
      <alignment horizontal="center" vertical="center"/>
    </xf>
    <xf numFmtId="164" fontId="4" fillId="0" borderId="7" xfId="3" applyNumberFormat="1" applyFont="1" applyFill="1" applyBorder="1" applyAlignment="1">
      <alignment horizontal="center"/>
    </xf>
    <xf numFmtId="1" fontId="11" fillId="0" borderId="0" xfId="0" applyNumberFormat="1" applyFont="1" applyFill="1" applyAlignment="1">
      <alignment horizontal="right"/>
    </xf>
    <xf numFmtId="0" fontId="0" fillId="0" borderId="0" xfId="0" applyFill="1" applyBorder="1"/>
    <xf numFmtId="0" fontId="12" fillId="0" borderId="0" xfId="6" applyFont="1" applyFill="1" applyBorder="1"/>
    <xf numFmtId="0" fontId="13" fillId="0" borderId="0" xfId="4" applyFont="1" applyFill="1" applyBorder="1"/>
    <xf numFmtId="0" fontId="1" fillId="0" borderId="0" xfId="5" applyFill="1" applyBorder="1"/>
    <xf numFmtId="0" fontId="2" fillId="0" borderId="0" xfId="0" applyFont="1" applyFill="1" applyAlignment="1">
      <alignment horizontal="center"/>
    </xf>
    <xf numFmtId="0" fontId="2" fillId="0" borderId="8" xfId="0" applyFont="1" applyFill="1" applyBorder="1" applyAlignment="1">
      <alignment horizontal="center"/>
    </xf>
  </cellXfs>
  <cellStyles count="8">
    <cellStyle name="%20 - Vurgu1" xfId="4" builtinId="30"/>
    <cellStyle name="%20 - Vurgu5" xfId="7" builtinId="46"/>
    <cellStyle name="%40 - Vurgu1" xfId="5" builtinId="31"/>
    <cellStyle name="%60 - Vurgu1" xfId="6" builtinId="32"/>
    <cellStyle name="Normal" xfId="0" builtinId="0"/>
    <cellStyle name="Virgül" xfId="1" builtinId="3"/>
    <cellStyle name="Vurgu1" xfId="3" builtinId="29"/>
    <cellStyle name="Yüzd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zgiOzgen/Desktop/deneme/INFORM_Risk_2022_v06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FORM Risk 2022 (a-z)"/>
      <sheetName val="Hazard &amp; Exposure"/>
      <sheetName val="Vulnerability"/>
      <sheetName val="Lack of Coping Capacity"/>
      <sheetName val="Indicator Data"/>
      <sheetName val="Indicator Date"/>
      <sheetName val="Indicator Date hidden"/>
      <sheetName val="Indicator Date hidden2"/>
      <sheetName val="Indicator Source"/>
      <sheetName val="Indicator Data imputation"/>
      <sheetName val="Imputed and missing data hidden"/>
      <sheetName val="Lack of Reliability Index"/>
      <sheetName val="Indicator Metadata"/>
      <sheetName val="Regions"/>
    </sheetNames>
    <sheetDataSet>
      <sheetData sheetId="0"/>
      <sheetData sheetId="1"/>
      <sheetData sheetId="2"/>
      <sheetData sheetId="3"/>
      <sheetData sheetId="4"/>
      <sheetData sheetId="5">
        <row r="6">
          <cell r="A6" t="str">
            <v>Afghanistan</v>
          </cell>
          <cell r="B6" t="str">
            <v>AFG</v>
          </cell>
          <cell r="C6">
            <v>62505.486828842106</v>
          </cell>
          <cell r="D6">
            <v>30234.510569473685</v>
          </cell>
          <cell r="E6">
            <v>252084.609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488857</v>
          </cell>
          <cell r="K6">
            <v>0.14285714285714299</v>
          </cell>
          <cell r="L6">
            <v>0.31428571399999999</v>
          </cell>
          <cell r="M6">
            <v>21644812.063499998</v>
          </cell>
          <cell r="N6" t="str">
            <v>No data</v>
          </cell>
          <cell r="O6" t="str">
            <v>No data</v>
          </cell>
          <cell r="P6" t="str">
            <v>No data</v>
          </cell>
          <cell r="Q6">
            <v>32951479.280000001</v>
          </cell>
          <cell r="R6">
            <v>0.85570300200000005</v>
          </cell>
          <cell r="S6">
            <v>31011950.239999998</v>
          </cell>
          <cell r="T6">
            <v>0.80533619400000001</v>
          </cell>
          <cell r="U6">
            <v>0</v>
          </cell>
          <cell r="V6">
            <v>7827046.6764500001</v>
          </cell>
          <cell r="W6">
            <v>2973907.8104699999</v>
          </cell>
          <cell r="X6">
            <v>56.937760009803021</v>
          </cell>
          <cell r="Y6">
            <v>3.35442113876343</v>
          </cell>
          <cell r="Z6">
            <v>26.025999069213899</v>
          </cell>
          <cell r="AA6">
            <v>8.0367388563218505</v>
          </cell>
          <cell r="AB6">
            <v>12.74019</v>
          </cell>
          <cell r="AC6">
            <v>37.746029999999998</v>
          </cell>
          <cell r="AD6">
            <v>2432</v>
          </cell>
          <cell r="AE6">
            <v>20</v>
          </cell>
          <cell r="AF6">
            <v>70.7</v>
          </cell>
          <cell r="AG6">
            <v>14.571999999999999</v>
          </cell>
          <cell r="AH6">
            <v>0.972956877</v>
          </cell>
          <cell r="AI6">
            <v>0.94947193699999999</v>
          </cell>
          <cell r="AJ6">
            <v>5</v>
          </cell>
          <cell r="AK6">
            <v>0</v>
          </cell>
          <cell r="BR6">
            <v>43.417610000000003</v>
          </cell>
          <cell r="BS6">
            <v>67.064620000000005</v>
          </cell>
          <cell r="CA6">
            <v>38928341</v>
          </cell>
          <cell r="CB6">
            <v>32515900</v>
          </cell>
          <cell r="CC6">
            <v>652230</v>
          </cell>
        </row>
        <row r="7">
          <cell r="A7" t="str">
            <v>Albania</v>
          </cell>
          <cell r="B7" t="str">
            <v>ALB</v>
          </cell>
          <cell r="C7">
            <v>6095.4685891789477</v>
          </cell>
          <cell r="D7">
            <v>4654.935090105263</v>
          </cell>
          <cell r="E7">
            <v>15903.288</v>
          </cell>
          <cell r="F7">
            <v>75.286000000000001</v>
          </cell>
          <cell r="G7">
            <v>0</v>
          </cell>
          <cell r="H7">
            <v>0</v>
          </cell>
          <cell r="I7">
            <v>0</v>
          </cell>
          <cell r="J7">
            <v>91428</v>
          </cell>
          <cell r="K7">
            <v>2.8571428571428571E-2</v>
          </cell>
          <cell r="L7">
            <v>0.22857142899999999</v>
          </cell>
          <cell r="M7">
            <v>2344252.8233500002</v>
          </cell>
          <cell r="N7" t="str">
            <v>No data</v>
          </cell>
          <cell r="O7" t="str">
            <v>No data</v>
          </cell>
          <cell r="P7" t="str">
            <v>No data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181378.14541600001</v>
          </cell>
          <cell r="X7">
            <v>104.61226277372263</v>
          </cell>
          <cell r="Y7">
            <v>0.85386645793914795</v>
          </cell>
          <cell r="Z7">
            <v>62.1119995117188</v>
          </cell>
          <cell r="AA7">
            <v>3.2996107859541302</v>
          </cell>
          <cell r="AB7">
            <v>0</v>
          </cell>
          <cell r="AC7" t="str">
            <v>No data</v>
          </cell>
          <cell r="AD7">
            <v>750</v>
          </cell>
          <cell r="AE7">
            <v>80</v>
          </cell>
          <cell r="AF7" t="str">
            <v>No data</v>
          </cell>
          <cell r="AG7">
            <v>5.7779999999999996</v>
          </cell>
          <cell r="AH7">
            <v>1.6309840999999999E-2</v>
          </cell>
          <cell r="AI7">
            <v>9.0679019999999992E-3</v>
          </cell>
          <cell r="AJ7">
            <v>0</v>
          </cell>
          <cell r="AK7">
            <v>0</v>
          </cell>
          <cell r="BR7">
            <v>97.718369999999993</v>
          </cell>
          <cell r="BS7">
            <v>91.039230000000003</v>
          </cell>
          <cell r="CA7">
            <v>2877800</v>
          </cell>
          <cell r="CB7">
            <v>2897604</v>
          </cell>
          <cell r="CC7">
            <v>27400</v>
          </cell>
        </row>
        <row r="8">
          <cell r="A8" t="str">
            <v>Algeria</v>
          </cell>
          <cell r="B8" t="str">
            <v>DZA</v>
          </cell>
          <cell r="C8">
            <v>66758.360930947369</v>
          </cell>
          <cell r="D8">
            <v>19976.227642042104</v>
          </cell>
          <cell r="E8">
            <v>94971.389500000005</v>
          </cell>
          <cell r="F8">
            <v>9.6639999999999997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0.14285714299999999</v>
          </cell>
          <cell r="M8">
            <v>11.937796322200001</v>
          </cell>
          <cell r="N8">
            <v>0</v>
          </cell>
          <cell r="O8">
            <v>0</v>
          </cell>
          <cell r="P8">
            <v>0</v>
          </cell>
          <cell r="Q8">
            <v>37922953.890000001</v>
          </cell>
          <cell r="R8">
            <v>0.88428216999999998</v>
          </cell>
          <cell r="S8">
            <v>39239458.68</v>
          </cell>
          <cell r="T8">
            <v>0.91498024600000005</v>
          </cell>
          <cell r="U8">
            <v>2939939</v>
          </cell>
          <cell r="V8">
            <v>19525126.588100001</v>
          </cell>
          <cell r="W8">
            <v>1350311.5228500001</v>
          </cell>
          <cell r="X8">
            <v>17.730075071166457</v>
          </cell>
          <cell r="Y8">
            <v>2.57706642150879</v>
          </cell>
          <cell r="Z8">
            <v>73.733001708984403</v>
          </cell>
          <cell r="AA8" t="str">
            <v>No data</v>
          </cell>
          <cell r="AB8">
            <v>0.77298999999999995</v>
          </cell>
          <cell r="AC8">
            <v>83.740600000000001</v>
          </cell>
          <cell r="AD8">
            <v>13537</v>
          </cell>
          <cell r="AE8">
            <v>80</v>
          </cell>
          <cell r="AF8" t="str">
            <v>No data</v>
          </cell>
          <cell r="AG8">
            <v>11.497</v>
          </cell>
          <cell r="AH8">
            <v>0.76900809000000003</v>
          </cell>
          <cell r="AI8">
            <v>0.23000519699999999</v>
          </cell>
          <cell r="AJ8">
            <v>0</v>
          </cell>
          <cell r="AK8">
            <v>0</v>
          </cell>
          <cell r="BR8">
            <v>87.586569999999995</v>
          </cell>
          <cell r="BS8">
            <v>93.555890000000005</v>
          </cell>
          <cell r="CA8">
            <v>43851043</v>
          </cell>
          <cell r="CB8">
            <v>39663514</v>
          </cell>
          <cell r="CC8">
            <v>2381740</v>
          </cell>
        </row>
        <row r="9">
          <cell r="A9" t="str">
            <v>Angola</v>
          </cell>
          <cell r="B9" t="str">
            <v>AGO</v>
          </cell>
          <cell r="C9">
            <v>0</v>
          </cell>
          <cell r="D9">
            <v>0</v>
          </cell>
          <cell r="E9">
            <v>76289.522500000006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165254</v>
          </cell>
          <cell r="K9">
            <v>0.2</v>
          </cell>
          <cell r="L9">
            <v>0</v>
          </cell>
          <cell r="M9">
            <v>8437.7196124000002</v>
          </cell>
          <cell r="N9">
            <v>285185.312439</v>
          </cell>
          <cell r="O9">
            <v>0</v>
          </cell>
          <cell r="P9">
            <v>1354830.41304</v>
          </cell>
          <cell r="Q9">
            <v>30464923.129999999</v>
          </cell>
          <cell r="R9">
            <v>0.99881104700000001</v>
          </cell>
          <cell r="S9">
            <v>30463541.34</v>
          </cell>
          <cell r="T9">
            <v>0.99876574399999996</v>
          </cell>
          <cell r="U9">
            <v>10045608</v>
          </cell>
          <cell r="V9">
            <v>20926190.2641</v>
          </cell>
          <cell r="W9">
            <v>17420660.058200002</v>
          </cell>
          <cell r="X9">
            <v>24.713052057431618</v>
          </cell>
          <cell r="Y9">
            <v>4.1929616928100604</v>
          </cell>
          <cell r="Z9">
            <v>66.824996948242202</v>
          </cell>
          <cell r="AA9">
            <v>4.8156573635067499</v>
          </cell>
          <cell r="AB9">
            <v>19.920739999999999</v>
          </cell>
          <cell r="AC9">
            <v>26.664180000000002</v>
          </cell>
          <cell r="AD9">
            <v>484</v>
          </cell>
          <cell r="AE9">
            <v>40</v>
          </cell>
          <cell r="AF9">
            <v>48.6</v>
          </cell>
          <cell r="AG9">
            <v>17.632000000000001</v>
          </cell>
          <cell r="AH9">
            <v>0.32385683700000001</v>
          </cell>
          <cell r="AI9">
            <v>7.6305748000000007E-2</v>
          </cell>
          <cell r="AJ9">
            <v>0</v>
          </cell>
          <cell r="AK9">
            <v>0</v>
          </cell>
          <cell r="BR9">
            <v>49.876980000000003</v>
          </cell>
          <cell r="BS9">
            <v>55.8429</v>
          </cell>
          <cell r="CA9">
            <v>32866268</v>
          </cell>
          <cell r="CB9">
            <v>25008347</v>
          </cell>
          <cell r="CC9">
            <v>1246700</v>
          </cell>
        </row>
        <row r="10">
          <cell r="A10" t="str">
            <v>Antigua and Barbuda</v>
          </cell>
          <cell r="B10" t="str">
            <v>ATG</v>
          </cell>
          <cell r="C10">
            <v>181.78991967031578</v>
          </cell>
          <cell r="D10">
            <v>0</v>
          </cell>
          <cell r="E10" t="str">
            <v>No data</v>
          </cell>
          <cell r="F10">
            <v>0</v>
          </cell>
          <cell r="G10">
            <v>1742.2429999999999</v>
          </cell>
          <cell r="H10">
            <v>550.18200000000002</v>
          </cell>
          <cell r="I10">
            <v>911.83799999999997</v>
          </cell>
          <cell r="J10">
            <v>0</v>
          </cell>
          <cell r="K10">
            <v>0</v>
          </cell>
          <cell r="L10">
            <v>0.114285714</v>
          </cell>
          <cell r="M10" t="str">
            <v>No data</v>
          </cell>
          <cell r="N10" t="str">
            <v>No data</v>
          </cell>
          <cell r="O10" t="str">
            <v>No data</v>
          </cell>
          <cell r="P10" t="str">
            <v>No data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49285</v>
          </cell>
          <cell r="V10">
            <v>78505.706198600004</v>
          </cell>
          <cell r="W10">
            <v>57169.800926800002</v>
          </cell>
          <cell r="X10">
            <v>218.83181818181819</v>
          </cell>
          <cell r="Y10">
            <v>0.53639656305313099</v>
          </cell>
          <cell r="Z10">
            <v>24.433000564575199</v>
          </cell>
          <cell r="AA10" t="str">
            <v>No data</v>
          </cell>
          <cell r="AB10">
            <v>0.26412999999999998</v>
          </cell>
          <cell r="AC10" t="str">
            <v>No data</v>
          </cell>
          <cell r="AD10" t="str">
            <v>No data</v>
          </cell>
          <cell r="AE10" t="str">
            <v>No data</v>
          </cell>
          <cell r="AF10" t="str">
            <v>No data</v>
          </cell>
          <cell r="AG10">
            <v>7.5110000000000001</v>
          </cell>
          <cell r="AH10">
            <v>2.00776E-4</v>
          </cell>
          <cell r="AI10">
            <v>2.00776E-4</v>
          </cell>
          <cell r="AJ10">
            <v>0</v>
          </cell>
          <cell r="AK10">
            <v>0</v>
          </cell>
          <cell r="BR10">
            <v>87.504279999999994</v>
          </cell>
          <cell r="BS10">
            <v>96.739189999999994</v>
          </cell>
          <cell r="CA10">
            <v>97928</v>
          </cell>
          <cell r="CB10">
            <v>91818</v>
          </cell>
          <cell r="CC10">
            <v>440</v>
          </cell>
        </row>
        <row r="11">
          <cell r="A11" t="str">
            <v>Argentina</v>
          </cell>
          <cell r="B11" t="str">
            <v>ARG</v>
          </cell>
          <cell r="C11">
            <v>22577.647672000003</v>
          </cell>
          <cell r="D11">
            <v>6584.9371427578953</v>
          </cell>
          <cell r="E11">
            <v>220859.038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0.11428571428571428</v>
          </cell>
          <cell r="L11">
            <v>0.171428571</v>
          </cell>
          <cell r="M11" t="str">
            <v>No data</v>
          </cell>
          <cell r="N11" t="str">
            <v>No data</v>
          </cell>
          <cell r="O11" t="str">
            <v>No data</v>
          </cell>
          <cell r="P11" t="str">
            <v>No data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5497032</v>
          </cell>
          <cell r="V11">
            <v>25894436.384500001</v>
          </cell>
          <cell r="W11">
            <v>3120299.4108199999</v>
          </cell>
          <cell r="X11">
            <v>16.258510097965061</v>
          </cell>
          <cell r="Y11">
            <v>1.10041511058807</v>
          </cell>
          <cell r="Z11">
            <v>92.111000061035199</v>
          </cell>
          <cell r="AA11">
            <v>3.25865830068813</v>
          </cell>
          <cell r="AB11">
            <v>2.1657299999999999</v>
          </cell>
          <cell r="AC11" t="str">
            <v>No data</v>
          </cell>
          <cell r="AD11">
            <v>29998</v>
          </cell>
          <cell r="AE11">
            <v>80</v>
          </cell>
          <cell r="AF11">
            <v>14.7</v>
          </cell>
          <cell r="AG11">
            <v>8.2680000000000007</v>
          </cell>
          <cell r="AH11">
            <v>3.6117473999999997E-2</v>
          </cell>
          <cell r="AI11">
            <v>2.7321270000000002E-2</v>
          </cell>
          <cell r="AJ11">
            <v>0</v>
          </cell>
          <cell r="AK11">
            <v>0</v>
          </cell>
          <cell r="BR11">
            <v>94.258510000000001</v>
          </cell>
          <cell r="BS11">
            <v>99.078370000000007</v>
          </cell>
          <cell r="CA11">
            <v>45195777</v>
          </cell>
          <cell r="CB11">
            <v>43441780</v>
          </cell>
          <cell r="CC11">
            <v>2736690</v>
          </cell>
        </row>
        <row r="12">
          <cell r="A12" t="str">
            <v>Armenia</v>
          </cell>
          <cell r="B12" t="str">
            <v>ARM</v>
          </cell>
          <cell r="C12">
            <v>6358.6856102526317</v>
          </cell>
          <cell r="D12">
            <v>2069.3478490610528</v>
          </cell>
          <cell r="E12">
            <v>14232.505999999999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8485</v>
          </cell>
          <cell r="K12">
            <v>2.8571428571428571E-2</v>
          </cell>
          <cell r="L12">
            <v>0.2</v>
          </cell>
          <cell r="M12">
            <v>2741951.5213500001</v>
          </cell>
          <cell r="N12" t="str">
            <v>No data</v>
          </cell>
          <cell r="O12" t="str">
            <v>No data</v>
          </cell>
          <cell r="P12" t="str">
            <v>No data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103.68022479803302</v>
          </cell>
          <cell r="Y12">
            <v>0.334547579288483</v>
          </cell>
          <cell r="Z12">
            <v>63.312999725341797</v>
          </cell>
          <cell r="AA12">
            <v>3.54208464567852</v>
          </cell>
          <cell r="AB12">
            <v>0</v>
          </cell>
          <cell r="AC12">
            <v>94.042940000000002</v>
          </cell>
          <cell r="AD12">
            <v>590</v>
          </cell>
          <cell r="AE12">
            <v>40</v>
          </cell>
          <cell r="AF12">
            <v>9.3000000000000007</v>
          </cell>
          <cell r="AG12">
            <v>6.9180000000000001</v>
          </cell>
          <cell r="AH12">
            <v>7.4972484000000006E-2</v>
          </cell>
          <cell r="AI12">
            <v>5.1940288000000001E-2</v>
          </cell>
          <cell r="AJ12">
            <v>5</v>
          </cell>
          <cell r="AK12">
            <v>0</v>
          </cell>
          <cell r="BR12">
            <v>93.642310000000009</v>
          </cell>
          <cell r="BS12">
            <v>99.91337</v>
          </cell>
          <cell r="CA12">
            <v>2963234</v>
          </cell>
          <cell r="CB12">
            <v>3020376</v>
          </cell>
          <cell r="CC12">
            <v>28480</v>
          </cell>
        </row>
        <row r="13">
          <cell r="A13" t="str">
            <v>Australia</v>
          </cell>
          <cell r="B13" t="str">
            <v>AUS</v>
          </cell>
          <cell r="C13">
            <v>18.354490550084211</v>
          </cell>
          <cell r="D13">
            <v>0</v>
          </cell>
          <cell r="E13">
            <v>83712.782000000007</v>
          </cell>
          <cell r="F13">
            <v>166.86</v>
          </cell>
          <cell r="G13">
            <v>35813.1855</v>
          </cell>
          <cell r="H13">
            <v>2223.2449999999999</v>
          </cell>
          <cell r="I13">
            <v>37353.385000000002</v>
          </cell>
          <cell r="J13">
            <v>200000</v>
          </cell>
          <cell r="K13">
            <v>0.14285714285714285</v>
          </cell>
          <cell r="L13">
            <v>0.2</v>
          </cell>
          <cell r="M13">
            <v>0</v>
          </cell>
          <cell r="N13" t="str">
            <v>No data</v>
          </cell>
          <cell r="O13" t="str">
            <v>No data</v>
          </cell>
          <cell r="P13" t="str">
            <v>No data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694140</v>
          </cell>
          <cell r="V13">
            <v>4446050.7034700001</v>
          </cell>
          <cell r="W13">
            <v>1783876.2040500001</v>
          </cell>
          <cell r="X13">
            <v>3.2491294874428305</v>
          </cell>
          <cell r="Y13">
            <v>1.3944574594497701</v>
          </cell>
          <cell r="Z13">
            <v>86.240997314453097</v>
          </cell>
          <cell r="AA13">
            <v>2.5467767021910102</v>
          </cell>
          <cell r="AB13">
            <v>0</v>
          </cell>
          <cell r="AC13" t="str">
            <v>No data</v>
          </cell>
          <cell r="AD13">
            <v>16368</v>
          </cell>
          <cell r="AE13">
            <v>100</v>
          </cell>
          <cell r="AF13" t="str">
            <v>No data</v>
          </cell>
          <cell r="AG13">
            <v>6.548</v>
          </cell>
          <cell r="AH13">
            <v>1.017677E-3</v>
          </cell>
          <cell r="AI13">
            <v>1.017677E-3</v>
          </cell>
          <cell r="AJ13">
            <v>0</v>
          </cell>
          <cell r="AK13">
            <v>0</v>
          </cell>
          <cell r="BR13">
            <v>99.991150000000005</v>
          </cell>
          <cell r="BS13">
            <v>99.969939999999994</v>
          </cell>
          <cell r="CA13">
            <v>25499881</v>
          </cell>
          <cell r="CB13">
            <v>23968959</v>
          </cell>
          <cell r="CC13">
            <v>7682300</v>
          </cell>
        </row>
        <row r="14">
          <cell r="A14" t="str">
            <v>Austria</v>
          </cell>
          <cell r="B14" t="str">
            <v>AUT</v>
          </cell>
          <cell r="C14">
            <v>10131.190139473685</v>
          </cell>
          <cell r="D14">
            <v>0</v>
          </cell>
          <cell r="E14">
            <v>50109.85100000001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0.114285714</v>
          </cell>
          <cell r="M14">
            <v>2942.6445083600001</v>
          </cell>
          <cell r="N14" t="str">
            <v>No data</v>
          </cell>
          <cell r="O14" t="str">
            <v>No data</v>
          </cell>
          <cell r="P14" t="str">
            <v>No data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107.20692666757787</v>
          </cell>
          <cell r="Y14">
            <v>0.81641006469726596</v>
          </cell>
          <cell r="Z14">
            <v>58.748001098632798</v>
          </cell>
          <cell r="AA14">
            <v>2.2715332969428701</v>
          </cell>
          <cell r="AB14">
            <v>0</v>
          </cell>
          <cell r="AC14" t="str">
            <v>No data</v>
          </cell>
          <cell r="AD14">
            <v>4966</v>
          </cell>
          <cell r="AE14">
            <v>100</v>
          </cell>
          <cell r="AF14" t="str">
            <v>No data</v>
          </cell>
          <cell r="AG14">
            <v>4.976</v>
          </cell>
          <cell r="AH14">
            <v>1.72689E-3</v>
          </cell>
          <cell r="AI14">
            <v>1.72689E-3</v>
          </cell>
          <cell r="AJ14">
            <v>0</v>
          </cell>
          <cell r="AK14">
            <v>0</v>
          </cell>
          <cell r="BR14">
            <v>99.972909999999999</v>
          </cell>
          <cell r="BS14">
            <v>100</v>
          </cell>
          <cell r="CA14">
            <v>9006400</v>
          </cell>
          <cell r="CB14">
            <v>8536581</v>
          </cell>
          <cell r="CC14">
            <v>82409</v>
          </cell>
        </row>
        <row r="15">
          <cell r="A15" t="str">
            <v>Azerbaijan</v>
          </cell>
          <cell r="B15" t="str">
            <v>AZE</v>
          </cell>
          <cell r="C15">
            <v>20425.152080694734</v>
          </cell>
          <cell r="D15">
            <v>5719.6679931368426</v>
          </cell>
          <cell r="E15">
            <v>39439.323000000004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2.8571428571428571E-2</v>
          </cell>
          <cell r="L15">
            <v>0.28571428599999998</v>
          </cell>
          <cell r="M15">
            <v>8501283.4844099991</v>
          </cell>
          <cell r="N15" t="str">
            <v>No data</v>
          </cell>
          <cell r="O15" t="str">
            <v>No data</v>
          </cell>
          <cell r="P15" t="str">
            <v>No data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173.197101116</v>
          </cell>
          <cell r="W15">
            <v>36191.023365000001</v>
          </cell>
          <cell r="X15">
            <v>120.26531994677634</v>
          </cell>
          <cell r="Y15">
            <v>1.50368940830231</v>
          </cell>
          <cell r="Z15">
            <v>56.396999359130902</v>
          </cell>
          <cell r="AA15">
            <v>4.54852867256945</v>
          </cell>
          <cell r="AB15">
            <v>0.15537000000000001</v>
          </cell>
          <cell r="AC15">
            <v>83.241299999999995</v>
          </cell>
          <cell r="AD15">
            <v>2901</v>
          </cell>
          <cell r="AE15">
            <v>80</v>
          </cell>
          <cell r="AF15" t="str">
            <v>No data</v>
          </cell>
          <cell r="AG15">
            <v>8.141</v>
          </cell>
          <cell r="AH15">
            <v>0.52057853499999995</v>
          </cell>
          <cell r="AI15">
            <v>0.48559338600000002</v>
          </cell>
          <cell r="AJ15">
            <v>5</v>
          </cell>
          <cell r="AK15">
            <v>5</v>
          </cell>
          <cell r="BR15">
            <v>92.511449999999996</v>
          </cell>
          <cell r="BS15">
            <v>91.385739999999998</v>
          </cell>
          <cell r="CA15">
            <v>10139175</v>
          </cell>
          <cell r="CB15">
            <v>9701947</v>
          </cell>
          <cell r="CC15">
            <v>82658</v>
          </cell>
        </row>
        <row r="16">
          <cell r="A16" t="str">
            <v>Bahamas</v>
          </cell>
          <cell r="B16" t="str">
            <v>BHS</v>
          </cell>
          <cell r="C16">
            <v>0</v>
          </cell>
          <cell r="D16">
            <v>0</v>
          </cell>
          <cell r="E16" t="str">
            <v>No data</v>
          </cell>
          <cell r="F16">
            <v>0</v>
          </cell>
          <cell r="G16">
            <v>7361.5880000000006</v>
          </cell>
          <cell r="H16">
            <v>2324.712</v>
          </cell>
          <cell r="I16">
            <v>18574.803</v>
          </cell>
          <cell r="J16">
            <v>0</v>
          </cell>
          <cell r="K16">
            <v>0</v>
          </cell>
          <cell r="L16">
            <v>8.5714286000000001E-2</v>
          </cell>
          <cell r="M16" t="str">
            <v>No data</v>
          </cell>
          <cell r="N16" t="str">
            <v>No data</v>
          </cell>
          <cell r="O16" t="str">
            <v>No data</v>
          </cell>
          <cell r="P16" t="str">
            <v>No data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113102</v>
          </cell>
          <cell r="V16">
            <v>276828.35625499999</v>
          </cell>
          <cell r="W16">
            <v>212661.02743300001</v>
          </cell>
          <cell r="X16">
            <v>38.525474525474529</v>
          </cell>
          <cell r="Y16">
            <v>1.0968447923660301</v>
          </cell>
          <cell r="Z16">
            <v>83.245002746582003</v>
          </cell>
          <cell r="AA16">
            <v>3.3956382958017901</v>
          </cell>
          <cell r="AB16">
            <v>0.22320000000000001</v>
          </cell>
          <cell r="AC16" t="str">
            <v>No data</v>
          </cell>
          <cell r="AD16">
            <v>130</v>
          </cell>
          <cell r="AE16">
            <v>80</v>
          </cell>
          <cell r="AF16" t="str">
            <v>No data</v>
          </cell>
          <cell r="AG16">
            <v>6.8819999999999997</v>
          </cell>
          <cell r="AH16">
            <v>2.892248E-3</v>
          </cell>
          <cell r="AI16">
            <v>2.892248E-3</v>
          </cell>
          <cell r="AJ16">
            <v>0</v>
          </cell>
          <cell r="AK16">
            <v>0</v>
          </cell>
          <cell r="BR16">
            <v>94.930580000000006</v>
          </cell>
          <cell r="BS16">
            <v>98.886960000000002</v>
          </cell>
          <cell r="CA16">
            <v>393248</v>
          </cell>
          <cell r="CB16">
            <v>388019</v>
          </cell>
          <cell r="CC16">
            <v>10010</v>
          </cell>
        </row>
        <row r="17">
          <cell r="A17" t="str">
            <v>Bahrain</v>
          </cell>
          <cell r="B17" t="str">
            <v>BHR</v>
          </cell>
          <cell r="C17">
            <v>0</v>
          </cell>
          <cell r="D17">
            <v>0</v>
          </cell>
          <cell r="E17" t="str">
            <v>No data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No data</v>
          </cell>
          <cell r="M17">
            <v>0</v>
          </cell>
          <cell r="N17" t="str">
            <v>No data</v>
          </cell>
          <cell r="O17" t="str">
            <v>No data</v>
          </cell>
          <cell r="P17" t="str">
            <v>No data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1237092.88161</v>
          </cell>
          <cell r="W17">
            <v>748907.77436000004</v>
          </cell>
          <cell r="X17">
            <v>2017.2736997913785</v>
          </cell>
          <cell r="Y17">
            <v>3.7405521869659402</v>
          </cell>
          <cell r="Z17">
            <v>89.505996704101605</v>
          </cell>
          <cell r="AA17" t="str">
            <v>No data</v>
          </cell>
          <cell r="AB17">
            <v>0</v>
          </cell>
          <cell r="AC17" t="str">
            <v>No data</v>
          </cell>
          <cell r="AD17">
            <v>195</v>
          </cell>
          <cell r="AE17" t="str">
            <v>No data</v>
          </cell>
          <cell r="AF17" t="str">
            <v>No data</v>
          </cell>
          <cell r="AG17">
            <v>6.35</v>
          </cell>
          <cell r="AH17">
            <v>0.01</v>
          </cell>
          <cell r="AI17">
            <v>0.01</v>
          </cell>
          <cell r="AJ17">
            <v>0</v>
          </cell>
          <cell r="AK17">
            <v>0</v>
          </cell>
          <cell r="BR17">
            <v>100</v>
          </cell>
          <cell r="BS17">
            <v>100</v>
          </cell>
          <cell r="CA17">
            <v>1701583</v>
          </cell>
          <cell r="CB17">
            <v>1377312</v>
          </cell>
          <cell r="CC17">
            <v>760</v>
          </cell>
        </row>
        <row r="18">
          <cell r="A18" t="str">
            <v>Bangladesh</v>
          </cell>
          <cell r="B18" t="str">
            <v>BGD</v>
          </cell>
          <cell r="C18">
            <v>338452.87476210523</v>
          </cell>
          <cell r="D18">
            <v>31470.711668631579</v>
          </cell>
          <cell r="E18">
            <v>3544576.827</v>
          </cell>
          <cell r="F18">
            <v>1464.71</v>
          </cell>
          <cell r="G18">
            <v>676160.86400000006</v>
          </cell>
          <cell r="H18">
            <v>22086.356500000002</v>
          </cell>
          <cell r="I18">
            <v>311540.201</v>
          </cell>
          <cell r="J18">
            <v>142857</v>
          </cell>
          <cell r="K18">
            <v>5.7142857142857141E-2</v>
          </cell>
          <cell r="L18">
            <v>8.5714286000000001E-2</v>
          </cell>
          <cell r="M18">
            <v>69773112.667500004</v>
          </cell>
          <cell r="N18" t="str">
            <v>No data</v>
          </cell>
          <cell r="O18" t="str">
            <v>No data</v>
          </cell>
          <cell r="P18" t="str">
            <v>No data</v>
          </cell>
          <cell r="Q18">
            <v>35871165.960000001</v>
          </cell>
          <cell r="R18">
            <v>0.22312627900000001</v>
          </cell>
          <cell r="S18">
            <v>38051141.520000003</v>
          </cell>
          <cell r="T18">
            <v>0.23668618999999999</v>
          </cell>
          <cell r="U18">
            <v>136047888</v>
          </cell>
          <cell r="V18">
            <v>160030890.847</v>
          </cell>
          <cell r="W18">
            <v>159384634.722</v>
          </cell>
          <cell r="X18">
            <v>1239.5793116693555</v>
          </cell>
          <cell r="Y18">
            <v>3.0456600189209002</v>
          </cell>
          <cell r="Z18">
            <v>38.176998138427699</v>
          </cell>
          <cell r="AA18">
            <v>4.4697141726574401</v>
          </cell>
          <cell r="AB18">
            <v>0</v>
          </cell>
          <cell r="AC18">
            <v>34.807600000000001</v>
          </cell>
          <cell r="AD18">
            <v>35472</v>
          </cell>
          <cell r="AE18">
            <v>60</v>
          </cell>
          <cell r="AF18">
            <v>47.2</v>
          </cell>
          <cell r="AG18">
            <v>8.6999999999999993</v>
          </cell>
          <cell r="AH18">
            <v>0.487600378</v>
          </cell>
          <cell r="AI18">
            <v>0.487600378</v>
          </cell>
          <cell r="AJ18">
            <v>0</v>
          </cell>
          <cell r="AK18">
            <v>0</v>
          </cell>
          <cell r="BR18">
            <v>48.233240000000002</v>
          </cell>
          <cell r="BS18">
            <v>97.016009999999994</v>
          </cell>
          <cell r="CA18">
            <v>164689383</v>
          </cell>
          <cell r="CB18">
            <v>161045880</v>
          </cell>
          <cell r="CC18">
            <v>130170</v>
          </cell>
        </row>
        <row r="19">
          <cell r="A19" t="str">
            <v>Barbados</v>
          </cell>
          <cell r="B19" t="str">
            <v>BRB</v>
          </cell>
          <cell r="C19">
            <v>582.25057134315784</v>
          </cell>
          <cell r="D19">
            <v>0</v>
          </cell>
          <cell r="E19" t="str">
            <v>No data</v>
          </cell>
          <cell r="F19">
            <v>1.538</v>
          </cell>
          <cell r="G19">
            <v>3975.8600000000006</v>
          </cell>
          <cell r="H19">
            <v>567.98</v>
          </cell>
          <cell r="I19">
            <v>544.03200000000004</v>
          </cell>
          <cell r="J19">
            <v>0</v>
          </cell>
          <cell r="K19">
            <v>2.8571428571428571E-2</v>
          </cell>
          <cell r="L19" t="str">
            <v>No data</v>
          </cell>
          <cell r="M19" t="str">
            <v>No data</v>
          </cell>
          <cell r="N19" t="str">
            <v>No data</v>
          </cell>
          <cell r="O19" t="str">
            <v>No data</v>
          </cell>
          <cell r="P19" t="str">
            <v>No data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159633</v>
          </cell>
          <cell r="V19">
            <v>254969.98338799999</v>
          </cell>
          <cell r="W19">
            <v>233167.20354700001</v>
          </cell>
          <cell r="X19">
            <v>666.606976744186</v>
          </cell>
          <cell r="Y19">
            <v>0.22785159945488001</v>
          </cell>
          <cell r="Z19">
            <v>31.1909999847412</v>
          </cell>
          <cell r="AA19" t="str">
            <v>No data</v>
          </cell>
          <cell r="AB19">
            <v>0.82889999999999997</v>
          </cell>
          <cell r="AC19">
            <v>88.469350000000006</v>
          </cell>
          <cell r="AD19">
            <v>59</v>
          </cell>
          <cell r="AE19">
            <v>80</v>
          </cell>
          <cell r="AF19" t="str">
            <v>No data</v>
          </cell>
          <cell r="AG19">
            <v>5.2610000000000001</v>
          </cell>
          <cell r="AH19">
            <v>4.9379999999999997E-4</v>
          </cell>
          <cell r="AI19">
            <v>4.9379999999999997E-4</v>
          </cell>
          <cell r="AJ19">
            <v>0</v>
          </cell>
          <cell r="AK19">
            <v>0</v>
          </cell>
          <cell r="BR19">
            <v>97.279380000000003</v>
          </cell>
          <cell r="BS19">
            <v>98.494450000000001</v>
          </cell>
          <cell r="CA19">
            <v>287371</v>
          </cell>
          <cell r="CB19">
            <v>284215</v>
          </cell>
          <cell r="CC19">
            <v>430</v>
          </cell>
        </row>
        <row r="20">
          <cell r="A20" t="str">
            <v>Belarus</v>
          </cell>
          <cell r="B20" t="str">
            <v>BLR</v>
          </cell>
          <cell r="C20">
            <v>0</v>
          </cell>
          <cell r="D20">
            <v>0</v>
          </cell>
          <cell r="E20">
            <v>71879.269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8.5714286000000001E-2</v>
          </cell>
          <cell r="M20">
            <v>663474.35466399998</v>
          </cell>
          <cell r="N20" t="str">
            <v>No data</v>
          </cell>
          <cell r="O20" t="str">
            <v>No data</v>
          </cell>
          <cell r="P20" t="str">
            <v>No data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46.728799904089165</v>
          </cell>
          <cell r="Y20">
            <v>0.35202789306640597</v>
          </cell>
          <cell r="Z20">
            <v>79.483001708984403</v>
          </cell>
          <cell r="AA20">
            <v>2.4824662985152099</v>
          </cell>
          <cell r="AB20">
            <v>0</v>
          </cell>
          <cell r="AC20" t="str">
            <v>No data</v>
          </cell>
          <cell r="AD20" t="str">
            <v>No data</v>
          </cell>
          <cell r="AE20">
            <v>100</v>
          </cell>
          <cell r="AF20">
            <v>33.200000000000003</v>
          </cell>
          <cell r="AG20">
            <v>5.8010000000000002</v>
          </cell>
          <cell r="AH20">
            <v>5.4746053000000003E-2</v>
          </cell>
          <cell r="AI20">
            <v>5.4746053000000003E-2</v>
          </cell>
          <cell r="AJ20">
            <v>0</v>
          </cell>
          <cell r="AK20">
            <v>0</v>
          </cell>
          <cell r="BR20">
            <v>97.790959999999998</v>
          </cell>
          <cell r="BS20">
            <v>96.483969999999999</v>
          </cell>
          <cell r="CA20">
            <v>9449321</v>
          </cell>
          <cell r="CB20">
            <v>9493628</v>
          </cell>
          <cell r="CC20">
            <v>202910</v>
          </cell>
        </row>
        <row r="21">
          <cell r="A21" t="str">
            <v>Belgium</v>
          </cell>
          <cell r="B21" t="str">
            <v>BEL</v>
          </cell>
          <cell r="C21">
            <v>7979.2372157684213</v>
          </cell>
          <cell r="D21">
            <v>0</v>
          </cell>
          <cell r="E21">
            <v>21925.404500000004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5.7142856999999998E-2</v>
          </cell>
          <cell r="M21">
            <v>0</v>
          </cell>
          <cell r="N21" t="str">
            <v>No data</v>
          </cell>
          <cell r="O21" t="str">
            <v>No data</v>
          </cell>
          <cell r="P21" t="str">
            <v>No data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377.21492734478204</v>
          </cell>
          <cell r="Y21">
            <v>0.62036889791488603</v>
          </cell>
          <cell r="Z21">
            <v>98.079002380371094</v>
          </cell>
          <cell r="AA21">
            <v>2.3629168933303801</v>
          </cell>
          <cell r="AB21">
            <v>0</v>
          </cell>
          <cell r="AC21" t="str">
            <v>No data</v>
          </cell>
          <cell r="AD21">
            <v>11273</v>
          </cell>
          <cell r="AE21">
            <v>100</v>
          </cell>
          <cell r="AF21" t="str">
            <v>No data</v>
          </cell>
          <cell r="AG21">
            <v>5.4669999999999996</v>
          </cell>
          <cell r="AH21">
            <v>1.7399154999999999E-2</v>
          </cell>
          <cell r="AI21">
            <v>1.7399154999999999E-2</v>
          </cell>
          <cell r="AJ21">
            <v>0</v>
          </cell>
          <cell r="AK21">
            <v>0</v>
          </cell>
          <cell r="BR21">
            <v>99.486059999999995</v>
          </cell>
          <cell r="BS21">
            <v>100</v>
          </cell>
          <cell r="CA21">
            <v>11589616</v>
          </cell>
          <cell r="CB21">
            <v>11299959</v>
          </cell>
          <cell r="CC21">
            <v>30280</v>
          </cell>
        </row>
        <row r="22">
          <cell r="A22" t="str">
            <v>Belize</v>
          </cell>
          <cell r="B22" t="str">
            <v>BLZ</v>
          </cell>
          <cell r="C22">
            <v>334.44934299789475</v>
          </cell>
          <cell r="D22">
            <v>0</v>
          </cell>
          <cell r="E22">
            <v>6340.1775000000007</v>
          </cell>
          <cell r="F22">
            <v>1.198</v>
          </cell>
          <cell r="G22">
            <v>4211.0860000000002</v>
          </cell>
          <cell r="H22">
            <v>514.59799999999996</v>
          </cell>
          <cell r="I22">
            <v>4109.0789999999997</v>
          </cell>
          <cell r="J22">
            <v>0</v>
          </cell>
          <cell r="K22">
            <v>0</v>
          </cell>
          <cell r="L22">
            <v>0.14285714299999999</v>
          </cell>
          <cell r="M22" t="str">
            <v>No data</v>
          </cell>
          <cell r="N22" t="str">
            <v>No data</v>
          </cell>
          <cell r="O22" t="str">
            <v>No data</v>
          </cell>
          <cell r="P22" t="str">
            <v>No data</v>
          </cell>
          <cell r="Q22">
            <v>29734.77666</v>
          </cell>
          <cell r="R22">
            <v>7.2912360999999995E-2</v>
          </cell>
          <cell r="S22">
            <v>0</v>
          </cell>
          <cell r="T22">
            <v>0</v>
          </cell>
          <cell r="U22">
            <v>239181</v>
          </cell>
          <cell r="V22">
            <v>272417.12121800001</v>
          </cell>
          <cell r="W22">
            <v>292300.99324699998</v>
          </cell>
          <cell r="X22">
            <v>16.793993862341079</v>
          </cell>
          <cell r="Y22">
            <v>2.19154000282288</v>
          </cell>
          <cell r="Z22">
            <v>46.025001525878899</v>
          </cell>
          <cell r="AA22" t="str">
            <v>No data</v>
          </cell>
          <cell r="AB22">
            <v>0.78417999999999999</v>
          </cell>
          <cell r="AC22">
            <v>90.082769999999996</v>
          </cell>
          <cell r="AD22" t="str">
            <v>No data</v>
          </cell>
          <cell r="AE22">
            <v>80</v>
          </cell>
          <cell r="AF22">
            <v>5</v>
          </cell>
          <cell r="AG22">
            <v>9.92</v>
          </cell>
          <cell r="AH22">
            <v>3.9445239999999996E-3</v>
          </cell>
          <cell r="AI22">
            <v>3.9445239999999996E-3</v>
          </cell>
          <cell r="AJ22">
            <v>0</v>
          </cell>
          <cell r="AK22">
            <v>0</v>
          </cell>
          <cell r="BR22">
            <v>87.858519999999999</v>
          </cell>
          <cell r="BS22">
            <v>97.992580000000004</v>
          </cell>
          <cell r="CA22">
            <v>397621</v>
          </cell>
          <cell r="CB22">
            <v>361497</v>
          </cell>
          <cell r="CC22">
            <v>22810</v>
          </cell>
        </row>
        <row r="23">
          <cell r="A23" t="str">
            <v>Benin</v>
          </cell>
          <cell r="B23" t="str">
            <v>BEN</v>
          </cell>
          <cell r="C23">
            <v>0</v>
          </cell>
          <cell r="D23">
            <v>0</v>
          </cell>
          <cell r="E23">
            <v>48174.735999999997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5.7142856999999998E-2</v>
          </cell>
          <cell r="M23">
            <v>3661492.74119</v>
          </cell>
          <cell r="N23">
            <v>8722.5224399599992</v>
          </cell>
          <cell r="O23">
            <v>4269270.2559000002</v>
          </cell>
          <cell r="P23">
            <v>0</v>
          </cell>
          <cell r="Q23">
            <v>5369548.6160000004</v>
          </cell>
          <cell r="R23">
            <v>0.43233017899999998</v>
          </cell>
          <cell r="S23">
            <v>12420018.029999999</v>
          </cell>
          <cell r="T23">
            <v>1</v>
          </cell>
          <cell r="U23">
            <v>6613019</v>
          </cell>
          <cell r="V23">
            <v>9934991.4257299993</v>
          </cell>
          <cell r="W23">
            <v>10833799.8682</v>
          </cell>
          <cell r="X23">
            <v>101.85391982972685</v>
          </cell>
          <cell r="Y23">
            <v>3.8432369232177699</v>
          </cell>
          <cell r="Z23">
            <v>48.415000915527301</v>
          </cell>
          <cell r="AA23">
            <v>5.18649416042462</v>
          </cell>
          <cell r="AB23">
            <v>53.831499999999998</v>
          </cell>
          <cell r="AC23">
            <v>11.03491</v>
          </cell>
          <cell r="AD23">
            <v>553</v>
          </cell>
          <cell r="AE23">
            <v>40</v>
          </cell>
          <cell r="AF23">
            <v>58.8</v>
          </cell>
          <cell r="AG23">
            <v>15.741</v>
          </cell>
          <cell r="AH23">
            <v>0.36220456499999998</v>
          </cell>
          <cell r="AI23">
            <v>3.9448405999999998E-2</v>
          </cell>
          <cell r="AJ23">
            <v>0</v>
          </cell>
          <cell r="AK23">
            <v>0</v>
          </cell>
          <cell r="BR23">
            <v>16.452919999999999</v>
          </cell>
          <cell r="BS23">
            <v>66.414730000000006</v>
          </cell>
          <cell r="CA23">
            <v>12123198</v>
          </cell>
          <cell r="CB23">
            <v>10875906</v>
          </cell>
          <cell r="CC23">
            <v>112760</v>
          </cell>
        </row>
        <row r="24">
          <cell r="A24" t="str">
            <v>Bhutan</v>
          </cell>
          <cell r="B24" t="str">
            <v>BTN</v>
          </cell>
          <cell r="C24">
            <v>1704.3224782757895</v>
          </cell>
          <cell r="D24">
            <v>456.99744635789472</v>
          </cell>
          <cell r="E24">
            <v>6770.1765000000005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565421.27906299999</v>
          </cell>
          <cell r="N24" t="str">
            <v>No data</v>
          </cell>
          <cell r="O24" t="str">
            <v>No data</v>
          </cell>
          <cell r="P24" t="str">
            <v>No data</v>
          </cell>
          <cell r="Q24">
            <v>115014.3798</v>
          </cell>
          <cell r="R24">
            <v>0.153082364</v>
          </cell>
          <cell r="S24">
            <v>114565.4526</v>
          </cell>
          <cell r="T24">
            <v>0.15248484900000001</v>
          </cell>
          <cell r="U24">
            <v>167729</v>
          </cell>
          <cell r="V24">
            <v>341709.32091900002</v>
          </cell>
          <cell r="W24">
            <v>452643.35410300002</v>
          </cell>
          <cell r="X24">
            <v>19.777527771444841</v>
          </cell>
          <cell r="Y24">
            <v>2.7875244617462198</v>
          </cell>
          <cell r="Z24">
            <v>42.316001892089801</v>
          </cell>
          <cell r="AA24" t="str">
            <v>No data</v>
          </cell>
          <cell r="AB24">
            <v>0</v>
          </cell>
          <cell r="AC24">
            <v>79.807040000000001</v>
          </cell>
          <cell r="AD24">
            <v>827</v>
          </cell>
          <cell r="AE24">
            <v>60</v>
          </cell>
          <cell r="AF24" t="str">
            <v>No data</v>
          </cell>
          <cell r="AG24">
            <v>8.2750000000000004</v>
          </cell>
          <cell r="AH24">
            <v>3.4622780000000001E-3</v>
          </cell>
          <cell r="AI24">
            <v>7.3156600000000001E-4</v>
          </cell>
          <cell r="AJ24">
            <v>0</v>
          </cell>
          <cell r="AK24">
            <v>0</v>
          </cell>
          <cell r="BR24">
            <v>69.25394</v>
          </cell>
          <cell r="BS24">
            <v>97.233380000000011</v>
          </cell>
          <cell r="CA24">
            <v>771612</v>
          </cell>
          <cell r="CB24">
            <v>809553</v>
          </cell>
          <cell r="CC24">
            <v>38394</v>
          </cell>
        </row>
        <row r="25">
          <cell r="A25" t="str">
            <v>Bolivia</v>
          </cell>
          <cell r="B25" t="str">
            <v>BOL</v>
          </cell>
          <cell r="C25">
            <v>20062.589147263159</v>
          </cell>
          <cell r="D25">
            <v>2742.8548655368422</v>
          </cell>
          <cell r="E25">
            <v>59201.149999999994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44419</v>
          </cell>
          <cell r="K25">
            <v>0.2857142857142857</v>
          </cell>
          <cell r="L25">
            <v>0.14285714299999999</v>
          </cell>
          <cell r="M25" t="str">
            <v>No data</v>
          </cell>
          <cell r="N25" t="str">
            <v>No data</v>
          </cell>
          <cell r="O25" t="str">
            <v>No data</v>
          </cell>
          <cell r="P25" t="str">
            <v>No data</v>
          </cell>
          <cell r="Q25">
            <v>7793146.4550000001</v>
          </cell>
          <cell r="R25">
            <v>0.63655831100000004</v>
          </cell>
          <cell r="S25">
            <v>0</v>
          </cell>
          <cell r="T25">
            <v>0</v>
          </cell>
          <cell r="U25">
            <v>3472489</v>
          </cell>
          <cell r="V25">
            <v>4423871.0147500001</v>
          </cell>
          <cell r="W25">
            <v>4057015.3359099999</v>
          </cell>
          <cell r="X25">
            <v>10.480145850641557</v>
          </cell>
          <cell r="Y25">
            <v>1.87989449501038</v>
          </cell>
          <cell r="Z25">
            <v>70.123001098632798</v>
          </cell>
          <cell r="AA25">
            <v>3.5304590604877002</v>
          </cell>
          <cell r="AB25">
            <v>13.29706</v>
          </cell>
          <cell r="AC25">
            <v>25.382899999999999</v>
          </cell>
          <cell r="AD25">
            <v>13491</v>
          </cell>
          <cell r="AE25">
            <v>20</v>
          </cell>
          <cell r="AF25">
            <v>48.5</v>
          </cell>
          <cell r="AG25">
            <v>10.156000000000001</v>
          </cell>
          <cell r="AH25">
            <v>0.36258183199999999</v>
          </cell>
          <cell r="AI25">
            <v>6.6565137999999996E-2</v>
          </cell>
          <cell r="AJ25">
            <v>0</v>
          </cell>
          <cell r="AK25">
            <v>0</v>
          </cell>
          <cell r="BR25">
            <v>60.716939999999994</v>
          </cell>
          <cell r="BS25">
            <v>92.848740000000006</v>
          </cell>
          <cell r="CA25">
            <v>11673029</v>
          </cell>
          <cell r="CB25">
            <v>10729682</v>
          </cell>
          <cell r="CC25">
            <v>1083300</v>
          </cell>
        </row>
        <row r="26">
          <cell r="A26" t="str">
            <v>Bosnia and Herzegovina</v>
          </cell>
          <cell r="B26" t="str">
            <v>BIH</v>
          </cell>
          <cell r="C26">
            <v>8006.315091157895</v>
          </cell>
          <cell r="D26">
            <v>0</v>
          </cell>
          <cell r="E26">
            <v>42730.434500000003</v>
          </cell>
          <cell r="F26">
            <v>0.442</v>
          </cell>
          <cell r="G26">
            <v>0</v>
          </cell>
          <cell r="H26">
            <v>0</v>
          </cell>
          <cell r="I26">
            <v>0</v>
          </cell>
          <cell r="J26">
            <v>1787</v>
          </cell>
          <cell r="K26">
            <v>5.7142857142857141E-2</v>
          </cell>
          <cell r="L26">
            <v>8.5714286000000001E-2</v>
          </cell>
          <cell r="M26">
            <v>1418.47250581</v>
          </cell>
          <cell r="N26" t="str">
            <v>No data</v>
          </cell>
          <cell r="O26" t="str">
            <v>No data</v>
          </cell>
          <cell r="P26" t="str">
            <v>No data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79698.485165599996</v>
          </cell>
          <cell r="X26">
            <v>64.920488281250002</v>
          </cell>
          <cell r="Y26">
            <v>0.193751290440559</v>
          </cell>
          <cell r="Z26">
            <v>49.0200004577637</v>
          </cell>
          <cell r="AA26" t="str">
            <v>No data</v>
          </cell>
          <cell r="AB26">
            <v>0</v>
          </cell>
          <cell r="AC26">
            <v>97.163799999999995</v>
          </cell>
          <cell r="AD26">
            <v>719</v>
          </cell>
          <cell r="AE26" t="str">
            <v>No data</v>
          </cell>
          <cell r="AF26">
            <v>7.6</v>
          </cell>
          <cell r="AG26">
            <v>4.0620000000000003</v>
          </cell>
          <cell r="AH26">
            <v>2.3930897999999999E-2</v>
          </cell>
          <cell r="AI26">
            <v>2.3930897999999999E-2</v>
          </cell>
          <cell r="AJ26">
            <v>0</v>
          </cell>
          <cell r="AK26">
            <v>0</v>
          </cell>
          <cell r="BR26">
            <v>95.36023999999999</v>
          </cell>
          <cell r="BS26">
            <v>96.142350000000008</v>
          </cell>
          <cell r="CA26">
            <v>3280815</v>
          </cell>
          <cell r="CB26">
            <v>3803000</v>
          </cell>
          <cell r="CC26">
            <v>51000</v>
          </cell>
        </row>
        <row r="27">
          <cell r="A27" t="str">
            <v>Botswana</v>
          </cell>
          <cell r="B27" t="str">
            <v>BWA</v>
          </cell>
          <cell r="C27">
            <v>0</v>
          </cell>
          <cell r="D27">
            <v>0</v>
          </cell>
          <cell r="E27">
            <v>13832.653499999999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2857</v>
          </cell>
          <cell r="K27">
            <v>8.5714285714285715E-2</v>
          </cell>
          <cell r="L27">
            <v>0.22857142899999999</v>
          </cell>
          <cell r="M27">
            <v>5305.5850937300002</v>
          </cell>
          <cell r="N27">
            <v>0</v>
          </cell>
          <cell r="O27">
            <v>0</v>
          </cell>
          <cell r="P27">
            <v>0</v>
          </cell>
          <cell r="Q27">
            <v>2303822.4109999998</v>
          </cell>
          <cell r="R27">
            <v>0.97048614200000005</v>
          </cell>
          <cell r="S27">
            <v>1196470.466</v>
          </cell>
          <cell r="T27">
            <v>0.50401367799999996</v>
          </cell>
          <cell r="U27">
            <v>258394</v>
          </cell>
          <cell r="V27">
            <v>2016788.62308</v>
          </cell>
          <cell r="W27">
            <v>39601.5545471</v>
          </cell>
          <cell r="X27">
            <v>3.9774248760432656</v>
          </cell>
          <cell r="Y27">
            <v>3.0585498809814502</v>
          </cell>
          <cell r="Z27">
            <v>70.876998901367202</v>
          </cell>
          <cell r="AA27">
            <v>3.5240230156281198</v>
          </cell>
          <cell r="AB27">
            <v>11.03354</v>
          </cell>
          <cell r="AC27" t="str">
            <v>No data</v>
          </cell>
          <cell r="AD27">
            <v>701</v>
          </cell>
          <cell r="AE27">
            <v>40</v>
          </cell>
          <cell r="AF27" t="str">
            <v>No data</v>
          </cell>
          <cell r="AG27">
            <v>11.557</v>
          </cell>
          <cell r="AH27">
            <v>1.4122908999999999E-2</v>
          </cell>
          <cell r="AI27">
            <v>1.4122908999999999E-2</v>
          </cell>
          <cell r="AJ27">
            <v>0</v>
          </cell>
          <cell r="AK27">
            <v>0</v>
          </cell>
          <cell r="BR27">
            <v>77.269220000000004</v>
          </cell>
          <cell r="BS27">
            <v>90.337710000000001</v>
          </cell>
          <cell r="CA27">
            <v>2351625</v>
          </cell>
          <cell r="CB27">
            <v>2259550</v>
          </cell>
          <cell r="CC27">
            <v>566730</v>
          </cell>
        </row>
        <row r="28">
          <cell r="A28" t="str">
            <v>Brazil</v>
          </cell>
          <cell r="B28" t="str">
            <v>BRA</v>
          </cell>
          <cell r="C28">
            <v>262.17624708210525</v>
          </cell>
          <cell r="D28">
            <v>0.62023784492421052</v>
          </cell>
          <cell r="E28">
            <v>977995.05449999985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1251771</v>
          </cell>
          <cell r="K28">
            <v>0.4</v>
          </cell>
          <cell r="L28">
            <v>0</v>
          </cell>
          <cell r="M28" t="str">
            <v>No data</v>
          </cell>
          <cell r="N28" t="str">
            <v>No data</v>
          </cell>
          <cell r="O28" t="str">
            <v>No data</v>
          </cell>
          <cell r="P28" t="str">
            <v>No data</v>
          </cell>
          <cell r="Q28">
            <v>80764093.909999996</v>
          </cell>
          <cell r="R28">
            <v>0.38037970799999998</v>
          </cell>
          <cell r="S28">
            <v>65710482.119999997</v>
          </cell>
          <cell r="T28">
            <v>0.30948077000000002</v>
          </cell>
          <cell r="U28">
            <v>118610503</v>
          </cell>
          <cell r="V28">
            <v>170530993.09099999</v>
          </cell>
          <cell r="W28">
            <v>175253806.60499999</v>
          </cell>
          <cell r="X28">
            <v>25.061716243087577</v>
          </cell>
          <cell r="Y28">
            <v>0.99924951791763295</v>
          </cell>
          <cell r="Z28">
            <v>87.072998046875</v>
          </cell>
          <cell r="AA28">
            <v>3.31148982178934</v>
          </cell>
          <cell r="AB28">
            <v>1.1259699999999999</v>
          </cell>
          <cell r="AC28" t="str">
            <v>No data</v>
          </cell>
          <cell r="AD28">
            <v>154568</v>
          </cell>
          <cell r="AE28">
            <v>100</v>
          </cell>
          <cell r="AF28">
            <v>16.3</v>
          </cell>
          <cell r="AG28">
            <v>6.81</v>
          </cell>
          <cell r="AH28">
            <v>0.86239997899999998</v>
          </cell>
          <cell r="AI28">
            <v>0.86239997899999998</v>
          </cell>
          <cell r="AJ28">
            <v>0</v>
          </cell>
          <cell r="AK28">
            <v>5</v>
          </cell>
          <cell r="BR28">
            <v>88.293849999999992</v>
          </cell>
          <cell r="BS28">
            <v>98.193389999999994</v>
          </cell>
          <cell r="CA28">
            <v>212559409</v>
          </cell>
          <cell r="CB28">
            <v>207841876</v>
          </cell>
          <cell r="CC28">
            <v>8459420</v>
          </cell>
        </row>
        <row r="29">
          <cell r="A29" t="str">
            <v>Brunei Darussalam</v>
          </cell>
          <cell r="B29" t="str">
            <v>BRN</v>
          </cell>
          <cell r="C29">
            <v>0</v>
          </cell>
          <cell r="D29">
            <v>0</v>
          </cell>
          <cell r="E29">
            <v>583.51499999999999</v>
          </cell>
          <cell r="F29">
            <v>0.98399999999999999</v>
          </cell>
          <cell r="G29">
            <v>194.03100000000001</v>
          </cell>
          <cell r="H29">
            <v>0</v>
          </cell>
          <cell r="I29">
            <v>1061.7850000000001</v>
          </cell>
          <cell r="J29">
            <v>0</v>
          </cell>
          <cell r="K29">
            <v>0</v>
          </cell>
          <cell r="L29">
            <v>0.14285714299999999</v>
          </cell>
          <cell r="M29">
            <v>0</v>
          </cell>
          <cell r="N29" t="str">
            <v>No data</v>
          </cell>
          <cell r="O29" t="str">
            <v>No data</v>
          </cell>
          <cell r="P29" t="str">
            <v>No data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347143</v>
          </cell>
          <cell r="V29">
            <v>409779.98460700002</v>
          </cell>
          <cell r="W29">
            <v>388841.47207600001</v>
          </cell>
          <cell r="X29">
            <v>81.396963946869064</v>
          </cell>
          <cell r="Y29">
            <v>1.3558034896850599</v>
          </cell>
          <cell r="Z29">
            <v>78.25</v>
          </cell>
          <cell r="AA29" t="str">
            <v>No data</v>
          </cell>
          <cell r="AB29">
            <v>2.6</v>
          </cell>
          <cell r="AC29" t="str">
            <v>No data</v>
          </cell>
          <cell r="AD29">
            <v>97</v>
          </cell>
          <cell r="AE29" t="str">
            <v>No data</v>
          </cell>
          <cell r="AF29" t="str">
            <v>No data</v>
          </cell>
          <cell r="AG29">
            <v>7.24</v>
          </cell>
          <cell r="AH29">
            <v>6.1104499999999995E-4</v>
          </cell>
          <cell r="AI29">
            <v>6.1104499999999995E-4</v>
          </cell>
          <cell r="AJ29">
            <v>0</v>
          </cell>
          <cell r="AK29">
            <v>0</v>
          </cell>
          <cell r="BR29">
            <v>96.349000000000004</v>
          </cell>
          <cell r="BS29">
            <v>99.900009999999995</v>
          </cell>
          <cell r="CA29">
            <v>437483</v>
          </cell>
          <cell r="CB29">
            <v>423139</v>
          </cell>
          <cell r="CC29">
            <v>5270</v>
          </cell>
        </row>
        <row r="30">
          <cell r="A30" t="str">
            <v>Bulgaria</v>
          </cell>
          <cell r="B30" t="str">
            <v>BGR</v>
          </cell>
          <cell r="C30">
            <v>14413.53177231579</v>
          </cell>
          <cell r="D30">
            <v>0</v>
          </cell>
          <cell r="E30">
            <v>33439.556000000004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2.8571428571428571E-2</v>
          </cell>
          <cell r="L30">
            <v>0.14285714299999999</v>
          </cell>
          <cell r="M30">
            <v>6167458.2594299996</v>
          </cell>
          <cell r="N30" t="str">
            <v>No data</v>
          </cell>
          <cell r="O30" t="str">
            <v>No data</v>
          </cell>
          <cell r="P30" t="str">
            <v>No data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64.703537214443628</v>
          </cell>
          <cell r="Y30">
            <v>-0.24840441346168499</v>
          </cell>
          <cell r="Z30">
            <v>75.685997009277301</v>
          </cell>
          <cell r="AA30">
            <v>2.3376248794905599</v>
          </cell>
          <cell r="AB30">
            <v>0</v>
          </cell>
          <cell r="AC30" t="str">
            <v>No data</v>
          </cell>
          <cell r="AD30">
            <v>6584</v>
          </cell>
          <cell r="AE30">
            <v>80</v>
          </cell>
          <cell r="AF30" t="str">
            <v>No data</v>
          </cell>
          <cell r="AG30">
            <v>4.5010000000000003</v>
          </cell>
          <cell r="AH30">
            <v>2.1065005000000001E-2</v>
          </cell>
          <cell r="AI30">
            <v>2.1065005000000001E-2</v>
          </cell>
          <cell r="AJ30">
            <v>0</v>
          </cell>
          <cell r="AK30">
            <v>0</v>
          </cell>
          <cell r="BR30">
            <v>86.003699999999995</v>
          </cell>
          <cell r="BS30">
            <v>99.108349999999987</v>
          </cell>
          <cell r="CA30">
            <v>6948445</v>
          </cell>
          <cell r="CB30">
            <v>7126072</v>
          </cell>
          <cell r="CC30">
            <v>108560</v>
          </cell>
        </row>
        <row r="31">
          <cell r="A31" t="str">
            <v>Burkina Faso</v>
          </cell>
          <cell r="B31" t="str">
            <v>BFA</v>
          </cell>
          <cell r="C31">
            <v>0</v>
          </cell>
          <cell r="D31">
            <v>0</v>
          </cell>
          <cell r="E31">
            <v>45374.432499999995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278465</v>
          </cell>
          <cell r="K31">
            <v>0.22857142857142856</v>
          </cell>
          <cell r="L31">
            <v>8.5714286000000001E-2</v>
          </cell>
          <cell r="M31">
            <v>8720777.3239500001</v>
          </cell>
          <cell r="N31">
            <v>0</v>
          </cell>
          <cell r="O31">
            <v>681937.35800899996</v>
          </cell>
          <cell r="P31">
            <v>0</v>
          </cell>
          <cell r="Q31">
            <v>862667.92949999997</v>
          </cell>
          <cell r="R31">
            <v>3.8651942000000002E-2</v>
          </cell>
          <cell r="S31">
            <v>22318876.850000001</v>
          </cell>
          <cell r="T31">
            <v>1</v>
          </cell>
          <cell r="U31">
            <v>3591835</v>
          </cell>
          <cell r="V31">
            <v>18014016.5266</v>
          </cell>
          <cell r="W31">
            <v>17406406.270599999</v>
          </cell>
          <cell r="X31">
            <v>72.191282894736844</v>
          </cell>
          <cell r="Y31">
            <v>4.89304494857788</v>
          </cell>
          <cell r="Z31">
            <v>30.607000350952099</v>
          </cell>
          <cell r="AA31">
            <v>5.9244534660988002</v>
          </cell>
          <cell r="AB31">
            <v>46.66536</v>
          </cell>
          <cell r="AC31">
            <v>11.87739</v>
          </cell>
          <cell r="AD31">
            <v>3308</v>
          </cell>
          <cell r="AE31">
            <v>60</v>
          </cell>
          <cell r="AF31">
            <v>57.1</v>
          </cell>
          <cell r="AG31">
            <v>16.611999999999998</v>
          </cell>
          <cell r="AH31">
            <v>0.98645702999999996</v>
          </cell>
          <cell r="AI31">
            <v>0.88407158399999997</v>
          </cell>
          <cell r="AJ31">
            <v>0</v>
          </cell>
          <cell r="AK31">
            <v>4</v>
          </cell>
          <cell r="BR31">
            <v>19.402090000000001</v>
          </cell>
          <cell r="BS31">
            <v>47.888129999999997</v>
          </cell>
          <cell r="CA31">
            <v>20903278</v>
          </cell>
          <cell r="CB31">
            <v>18078091</v>
          </cell>
          <cell r="CC31">
            <v>273600</v>
          </cell>
        </row>
        <row r="32">
          <cell r="A32" t="str">
            <v>Burundi</v>
          </cell>
          <cell r="B32" t="str">
            <v>BDI</v>
          </cell>
          <cell r="C32">
            <v>15754.447576947368</v>
          </cell>
          <cell r="D32">
            <v>0</v>
          </cell>
          <cell r="E32">
            <v>18033.010999999999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87500</v>
          </cell>
          <cell r="K32">
            <v>0.17142857142857143</v>
          </cell>
          <cell r="L32">
            <v>2.8571428999999999E-2</v>
          </cell>
          <cell r="M32">
            <v>3575718.5443899999</v>
          </cell>
          <cell r="N32">
            <v>328789.31109600002</v>
          </cell>
          <cell r="O32">
            <v>0</v>
          </cell>
          <cell r="P32">
            <v>1661951.5090099999</v>
          </cell>
          <cell r="Q32">
            <v>59422.778910000001</v>
          </cell>
          <cell r="R32">
            <v>5.1783619999999997E-3</v>
          </cell>
          <cell r="S32">
            <v>10336743.189999999</v>
          </cell>
          <cell r="T32">
            <v>0.90078926100000001</v>
          </cell>
          <cell r="U32">
            <v>7853205</v>
          </cell>
          <cell r="V32">
            <v>5773104.5468699997</v>
          </cell>
          <cell r="W32">
            <v>3568279.1392600001</v>
          </cell>
          <cell r="X32">
            <v>435.17827102803739</v>
          </cell>
          <cell r="Y32">
            <v>5.6026244163513201</v>
          </cell>
          <cell r="Z32">
            <v>13.708000183105501</v>
          </cell>
          <cell r="AA32">
            <v>4.8301933751014499</v>
          </cell>
          <cell r="AB32">
            <v>2.6215199999999999</v>
          </cell>
          <cell r="AC32">
            <v>6.1440999999999999</v>
          </cell>
          <cell r="AD32">
            <v>1976</v>
          </cell>
          <cell r="AE32">
            <v>40</v>
          </cell>
          <cell r="AF32">
            <v>47.7</v>
          </cell>
          <cell r="AG32">
            <v>17.273</v>
          </cell>
          <cell r="AH32">
            <v>0.771462231</v>
          </cell>
          <cell r="AI32">
            <v>0.44611805900000001</v>
          </cell>
          <cell r="AJ32">
            <v>0</v>
          </cell>
          <cell r="AK32">
            <v>0</v>
          </cell>
          <cell r="BR32">
            <v>45.821199999999997</v>
          </cell>
          <cell r="BS32">
            <v>60.830550000000002</v>
          </cell>
          <cell r="CA32">
            <v>11890781</v>
          </cell>
          <cell r="CB32">
            <v>11162958</v>
          </cell>
          <cell r="CC32">
            <v>25680</v>
          </cell>
        </row>
        <row r="33">
          <cell r="A33" t="str">
            <v>Cabo Verde</v>
          </cell>
          <cell r="B33" t="str">
            <v>CPV</v>
          </cell>
          <cell r="C33">
            <v>0</v>
          </cell>
          <cell r="D33">
            <v>0</v>
          </cell>
          <cell r="E33" t="str">
            <v>No data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1142</v>
          </cell>
          <cell r="K33">
            <v>0.11428571428571428</v>
          </cell>
          <cell r="L33" t="str">
            <v>No data</v>
          </cell>
          <cell r="M33">
            <v>131562.37040099999</v>
          </cell>
          <cell r="N33" t="str">
            <v>No data</v>
          </cell>
          <cell r="O33" t="str">
            <v>No data</v>
          </cell>
          <cell r="P33" t="str">
            <v>No data</v>
          </cell>
          <cell r="Q33">
            <v>34279.651510000003</v>
          </cell>
          <cell r="R33">
            <v>5.9682923999999998E-2</v>
          </cell>
          <cell r="S33">
            <v>224649.505</v>
          </cell>
          <cell r="T33">
            <v>0.39112822899999999</v>
          </cell>
          <cell r="U33">
            <v>0</v>
          </cell>
          <cell r="V33">
            <v>397172.76065299998</v>
          </cell>
          <cell r="W33">
            <v>425331.23430399998</v>
          </cell>
          <cell r="X33">
            <v>134.92977667493795</v>
          </cell>
          <cell r="Y33">
            <v>1.7824968099594101</v>
          </cell>
          <cell r="Z33">
            <v>66.652000427246094</v>
          </cell>
          <cell r="AA33" t="str">
            <v>No data</v>
          </cell>
          <cell r="AB33">
            <v>20.168880000000001</v>
          </cell>
          <cell r="AC33" t="str">
            <v>No data</v>
          </cell>
          <cell r="AD33">
            <v>53</v>
          </cell>
          <cell r="AE33">
            <v>80</v>
          </cell>
          <cell r="AF33" t="str">
            <v>No data</v>
          </cell>
          <cell r="AG33">
            <v>9.3409999999999993</v>
          </cell>
          <cell r="AH33">
            <v>5.5273229999999998E-3</v>
          </cell>
          <cell r="AI33">
            <v>5.5273229999999998E-3</v>
          </cell>
          <cell r="AJ33">
            <v>0</v>
          </cell>
          <cell r="AK33">
            <v>0</v>
          </cell>
          <cell r="BR33">
            <v>73.853790000000004</v>
          </cell>
          <cell r="BS33">
            <v>87.083209999999994</v>
          </cell>
          <cell r="CA33">
            <v>555988</v>
          </cell>
          <cell r="CB33">
            <v>520502</v>
          </cell>
          <cell r="CC33">
            <v>4030</v>
          </cell>
        </row>
        <row r="34">
          <cell r="A34" t="str">
            <v>Cambodia</v>
          </cell>
          <cell r="B34" t="str">
            <v>KHM</v>
          </cell>
          <cell r="C34">
            <v>0</v>
          </cell>
          <cell r="D34">
            <v>0</v>
          </cell>
          <cell r="E34">
            <v>301299.88750000001</v>
          </cell>
          <cell r="F34">
            <v>11.125999999999999</v>
          </cell>
          <cell r="G34">
            <v>32353.851499999997</v>
          </cell>
          <cell r="H34">
            <v>549.67600000000004</v>
          </cell>
          <cell r="I34">
            <v>8677.773000000001</v>
          </cell>
          <cell r="J34">
            <v>258571</v>
          </cell>
          <cell r="K34">
            <v>0.17142857142857143</v>
          </cell>
          <cell r="L34">
            <v>5.7142856999999998E-2</v>
          </cell>
          <cell r="M34">
            <v>4816159.2911299998</v>
          </cell>
          <cell r="N34" t="str">
            <v>No data</v>
          </cell>
          <cell r="O34" t="str">
            <v>No data</v>
          </cell>
          <cell r="P34" t="str">
            <v>No data</v>
          </cell>
          <cell r="Q34">
            <v>16682628.050000001</v>
          </cell>
          <cell r="R34">
            <v>0.99723747500000004</v>
          </cell>
          <cell r="S34">
            <v>15822421.630000001</v>
          </cell>
          <cell r="T34">
            <v>0.94581691499999998</v>
          </cell>
          <cell r="U34">
            <v>7851579</v>
          </cell>
          <cell r="V34">
            <v>15040704.0677</v>
          </cell>
          <cell r="W34">
            <v>15371642.837300001</v>
          </cell>
          <cell r="X34">
            <v>92.056412871062776</v>
          </cell>
          <cell r="Y34">
            <v>3.1778151988983199</v>
          </cell>
          <cell r="Z34">
            <v>24.232000350952099</v>
          </cell>
          <cell r="AA34">
            <v>4.6118431303246599</v>
          </cell>
          <cell r="AB34">
            <v>31.749220000000001</v>
          </cell>
          <cell r="AC34">
            <v>66.228620000000006</v>
          </cell>
          <cell r="AD34">
            <v>12208</v>
          </cell>
          <cell r="AE34">
            <v>60</v>
          </cell>
          <cell r="AF34">
            <v>45.1</v>
          </cell>
          <cell r="AG34">
            <v>10.64</v>
          </cell>
          <cell r="AH34">
            <v>5.8726459000000002E-2</v>
          </cell>
          <cell r="AI34">
            <v>3.8759422000000002E-2</v>
          </cell>
          <cell r="AJ34">
            <v>0</v>
          </cell>
          <cell r="AK34">
            <v>0</v>
          </cell>
          <cell r="BR34">
            <v>59.226970000000001</v>
          </cell>
          <cell r="BS34">
            <v>78.510660000000001</v>
          </cell>
          <cell r="CA34">
            <v>16718971</v>
          </cell>
          <cell r="CB34">
            <v>15460764</v>
          </cell>
          <cell r="CC34">
            <v>176520</v>
          </cell>
        </row>
        <row r="35">
          <cell r="A35" t="str">
            <v>Cameroon</v>
          </cell>
          <cell r="B35" t="str">
            <v>CMR</v>
          </cell>
          <cell r="C35">
            <v>0</v>
          </cell>
          <cell r="D35">
            <v>0</v>
          </cell>
          <cell r="E35">
            <v>121963.73100000001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5682</v>
          </cell>
          <cell r="K35">
            <v>0.11428571428571428</v>
          </cell>
          <cell r="L35">
            <v>5.7142856999999998E-2</v>
          </cell>
          <cell r="M35">
            <v>10126381.6964</v>
          </cell>
          <cell r="N35">
            <v>2087440.26609</v>
          </cell>
          <cell r="O35">
            <v>1518024.19786</v>
          </cell>
          <cell r="P35">
            <v>4072793.4014499998</v>
          </cell>
          <cell r="Q35">
            <v>29209717.829999998</v>
          </cell>
          <cell r="R35">
            <v>0.99929274599999995</v>
          </cell>
          <cell r="S35">
            <v>29130700.969999999</v>
          </cell>
          <cell r="T35">
            <v>0.99658950199999996</v>
          </cell>
          <cell r="U35">
            <v>14438945</v>
          </cell>
          <cell r="V35">
            <v>21688467.824000001</v>
          </cell>
          <cell r="W35">
            <v>22509148.346700002</v>
          </cell>
          <cell r="X35">
            <v>53.343988914979583</v>
          </cell>
          <cell r="Y35">
            <v>3.5881264209747301</v>
          </cell>
          <cell r="Z35">
            <v>57.560001373291001</v>
          </cell>
          <cell r="AA35">
            <v>4.9923419787069401</v>
          </cell>
          <cell r="AB35">
            <v>6.9517100000000003</v>
          </cell>
          <cell r="AC35">
            <v>2.7349899999999998</v>
          </cell>
          <cell r="AD35">
            <v>4474</v>
          </cell>
          <cell r="AE35">
            <v>40</v>
          </cell>
          <cell r="AF35">
            <v>33.700000000000003</v>
          </cell>
          <cell r="AG35">
            <v>15.504</v>
          </cell>
          <cell r="AH35">
            <v>0.71514513400000002</v>
          </cell>
          <cell r="AI35">
            <v>0.41944498600000002</v>
          </cell>
          <cell r="AJ35">
            <v>0</v>
          </cell>
          <cell r="AK35">
            <v>4</v>
          </cell>
          <cell r="BR35">
            <v>39.07555</v>
          </cell>
          <cell r="BS35">
            <v>60.384860000000003</v>
          </cell>
          <cell r="CA35">
            <v>26545864</v>
          </cell>
          <cell r="CB35">
            <v>23371047</v>
          </cell>
          <cell r="CC35">
            <v>472710</v>
          </cell>
        </row>
        <row r="36">
          <cell r="A36" t="str">
            <v>Canada</v>
          </cell>
          <cell r="B36" t="str">
            <v>CAN</v>
          </cell>
          <cell r="C36">
            <v>22847.732763578948</v>
          </cell>
          <cell r="D36">
            <v>1068.8385407810526</v>
          </cell>
          <cell r="E36">
            <v>95354.708499999993</v>
          </cell>
          <cell r="F36">
            <v>144.80199999999999</v>
          </cell>
          <cell r="G36">
            <v>24069.913</v>
          </cell>
          <cell r="H36">
            <v>733.82550000000003</v>
          </cell>
          <cell r="I36">
            <v>55.944000000000003</v>
          </cell>
          <cell r="J36">
            <v>857</v>
          </cell>
          <cell r="K36">
            <v>2.8571428571428571E-2</v>
          </cell>
          <cell r="L36">
            <v>0.114285714</v>
          </cell>
          <cell r="M36" t="str">
            <v>No data</v>
          </cell>
          <cell r="N36" t="str">
            <v>No data</v>
          </cell>
          <cell r="O36" t="str">
            <v>No data</v>
          </cell>
          <cell r="P36" t="str">
            <v>No data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4.0753082143198833</v>
          </cell>
          <cell r="Y36">
            <v>1.1877243518829299</v>
          </cell>
          <cell r="Z36">
            <v>81.561996459960895</v>
          </cell>
          <cell r="AA36">
            <v>2.4488252625056099</v>
          </cell>
          <cell r="AB36">
            <v>0</v>
          </cell>
          <cell r="AC36" t="str">
            <v>No data</v>
          </cell>
          <cell r="AD36">
            <v>30805</v>
          </cell>
          <cell r="AE36">
            <v>100</v>
          </cell>
          <cell r="AF36">
            <v>0.01</v>
          </cell>
          <cell r="AG36">
            <v>5.2809999999999997</v>
          </cell>
          <cell r="AH36">
            <v>7.7648500000000002E-3</v>
          </cell>
          <cell r="AI36">
            <v>7.7648500000000002E-3</v>
          </cell>
          <cell r="AJ36">
            <v>0</v>
          </cell>
          <cell r="AK36">
            <v>0</v>
          </cell>
          <cell r="BR36">
            <v>99.286010000000005</v>
          </cell>
          <cell r="BS36">
            <v>99.436239999999998</v>
          </cell>
          <cell r="CA36">
            <v>37742157</v>
          </cell>
          <cell r="CB36">
            <v>35922368</v>
          </cell>
          <cell r="CC36">
            <v>9093510</v>
          </cell>
        </row>
        <row r="37">
          <cell r="A37" t="str">
            <v>Central African Republic</v>
          </cell>
          <cell r="B37" t="str">
            <v>CAF</v>
          </cell>
          <cell r="C37">
            <v>0</v>
          </cell>
          <cell r="D37">
            <v>0</v>
          </cell>
          <cell r="E37">
            <v>37207.945000000007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2.8571428999999999E-2</v>
          </cell>
          <cell r="M37">
            <v>1562833.67206</v>
          </cell>
          <cell r="N37">
            <v>871333.91859200003</v>
          </cell>
          <cell r="O37">
            <v>2396.0829372399999</v>
          </cell>
          <cell r="P37">
            <v>932593.216503</v>
          </cell>
          <cell r="Q37">
            <v>5240014.0190000003</v>
          </cell>
          <cell r="R37">
            <v>1</v>
          </cell>
          <cell r="S37">
            <v>5240014.0190000003</v>
          </cell>
          <cell r="T37">
            <v>1</v>
          </cell>
          <cell r="U37">
            <v>4762754</v>
          </cell>
          <cell r="V37">
            <v>4871356.9110599998</v>
          </cell>
          <cell r="W37">
            <v>4893772.8100100001</v>
          </cell>
          <cell r="X37">
            <v>7.4904122122700567</v>
          </cell>
          <cell r="Y37">
            <v>2.7863125801086399</v>
          </cell>
          <cell r="Z37">
            <v>42.198001861572301</v>
          </cell>
          <cell r="AA37" t="str">
            <v>No data</v>
          </cell>
          <cell r="AB37">
            <v>23.75217</v>
          </cell>
          <cell r="AC37">
            <v>16.602969999999999</v>
          </cell>
          <cell r="AD37">
            <v>259</v>
          </cell>
          <cell r="AE37" t="str">
            <v>No data</v>
          </cell>
          <cell r="AF37">
            <v>95.4</v>
          </cell>
          <cell r="AG37">
            <v>15.285</v>
          </cell>
          <cell r="AH37">
            <v>0.82773414099999998</v>
          </cell>
          <cell r="AI37">
            <v>0.14662628699999999</v>
          </cell>
          <cell r="AJ37">
            <v>4</v>
          </cell>
          <cell r="AK37">
            <v>0</v>
          </cell>
          <cell r="BR37">
            <v>25.319669999999999</v>
          </cell>
          <cell r="BS37">
            <v>46.333759999999998</v>
          </cell>
          <cell r="CA37">
            <v>4829764</v>
          </cell>
          <cell r="CB37">
            <v>4912660</v>
          </cell>
          <cell r="CC37">
            <v>622980</v>
          </cell>
        </row>
        <row r="38">
          <cell r="A38" t="str">
            <v>Chad</v>
          </cell>
          <cell r="B38" t="str">
            <v>TCD</v>
          </cell>
          <cell r="C38">
            <v>0</v>
          </cell>
          <cell r="D38">
            <v>0</v>
          </cell>
          <cell r="E38">
            <v>147350.614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209794</v>
          </cell>
          <cell r="K38">
            <v>0.17142857142857143</v>
          </cell>
          <cell r="L38">
            <v>8.5714286000000001E-2</v>
          </cell>
          <cell r="M38">
            <v>5568383.0383299999</v>
          </cell>
          <cell r="N38">
            <v>0</v>
          </cell>
          <cell r="O38">
            <v>4104.20488071</v>
          </cell>
          <cell r="P38">
            <v>0</v>
          </cell>
          <cell r="Q38">
            <v>0</v>
          </cell>
          <cell r="R38">
            <v>0</v>
          </cell>
          <cell r="S38">
            <v>15788864.33</v>
          </cell>
          <cell r="T38">
            <v>0.96570539399999999</v>
          </cell>
          <cell r="U38">
            <v>1223125</v>
          </cell>
          <cell r="V38">
            <v>13702384.1369</v>
          </cell>
          <cell r="W38">
            <v>12504915.202299999</v>
          </cell>
          <cell r="X38">
            <v>12.291733640406607</v>
          </cell>
          <cell r="Y38">
            <v>3.9892892837524401</v>
          </cell>
          <cell r="Z38">
            <v>23.5200004577637</v>
          </cell>
          <cell r="AA38">
            <v>5.7771795342327703</v>
          </cell>
          <cell r="AB38">
            <v>66.989289999999997</v>
          </cell>
          <cell r="AC38">
            <v>5.8180899999999998</v>
          </cell>
          <cell r="AD38">
            <v>868</v>
          </cell>
          <cell r="AE38">
            <v>20</v>
          </cell>
          <cell r="AF38">
            <v>86.9</v>
          </cell>
          <cell r="AG38">
            <v>17.84</v>
          </cell>
          <cell r="AH38">
            <v>0.96648062199999996</v>
          </cell>
          <cell r="AI38">
            <v>0.880240935</v>
          </cell>
          <cell r="AJ38">
            <v>0</v>
          </cell>
          <cell r="AK38">
            <v>5</v>
          </cell>
          <cell r="BR38">
            <v>8.3424800000000001</v>
          </cell>
          <cell r="BS38">
            <v>38.700600000000001</v>
          </cell>
          <cell r="CA38">
            <v>16425859</v>
          </cell>
          <cell r="CB38">
            <v>14012920</v>
          </cell>
          <cell r="CC38">
            <v>1259200</v>
          </cell>
        </row>
        <row r="39">
          <cell r="A39" t="str">
            <v>Chile</v>
          </cell>
          <cell r="B39" t="str">
            <v>CHL</v>
          </cell>
          <cell r="C39">
            <v>37295.065711789473</v>
          </cell>
          <cell r="D39">
            <v>36854.308565684209</v>
          </cell>
          <cell r="E39">
            <v>82456.862999999983</v>
          </cell>
          <cell r="F39">
            <v>1189.386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2.8571428571428571E-2</v>
          </cell>
          <cell r="L39">
            <v>0</v>
          </cell>
          <cell r="M39" t="str">
            <v>No data</v>
          </cell>
          <cell r="N39" t="str">
            <v>No data</v>
          </cell>
          <cell r="O39" t="str">
            <v>No data</v>
          </cell>
          <cell r="P39" t="str">
            <v>No data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563739.74293099996</v>
          </cell>
          <cell r="W39">
            <v>4122.7771797200003</v>
          </cell>
          <cell r="X39">
            <v>25.189446066651886</v>
          </cell>
          <cell r="Y39">
            <v>0.958329677581787</v>
          </cell>
          <cell r="Z39">
            <v>87.726997375488295</v>
          </cell>
          <cell r="AA39" t="str">
            <v>No data</v>
          </cell>
          <cell r="AB39">
            <v>0</v>
          </cell>
          <cell r="AC39" t="str">
            <v>No data</v>
          </cell>
          <cell r="AD39">
            <v>1653</v>
          </cell>
          <cell r="AE39">
            <v>100</v>
          </cell>
          <cell r="AF39">
            <v>8.8000000000000007</v>
          </cell>
          <cell r="AG39">
            <v>6.08</v>
          </cell>
          <cell r="AH39">
            <v>8.5504362E-2</v>
          </cell>
          <cell r="AI39">
            <v>8.5504362E-2</v>
          </cell>
          <cell r="AJ39">
            <v>0</v>
          </cell>
          <cell r="AK39">
            <v>0</v>
          </cell>
          <cell r="BR39">
            <v>100</v>
          </cell>
          <cell r="BS39">
            <v>99.832789999999989</v>
          </cell>
          <cell r="CA39">
            <v>19116209</v>
          </cell>
          <cell r="CB39">
            <v>17946833</v>
          </cell>
          <cell r="CC39">
            <v>743532</v>
          </cell>
        </row>
        <row r="40">
          <cell r="A40" t="str">
            <v>China</v>
          </cell>
          <cell r="B40" t="str">
            <v>CHN</v>
          </cell>
          <cell r="C40">
            <v>849768.03284842102</v>
          </cell>
          <cell r="D40">
            <v>4068.1998032631577</v>
          </cell>
          <cell r="E40">
            <v>9235558.7504999992</v>
          </cell>
          <cell r="F40">
            <v>16377.686000000002</v>
          </cell>
          <cell r="G40">
            <v>10141603.364</v>
          </cell>
          <cell r="H40">
            <v>2977721.6014999999</v>
          </cell>
          <cell r="I40">
            <v>2163500.8710000003</v>
          </cell>
          <cell r="J40">
            <v>14400000</v>
          </cell>
          <cell r="K40">
            <v>0.94285714285714284</v>
          </cell>
          <cell r="L40">
            <v>0</v>
          </cell>
          <cell r="M40">
            <v>54959139.070699997</v>
          </cell>
          <cell r="N40" t="str">
            <v>No data</v>
          </cell>
          <cell r="O40" t="str">
            <v>No data</v>
          </cell>
          <cell r="P40" t="str">
            <v>No data</v>
          </cell>
          <cell r="Q40">
            <v>24074396.649999999</v>
          </cell>
          <cell r="R40">
            <v>1.6714982E-2</v>
          </cell>
          <cell r="S40">
            <v>24054559.780000001</v>
          </cell>
          <cell r="T40">
            <v>1.6701209000000002E-2</v>
          </cell>
          <cell r="U40">
            <v>185815062</v>
          </cell>
          <cell r="V40">
            <v>776591502.07700002</v>
          </cell>
          <cell r="W40">
            <v>345781873.16299999</v>
          </cell>
          <cell r="X40">
            <v>148.34883327066609</v>
          </cell>
          <cell r="Y40">
            <v>2.1541903018951398</v>
          </cell>
          <cell r="Z40">
            <v>61.428001403808601</v>
          </cell>
          <cell r="AA40" t="str">
            <v>No data</v>
          </cell>
          <cell r="AB40">
            <v>0.22636000000000001</v>
          </cell>
          <cell r="AC40" t="str">
            <v>No data</v>
          </cell>
          <cell r="AD40" t="str">
            <v>No data</v>
          </cell>
          <cell r="AE40">
            <v>80</v>
          </cell>
          <cell r="AF40">
            <v>24.6</v>
          </cell>
          <cell r="AG40">
            <v>5.8310000000000004</v>
          </cell>
          <cell r="AH40">
            <v>0.46574791799999998</v>
          </cell>
          <cell r="AI40">
            <v>0.46574791799999998</v>
          </cell>
          <cell r="AJ40">
            <v>0</v>
          </cell>
          <cell r="AK40">
            <v>0</v>
          </cell>
          <cell r="BR40">
            <v>84.76079</v>
          </cell>
          <cell r="BS40">
            <v>92.846140000000005</v>
          </cell>
          <cell r="CA40">
            <v>1439323774</v>
          </cell>
          <cell r="CB40">
            <v>1376121789</v>
          </cell>
          <cell r="CC40">
            <v>9327489.9000000004</v>
          </cell>
        </row>
        <row r="41">
          <cell r="A41" t="str">
            <v>Colombia</v>
          </cell>
          <cell r="B41" t="str">
            <v>COL</v>
          </cell>
          <cell r="C41">
            <v>94515.14005431578</v>
          </cell>
          <cell r="D41">
            <v>37228.266338947367</v>
          </cell>
          <cell r="E41">
            <v>269719.66899999999</v>
          </cell>
          <cell r="F41">
            <v>513.178</v>
          </cell>
          <cell r="G41">
            <v>16475.826500000003</v>
          </cell>
          <cell r="H41">
            <v>84.069000000000003</v>
          </cell>
          <cell r="I41">
            <v>42889.378000000004</v>
          </cell>
          <cell r="J41">
            <v>2857</v>
          </cell>
          <cell r="K41">
            <v>5.7142857142857141E-2</v>
          </cell>
          <cell r="L41">
            <v>2.8571428999999999E-2</v>
          </cell>
          <cell r="M41" t="str">
            <v>No data</v>
          </cell>
          <cell r="N41" t="str">
            <v>No data</v>
          </cell>
          <cell r="O41" t="str">
            <v>No data</v>
          </cell>
          <cell r="P41" t="str">
            <v>No data</v>
          </cell>
          <cell r="Q41">
            <v>30667706.210000001</v>
          </cell>
          <cell r="R41">
            <v>0.58628553299999997</v>
          </cell>
          <cell r="S41">
            <v>28807242.710000001</v>
          </cell>
          <cell r="T41">
            <v>0.55071838500000003</v>
          </cell>
          <cell r="U41">
            <v>29298543</v>
          </cell>
          <cell r="V41">
            <v>30178999.169500001</v>
          </cell>
          <cell r="W41">
            <v>34173839.933700003</v>
          </cell>
          <cell r="X41">
            <v>44.748702118071201</v>
          </cell>
          <cell r="Y41">
            <v>1.46877336502075</v>
          </cell>
          <cell r="Z41">
            <v>81.425003051757798</v>
          </cell>
          <cell r="AA41">
            <v>3.52685205109591</v>
          </cell>
          <cell r="AB41">
            <v>3.06637</v>
          </cell>
          <cell r="AC41">
            <v>65.385760000000005</v>
          </cell>
          <cell r="AD41">
            <v>37366</v>
          </cell>
          <cell r="AE41">
            <v>80</v>
          </cell>
          <cell r="AF41">
            <v>27.8</v>
          </cell>
          <cell r="AG41">
            <v>7.2930000000000001</v>
          </cell>
          <cell r="AH41">
            <v>0.75679871399999998</v>
          </cell>
          <cell r="AI41">
            <v>0.38281987099999998</v>
          </cell>
          <cell r="AJ41">
            <v>0</v>
          </cell>
          <cell r="AK41">
            <v>4</v>
          </cell>
          <cell r="BR41">
            <v>89.625360000000001</v>
          </cell>
          <cell r="BS41">
            <v>97.300110000000004</v>
          </cell>
          <cell r="CA41">
            <v>50882884</v>
          </cell>
          <cell r="CB41">
            <v>48192215</v>
          </cell>
          <cell r="CC41">
            <v>1109500</v>
          </cell>
        </row>
        <row r="42">
          <cell r="A42" t="str">
            <v>Comoros</v>
          </cell>
          <cell r="B42" t="str">
            <v>COM</v>
          </cell>
          <cell r="C42">
            <v>0</v>
          </cell>
          <cell r="D42">
            <v>0</v>
          </cell>
          <cell r="E42" t="str">
            <v>No data</v>
          </cell>
          <cell r="F42">
            <v>2.6760000000000002</v>
          </cell>
          <cell r="G42">
            <v>7394.2060000000001</v>
          </cell>
          <cell r="H42">
            <v>894.40150000000006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85795.367457600005</v>
          </cell>
          <cell r="N42">
            <v>0</v>
          </cell>
          <cell r="O42">
            <v>0</v>
          </cell>
          <cell r="P42">
            <v>17.147569656400002</v>
          </cell>
          <cell r="Q42">
            <v>0</v>
          </cell>
          <cell r="R42">
            <v>0</v>
          </cell>
          <cell r="S42">
            <v>734635.40399999998</v>
          </cell>
          <cell r="T42">
            <v>0.97882351099999998</v>
          </cell>
          <cell r="U42">
            <v>525553</v>
          </cell>
          <cell r="V42">
            <v>539340.21427</v>
          </cell>
          <cell r="W42">
            <v>644380.23686299997</v>
          </cell>
          <cell r="X42">
            <v>447.24447754022663</v>
          </cell>
          <cell r="Y42">
            <v>2.9122006893157999</v>
          </cell>
          <cell r="Z42">
            <v>29.379999160766602</v>
          </cell>
          <cell r="AA42">
            <v>5.3716011092460096</v>
          </cell>
          <cell r="AB42">
            <v>0.59155000000000002</v>
          </cell>
          <cell r="AC42">
            <v>15.57353</v>
          </cell>
          <cell r="AD42">
            <v>29</v>
          </cell>
          <cell r="AE42">
            <v>40</v>
          </cell>
          <cell r="AF42">
            <v>68.400000000000006</v>
          </cell>
          <cell r="AG42">
            <v>14.202999999999999</v>
          </cell>
          <cell r="AH42">
            <v>1.9164548999999999E-2</v>
          </cell>
          <cell r="AI42">
            <v>7.5362600000000004E-3</v>
          </cell>
          <cell r="AJ42">
            <v>0</v>
          </cell>
          <cell r="AK42">
            <v>0</v>
          </cell>
          <cell r="BR42">
            <v>35.856619999999999</v>
          </cell>
          <cell r="BS42">
            <v>80.167519999999996</v>
          </cell>
          <cell r="CA42">
            <v>869595</v>
          </cell>
          <cell r="CB42">
            <v>788474</v>
          </cell>
          <cell r="CC42">
            <v>1861</v>
          </cell>
        </row>
        <row r="43">
          <cell r="A43" t="str">
            <v>Congo</v>
          </cell>
          <cell r="B43" t="str">
            <v>COG</v>
          </cell>
          <cell r="C43">
            <v>0</v>
          </cell>
          <cell r="D43">
            <v>0</v>
          </cell>
          <cell r="E43">
            <v>66628.386499999993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5.7142856999999998E-2</v>
          </cell>
          <cell r="M43">
            <v>2402587.9522099998</v>
          </cell>
          <cell r="N43">
            <v>408637.90732900001</v>
          </cell>
          <cell r="O43">
            <v>2975.27216911</v>
          </cell>
          <cell r="P43">
            <v>305020.77513899998</v>
          </cell>
          <cell r="Q43">
            <v>0</v>
          </cell>
          <cell r="R43">
            <v>0</v>
          </cell>
          <cell r="S43">
            <v>5109799.5290000001</v>
          </cell>
          <cell r="T43">
            <v>1</v>
          </cell>
          <cell r="U43">
            <v>3975722</v>
          </cell>
          <cell r="V43">
            <v>4498095.9804199999</v>
          </cell>
          <cell r="W43">
            <v>4562770.98649</v>
          </cell>
          <cell r="X43">
            <v>15.35684626647145</v>
          </cell>
          <cell r="Y43">
            <v>3.19956755638123</v>
          </cell>
          <cell r="Z43">
            <v>67.829002380371094</v>
          </cell>
          <cell r="AA43">
            <v>4.3074023816909</v>
          </cell>
          <cell r="AB43">
            <v>8.7450899999999994</v>
          </cell>
          <cell r="AC43">
            <v>47.96367</v>
          </cell>
          <cell r="AD43">
            <v>304</v>
          </cell>
          <cell r="AE43">
            <v>40</v>
          </cell>
          <cell r="AF43">
            <v>47.8</v>
          </cell>
          <cell r="AG43">
            <v>14.896000000000001</v>
          </cell>
          <cell r="AH43">
            <v>0.28947426799999998</v>
          </cell>
          <cell r="AI43">
            <v>4.3052203999999997E-2</v>
          </cell>
          <cell r="AJ43">
            <v>0</v>
          </cell>
          <cell r="AK43">
            <v>0</v>
          </cell>
          <cell r="BR43">
            <v>20.172879999999999</v>
          </cell>
          <cell r="BS43">
            <v>73.217759999999998</v>
          </cell>
          <cell r="CA43">
            <v>5518092</v>
          </cell>
          <cell r="CB43">
            <v>4641885</v>
          </cell>
          <cell r="CC43">
            <v>341500</v>
          </cell>
        </row>
        <row r="44">
          <cell r="A44" t="str">
            <v>Congo DR</v>
          </cell>
          <cell r="B44" t="str">
            <v>COD</v>
          </cell>
          <cell r="C44">
            <v>47142.314815368423</v>
          </cell>
          <cell r="D44">
            <v>0</v>
          </cell>
          <cell r="E44">
            <v>490721.90500000003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8571</v>
          </cell>
          <cell r="K44">
            <v>0</v>
          </cell>
          <cell r="L44">
            <v>0</v>
          </cell>
          <cell r="M44">
            <v>35327606.789499998</v>
          </cell>
          <cell r="N44">
            <v>18610199.324299999</v>
          </cell>
          <cell r="O44">
            <v>0</v>
          </cell>
          <cell r="P44">
            <v>20083968.009100001</v>
          </cell>
          <cell r="Q44">
            <v>87065359.079999998</v>
          </cell>
          <cell r="R44">
            <v>0.988808668</v>
          </cell>
          <cell r="S44">
            <v>85445356.469999999</v>
          </cell>
          <cell r="T44">
            <v>0.97041016099999999</v>
          </cell>
          <cell r="U44">
            <v>64801775</v>
          </cell>
          <cell r="V44">
            <v>66393004.956500001</v>
          </cell>
          <cell r="W44">
            <v>69745335.623999998</v>
          </cell>
          <cell r="X44">
            <v>37.082592355704548</v>
          </cell>
          <cell r="Y44">
            <v>4.4483046531677202</v>
          </cell>
          <cell r="Z44">
            <v>45.6380004882813</v>
          </cell>
          <cell r="AA44">
            <v>5.3020675050332002</v>
          </cell>
          <cell r="AB44">
            <v>12.052680000000001</v>
          </cell>
          <cell r="AC44">
            <v>4.4715999999999996</v>
          </cell>
          <cell r="AD44">
            <v>3939</v>
          </cell>
          <cell r="AE44">
            <v>20</v>
          </cell>
          <cell r="AF44">
            <v>77.5</v>
          </cell>
          <cell r="AG44">
            <v>17.672000000000001</v>
          </cell>
          <cell r="AH44">
            <v>0.95769300000000002</v>
          </cell>
          <cell r="AI44">
            <v>0.90104640599999997</v>
          </cell>
          <cell r="AJ44">
            <v>0</v>
          </cell>
          <cell r="AK44">
            <v>5</v>
          </cell>
          <cell r="BR44">
            <v>20.45598</v>
          </cell>
          <cell r="BS44">
            <v>43.243319999999997</v>
          </cell>
          <cell r="CA44">
            <v>89561404</v>
          </cell>
          <cell r="CB44">
            <v>77236049</v>
          </cell>
          <cell r="CC44">
            <v>2267050</v>
          </cell>
        </row>
        <row r="45">
          <cell r="A45" t="str">
            <v>Costa Rica</v>
          </cell>
          <cell r="B45" t="str">
            <v>CRI</v>
          </cell>
          <cell r="C45">
            <v>10101.724945094737</v>
          </cell>
          <cell r="D45">
            <v>10091.2301064</v>
          </cell>
          <cell r="E45">
            <v>8892.3460000000014</v>
          </cell>
          <cell r="F45">
            <v>298.62599999999998</v>
          </cell>
          <cell r="G45">
            <v>2287.7869999999998</v>
          </cell>
          <cell r="H45">
            <v>0</v>
          </cell>
          <cell r="I45">
            <v>1777.7860000000001</v>
          </cell>
          <cell r="J45">
            <v>0</v>
          </cell>
          <cell r="K45">
            <v>0.11428571428571428</v>
          </cell>
          <cell r="L45">
            <v>0</v>
          </cell>
          <cell r="M45" t="str">
            <v>No data</v>
          </cell>
          <cell r="N45" t="str">
            <v>No data</v>
          </cell>
          <cell r="O45" t="str">
            <v>No data</v>
          </cell>
          <cell r="P45" t="str">
            <v>No data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3458170</v>
          </cell>
          <cell r="V45">
            <v>1369046.84454</v>
          </cell>
          <cell r="W45">
            <v>4248142.0785299996</v>
          </cell>
          <cell r="X45">
            <v>97.913063063063063</v>
          </cell>
          <cell r="Y45">
            <v>1.78224360942841</v>
          </cell>
          <cell r="Z45">
            <v>80.771003723144503</v>
          </cell>
          <cell r="AA45">
            <v>3.46142664480857</v>
          </cell>
          <cell r="AB45">
            <v>0.20355000000000001</v>
          </cell>
          <cell r="AC45">
            <v>83.841040000000007</v>
          </cell>
          <cell r="AD45">
            <v>1527</v>
          </cell>
          <cell r="AE45">
            <v>80</v>
          </cell>
          <cell r="AF45">
            <v>3.9</v>
          </cell>
          <cell r="AG45">
            <v>6.8310000000000004</v>
          </cell>
          <cell r="AH45">
            <v>9.521257E-3</v>
          </cell>
          <cell r="AI45">
            <v>9.521257E-3</v>
          </cell>
          <cell r="AJ45">
            <v>0</v>
          </cell>
          <cell r="AK45">
            <v>0</v>
          </cell>
          <cell r="BR45">
            <v>97.818359999999998</v>
          </cell>
          <cell r="BS45">
            <v>99.701520000000002</v>
          </cell>
          <cell r="CA45">
            <v>5094114</v>
          </cell>
          <cell r="CB45">
            <v>4810126</v>
          </cell>
          <cell r="CC45">
            <v>51060</v>
          </cell>
        </row>
        <row r="46">
          <cell r="A46" t="str">
            <v>Côte d'Ivoire</v>
          </cell>
          <cell r="B46" t="str">
            <v>CIV</v>
          </cell>
          <cell r="C46">
            <v>0</v>
          </cell>
          <cell r="D46">
            <v>0</v>
          </cell>
          <cell r="E46">
            <v>96135.651499999993</v>
          </cell>
          <cell r="F46">
            <v>6.5460000000000003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5.7142856999999998E-2</v>
          </cell>
          <cell r="M46">
            <v>7012793.3709800001</v>
          </cell>
          <cell r="N46">
            <v>567178.65007500001</v>
          </cell>
          <cell r="O46">
            <v>12897501.2136</v>
          </cell>
          <cell r="P46">
            <v>237286.706191</v>
          </cell>
          <cell r="Q46">
            <v>6216975.5920000002</v>
          </cell>
          <cell r="R46">
            <v>0.23517473999999999</v>
          </cell>
          <cell r="S46">
            <v>26435558.440000001</v>
          </cell>
          <cell r="T46">
            <v>1</v>
          </cell>
          <cell r="U46">
            <v>19797176</v>
          </cell>
          <cell r="V46">
            <v>20368541.144099999</v>
          </cell>
          <cell r="W46">
            <v>22595677.663199998</v>
          </cell>
          <cell r="X46">
            <v>78.834053459119502</v>
          </cell>
          <cell r="Y46">
            <v>3.4478731155395499</v>
          </cell>
          <cell r="Z46">
            <v>51.706001281738303</v>
          </cell>
          <cell r="AA46">
            <v>5.0900631110499699</v>
          </cell>
          <cell r="AB46">
            <v>25.737220000000001</v>
          </cell>
          <cell r="AC46">
            <v>19.3508</v>
          </cell>
          <cell r="AD46">
            <v>897</v>
          </cell>
          <cell r="AE46" t="str">
            <v>No data</v>
          </cell>
          <cell r="AF46">
            <v>60.1</v>
          </cell>
          <cell r="AG46">
            <v>15.661</v>
          </cell>
          <cell r="AH46">
            <v>0.30824602400000001</v>
          </cell>
          <cell r="AI46">
            <v>0.29677080900000002</v>
          </cell>
          <cell r="AJ46">
            <v>0</v>
          </cell>
          <cell r="AK46">
            <v>0</v>
          </cell>
          <cell r="BR46">
            <v>32.134909999999998</v>
          </cell>
          <cell r="BS46">
            <v>72.868940000000009</v>
          </cell>
          <cell r="CA46">
            <v>26378275</v>
          </cell>
          <cell r="CB46">
            <v>22700258</v>
          </cell>
          <cell r="CC46">
            <v>318000</v>
          </cell>
        </row>
        <row r="47">
          <cell r="A47" t="str">
            <v>Croatia</v>
          </cell>
          <cell r="B47" t="str">
            <v>HRV</v>
          </cell>
          <cell r="C47">
            <v>8132.2680231157892</v>
          </cell>
          <cell r="D47">
            <v>0</v>
          </cell>
          <cell r="E47">
            <v>41053.731000000007</v>
          </cell>
          <cell r="F47">
            <v>90.634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2.8571428571428571E-2</v>
          </cell>
          <cell r="L47">
            <v>0.171428571</v>
          </cell>
          <cell r="M47">
            <v>10121.581316199999</v>
          </cell>
          <cell r="N47" t="str">
            <v>No data</v>
          </cell>
          <cell r="O47" t="str">
            <v>No data</v>
          </cell>
          <cell r="P47" t="str">
            <v>No data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200.45689487499999</v>
          </cell>
          <cell r="W47">
            <v>81237.272702200004</v>
          </cell>
          <cell r="X47">
            <v>73.077197998570412</v>
          </cell>
          <cell r="Y47">
            <v>9.6771769225597395E-2</v>
          </cell>
          <cell r="Z47">
            <v>57.553001403808601</v>
          </cell>
          <cell r="AA47">
            <v>2.79539616520456</v>
          </cell>
          <cell r="AB47">
            <v>0.44244</v>
          </cell>
          <cell r="AC47" t="str">
            <v>No data</v>
          </cell>
          <cell r="AD47">
            <v>2198</v>
          </cell>
          <cell r="AE47">
            <v>80</v>
          </cell>
          <cell r="AF47" t="str">
            <v>No data</v>
          </cell>
          <cell r="AG47">
            <v>4.4859999999999998</v>
          </cell>
          <cell r="AH47">
            <v>6.5155100000000004E-3</v>
          </cell>
          <cell r="AI47">
            <v>6.5155100000000004E-3</v>
          </cell>
          <cell r="AJ47">
            <v>0</v>
          </cell>
          <cell r="AK47">
            <v>0</v>
          </cell>
          <cell r="BR47">
            <v>96.538440000000008</v>
          </cell>
          <cell r="BS47">
            <v>99.586669999999998</v>
          </cell>
          <cell r="CA47">
            <v>4105268</v>
          </cell>
          <cell r="CB47">
            <v>4240006</v>
          </cell>
          <cell r="CC47">
            <v>55960</v>
          </cell>
        </row>
        <row r="48">
          <cell r="A48" t="str">
            <v>Cuba</v>
          </cell>
          <cell r="B48" t="str">
            <v>CUB</v>
          </cell>
          <cell r="C48">
            <v>11468.211693936841</v>
          </cell>
          <cell r="D48">
            <v>1635.8981508336842</v>
          </cell>
          <cell r="E48">
            <v>16737.554500000002</v>
          </cell>
          <cell r="F48">
            <v>16.34</v>
          </cell>
          <cell r="G48">
            <v>216262.693</v>
          </cell>
          <cell r="H48">
            <v>58705.150000000009</v>
          </cell>
          <cell r="I48">
            <v>20743.203000000001</v>
          </cell>
          <cell r="J48">
            <v>26285</v>
          </cell>
          <cell r="K48">
            <v>0.17142857142857143</v>
          </cell>
          <cell r="L48">
            <v>8.5714286000000001E-2</v>
          </cell>
          <cell r="M48" t="str">
            <v>No data</v>
          </cell>
          <cell r="N48" t="str">
            <v>No data</v>
          </cell>
          <cell r="O48" t="str">
            <v>No data</v>
          </cell>
          <cell r="P48" t="str">
            <v>No data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10301908</v>
          </cell>
          <cell r="V48">
            <v>11038145.902100001</v>
          </cell>
          <cell r="W48">
            <v>10877271.2042</v>
          </cell>
          <cell r="X48">
            <v>108.99959623149394</v>
          </cell>
          <cell r="Y48">
            <v>4.9557834863662699E-2</v>
          </cell>
          <cell r="Z48">
            <v>77.194000244140597</v>
          </cell>
          <cell r="AA48" t="str">
            <v>No data</v>
          </cell>
          <cell r="AB48">
            <v>0.26878999999999997</v>
          </cell>
          <cell r="AC48">
            <v>85.198210000000003</v>
          </cell>
          <cell r="AD48">
            <v>12049</v>
          </cell>
          <cell r="AE48" t="str">
            <v>No data</v>
          </cell>
          <cell r="AF48">
            <v>6.6</v>
          </cell>
          <cell r="AG48">
            <v>5.0439999999999996</v>
          </cell>
          <cell r="AH48">
            <v>3.6059758999999997E-2</v>
          </cell>
          <cell r="AI48">
            <v>3.6059758999999997E-2</v>
          </cell>
          <cell r="AJ48">
            <v>0</v>
          </cell>
          <cell r="AK48">
            <v>0</v>
          </cell>
          <cell r="BR48">
            <v>92.810239999999993</v>
          </cell>
          <cell r="BS48">
            <v>95.327579999999998</v>
          </cell>
          <cell r="CA48">
            <v>11326616</v>
          </cell>
          <cell r="CB48">
            <v>11389559</v>
          </cell>
          <cell r="CC48">
            <v>106440</v>
          </cell>
        </row>
        <row r="49">
          <cell r="A49" t="str">
            <v>Cyprus</v>
          </cell>
          <cell r="B49" t="str">
            <v>CYP</v>
          </cell>
          <cell r="C49">
            <v>2277.4005017894738</v>
          </cell>
          <cell r="D49">
            <v>1195.3717648547367</v>
          </cell>
          <cell r="E49">
            <v>63.141000000000005</v>
          </cell>
          <cell r="F49">
            <v>8.4580000000000002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5.7142857142857141E-2</v>
          </cell>
          <cell r="L49">
            <v>0.14285714299999999</v>
          </cell>
          <cell r="M49">
            <v>0</v>
          </cell>
          <cell r="N49" t="str">
            <v>No data</v>
          </cell>
          <cell r="O49" t="str">
            <v>No data</v>
          </cell>
          <cell r="P49" t="str">
            <v>No data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30791</v>
          </cell>
          <cell r="V49">
            <v>928409.07565300004</v>
          </cell>
          <cell r="W49">
            <v>10419.286669700001</v>
          </cell>
          <cell r="X49">
            <v>128.70833333333334</v>
          </cell>
          <cell r="Y49">
            <v>0.75447738170623802</v>
          </cell>
          <cell r="Z49">
            <v>66.820999145507798</v>
          </cell>
          <cell r="AA49">
            <v>2.7587405438560602</v>
          </cell>
          <cell r="AB49">
            <v>0</v>
          </cell>
          <cell r="AC49" t="str">
            <v>No data</v>
          </cell>
          <cell r="AD49">
            <v>288</v>
          </cell>
          <cell r="AE49">
            <v>100</v>
          </cell>
          <cell r="AF49" t="str">
            <v>No data</v>
          </cell>
          <cell r="AG49">
            <v>5.3680000000000003</v>
          </cell>
          <cell r="AH49">
            <v>9.2749499999999997E-4</v>
          </cell>
          <cell r="AI49">
            <v>9.2749499999999997E-4</v>
          </cell>
          <cell r="AJ49">
            <v>0</v>
          </cell>
          <cell r="AK49">
            <v>0</v>
          </cell>
          <cell r="BR49">
            <v>99.15231</v>
          </cell>
          <cell r="BS49">
            <v>99.613290000000006</v>
          </cell>
          <cell r="CA49">
            <v>1207361</v>
          </cell>
          <cell r="CB49">
            <v>1165275</v>
          </cell>
          <cell r="CC49">
            <v>9240</v>
          </cell>
        </row>
        <row r="50">
          <cell r="A50" t="str">
            <v>Czech Republic</v>
          </cell>
          <cell r="B50" t="str">
            <v>CZE</v>
          </cell>
          <cell r="C50">
            <v>180.83146590694736</v>
          </cell>
          <cell r="D50">
            <v>0</v>
          </cell>
          <cell r="E50">
            <v>53770.236000000004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8.5714286000000001E-2</v>
          </cell>
          <cell r="M50">
            <v>0</v>
          </cell>
          <cell r="N50" t="str">
            <v>No data</v>
          </cell>
          <cell r="O50" t="str">
            <v>No data</v>
          </cell>
          <cell r="P50" t="str">
            <v>No data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137.60288785288785</v>
          </cell>
          <cell r="Y50">
            <v>0.442133009433746</v>
          </cell>
          <cell r="Z50">
            <v>74.060997009277301</v>
          </cell>
          <cell r="AA50">
            <v>2.3958593689795098</v>
          </cell>
          <cell r="AB50">
            <v>0</v>
          </cell>
          <cell r="AC50" t="str">
            <v>No data</v>
          </cell>
          <cell r="AD50">
            <v>11421</v>
          </cell>
          <cell r="AE50" t="str">
            <v>No data</v>
          </cell>
          <cell r="AF50" t="str">
            <v>No data</v>
          </cell>
          <cell r="AG50">
            <v>5.218</v>
          </cell>
          <cell r="AH50">
            <v>7.6700800000000001E-4</v>
          </cell>
          <cell r="AI50">
            <v>7.6700800000000001E-4</v>
          </cell>
          <cell r="AJ50">
            <v>0</v>
          </cell>
          <cell r="AK50">
            <v>0</v>
          </cell>
          <cell r="BR50">
            <v>99.134100000000004</v>
          </cell>
          <cell r="BS50">
            <v>99.880259999999993</v>
          </cell>
          <cell r="CA50">
            <v>10708982</v>
          </cell>
          <cell r="CB50">
            <v>10543853</v>
          </cell>
          <cell r="CC50">
            <v>77240</v>
          </cell>
        </row>
        <row r="51">
          <cell r="A51" t="str">
            <v>Denmark</v>
          </cell>
          <cell r="B51" t="str">
            <v>DNK</v>
          </cell>
          <cell r="C51">
            <v>0</v>
          </cell>
          <cell r="D51">
            <v>0</v>
          </cell>
          <cell r="E51">
            <v>3396.9535000000001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2.8571428571428571E-2</v>
          </cell>
          <cell r="L51">
            <v>0.14285714299999999</v>
          </cell>
          <cell r="M51">
            <v>0</v>
          </cell>
          <cell r="N51" t="str">
            <v>No data</v>
          </cell>
          <cell r="O51" t="str">
            <v>No data</v>
          </cell>
          <cell r="P51" t="str">
            <v>No data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138.06730173850917</v>
          </cell>
          <cell r="Y51">
            <v>0.43020164966583302</v>
          </cell>
          <cell r="Z51">
            <v>88.115997314453097</v>
          </cell>
          <cell r="AA51" t="str">
            <v>No data</v>
          </cell>
          <cell r="AB51">
            <v>0</v>
          </cell>
          <cell r="AC51" t="str">
            <v>No data</v>
          </cell>
          <cell r="AD51">
            <v>2180</v>
          </cell>
          <cell r="AE51">
            <v>100</v>
          </cell>
          <cell r="AF51">
            <v>1E-3</v>
          </cell>
          <cell r="AG51">
            <v>5.3280000000000003</v>
          </cell>
          <cell r="AH51">
            <v>7.6560699999999996E-4</v>
          </cell>
          <cell r="AI51">
            <v>7.6560699999999996E-4</v>
          </cell>
          <cell r="AJ51">
            <v>0</v>
          </cell>
          <cell r="AK51">
            <v>0</v>
          </cell>
          <cell r="BR51">
            <v>99.597229999999996</v>
          </cell>
          <cell r="BS51">
            <v>100</v>
          </cell>
          <cell r="CA51">
            <v>5792203</v>
          </cell>
          <cell r="CB51">
            <v>5669094</v>
          </cell>
          <cell r="CC51">
            <v>42430</v>
          </cell>
        </row>
        <row r="52">
          <cell r="A52" t="str">
            <v>Djibouti</v>
          </cell>
          <cell r="B52" t="str">
            <v>DJI</v>
          </cell>
          <cell r="C52">
            <v>1666.8746253726315</v>
          </cell>
          <cell r="D52">
            <v>0</v>
          </cell>
          <cell r="E52">
            <v>170.27199999999999</v>
          </cell>
          <cell r="F52">
            <v>64.953999999999994</v>
          </cell>
          <cell r="G52">
            <v>0</v>
          </cell>
          <cell r="H52">
            <v>0</v>
          </cell>
          <cell r="I52">
            <v>0</v>
          </cell>
          <cell r="J52">
            <v>27514</v>
          </cell>
          <cell r="K52">
            <v>0.2</v>
          </cell>
          <cell r="L52" t="str">
            <v>No data</v>
          </cell>
          <cell r="M52">
            <v>222397.50552400001</v>
          </cell>
          <cell r="N52">
            <v>0</v>
          </cell>
          <cell r="O52">
            <v>0</v>
          </cell>
          <cell r="P52">
            <v>0</v>
          </cell>
          <cell r="Q52">
            <v>1176823.094</v>
          </cell>
          <cell r="R52">
            <v>0.94776588399999995</v>
          </cell>
          <cell r="S52">
            <v>1176823.094</v>
          </cell>
          <cell r="T52">
            <v>0.94776588399999995</v>
          </cell>
          <cell r="U52">
            <v>250313</v>
          </cell>
          <cell r="V52">
            <v>767342.49682600005</v>
          </cell>
          <cell r="W52">
            <v>549387.60089100001</v>
          </cell>
          <cell r="X52">
            <v>41.368421052631582</v>
          </cell>
          <cell r="Y52">
            <v>1.66130006313324</v>
          </cell>
          <cell r="Z52">
            <v>78.061996459960895</v>
          </cell>
          <cell r="AA52" t="str">
            <v>No data</v>
          </cell>
          <cell r="AB52">
            <v>17.317910000000001</v>
          </cell>
          <cell r="AC52" t="str">
            <v>No data</v>
          </cell>
          <cell r="AD52">
            <v>143</v>
          </cell>
          <cell r="AE52">
            <v>20</v>
          </cell>
          <cell r="AF52">
            <v>64.5</v>
          </cell>
          <cell r="AG52">
            <v>10.037000000000001</v>
          </cell>
          <cell r="AH52">
            <v>0.22489853200000001</v>
          </cell>
          <cell r="AI52">
            <v>2.7614844999999999E-2</v>
          </cell>
          <cell r="AJ52">
            <v>0</v>
          </cell>
          <cell r="AK52">
            <v>0</v>
          </cell>
          <cell r="BR52">
            <v>63.605360000000005</v>
          </cell>
          <cell r="BS52">
            <v>75.632310000000004</v>
          </cell>
          <cell r="CA52">
            <v>988002</v>
          </cell>
          <cell r="CB52">
            <v>883091</v>
          </cell>
          <cell r="CC52">
            <v>23180</v>
          </cell>
        </row>
        <row r="53">
          <cell r="A53" t="str">
            <v>Dominica</v>
          </cell>
          <cell r="B53" t="str">
            <v>DMA</v>
          </cell>
          <cell r="C53">
            <v>125.9695604248421</v>
          </cell>
          <cell r="D53">
            <v>0</v>
          </cell>
          <cell r="E53" t="str">
            <v>No data</v>
          </cell>
          <cell r="F53">
            <v>8.9459999999999997</v>
          </cell>
          <cell r="G53">
            <v>1379.5140000000001</v>
          </cell>
          <cell r="H53">
            <v>145.21199999999999</v>
          </cell>
          <cell r="I53">
            <v>849.19200000000001</v>
          </cell>
          <cell r="J53">
            <v>0</v>
          </cell>
          <cell r="K53">
            <v>0</v>
          </cell>
          <cell r="L53">
            <v>8.5714286000000001E-2</v>
          </cell>
          <cell r="M53" t="str">
            <v>No data</v>
          </cell>
          <cell r="N53" t="str">
            <v>No data</v>
          </cell>
          <cell r="O53" t="str">
            <v>No data</v>
          </cell>
          <cell r="P53" t="str">
            <v>No data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40646</v>
          </cell>
          <cell r="V53">
            <v>49963.551931100003</v>
          </cell>
          <cell r="W53">
            <v>55439.623792600003</v>
          </cell>
          <cell r="X53">
            <v>95.5</v>
          </cell>
          <cell r="Y53">
            <v>0.68230205774307295</v>
          </cell>
          <cell r="Z53">
            <v>71.089996337890597</v>
          </cell>
          <cell r="AA53" t="str">
            <v>No data</v>
          </cell>
          <cell r="AB53">
            <v>3.7537199999999999</v>
          </cell>
          <cell r="AC53" t="str">
            <v>No data</v>
          </cell>
          <cell r="AD53" t="str">
            <v>No data</v>
          </cell>
          <cell r="AE53" t="str">
            <v>No data</v>
          </cell>
          <cell r="AF53" t="str">
            <v>No data</v>
          </cell>
          <cell r="AG53" t="str">
            <v>No data</v>
          </cell>
          <cell r="AH53">
            <v>6.1099999999999994E-5</v>
          </cell>
          <cell r="AI53">
            <v>6.1099999999999994E-5</v>
          </cell>
          <cell r="AJ53">
            <v>0</v>
          </cell>
          <cell r="AK53">
            <v>0</v>
          </cell>
          <cell r="BR53">
            <v>77.892759999999996</v>
          </cell>
          <cell r="BS53">
            <v>96.5</v>
          </cell>
          <cell r="CA53">
            <v>71991</v>
          </cell>
          <cell r="CB53">
            <v>72680</v>
          </cell>
          <cell r="CC53">
            <v>750</v>
          </cell>
        </row>
        <row r="54">
          <cell r="A54" t="str">
            <v>Dominican Republic</v>
          </cell>
          <cell r="B54" t="str">
            <v>DOM</v>
          </cell>
          <cell r="C54">
            <v>21791.83507242105</v>
          </cell>
          <cell r="D54">
            <v>19893.114509494735</v>
          </cell>
          <cell r="E54">
            <v>34960.277500000004</v>
          </cell>
          <cell r="F54">
            <v>36.652000000000001</v>
          </cell>
          <cell r="G54">
            <v>199800.12400000001</v>
          </cell>
          <cell r="H54">
            <v>56494.824000000001</v>
          </cell>
          <cell r="I54">
            <v>14196.406000000001</v>
          </cell>
          <cell r="J54">
            <v>0</v>
          </cell>
          <cell r="K54">
            <v>0</v>
          </cell>
          <cell r="L54">
            <v>2.8571428999999999E-2</v>
          </cell>
          <cell r="M54" t="str">
            <v>No data</v>
          </cell>
          <cell r="N54" t="str">
            <v>No data</v>
          </cell>
          <cell r="O54" t="str">
            <v>No data</v>
          </cell>
          <cell r="P54" t="str">
            <v>No data</v>
          </cell>
          <cell r="Q54">
            <v>0</v>
          </cell>
          <cell r="R54">
            <v>0</v>
          </cell>
          <cell r="S54">
            <v>7333385.4840000002</v>
          </cell>
          <cell r="T54">
            <v>0.68881609600000004</v>
          </cell>
          <cell r="U54">
            <v>7335946</v>
          </cell>
          <cell r="V54">
            <v>8430628.6239999998</v>
          </cell>
          <cell r="W54">
            <v>9686307.72511</v>
          </cell>
          <cell r="X54">
            <v>219.97857586421031</v>
          </cell>
          <cell r="Y54">
            <v>1.87574255466461</v>
          </cell>
          <cell r="Z54">
            <v>82.540000915527301</v>
          </cell>
          <cell r="AA54">
            <v>3.4779335422446098</v>
          </cell>
          <cell r="AB54">
            <v>2.8746299999999998</v>
          </cell>
          <cell r="AC54">
            <v>55.181980000000003</v>
          </cell>
          <cell r="AD54">
            <v>2282</v>
          </cell>
          <cell r="AE54">
            <v>80</v>
          </cell>
          <cell r="AF54">
            <v>14.8</v>
          </cell>
          <cell r="AG54">
            <v>9.2439999999999998</v>
          </cell>
          <cell r="AH54">
            <v>4.1190362000000001E-2</v>
          </cell>
          <cell r="AI54">
            <v>4.1190362000000001E-2</v>
          </cell>
          <cell r="AJ54">
            <v>0</v>
          </cell>
          <cell r="AK54">
            <v>0</v>
          </cell>
          <cell r="BR54">
            <v>83.893209999999996</v>
          </cell>
          <cell r="BS54">
            <v>96.690219999999997</v>
          </cell>
          <cell r="CA54">
            <v>10847904</v>
          </cell>
          <cell r="CB54">
            <v>10520392</v>
          </cell>
          <cell r="CC54">
            <v>48320</v>
          </cell>
        </row>
        <row r="55">
          <cell r="A55" t="str">
            <v>Ecuador</v>
          </cell>
          <cell r="B55" t="str">
            <v>ECU</v>
          </cell>
          <cell r="C55">
            <v>33655.723914736845</v>
          </cell>
          <cell r="D55">
            <v>32844.44412189474</v>
          </cell>
          <cell r="E55">
            <v>127310.45150000001</v>
          </cell>
          <cell r="F55">
            <v>1227.3779999999999</v>
          </cell>
          <cell r="G55">
            <v>0</v>
          </cell>
          <cell r="H55">
            <v>0</v>
          </cell>
          <cell r="I55">
            <v>0</v>
          </cell>
          <cell r="J55">
            <v>4133</v>
          </cell>
          <cell r="K55">
            <v>8.5714285714285715E-2</v>
          </cell>
          <cell r="L55">
            <v>0.114285714</v>
          </cell>
          <cell r="M55" t="str">
            <v>No data</v>
          </cell>
          <cell r="N55" t="str">
            <v>No data</v>
          </cell>
          <cell r="O55" t="str">
            <v>No data</v>
          </cell>
          <cell r="P55" t="str">
            <v>No data</v>
          </cell>
          <cell r="Q55">
            <v>10588009.470000001</v>
          </cell>
          <cell r="R55">
            <v>0.59265142599999998</v>
          </cell>
          <cell r="S55">
            <v>7945365.8389999997</v>
          </cell>
          <cell r="T55">
            <v>0.44473254499999998</v>
          </cell>
          <cell r="U55">
            <v>7308385</v>
          </cell>
          <cell r="V55">
            <v>7361668.4911799999</v>
          </cell>
          <cell r="W55">
            <v>9514529.2942200005</v>
          </cell>
          <cell r="X55">
            <v>68.788681752295062</v>
          </cell>
          <cell r="Y55">
            <v>1.8196603059768699</v>
          </cell>
          <cell r="Z55">
            <v>64.166000366210895</v>
          </cell>
          <cell r="AA55">
            <v>3.77979891294363</v>
          </cell>
          <cell r="AB55">
            <v>2.09653</v>
          </cell>
          <cell r="AC55">
            <v>80.634780000000006</v>
          </cell>
          <cell r="AD55">
            <v>5341</v>
          </cell>
          <cell r="AE55">
            <v>80</v>
          </cell>
          <cell r="AF55">
            <v>20.100000000000001</v>
          </cell>
          <cell r="AG55">
            <v>9.4489999999999998</v>
          </cell>
          <cell r="AH55">
            <v>0.144503891</v>
          </cell>
          <cell r="AI55">
            <v>1.9532486000000002E-2</v>
          </cell>
          <cell r="AJ55">
            <v>0</v>
          </cell>
          <cell r="AK55">
            <v>0</v>
          </cell>
          <cell r="BR55">
            <v>87.988720000000001</v>
          </cell>
          <cell r="BS55">
            <v>93.994529999999997</v>
          </cell>
          <cell r="CA55">
            <v>17643060</v>
          </cell>
          <cell r="CB55">
            <v>16147651</v>
          </cell>
          <cell r="CC55">
            <v>248360</v>
          </cell>
        </row>
        <row r="56">
          <cell r="A56" t="str">
            <v>Egypt</v>
          </cell>
          <cell r="B56" t="str">
            <v>EGY</v>
          </cell>
          <cell r="C56">
            <v>65987.231369684217</v>
          </cell>
          <cell r="D56">
            <v>2.6005000064210526E-2</v>
          </cell>
          <cell r="E56">
            <v>710352.14650000003</v>
          </cell>
          <cell r="F56">
            <v>342.27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0.114285714</v>
          </cell>
          <cell r="M56">
            <v>21517105.068700001</v>
          </cell>
          <cell r="N56">
            <v>0</v>
          </cell>
          <cell r="O56">
            <v>0</v>
          </cell>
          <cell r="P56">
            <v>0</v>
          </cell>
          <cell r="Q56">
            <v>4.8270678519999999</v>
          </cell>
          <cell r="R56">
            <v>4.8513900000000001E-8</v>
          </cell>
          <cell r="S56">
            <v>4.8270678519999999</v>
          </cell>
          <cell r="T56">
            <v>4.8513900000000001E-8</v>
          </cell>
          <cell r="U56">
            <v>84565</v>
          </cell>
          <cell r="V56">
            <v>7079078.2493099999</v>
          </cell>
          <cell r="W56">
            <v>4540454.1368199997</v>
          </cell>
          <cell r="X56">
            <v>98.873469285247879</v>
          </cell>
          <cell r="Y56">
            <v>2.0442059040069598</v>
          </cell>
          <cell r="Z56">
            <v>42.783000946044901</v>
          </cell>
          <cell r="AA56">
            <v>4.1308575832092096</v>
          </cell>
          <cell r="AB56">
            <v>0</v>
          </cell>
          <cell r="AC56">
            <v>89.826970000000003</v>
          </cell>
          <cell r="AD56">
            <v>63000</v>
          </cell>
          <cell r="AE56">
            <v>80</v>
          </cell>
          <cell r="AF56">
            <v>5.2</v>
          </cell>
          <cell r="AG56">
            <v>12.407999999999999</v>
          </cell>
          <cell r="AH56">
            <v>0.83855879899999997</v>
          </cell>
          <cell r="AI56">
            <v>0.73520839800000004</v>
          </cell>
          <cell r="AJ56">
            <v>0</v>
          </cell>
          <cell r="AK56">
            <v>4</v>
          </cell>
          <cell r="BR56">
            <v>94.19301999999999</v>
          </cell>
          <cell r="BS56">
            <v>99.105729999999994</v>
          </cell>
          <cell r="CA56">
            <v>102334403</v>
          </cell>
          <cell r="CB56">
            <v>91515179</v>
          </cell>
          <cell r="CC56">
            <v>995450</v>
          </cell>
        </row>
        <row r="57">
          <cell r="A57" t="str">
            <v>El Salvador</v>
          </cell>
          <cell r="B57" t="str">
            <v>SLV</v>
          </cell>
          <cell r="C57">
            <v>12762.75509328421</v>
          </cell>
          <cell r="D57">
            <v>12762.75509328421</v>
          </cell>
          <cell r="E57">
            <v>7803.7894999999999</v>
          </cell>
          <cell r="F57">
            <v>211.93</v>
          </cell>
          <cell r="G57">
            <v>36733.846000000005</v>
          </cell>
          <cell r="H57">
            <v>865.05150000000003</v>
          </cell>
          <cell r="I57">
            <v>990.77400000000011</v>
          </cell>
          <cell r="J57">
            <v>42474</v>
          </cell>
          <cell r="K57">
            <v>0.17142857142857143</v>
          </cell>
          <cell r="L57">
            <v>2.8571428999999999E-2</v>
          </cell>
          <cell r="M57" t="str">
            <v>No data</v>
          </cell>
          <cell r="N57" t="str">
            <v>No data</v>
          </cell>
          <cell r="O57" t="str">
            <v>No data</v>
          </cell>
          <cell r="P57" t="str">
            <v>No data</v>
          </cell>
          <cell r="Q57">
            <v>6128244.4330000002</v>
          </cell>
          <cell r="R57">
            <v>1</v>
          </cell>
          <cell r="S57">
            <v>6126775.3150000004</v>
          </cell>
          <cell r="T57">
            <v>0.99976027099999998</v>
          </cell>
          <cell r="U57">
            <v>5955799</v>
          </cell>
          <cell r="V57">
            <v>4482748.9483099999</v>
          </cell>
          <cell r="W57">
            <v>5954427.0546599999</v>
          </cell>
          <cell r="X57">
            <v>309.8814671814672</v>
          </cell>
          <cell r="Y57">
            <v>1.4595925807952901</v>
          </cell>
          <cell r="Z57">
            <v>73.444000244140597</v>
          </cell>
          <cell r="AA57" t="str">
            <v>No data</v>
          </cell>
          <cell r="AB57">
            <v>1.0056700000000001</v>
          </cell>
          <cell r="AC57">
            <v>90.649680000000004</v>
          </cell>
          <cell r="AD57">
            <v>811</v>
          </cell>
          <cell r="AE57">
            <v>100</v>
          </cell>
          <cell r="AF57">
            <v>22.4</v>
          </cell>
          <cell r="AG57">
            <v>8.8840000000000003</v>
          </cell>
          <cell r="AH57">
            <v>0.218719886</v>
          </cell>
          <cell r="AI57">
            <v>8.3989825000000004E-2</v>
          </cell>
          <cell r="AJ57">
            <v>0</v>
          </cell>
          <cell r="AK57">
            <v>0</v>
          </cell>
          <cell r="BR57">
            <v>87.433570000000003</v>
          </cell>
          <cell r="BS57">
            <v>97.388369999999995</v>
          </cell>
          <cell r="CA57">
            <v>6486201</v>
          </cell>
          <cell r="CB57">
            <v>6126238</v>
          </cell>
          <cell r="CC57">
            <v>20720</v>
          </cell>
        </row>
        <row r="58">
          <cell r="A58" t="str">
            <v>Equatorial Guinea</v>
          </cell>
          <cell r="B58" t="str">
            <v>GNQ</v>
          </cell>
          <cell r="C58">
            <v>0</v>
          </cell>
          <cell r="D58">
            <v>0</v>
          </cell>
          <cell r="E58">
            <v>5450.8605000000007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0.2</v>
          </cell>
          <cell r="M58">
            <v>265.681947708</v>
          </cell>
          <cell r="N58">
            <v>263961.17864400003</v>
          </cell>
          <cell r="O58">
            <v>0</v>
          </cell>
          <cell r="P58">
            <v>264080.38050299999</v>
          </cell>
          <cell r="Q58">
            <v>0</v>
          </cell>
          <cell r="R58">
            <v>0</v>
          </cell>
          <cell r="S58">
            <v>1398030.517</v>
          </cell>
          <cell r="T58">
            <v>0.97728949700000001</v>
          </cell>
          <cell r="U58">
            <v>694198</v>
          </cell>
          <cell r="V58">
            <v>599692.726669</v>
          </cell>
          <cell r="W58">
            <v>744871.18718600005</v>
          </cell>
          <cell r="X58">
            <v>46.665739750445631</v>
          </cell>
          <cell r="Y58">
            <v>4.0567822456359899</v>
          </cell>
          <cell r="Z58">
            <v>73.099998474121094</v>
          </cell>
          <cell r="AA58" t="str">
            <v>No data</v>
          </cell>
          <cell r="AB58">
            <v>2.8540700000000001</v>
          </cell>
          <cell r="AC58">
            <v>24.639970000000002</v>
          </cell>
          <cell r="AD58" t="str">
            <v>No data</v>
          </cell>
          <cell r="AE58">
            <v>20</v>
          </cell>
          <cell r="AF58">
            <v>64.900000000000006</v>
          </cell>
          <cell r="AG58">
            <v>14.231</v>
          </cell>
          <cell r="AH58">
            <v>0.14328343299999999</v>
          </cell>
          <cell r="AI58">
            <v>2.1621733000000001E-2</v>
          </cell>
          <cell r="AJ58">
            <v>0</v>
          </cell>
          <cell r="AK58">
            <v>0</v>
          </cell>
          <cell r="BR58">
            <v>66.312790000000007</v>
          </cell>
          <cell r="BS58">
            <v>64.665819999999997</v>
          </cell>
          <cell r="CA58">
            <v>1402985</v>
          </cell>
          <cell r="CB58">
            <v>824543</v>
          </cell>
          <cell r="CC58">
            <v>28050</v>
          </cell>
        </row>
        <row r="59">
          <cell r="A59" t="str">
            <v>Eritrea</v>
          </cell>
          <cell r="B59" t="str">
            <v>ERI</v>
          </cell>
          <cell r="C59">
            <v>4836.8764465684208</v>
          </cell>
          <cell r="D59">
            <v>0</v>
          </cell>
          <cell r="E59">
            <v>7783.0664999999999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160000</v>
          </cell>
          <cell r="K59">
            <v>8.5714285714285715E-2</v>
          </cell>
          <cell r="L59">
            <v>0.171428571</v>
          </cell>
          <cell r="M59">
            <v>2403114.9776099999</v>
          </cell>
          <cell r="N59">
            <v>0</v>
          </cell>
          <cell r="O59">
            <v>0</v>
          </cell>
          <cell r="P59">
            <v>0</v>
          </cell>
          <cell r="Q59">
            <v>5587144.5789999999</v>
          </cell>
          <cell r="R59">
            <v>0.946478979</v>
          </cell>
          <cell r="S59">
            <v>5571887.7520000003</v>
          </cell>
          <cell r="T59">
            <v>0.94389442700000004</v>
          </cell>
          <cell r="U59">
            <v>1242382</v>
          </cell>
          <cell r="V59">
            <v>3350176.74853</v>
          </cell>
          <cell r="W59">
            <v>1004231.32071</v>
          </cell>
          <cell r="X59">
            <v>35.113138613861388</v>
          </cell>
          <cell r="Y59" t="str">
            <v>No data</v>
          </cell>
          <cell r="Z59" t="str">
            <v>No data</v>
          </cell>
          <cell r="AA59" t="str">
            <v>No data</v>
          </cell>
          <cell r="AB59">
            <v>67.003950000000003</v>
          </cell>
          <cell r="AC59" t="str">
            <v>No data</v>
          </cell>
          <cell r="AD59">
            <v>401</v>
          </cell>
          <cell r="AE59">
            <v>60</v>
          </cell>
          <cell r="AF59" t="str">
            <v>No data</v>
          </cell>
          <cell r="AG59">
            <v>13.96</v>
          </cell>
          <cell r="AH59">
            <v>0.89961658200000005</v>
          </cell>
          <cell r="AI59">
            <v>0.78561050799999999</v>
          </cell>
          <cell r="AJ59">
            <v>0</v>
          </cell>
          <cell r="AK59">
            <v>0</v>
          </cell>
          <cell r="BR59">
            <v>11.939970000000001</v>
          </cell>
          <cell r="BS59">
            <v>51.849719999999998</v>
          </cell>
          <cell r="CA59">
            <v>3546427</v>
          </cell>
          <cell r="CB59">
            <v>5290052</v>
          </cell>
          <cell r="CC59">
            <v>101000</v>
          </cell>
        </row>
        <row r="60">
          <cell r="A60" t="str">
            <v>Estonia</v>
          </cell>
          <cell r="B60" t="str">
            <v>EST</v>
          </cell>
          <cell r="C60">
            <v>0</v>
          </cell>
          <cell r="D60">
            <v>0</v>
          </cell>
          <cell r="E60">
            <v>5412.49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 t="str">
            <v>No data</v>
          </cell>
          <cell r="O60" t="str">
            <v>No data</v>
          </cell>
          <cell r="P60" t="str">
            <v>No data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30.386105360018405</v>
          </cell>
          <cell r="Y60">
            <v>0.57038438320159901</v>
          </cell>
          <cell r="Z60">
            <v>69.228996276855497</v>
          </cell>
          <cell r="AA60">
            <v>2.2975175724185601</v>
          </cell>
          <cell r="AB60">
            <v>0</v>
          </cell>
          <cell r="AC60" t="str">
            <v>No data</v>
          </cell>
          <cell r="AD60">
            <v>1116</v>
          </cell>
          <cell r="AE60">
            <v>80</v>
          </cell>
          <cell r="AF60" t="str">
            <v>No data</v>
          </cell>
          <cell r="AG60">
            <v>5.2149999999999999</v>
          </cell>
          <cell r="AH60">
            <v>6.8100599999999995E-4</v>
          </cell>
          <cell r="AI60">
            <v>6.8100599999999995E-4</v>
          </cell>
          <cell r="AJ60">
            <v>0</v>
          </cell>
          <cell r="AK60">
            <v>0</v>
          </cell>
          <cell r="BR60">
            <v>99.146560000000008</v>
          </cell>
          <cell r="BS60">
            <v>99.712819999999994</v>
          </cell>
          <cell r="CA60">
            <v>1326539</v>
          </cell>
          <cell r="CB60">
            <v>1310350</v>
          </cell>
          <cell r="CC60">
            <v>42390</v>
          </cell>
        </row>
        <row r="61">
          <cell r="A61" t="str">
            <v>Eswatini</v>
          </cell>
          <cell r="B61" t="str">
            <v>SWZ</v>
          </cell>
          <cell r="C61">
            <v>0</v>
          </cell>
          <cell r="D61">
            <v>0</v>
          </cell>
          <cell r="E61">
            <v>7092.7834999999995</v>
          </cell>
          <cell r="F61">
            <v>0</v>
          </cell>
          <cell r="G61">
            <v>161.12649999999999</v>
          </cell>
          <cell r="H61">
            <v>0</v>
          </cell>
          <cell r="I61">
            <v>0</v>
          </cell>
          <cell r="J61">
            <v>60628</v>
          </cell>
          <cell r="K61">
            <v>0.14285714285714285</v>
          </cell>
          <cell r="L61">
            <v>8.5714286000000001E-2</v>
          </cell>
          <cell r="M61">
            <v>9060.1004038999999</v>
          </cell>
          <cell r="N61">
            <v>0</v>
          </cell>
          <cell r="O61">
            <v>0</v>
          </cell>
          <cell r="P61">
            <v>3093.3145828199999</v>
          </cell>
          <cell r="Q61">
            <v>0</v>
          </cell>
          <cell r="R61">
            <v>0</v>
          </cell>
          <cell r="S61">
            <v>887701.73620000004</v>
          </cell>
          <cell r="T61">
            <v>0.77316754600000004</v>
          </cell>
          <cell r="U61">
            <v>1230</v>
          </cell>
          <cell r="V61">
            <v>849098.39498999994</v>
          </cell>
          <cell r="W61">
            <v>113007.915079</v>
          </cell>
          <cell r="X61">
            <v>66.057616279069762</v>
          </cell>
          <cell r="Y61">
            <v>1.83142709732056</v>
          </cell>
          <cell r="Z61">
            <v>24.1709995269775</v>
          </cell>
          <cell r="AA61" t="str">
            <v>No data</v>
          </cell>
          <cell r="AB61">
            <v>7.0373999999999999</v>
          </cell>
          <cell r="AC61">
            <v>24.096959999999999</v>
          </cell>
          <cell r="AD61">
            <v>1018</v>
          </cell>
          <cell r="AE61">
            <v>40</v>
          </cell>
          <cell r="AF61">
            <v>32.1</v>
          </cell>
          <cell r="AG61">
            <v>12.384</v>
          </cell>
          <cell r="AH61">
            <v>9.7735843000000003E-2</v>
          </cell>
          <cell r="AI61">
            <v>3.5008536E-2</v>
          </cell>
          <cell r="AJ61">
            <v>0</v>
          </cell>
          <cell r="AK61">
            <v>0</v>
          </cell>
          <cell r="BR61">
            <v>58.351979999999998</v>
          </cell>
          <cell r="BS61">
            <v>69.008660000000006</v>
          </cell>
          <cell r="CA61">
            <v>1160164</v>
          </cell>
          <cell r="CB61">
            <v>1282702</v>
          </cell>
          <cell r="CC61">
            <v>17200</v>
          </cell>
        </row>
        <row r="62">
          <cell r="A62" t="str">
            <v>Ethiopia</v>
          </cell>
          <cell r="B62" t="str">
            <v>ETH</v>
          </cell>
          <cell r="C62">
            <v>65412.824768421051</v>
          </cell>
          <cell r="D62">
            <v>0</v>
          </cell>
          <cell r="E62">
            <v>184395.02049999998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1805482</v>
          </cell>
          <cell r="K62">
            <v>0.34285714285714286</v>
          </cell>
          <cell r="L62">
            <v>2.8571428999999999E-2</v>
          </cell>
          <cell r="M62">
            <v>46396666.465099998</v>
          </cell>
          <cell r="N62">
            <v>145243.69959999999</v>
          </cell>
          <cell r="O62">
            <v>0</v>
          </cell>
          <cell r="P62">
            <v>12571558.3649</v>
          </cell>
          <cell r="Q62">
            <v>99653410.069999993</v>
          </cell>
          <cell r="R62">
            <v>0.92828917799999999</v>
          </cell>
          <cell r="S62">
            <v>87495666.269999996</v>
          </cell>
          <cell r="T62">
            <v>0.81503763900000004</v>
          </cell>
          <cell r="U62">
            <v>12097490</v>
          </cell>
          <cell r="V62">
            <v>31863923.202799998</v>
          </cell>
          <cell r="W62">
            <v>32921955.633900002</v>
          </cell>
          <cell r="X62">
            <v>109.224559</v>
          </cell>
          <cell r="Y62">
            <v>4.7315931320190403</v>
          </cell>
          <cell r="Z62">
            <v>21.694999694824201</v>
          </cell>
          <cell r="AA62">
            <v>4.6145778397678496</v>
          </cell>
          <cell r="AB62">
            <v>22.350290000000001</v>
          </cell>
          <cell r="AC62">
            <v>7.9603900000000003</v>
          </cell>
          <cell r="AD62">
            <v>11731</v>
          </cell>
          <cell r="AE62">
            <v>40</v>
          </cell>
          <cell r="AF62">
            <v>64.3</v>
          </cell>
          <cell r="AG62">
            <v>14.606</v>
          </cell>
          <cell r="AH62">
            <v>0.85029827800000002</v>
          </cell>
          <cell r="AI62">
            <v>0.85029827800000002</v>
          </cell>
          <cell r="AJ62">
            <v>0</v>
          </cell>
          <cell r="AK62">
            <v>5</v>
          </cell>
          <cell r="BR62">
            <v>7.3163299999999998</v>
          </cell>
          <cell r="BS62">
            <v>41.059950000000001</v>
          </cell>
          <cell r="CA62">
            <v>114963583</v>
          </cell>
          <cell r="CB62">
            <v>99262853</v>
          </cell>
          <cell r="CC62">
            <v>1000000</v>
          </cell>
        </row>
        <row r="63">
          <cell r="A63" t="str">
            <v>Fiji</v>
          </cell>
          <cell r="B63" t="str">
            <v>FJI</v>
          </cell>
          <cell r="C63">
            <v>1136.336222743158</v>
          </cell>
          <cell r="D63">
            <v>0</v>
          </cell>
          <cell r="E63" t="str">
            <v>No data</v>
          </cell>
          <cell r="F63">
            <v>38.863999999999997</v>
          </cell>
          <cell r="G63">
            <v>11440.004000000001</v>
          </cell>
          <cell r="H63">
            <v>448.69749999999999</v>
          </cell>
          <cell r="I63">
            <v>0</v>
          </cell>
          <cell r="J63">
            <v>9441</v>
          </cell>
          <cell r="K63">
            <v>5.7142857142857141E-2</v>
          </cell>
          <cell r="L63">
            <v>2.8571428999999999E-2</v>
          </cell>
          <cell r="M63">
            <v>0</v>
          </cell>
          <cell r="N63" t="str">
            <v>No data</v>
          </cell>
          <cell r="O63" t="str">
            <v>No data</v>
          </cell>
          <cell r="P63" t="str">
            <v>No data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538981</v>
          </cell>
          <cell r="V63">
            <v>488828.740506</v>
          </cell>
          <cell r="W63">
            <v>769712.98481399997</v>
          </cell>
          <cell r="X63">
            <v>48.357033388067869</v>
          </cell>
          <cell r="Y63">
            <v>1.5984846353530899</v>
          </cell>
          <cell r="Z63">
            <v>57.247001647949197</v>
          </cell>
          <cell r="AA63">
            <v>4.5724374063770599</v>
          </cell>
          <cell r="AB63">
            <v>0</v>
          </cell>
          <cell r="AC63" t="str">
            <v>No data</v>
          </cell>
          <cell r="AD63">
            <v>271</v>
          </cell>
          <cell r="AE63" t="str">
            <v>No data</v>
          </cell>
          <cell r="AF63">
            <v>11.2</v>
          </cell>
          <cell r="AG63">
            <v>9.9719999999999995</v>
          </cell>
          <cell r="AH63">
            <v>2.247116E-3</v>
          </cell>
          <cell r="AI63">
            <v>2.247116E-3</v>
          </cell>
          <cell r="AJ63">
            <v>0</v>
          </cell>
          <cell r="AK63">
            <v>0</v>
          </cell>
          <cell r="BR63">
            <v>95.072180000000003</v>
          </cell>
          <cell r="BS63">
            <v>93.79092</v>
          </cell>
          <cell r="CA63">
            <v>896444</v>
          </cell>
          <cell r="CB63">
            <v>891971</v>
          </cell>
          <cell r="CC63">
            <v>18270</v>
          </cell>
        </row>
        <row r="64">
          <cell r="A64" t="str">
            <v>Finland</v>
          </cell>
          <cell r="B64" t="str">
            <v>FIN</v>
          </cell>
          <cell r="C64">
            <v>0</v>
          </cell>
          <cell r="D64">
            <v>0</v>
          </cell>
          <cell r="E64" t="str">
            <v>No data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8.5714286000000001E-2</v>
          </cell>
          <cell r="M64">
            <v>0</v>
          </cell>
          <cell r="N64" t="str">
            <v>No data</v>
          </cell>
          <cell r="O64" t="str">
            <v>No data</v>
          </cell>
          <cell r="P64" t="str">
            <v>No data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18.1568556480537</v>
          </cell>
          <cell r="Y64">
            <v>0.24797593057155601</v>
          </cell>
          <cell r="Z64">
            <v>85.516998291015597</v>
          </cell>
          <cell r="AA64">
            <v>2.0749590985642801</v>
          </cell>
          <cell r="AB64">
            <v>0</v>
          </cell>
          <cell r="AC64" t="str">
            <v>No data</v>
          </cell>
          <cell r="AD64">
            <v>2592</v>
          </cell>
          <cell r="AE64">
            <v>100</v>
          </cell>
          <cell r="AF64" t="str">
            <v>No data</v>
          </cell>
          <cell r="AG64">
            <v>4.7670000000000003</v>
          </cell>
          <cell r="AH64">
            <v>2.21595E-3</v>
          </cell>
          <cell r="AI64">
            <v>2.21595E-3</v>
          </cell>
          <cell r="AJ64">
            <v>0</v>
          </cell>
          <cell r="AK64">
            <v>0</v>
          </cell>
          <cell r="BR64">
            <v>99.447839999999999</v>
          </cell>
          <cell r="BS64">
            <v>100.00000999999999</v>
          </cell>
          <cell r="CA64">
            <v>5540718</v>
          </cell>
          <cell r="CB64">
            <v>5501824</v>
          </cell>
          <cell r="CC64">
            <v>303890</v>
          </cell>
        </row>
        <row r="65">
          <cell r="A65" t="str">
            <v>France</v>
          </cell>
          <cell r="B65" t="str">
            <v>FRA</v>
          </cell>
          <cell r="C65">
            <v>16449.683679010526</v>
          </cell>
          <cell r="D65">
            <v>0</v>
          </cell>
          <cell r="E65">
            <v>258244.52550000005</v>
          </cell>
          <cell r="F65">
            <v>46.634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8.5714285714285715E-2</v>
          </cell>
          <cell r="L65">
            <v>2.8571428999999999E-2</v>
          </cell>
          <cell r="M65">
            <v>0</v>
          </cell>
          <cell r="N65" t="str">
            <v>No data</v>
          </cell>
          <cell r="O65" t="str">
            <v>No data</v>
          </cell>
          <cell r="P65" t="str">
            <v>No data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5739.1129605200003</v>
          </cell>
          <cell r="X65">
            <v>122.33839573919924</v>
          </cell>
          <cell r="Y65">
            <v>0.54094403982162498</v>
          </cell>
          <cell r="Z65">
            <v>80.974998474121094</v>
          </cell>
          <cell r="AA65">
            <v>2.2220567217727498</v>
          </cell>
          <cell r="AB65">
            <v>0</v>
          </cell>
          <cell r="AC65" t="str">
            <v>No data</v>
          </cell>
          <cell r="AD65">
            <v>59320</v>
          </cell>
          <cell r="AE65">
            <v>80</v>
          </cell>
          <cell r="AF65" t="str">
            <v>No data</v>
          </cell>
          <cell r="AG65">
            <v>5.5460000000000003</v>
          </cell>
          <cell r="AH65">
            <v>2.0684345E-2</v>
          </cell>
          <cell r="AI65">
            <v>2.0684345E-2</v>
          </cell>
          <cell r="AJ65">
            <v>0</v>
          </cell>
          <cell r="AK65">
            <v>0</v>
          </cell>
          <cell r="BR65">
            <v>98.650009999999995</v>
          </cell>
          <cell r="BS65">
            <v>100</v>
          </cell>
          <cell r="CA65">
            <v>65273512</v>
          </cell>
          <cell r="CB65">
            <v>64408492</v>
          </cell>
          <cell r="CC65">
            <v>547660</v>
          </cell>
        </row>
        <row r="66">
          <cell r="A66" t="str">
            <v>Gabon</v>
          </cell>
          <cell r="B66" t="str">
            <v>GAB</v>
          </cell>
          <cell r="C66">
            <v>0</v>
          </cell>
          <cell r="D66">
            <v>0</v>
          </cell>
          <cell r="E66">
            <v>11516.0995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5.7142856999999998E-2</v>
          </cell>
          <cell r="M66">
            <v>1069058.17952</v>
          </cell>
          <cell r="N66">
            <v>550066.22580400005</v>
          </cell>
          <cell r="O66">
            <v>0</v>
          </cell>
          <cell r="P66">
            <v>344357.242975</v>
          </cell>
          <cell r="Q66">
            <v>855087.52709999995</v>
          </cell>
          <cell r="R66">
            <v>0.489138083</v>
          </cell>
          <cell r="S66">
            <v>1748151.61</v>
          </cell>
          <cell r="T66">
            <v>1</v>
          </cell>
          <cell r="U66">
            <v>1352018</v>
          </cell>
          <cell r="V66">
            <v>1401068.03241</v>
          </cell>
          <cell r="W66">
            <v>1545405.0361200001</v>
          </cell>
          <cell r="X66">
            <v>8.2247642333216913</v>
          </cell>
          <cell r="Y66">
            <v>2.8073377609252899</v>
          </cell>
          <cell r="Z66">
            <v>90.092002868652301</v>
          </cell>
          <cell r="AA66">
            <v>4.0975978134522197</v>
          </cell>
          <cell r="AB66">
            <v>2.9530599999999998</v>
          </cell>
          <cell r="AC66" t="str">
            <v>No data</v>
          </cell>
          <cell r="AD66" t="str">
            <v>No data</v>
          </cell>
          <cell r="AE66">
            <v>20</v>
          </cell>
          <cell r="AF66">
            <v>36.6</v>
          </cell>
          <cell r="AG66">
            <v>14.394</v>
          </cell>
          <cell r="AH66">
            <v>0.27459423100000002</v>
          </cell>
          <cell r="AI66">
            <v>2.8105899E-2</v>
          </cell>
          <cell r="AJ66">
            <v>0</v>
          </cell>
          <cell r="AK66">
            <v>0</v>
          </cell>
          <cell r="BR66">
            <v>47.41328</v>
          </cell>
          <cell r="BS66">
            <v>85.771000000000001</v>
          </cell>
          <cell r="CA66">
            <v>2225728</v>
          </cell>
          <cell r="CB66">
            <v>1748162</v>
          </cell>
          <cell r="CC66">
            <v>257670</v>
          </cell>
        </row>
        <row r="67">
          <cell r="A67" t="str">
            <v>Gambia</v>
          </cell>
          <cell r="B67" t="str">
            <v>GMB</v>
          </cell>
          <cell r="C67">
            <v>0</v>
          </cell>
          <cell r="D67">
            <v>0</v>
          </cell>
          <cell r="E67">
            <v>6712.9815000000008</v>
          </cell>
          <cell r="F67">
            <v>0.51600000000000001</v>
          </cell>
          <cell r="G67">
            <v>0</v>
          </cell>
          <cell r="H67">
            <v>0</v>
          </cell>
          <cell r="I67">
            <v>0</v>
          </cell>
          <cell r="J67">
            <v>14031</v>
          </cell>
          <cell r="K67">
            <v>8.5714285714285715E-2</v>
          </cell>
          <cell r="L67">
            <v>5.7142856999999998E-2</v>
          </cell>
          <cell r="M67">
            <v>829771.87742100004</v>
          </cell>
          <cell r="N67">
            <v>0</v>
          </cell>
          <cell r="O67">
            <v>876.97278976400003</v>
          </cell>
          <cell r="P67">
            <v>0</v>
          </cell>
          <cell r="Q67">
            <v>640803.45090000005</v>
          </cell>
          <cell r="R67">
            <v>0.28432313599999998</v>
          </cell>
          <cell r="S67">
            <v>2253785.8130000001</v>
          </cell>
          <cell r="T67">
            <v>1</v>
          </cell>
          <cell r="U67">
            <v>345274</v>
          </cell>
          <cell r="V67">
            <v>1909677.37736</v>
          </cell>
          <cell r="W67">
            <v>1917962.7662899999</v>
          </cell>
          <cell r="X67">
            <v>225.30652173913043</v>
          </cell>
          <cell r="Y67">
            <v>3.9410443305969198</v>
          </cell>
          <cell r="Z67">
            <v>62.582000732421903</v>
          </cell>
          <cell r="AA67">
            <v>8.2296813888947593</v>
          </cell>
          <cell r="AB67">
            <v>1.0768599999999999</v>
          </cell>
          <cell r="AC67">
            <v>7.8762699999999999</v>
          </cell>
          <cell r="AD67">
            <v>312</v>
          </cell>
          <cell r="AE67">
            <v>20</v>
          </cell>
          <cell r="AF67">
            <v>27.1</v>
          </cell>
          <cell r="AG67">
            <v>16.945</v>
          </cell>
          <cell r="AH67">
            <v>5.5762276E-2</v>
          </cell>
          <cell r="AI67">
            <v>2.1498860000000002E-2</v>
          </cell>
          <cell r="AJ67">
            <v>0</v>
          </cell>
          <cell r="AK67">
            <v>0</v>
          </cell>
          <cell r="BR67">
            <v>39.23115</v>
          </cell>
          <cell r="BS67">
            <v>77.991569999999996</v>
          </cell>
          <cell r="CA67">
            <v>2416664</v>
          </cell>
          <cell r="CB67">
            <v>2003564</v>
          </cell>
          <cell r="CC67">
            <v>10120</v>
          </cell>
        </row>
        <row r="68">
          <cell r="A68" t="str">
            <v>Georgia</v>
          </cell>
          <cell r="B68" t="str">
            <v>GEO</v>
          </cell>
          <cell r="C68">
            <v>8375.9265113684214</v>
          </cell>
          <cell r="D68">
            <v>1714.9978923389472</v>
          </cell>
          <cell r="E68">
            <v>24905.304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19885</v>
          </cell>
          <cell r="K68">
            <v>2.8571428571428571E-2</v>
          </cell>
          <cell r="L68">
            <v>0.2</v>
          </cell>
          <cell r="M68">
            <v>3216152.1980900001</v>
          </cell>
          <cell r="N68" t="str">
            <v>No data</v>
          </cell>
          <cell r="O68" t="str">
            <v>No data</v>
          </cell>
          <cell r="P68" t="str">
            <v>No data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55615.293274399999</v>
          </cell>
          <cell r="W68">
            <v>743793.74574599997</v>
          </cell>
          <cell r="X68">
            <v>65.275202071451105</v>
          </cell>
          <cell r="Y68">
            <v>0.53301006555557295</v>
          </cell>
          <cell r="Z68">
            <v>59.452999114990199</v>
          </cell>
          <cell r="AA68">
            <v>3.3378684193917798</v>
          </cell>
          <cell r="AB68">
            <v>0</v>
          </cell>
          <cell r="AC68" t="str">
            <v>No data</v>
          </cell>
          <cell r="AD68">
            <v>3888</v>
          </cell>
          <cell r="AE68">
            <v>40</v>
          </cell>
          <cell r="AF68">
            <v>34.1</v>
          </cell>
          <cell r="AG68">
            <v>6.7270000000000003</v>
          </cell>
          <cell r="AH68">
            <v>0.126159998</v>
          </cell>
          <cell r="AI68">
            <v>0.126159998</v>
          </cell>
          <cell r="AJ68">
            <v>0</v>
          </cell>
          <cell r="AK68">
            <v>0</v>
          </cell>
          <cell r="BR68">
            <v>90.024789999999996</v>
          </cell>
          <cell r="BS68">
            <v>98.394440000000003</v>
          </cell>
          <cell r="CA68">
            <v>3989175</v>
          </cell>
          <cell r="CB68">
            <v>4001289</v>
          </cell>
          <cell r="CC68">
            <v>69490</v>
          </cell>
        </row>
        <row r="69">
          <cell r="A69" t="str">
            <v>Germany</v>
          </cell>
          <cell r="B69" t="str">
            <v>DEU</v>
          </cell>
          <cell r="C69">
            <v>20277.318895810524</v>
          </cell>
          <cell r="D69">
            <v>140.60013129494737</v>
          </cell>
          <cell r="E69">
            <v>219206.15150000001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8.5714286000000001E-2</v>
          </cell>
          <cell r="M69">
            <v>0</v>
          </cell>
          <cell r="N69" t="str">
            <v>No data</v>
          </cell>
          <cell r="O69" t="str">
            <v>No data</v>
          </cell>
          <cell r="P69" t="str">
            <v>No data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237.37096977329975</v>
          </cell>
          <cell r="Y69">
            <v>0.276895612478256</v>
          </cell>
          <cell r="Z69">
            <v>77.4530029296875</v>
          </cell>
          <cell r="AA69">
            <v>2.13881151612819</v>
          </cell>
          <cell r="AB69">
            <v>0</v>
          </cell>
          <cell r="AC69" t="str">
            <v>No data</v>
          </cell>
          <cell r="AD69">
            <v>32590</v>
          </cell>
          <cell r="AE69">
            <v>80</v>
          </cell>
          <cell r="AF69">
            <v>0.01</v>
          </cell>
          <cell r="AG69">
            <v>4.8440000000000003</v>
          </cell>
          <cell r="AH69">
            <v>1.0390679E-2</v>
          </cell>
          <cell r="AI69">
            <v>1.0390679E-2</v>
          </cell>
          <cell r="AJ69">
            <v>0</v>
          </cell>
          <cell r="AK69">
            <v>0</v>
          </cell>
          <cell r="BR69">
            <v>99.225039999999993</v>
          </cell>
          <cell r="BS69">
            <v>100</v>
          </cell>
          <cell r="CA69">
            <v>83783945</v>
          </cell>
          <cell r="CB69">
            <v>80749712</v>
          </cell>
          <cell r="CC69">
            <v>348570</v>
          </cell>
        </row>
        <row r="70">
          <cell r="A70" t="str">
            <v>Ghana</v>
          </cell>
          <cell r="B70" t="str">
            <v>GHA</v>
          </cell>
          <cell r="C70">
            <v>0</v>
          </cell>
          <cell r="D70">
            <v>0</v>
          </cell>
          <cell r="E70">
            <v>67250.249500000005</v>
          </cell>
          <cell r="F70">
            <v>15.92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8.5714286000000001E-2</v>
          </cell>
          <cell r="M70">
            <v>13074550.2368</v>
          </cell>
          <cell r="N70">
            <v>462490.54021000001</v>
          </cell>
          <cell r="O70">
            <v>9563828.8455200009</v>
          </cell>
          <cell r="P70">
            <v>214164.85241799999</v>
          </cell>
          <cell r="Q70">
            <v>31674943.969999999</v>
          </cell>
          <cell r="R70">
            <v>0.99986933899999997</v>
          </cell>
          <cell r="S70">
            <v>31674943.969999999</v>
          </cell>
          <cell r="T70">
            <v>0.99986933899999997</v>
          </cell>
          <cell r="U70">
            <v>18907688</v>
          </cell>
          <cell r="V70">
            <v>24078392.687800001</v>
          </cell>
          <cell r="W70">
            <v>26981212.147</v>
          </cell>
          <cell r="X70">
            <v>130.82142919926167</v>
          </cell>
          <cell r="Y70">
            <v>3.2565352916717498</v>
          </cell>
          <cell r="Z70">
            <v>57.3489990234375</v>
          </cell>
          <cell r="AA70">
            <v>3.4928861200744699</v>
          </cell>
          <cell r="AB70">
            <v>18.056319999999999</v>
          </cell>
          <cell r="AC70">
            <v>41.047310000000003</v>
          </cell>
          <cell r="AD70">
            <v>871</v>
          </cell>
          <cell r="AE70">
            <v>40</v>
          </cell>
          <cell r="AF70">
            <v>30.4</v>
          </cell>
          <cell r="AG70">
            <v>13.417999999999999</v>
          </cell>
          <cell r="AH70">
            <v>0.481420758</v>
          </cell>
          <cell r="AI70">
            <v>6.8969024000000004E-2</v>
          </cell>
          <cell r="AJ70">
            <v>0</v>
          </cell>
          <cell r="AK70">
            <v>0</v>
          </cell>
          <cell r="BR70">
            <v>18.472169999999998</v>
          </cell>
          <cell r="BS70">
            <v>81.453390000000013</v>
          </cell>
          <cell r="CA70">
            <v>31072945</v>
          </cell>
          <cell r="CB70">
            <v>27451740</v>
          </cell>
          <cell r="CC70">
            <v>227540</v>
          </cell>
        </row>
        <row r="71">
          <cell r="A71" t="str">
            <v>Greece</v>
          </cell>
          <cell r="B71" t="str">
            <v>GRC</v>
          </cell>
          <cell r="C71">
            <v>21787.019465263158</v>
          </cell>
          <cell r="D71">
            <v>10607.920070968421</v>
          </cell>
          <cell r="E71">
            <v>10356.382500000002</v>
          </cell>
          <cell r="F71">
            <v>508.31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2.8571428571428571E-2</v>
          </cell>
          <cell r="L71">
            <v>8.5714286000000001E-2</v>
          </cell>
          <cell r="M71">
            <v>7739763.0405299999</v>
          </cell>
          <cell r="N71" t="str">
            <v>No data</v>
          </cell>
          <cell r="O71" t="str">
            <v>No data</v>
          </cell>
          <cell r="P71" t="str">
            <v>No data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4520089.6756899999</v>
          </cell>
          <cell r="W71">
            <v>245621.71088699999</v>
          </cell>
          <cell r="X71">
            <v>83.224732350659423</v>
          </cell>
          <cell r="Y71">
            <v>0.35476520657539401</v>
          </cell>
          <cell r="Z71">
            <v>79.714996337890597</v>
          </cell>
          <cell r="AA71">
            <v>2.5554993905152599</v>
          </cell>
          <cell r="AB71">
            <v>0</v>
          </cell>
          <cell r="AC71" t="str">
            <v>No data</v>
          </cell>
          <cell r="AD71">
            <v>3482</v>
          </cell>
          <cell r="AE71">
            <v>80</v>
          </cell>
          <cell r="AF71">
            <v>3</v>
          </cell>
          <cell r="AG71">
            <v>3.9279999999999999</v>
          </cell>
          <cell r="AH71">
            <v>1.0333718E-2</v>
          </cell>
          <cell r="AI71">
            <v>1.0333718E-2</v>
          </cell>
          <cell r="AJ71">
            <v>0</v>
          </cell>
          <cell r="AK71">
            <v>0</v>
          </cell>
          <cell r="BR71">
            <v>98.983189999999993</v>
          </cell>
          <cell r="BS71">
            <v>100</v>
          </cell>
          <cell r="CA71">
            <v>10423056</v>
          </cell>
          <cell r="CB71">
            <v>10956461</v>
          </cell>
          <cell r="CC71">
            <v>128900</v>
          </cell>
        </row>
        <row r="72">
          <cell r="A72" t="str">
            <v>Grenada</v>
          </cell>
          <cell r="B72" t="str">
            <v>GRD</v>
          </cell>
          <cell r="C72">
            <v>167.24668342842105</v>
          </cell>
          <cell r="D72">
            <v>0</v>
          </cell>
          <cell r="E72" t="str">
            <v>No data</v>
          </cell>
          <cell r="F72">
            <v>0</v>
          </cell>
          <cell r="G72">
            <v>682.04399999999998</v>
          </cell>
          <cell r="H72">
            <v>53.349000000000004</v>
          </cell>
          <cell r="I72">
            <v>0</v>
          </cell>
          <cell r="J72">
            <v>0</v>
          </cell>
          <cell r="K72">
            <v>2.8571428571428571E-2</v>
          </cell>
          <cell r="L72" t="str">
            <v>No data</v>
          </cell>
          <cell r="M72" t="str">
            <v>No data</v>
          </cell>
          <cell r="N72" t="str">
            <v>No data</v>
          </cell>
          <cell r="O72" t="str">
            <v>No data</v>
          </cell>
          <cell r="P72" t="str">
            <v>No data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45959</v>
          </cell>
          <cell r="V72">
            <v>92327.735569099998</v>
          </cell>
          <cell r="W72">
            <v>71460.295305499996</v>
          </cell>
          <cell r="X72">
            <v>327.80588235294118</v>
          </cell>
          <cell r="Y72">
            <v>0.84763866662979104</v>
          </cell>
          <cell r="Z72">
            <v>36.536998748779297</v>
          </cell>
          <cell r="AA72" t="str">
            <v>No data</v>
          </cell>
          <cell r="AB72">
            <v>3.5411000000000001</v>
          </cell>
          <cell r="AC72" t="str">
            <v>No data</v>
          </cell>
          <cell r="AD72" t="str">
            <v>No data</v>
          </cell>
          <cell r="AE72" t="str">
            <v>No data</v>
          </cell>
          <cell r="AF72">
            <v>6</v>
          </cell>
          <cell r="AG72">
            <v>8.0079999999999991</v>
          </cell>
          <cell r="AH72">
            <v>1.1761969999999999E-3</v>
          </cell>
          <cell r="AI72">
            <v>1.1761969999999999E-3</v>
          </cell>
          <cell r="AJ72">
            <v>0</v>
          </cell>
          <cell r="AK72">
            <v>0</v>
          </cell>
          <cell r="BR72">
            <v>91.493889999999993</v>
          </cell>
          <cell r="BS72">
            <v>95.628649999999993</v>
          </cell>
          <cell r="CA72">
            <v>112519</v>
          </cell>
          <cell r="CB72">
            <v>106825</v>
          </cell>
          <cell r="CC72">
            <v>340</v>
          </cell>
        </row>
        <row r="73">
          <cell r="A73" t="str">
            <v>Guatemala</v>
          </cell>
          <cell r="B73" t="str">
            <v>GTM</v>
          </cell>
          <cell r="C73">
            <v>34368.110768842103</v>
          </cell>
          <cell r="D73">
            <v>32781.459940842105</v>
          </cell>
          <cell r="E73">
            <v>57590.860499999995</v>
          </cell>
          <cell r="F73">
            <v>160.768</v>
          </cell>
          <cell r="G73">
            <v>109138.444</v>
          </cell>
          <cell r="H73">
            <v>8279.5040000000008</v>
          </cell>
          <cell r="I73">
            <v>1354.6370000000002</v>
          </cell>
          <cell r="J73">
            <v>164373</v>
          </cell>
          <cell r="K73">
            <v>0.2</v>
          </cell>
          <cell r="L73">
            <v>0</v>
          </cell>
          <cell r="M73" t="str">
            <v>No data</v>
          </cell>
          <cell r="N73" t="str">
            <v>No data</v>
          </cell>
          <cell r="O73" t="str">
            <v>No data</v>
          </cell>
          <cell r="P73" t="str">
            <v>No data</v>
          </cell>
          <cell r="Q73">
            <v>5524834.5999999996</v>
          </cell>
          <cell r="R73">
            <v>0.30964171400000001</v>
          </cell>
          <cell r="S73">
            <v>5001400.3380000005</v>
          </cell>
          <cell r="T73">
            <v>0.28030561700000001</v>
          </cell>
          <cell r="U73">
            <v>6072736</v>
          </cell>
          <cell r="V73">
            <v>8815581.9432399999</v>
          </cell>
          <cell r="W73">
            <v>7570417.8226100001</v>
          </cell>
          <cell r="X73">
            <v>160.95377939529675</v>
          </cell>
          <cell r="Y73">
            <v>2.28880643844604</v>
          </cell>
          <cell r="Z73">
            <v>51.8359985351563</v>
          </cell>
          <cell r="AA73">
            <v>4.8057137645585399</v>
          </cell>
          <cell r="AB73">
            <v>4.6871200000000002</v>
          </cell>
          <cell r="AC73">
            <v>76.665499999999994</v>
          </cell>
          <cell r="AD73">
            <v>2737</v>
          </cell>
          <cell r="AE73">
            <v>60</v>
          </cell>
          <cell r="AF73">
            <v>31</v>
          </cell>
          <cell r="AG73">
            <v>11.528</v>
          </cell>
          <cell r="AH73">
            <v>0.27181698900000001</v>
          </cell>
          <cell r="AI73">
            <v>5.0489456000000002E-2</v>
          </cell>
          <cell r="AJ73">
            <v>0</v>
          </cell>
          <cell r="AK73">
            <v>0</v>
          </cell>
          <cell r="BR73">
            <v>65.063140000000004</v>
          </cell>
          <cell r="BS73">
            <v>94.190580000000011</v>
          </cell>
          <cell r="CA73">
            <v>17915567</v>
          </cell>
          <cell r="CB73">
            <v>16327880</v>
          </cell>
          <cell r="CC73">
            <v>107160</v>
          </cell>
        </row>
        <row r="74">
          <cell r="A74" t="str">
            <v>Guinea</v>
          </cell>
          <cell r="B74" t="str">
            <v>GIN</v>
          </cell>
          <cell r="C74">
            <v>0</v>
          </cell>
          <cell r="D74">
            <v>0</v>
          </cell>
          <cell r="E74">
            <v>53606.819000000003</v>
          </cell>
          <cell r="F74">
            <v>10.194000000000001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2.8571428571428571E-2</v>
          </cell>
          <cell r="L74">
            <v>2.8571428999999999E-2</v>
          </cell>
          <cell r="M74">
            <v>3360394.9827800002</v>
          </cell>
          <cell r="N74">
            <v>1606807.48599</v>
          </cell>
          <cell r="O74">
            <v>6775730.5149600003</v>
          </cell>
          <cell r="P74">
            <v>1074737.6117199999</v>
          </cell>
          <cell r="Q74">
            <v>0</v>
          </cell>
          <cell r="R74">
            <v>0</v>
          </cell>
          <cell r="S74">
            <v>12781405.800000001</v>
          </cell>
          <cell r="T74">
            <v>0.99758204800000005</v>
          </cell>
          <cell r="U74">
            <v>9082818</v>
          </cell>
          <cell r="V74">
            <v>11569894.195</v>
          </cell>
          <cell r="W74">
            <v>12410742.7075</v>
          </cell>
          <cell r="X74">
            <v>50.52221227413316</v>
          </cell>
          <cell r="Y74">
            <v>3.8137569427490199</v>
          </cell>
          <cell r="Z74">
            <v>36.875</v>
          </cell>
          <cell r="AA74">
            <v>6.2508190391038401</v>
          </cell>
          <cell r="AB74">
            <v>14.35089</v>
          </cell>
          <cell r="AC74">
            <v>17.449719999999999</v>
          </cell>
          <cell r="AD74">
            <v>84</v>
          </cell>
          <cell r="AE74">
            <v>40</v>
          </cell>
          <cell r="AF74">
            <v>50.1</v>
          </cell>
          <cell r="AG74">
            <v>15.991</v>
          </cell>
          <cell r="AH74">
            <v>0.25964244800000003</v>
          </cell>
          <cell r="AI74">
            <v>5.0367034999999998E-2</v>
          </cell>
          <cell r="AJ74">
            <v>0</v>
          </cell>
          <cell r="AK74">
            <v>0</v>
          </cell>
          <cell r="BR74">
            <v>22.719270000000002</v>
          </cell>
          <cell r="BS74">
            <v>61.898719999999997</v>
          </cell>
          <cell r="CA74">
            <v>13132792</v>
          </cell>
          <cell r="CB74">
            <v>12608522</v>
          </cell>
          <cell r="CC74">
            <v>245720</v>
          </cell>
        </row>
        <row r="75">
          <cell r="A75" t="str">
            <v>Guinea-Bissau</v>
          </cell>
          <cell r="B75" t="str">
            <v>GNB</v>
          </cell>
          <cell r="C75">
            <v>0</v>
          </cell>
          <cell r="D75">
            <v>0</v>
          </cell>
          <cell r="E75">
            <v>5698.1505000000006</v>
          </cell>
          <cell r="F75">
            <v>4.2000000000000003E-2</v>
          </cell>
          <cell r="G75">
            <v>0</v>
          </cell>
          <cell r="H75">
            <v>0</v>
          </cell>
          <cell r="I75">
            <v>0</v>
          </cell>
          <cell r="J75">
            <v>3771</v>
          </cell>
          <cell r="K75">
            <v>5.7142857142857141E-2</v>
          </cell>
          <cell r="L75">
            <v>2.8571428999999999E-2</v>
          </cell>
          <cell r="M75">
            <v>312156.34909799998</v>
          </cell>
          <cell r="N75">
            <v>0</v>
          </cell>
          <cell r="O75">
            <v>1281894.25547</v>
          </cell>
          <cell r="P75">
            <v>0</v>
          </cell>
          <cell r="Q75">
            <v>0</v>
          </cell>
          <cell r="R75">
            <v>0</v>
          </cell>
          <cell r="S75">
            <v>1922453.7509999999</v>
          </cell>
          <cell r="T75">
            <v>1</v>
          </cell>
          <cell r="U75">
            <v>1533596</v>
          </cell>
          <cell r="V75">
            <v>1783965.3658700001</v>
          </cell>
          <cell r="W75">
            <v>1792157.5573799999</v>
          </cell>
          <cell r="X75">
            <v>66.653947368421058</v>
          </cell>
          <cell r="Y75">
            <v>3.3739175796508798</v>
          </cell>
          <cell r="Z75">
            <v>44.195999145507798</v>
          </cell>
          <cell r="AA75" t="str">
            <v>No data</v>
          </cell>
          <cell r="AB75">
            <v>16.867139999999999</v>
          </cell>
          <cell r="AC75">
            <v>6.4029400000000001</v>
          </cell>
          <cell r="AD75">
            <v>95</v>
          </cell>
          <cell r="AE75">
            <v>40</v>
          </cell>
          <cell r="AF75">
            <v>74.400000000000006</v>
          </cell>
          <cell r="AG75">
            <v>15.504</v>
          </cell>
          <cell r="AH75">
            <v>0.11045348000000001</v>
          </cell>
          <cell r="AI75">
            <v>3.3665046999999997E-2</v>
          </cell>
          <cell r="AJ75">
            <v>0</v>
          </cell>
          <cell r="AK75">
            <v>0</v>
          </cell>
          <cell r="BR75">
            <v>20.538</v>
          </cell>
          <cell r="BS75">
            <v>66.634410000000003</v>
          </cell>
          <cell r="CA75">
            <v>1967998</v>
          </cell>
          <cell r="CB75">
            <v>1846291</v>
          </cell>
          <cell r="CC75">
            <v>28120</v>
          </cell>
        </row>
        <row r="76">
          <cell r="A76" t="str">
            <v>Guyana</v>
          </cell>
          <cell r="B76" t="str">
            <v>GUY</v>
          </cell>
          <cell r="C76">
            <v>0</v>
          </cell>
          <cell r="D76">
            <v>0</v>
          </cell>
          <cell r="E76">
            <v>5922.9529999999995</v>
          </cell>
          <cell r="F76">
            <v>9.1720000000000006</v>
          </cell>
          <cell r="G76">
            <v>0</v>
          </cell>
          <cell r="H76">
            <v>0</v>
          </cell>
          <cell r="I76">
            <v>0</v>
          </cell>
          <cell r="J76">
            <v>17348</v>
          </cell>
          <cell r="K76">
            <v>8.5714285714285715E-2</v>
          </cell>
          <cell r="L76">
            <v>8.5714286000000001E-2</v>
          </cell>
          <cell r="M76" t="str">
            <v>No data</v>
          </cell>
          <cell r="N76" t="str">
            <v>No data</v>
          </cell>
          <cell r="O76" t="str">
            <v>No data</v>
          </cell>
          <cell r="P76" t="str">
            <v>No data</v>
          </cell>
          <cell r="Q76">
            <v>740030.9558</v>
          </cell>
          <cell r="R76">
            <v>1</v>
          </cell>
          <cell r="S76">
            <v>740030.9558</v>
          </cell>
          <cell r="T76">
            <v>1</v>
          </cell>
          <cell r="U76">
            <v>541995</v>
          </cell>
          <cell r="V76">
            <v>752885.09091799997</v>
          </cell>
          <cell r="W76">
            <v>689256.39911200001</v>
          </cell>
          <cell r="X76">
            <v>3.9573482346964695</v>
          </cell>
          <cell r="Y76">
            <v>0.84508955478668202</v>
          </cell>
          <cell r="Z76">
            <v>26.7859992980957</v>
          </cell>
          <cell r="AA76">
            <v>3.79520268281347</v>
          </cell>
          <cell r="AB76">
            <v>0.61221000000000003</v>
          </cell>
          <cell r="AC76">
            <v>77.159409999999994</v>
          </cell>
          <cell r="AD76">
            <v>170</v>
          </cell>
          <cell r="AE76">
            <v>100</v>
          </cell>
          <cell r="AF76">
            <v>31.1</v>
          </cell>
          <cell r="AG76">
            <v>9.391</v>
          </cell>
          <cell r="AH76">
            <v>8.4685130000000004E-3</v>
          </cell>
          <cell r="AI76">
            <v>8.4685130000000004E-3</v>
          </cell>
          <cell r="AJ76">
            <v>0</v>
          </cell>
          <cell r="AK76">
            <v>0</v>
          </cell>
          <cell r="BR76">
            <v>85.763099999999994</v>
          </cell>
          <cell r="BS76">
            <v>95.539749999999998</v>
          </cell>
          <cell r="CA76">
            <v>786559</v>
          </cell>
          <cell r="CB76">
            <v>765608</v>
          </cell>
          <cell r="CC76">
            <v>196850</v>
          </cell>
        </row>
        <row r="77">
          <cell r="A77" t="str">
            <v>Haiti</v>
          </cell>
          <cell r="B77" t="str">
            <v>HTI</v>
          </cell>
          <cell r="C77">
            <v>22357.865087789472</v>
          </cell>
          <cell r="D77">
            <v>13466.179099957893</v>
          </cell>
          <cell r="E77">
            <v>28282.252999999997</v>
          </cell>
          <cell r="F77">
            <v>36.646000000000001</v>
          </cell>
          <cell r="G77">
            <v>203578.52100000001</v>
          </cell>
          <cell r="H77">
            <v>22842.205999999998</v>
          </cell>
          <cell r="I77">
            <v>26149.962</v>
          </cell>
          <cell r="J77">
            <v>161000</v>
          </cell>
          <cell r="K77">
            <v>0.14285714285714285</v>
          </cell>
          <cell r="L77">
            <v>2.8571428999999999E-2</v>
          </cell>
          <cell r="M77" t="str">
            <v>No data</v>
          </cell>
          <cell r="N77" t="str">
            <v>No data</v>
          </cell>
          <cell r="O77" t="str">
            <v>No data</v>
          </cell>
          <cell r="P77" t="str">
            <v>No data</v>
          </cell>
          <cell r="Q77">
            <v>388181.73440000002</v>
          </cell>
          <cell r="R77">
            <v>3.2132475000000001E-2</v>
          </cell>
          <cell r="S77">
            <v>11279575.35</v>
          </cell>
          <cell r="T77">
            <v>0.93368811500000004</v>
          </cell>
          <cell r="U77">
            <v>8728684</v>
          </cell>
          <cell r="V77">
            <v>9893034.61503</v>
          </cell>
          <cell r="W77">
            <v>9294005.8120799996</v>
          </cell>
          <cell r="X77">
            <v>403.5985486211901</v>
          </cell>
          <cell r="Y77">
            <v>2.8125081062316899</v>
          </cell>
          <cell r="Z77">
            <v>57.088001251220703</v>
          </cell>
          <cell r="AA77">
            <v>4.29334977105548</v>
          </cell>
          <cell r="AB77">
            <v>19.877590000000001</v>
          </cell>
          <cell r="AC77">
            <v>22.862749999999998</v>
          </cell>
          <cell r="AD77">
            <v>1861</v>
          </cell>
          <cell r="AE77">
            <v>20</v>
          </cell>
          <cell r="AF77">
            <v>65.900000000000006</v>
          </cell>
          <cell r="AG77">
            <v>11.076000000000001</v>
          </cell>
          <cell r="AH77">
            <v>0.562465247</v>
          </cell>
          <cell r="AI77">
            <v>0.19253142400000001</v>
          </cell>
          <cell r="AJ77">
            <v>0</v>
          </cell>
          <cell r="AK77">
            <v>0</v>
          </cell>
          <cell r="BR77">
            <v>34.704450000000001</v>
          </cell>
          <cell r="BS77">
            <v>65.466830000000002</v>
          </cell>
          <cell r="CA77">
            <v>11402533</v>
          </cell>
          <cell r="CB77">
            <v>10719068</v>
          </cell>
          <cell r="CC77">
            <v>27560</v>
          </cell>
        </row>
        <row r="78">
          <cell r="A78" t="str">
            <v>Honduras</v>
          </cell>
          <cell r="B78" t="str">
            <v>HND</v>
          </cell>
          <cell r="C78">
            <v>16823.81282473684</v>
          </cell>
          <cell r="D78">
            <v>7666.6552012000002</v>
          </cell>
          <cell r="E78">
            <v>38341.169000000002</v>
          </cell>
          <cell r="F78">
            <v>65.617999999999995</v>
          </cell>
          <cell r="G78">
            <v>53989.46</v>
          </cell>
          <cell r="H78">
            <v>3920.6424999999999</v>
          </cell>
          <cell r="I78">
            <v>3232.4480000000003</v>
          </cell>
          <cell r="J78">
            <v>43352</v>
          </cell>
          <cell r="K78">
            <v>0.2857142857142857</v>
          </cell>
          <cell r="L78">
            <v>2.8571428999999999E-2</v>
          </cell>
          <cell r="M78" t="str">
            <v>No data</v>
          </cell>
          <cell r="N78" t="str">
            <v>No data</v>
          </cell>
          <cell r="O78" t="str">
            <v>No data</v>
          </cell>
          <cell r="P78" t="str">
            <v>No data</v>
          </cell>
          <cell r="Q78">
            <v>5863529.7690000003</v>
          </cell>
          <cell r="R78">
            <v>0.58591114</v>
          </cell>
          <cell r="S78">
            <v>4482773.5520000001</v>
          </cell>
          <cell r="T78">
            <v>0.44793956299999999</v>
          </cell>
          <cell r="U78">
            <v>5728095</v>
          </cell>
          <cell r="V78">
            <v>7123208.5233399998</v>
          </cell>
          <cell r="W78">
            <v>6850516.7187599996</v>
          </cell>
          <cell r="X78">
            <v>85.687031906336586</v>
          </cell>
          <cell r="Y78">
            <v>2.6967980861663801</v>
          </cell>
          <cell r="Z78">
            <v>58.359001159667997</v>
          </cell>
          <cell r="AA78">
            <v>4.4674915344187101</v>
          </cell>
          <cell r="AB78">
            <v>6.0090000000000003</v>
          </cell>
          <cell r="AC78">
            <v>84.169250000000005</v>
          </cell>
          <cell r="AD78">
            <v>4051</v>
          </cell>
          <cell r="AE78">
            <v>80</v>
          </cell>
          <cell r="AF78">
            <v>38.6</v>
          </cell>
          <cell r="AG78">
            <v>10.268000000000001</v>
          </cell>
          <cell r="AH78">
            <v>7.4304076999999996E-2</v>
          </cell>
          <cell r="AI78">
            <v>4.6231355000000002E-2</v>
          </cell>
          <cell r="AJ78">
            <v>0</v>
          </cell>
          <cell r="AK78">
            <v>0</v>
          </cell>
          <cell r="BR78">
            <v>81.251260000000002</v>
          </cell>
          <cell r="BS78">
            <v>94.827110000000005</v>
          </cell>
          <cell r="CA78">
            <v>9904608</v>
          </cell>
          <cell r="CB78">
            <v>8084991</v>
          </cell>
          <cell r="CC78">
            <v>111890</v>
          </cell>
        </row>
        <row r="79">
          <cell r="A79" t="str">
            <v>Hungary</v>
          </cell>
          <cell r="B79" t="str">
            <v>HUN</v>
          </cell>
          <cell r="C79">
            <v>2685.886608231579</v>
          </cell>
          <cell r="D79">
            <v>0</v>
          </cell>
          <cell r="E79">
            <v>107438.743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8.5714285714285715E-2</v>
          </cell>
          <cell r="L79">
            <v>0.14285714299999999</v>
          </cell>
          <cell r="M79">
            <v>8754077.6439399999</v>
          </cell>
          <cell r="N79" t="str">
            <v>No data</v>
          </cell>
          <cell r="O79" t="str">
            <v>No data</v>
          </cell>
          <cell r="P79" t="str">
            <v>No data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107.90660554512317</v>
          </cell>
          <cell r="Y79">
            <v>0.196052610874176</v>
          </cell>
          <cell r="Z79">
            <v>71.942001342773395</v>
          </cell>
          <cell r="AA79">
            <v>2.6031241545551098</v>
          </cell>
          <cell r="AB79">
            <v>0</v>
          </cell>
          <cell r="AC79" t="str">
            <v>No data</v>
          </cell>
          <cell r="AD79">
            <v>4588</v>
          </cell>
          <cell r="AE79">
            <v>80</v>
          </cell>
          <cell r="AF79">
            <v>13.6</v>
          </cell>
          <cell r="AG79">
            <v>4.774</v>
          </cell>
          <cell r="AH79">
            <v>3.5925359999999999E-3</v>
          </cell>
          <cell r="AI79">
            <v>3.5925359999999999E-3</v>
          </cell>
          <cell r="AJ79">
            <v>0</v>
          </cell>
          <cell r="AK79">
            <v>0</v>
          </cell>
          <cell r="BR79">
            <v>97.99087999999999</v>
          </cell>
          <cell r="BS79">
            <v>100</v>
          </cell>
          <cell r="CA79">
            <v>9660350</v>
          </cell>
          <cell r="CB79">
            <v>9856519</v>
          </cell>
          <cell r="CC79">
            <v>90530</v>
          </cell>
        </row>
        <row r="80">
          <cell r="A80" t="str">
            <v>Iceland</v>
          </cell>
          <cell r="B80" t="str">
            <v>ISL</v>
          </cell>
          <cell r="C80">
            <v>481.32328577263161</v>
          </cell>
          <cell r="D80">
            <v>399.4817622294737</v>
          </cell>
          <cell r="E80" t="str">
            <v>No data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 t="str">
            <v>No data</v>
          </cell>
          <cell r="N80" t="str">
            <v>No data</v>
          </cell>
          <cell r="O80" t="str">
            <v>No data</v>
          </cell>
          <cell r="P80" t="str">
            <v>No data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3.5269226932668327</v>
          </cell>
          <cell r="Y80">
            <v>1.6587141752243</v>
          </cell>
          <cell r="Z80">
            <v>93.898002624511705</v>
          </cell>
          <cell r="AA80" t="str">
            <v>No data</v>
          </cell>
          <cell r="AB80">
            <v>0</v>
          </cell>
          <cell r="AC80" t="str">
            <v>No data</v>
          </cell>
          <cell r="AD80">
            <v>221</v>
          </cell>
          <cell r="AE80" t="str">
            <v>No data</v>
          </cell>
          <cell r="AF80" t="str">
            <v>No data</v>
          </cell>
          <cell r="AG80">
            <v>5.99</v>
          </cell>
          <cell r="AH80">
            <v>8.42E-5</v>
          </cell>
          <cell r="AI80">
            <v>8.42E-5</v>
          </cell>
          <cell r="AJ80">
            <v>0</v>
          </cell>
          <cell r="AK80">
            <v>0</v>
          </cell>
          <cell r="BR80">
            <v>98.782170000000008</v>
          </cell>
          <cell r="BS80">
            <v>100</v>
          </cell>
          <cell r="CA80">
            <v>341250</v>
          </cell>
          <cell r="CB80">
            <v>329425</v>
          </cell>
          <cell r="CC80">
            <v>100250</v>
          </cell>
        </row>
        <row r="81">
          <cell r="A81" t="str">
            <v>India</v>
          </cell>
          <cell r="B81" t="str">
            <v>IND</v>
          </cell>
          <cell r="C81">
            <v>1593471.2056589474</v>
          </cell>
          <cell r="D81">
            <v>227587.87675789473</v>
          </cell>
          <cell r="E81">
            <v>8924834.7300000004</v>
          </cell>
          <cell r="F81">
            <v>3307.6979999999999</v>
          </cell>
          <cell r="G81">
            <v>1643228.4140000001</v>
          </cell>
          <cell r="H81">
            <v>33860.421000000002</v>
          </cell>
          <cell r="I81">
            <v>732203.84900000005</v>
          </cell>
          <cell r="J81">
            <v>28267857</v>
          </cell>
          <cell r="K81">
            <v>0.22857142857142856</v>
          </cell>
          <cell r="L81">
            <v>0.14285714299999999</v>
          </cell>
          <cell r="M81">
            <v>373423925.98900002</v>
          </cell>
          <cell r="N81" t="str">
            <v>No data</v>
          </cell>
          <cell r="O81" t="str">
            <v>No data</v>
          </cell>
          <cell r="P81" t="str">
            <v>No data</v>
          </cell>
          <cell r="Q81">
            <v>1344184575</v>
          </cell>
          <cell r="R81">
            <v>0.96375676399999999</v>
          </cell>
          <cell r="S81">
            <v>1186387298</v>
          </cell>
          <cell r="T81">
            <v>0.85061888399999996</v>
          </cell>
          <cell r="U81">
            <v>460743475</v>
          </cell>
          <cell r="V81">
            <v>1279762709.8299999</v>
          </cell>
          <cell r="W81">
            <v>1275990924.3399999</v>
          </cell>
          <cell r="X81">
            <v>454.93807257524747</v>
          </cell>
          <cell r="Y81">
            <v>2.2978274822235099</v>
          </cell>
          <cell r="Z81">
            <v>34.925998687744098</v>
          </cell>
          <cell r="AA81">
            <v>4.5721889921643397</v>
          </cell>
          <cell r="AB81">
            <v>25.731089999999998</v>
          </cell>
          <cell r="AC81">
            <v>59.549689999999998</v>
          </cell>
          <cell r="AD81">
            <v>180821</v>
          </cell>
          <cell r="AE81">
            <v>60</v>
          </cell>
          <cell r="AF81">
            <v>35.200000000000003</v>
          </cell>
          <cell r="AG81">
            <v>8.4700000000000006</v>
          </cell>
          <cell r="AH81">
            <v>0.65460091499999995</v>
          </cell>
          <cell r="AI81">
            <v>0.56699379699999997</v>
          </cell>
          <cell r="AJ81">
            <v>0</v>
          </cell>
          <cell r="AK81">
            <v>0</v>
          </cell>
          <cell r="BR81">
            <v>59.54345</v>
          </cell>
          <cell r="BS81">
            <v>92.674639999999997</v>
          </cell>
          <cell r="CA81">
            <v>1380004385</v>
          </cell>
          <cell r="CB81">
            <v>1311147391</v>
          </cell>
          <cell r="CC81">
            <v>2973190</v>
          </cell>
        </row>
        <row r="82">
          <cell r="A82" t="str">
            <v>Indonesia</v>
          </cell>
          <cell r="B82" t="str">
            <v>IDN</v>
          </cell>
          <cell r="C82">
            <v>471257.36311789474</v>
          </cell>
          <cell r="D82">
            <v>59194.555527157892</v>
          </cell>
          <cell r="E82">
            <v>1162909.1440000001</v>
          </cell>
          <cell r="F82">
            <v>11892.462</v>
          </cell>
          <cell r="G82">
            <v>112845.0705</v>
          </cell>
          <cell r="H82">
            <v>8580.2720000000008</v>
          </cell>
          <cell r="I82">
            <v>400204.38600000006</v>
          </cell>
          <cell r="J82">
            <v>30942</v>
          </cell>
          <cell r="K82">
            <v>0.14285714285714285</v>
          </cell>
          <cell r="L82">
            <v>2.8571428999999999E-2</v>
          </cell>
          <cell r="M82">
            <v>42132810.733000003</v>
          </cell>
          <cell r="N82" t="str">
            <v>No data</v>
          </cell>
          <cell r="O82" t="str">
            <v>No data</v>
          </cell>
          <cell r="P82" t="str">
            <v>No data</v>
          </cell>
          <cell r="Q82">
            <v>198281186.40000001</v>
          </cell>
          <cell r="R82">
            <v>0.77107616199999995</v>
          </cell>
          <cell r="S82">
            <v>179680480.5</v>
          </cell>
          <cell r="T82">
            <v>0.69874171100000004</v>
          </cell>
          <cell r="U82">
            <v>223300165</v>
          </cell>
          <cell r="V82">
            <v>233284138.32800001</v>
          </cell>
          <cell r="W82">
            <v>237986465.523</v>
          </cell>
          <cell r="X82">
            <v>147.75219008925959</v>
          </cell>
          <cell r="Y82">
            <v>2.2301094532012899</v>
          </cell>
          <cell r="Z82">
            <v>56.640998840332003</v>
          </cell>
          <cell r="AA82">
            <v>3.8594527357804198</v>
          </cell>
          <cell r="AB82">
            <v>9.6755700000000004</v>
          </cell>
          <cell r="AC82">
            <v>64.203620000000001</v>
          </cell>
          <cell r="AD82">
            <v>9886</v>
          </cell>
          <cell r="AE82">
            <v>60</v>
          </cell>
          <cell r="AF82">
            <v>30.6</v>
          </cell>
          <cell r="AG82">
            <v>8.6489999999999991</v>
          </cell>
          <cell r="AH82">
            <v>0.573785027</v>
          </cell>
          <cell r="AI82">
            <v>0.573785027</v>
          </cell>
          <cell r="AJ82">
            <v>0</v>
          </cell>
          <cell r="AK82">
            <v>0</v>
          </cell>
          <cell r="BR82">
            <v>73.128389999999996</v>
          </cell>
          <cell r="BS82">
            <v>89.344009999999997</v>
          </cell>
          <cell r="CA82">
            <v>273523621</v>
          </cell>
          <cell r="CB82">
            <v>257563219</v>
          </cell>
          <cell r="CC82">
            <v>1811570</v>
          </cell>
        </row>
        <row r="83">
          <cell r="A83" t="str">
            <v>Iran</v>
          </cell>
          <cell r="B83" t="str">
            <v>IRN</v>
          </cell>
          <cell r="C83">
            <v>165433.87604147368</v>
          </cell>
          <cell r="D83">
            <v>57575.11607684211</v>
          </cell>
          <cell r="E83">
            <v>286546.10849999997</v>
          </cell>
          <cell r="F83">
            <v>213.768</v>
          </cell>
          <cell r="G83">
            <v>1007.388</v>
          </cell>
          <cell r="H83">
            <v>0</v>
          </cell>
          <cell r="I83">
            <v>2733.9120000000003</v>
          </cell>
          <cell r="J83">
            <v>1057142</v>
          </cell>
          <cell r="K83">
            <v>2.8571428571428571E-2</v>
          </cell>
          <cell r="L83">
            <v>0.2</v>
          </cell>
          <cell r="M83">
            <v>63673158.136399999</v>
          </cell>
          <cell r="N83" t="str">
            <v>No data</v>
          </cell>
          <cell r="O83" t="str">
            <v>No data</v>
          </cell>
          <cell r="P83" t="str">
            <v>No data</v>
          </cell>
          <cell r="Q83">
            <v>41247626.439999998</v>
          </cell>
          <cell r="R83">
            <v>0.49943771199999998</v>
          </cell>
          <cell r="S83">
            <v>27082753.879999999</v>
          </cell>
          <cell r="T83">
            <v>0.32792550300000001</v>
          </cell>
          <cell r="U83">
            <v>815952</v>
          </cell>
          <cell r="V83">
            <v>28413011.855099998</v>
          </cell>
          <cell r="W83">
            <v>9898289.8460600004</v>
          </cell>
          <cell r="X83">
            <v>50.222420123283968</v>
          </cell>
          <cell r="Y83">
            <v>1.9316431283950799</v>
          </cell>
          <cell r="Z83">
            <v>75.874000549316406</v>
          </cell>
          <cell r="AA83">
            <v>3.5061556389927802</v>
          </cell>
          <cell r="AB83">
            <v>0.53537999999999997</v>
          </cell>
          <cell r="AC83" t="str">
            <v>No data</v>
          </cell>
          <cell r="AD83">
            <v>19580</v>
          </cell>
          <cell r="AE83">
            <v>80</v>
          </cell>
          <cell r="AF83">
            <v>25.3</v>
          </cell>
          <cell r="AG83">
            <v>9.093</v>
          </cell>
          <cell r="AH83">
            <v>0.467868063</v>
          </cell>
          <cell r="AI83">
            <v>0.27916912599999999</v>
          </cell>
          <cell r="AJ83">
            <v>0</v>
          </cell>
          <cell r="AK83">
            <v>0</v>
          </cell>
          <cell r="BR83">
            <v>88.421869999999998</v>
          </cell>
          <cell r="BS83">
            <v>95.244540000000001</v>
          </cell>
          <cell r="CA83">
            <v>83992953</v>
          </cell>
          <cell r="CB83">
            <v>79156260</v>
          </cell>
          <cell r="CC83">
            <v>1628550</v>
          </cell>
        </row>
        <row r="84">
          <cell r="A84" t="str">
            <v>Iraq</v>
          </cell>
          <cell r="B84" t="str">
            <v>IRQ</v>
          </cell>
          <cell r="C84">
            <v>34171.511680842108</v>
          </cell>
          <cell r="D84">
            <v>272.59696368421055</v>
          </cell>
          <cell r="E84">
            <v>530186.05949999997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2.8571428571428571E-2</v>
          </cell>
          <cell r="L84">
            <v>0.28571428599999998</v>
          </cell>
          <cell r="M84">
            <v>31507320.431000002</v>
          </cell>
          <cell r="N84" t="str">
            <v>No data</v>
          </cell>
          <cell r="O84" t="str">
            <v>No data</v>
          </cell>
          <cell r="P84" t="str">
            <v>No data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2047248</v>
          </cell>
          <cell r="V84">
            <v>24105092.048599999</v>
          </cell>
          <cell r="W84">
            <v>31451120.7302</v>
          </cell>
          <cell r="X84">
            <v>88.530570035461707</v>
          </cell>
          <cell r="Y84">
            <v>2.59903764724731</v>
          </cell>
          <cell r="Z84">
            <v>70.892997741699205</v>
          </cell>
          <cell r="AA84" t="str">
            <v>No data</v>
          </cell>
          <cell r="AB84">
            <v>1.992E-2</v>
          </cell>
          <cell r="AC84">
            <v>94.575950000000006</v>
          </cell>
          <cell r="AD84">
            <v>5532</v>
          </cell>
          <cell r="AE84">
            <v>40</v>
          </cell>
          <cell r="AF84">
            <v>45.7</v>
          </cell>
          <cell r="AG84">
            <v>13.377000000000001</v>
          </cell>
          <cell r="AH84">
            <v>0.978559085</v>
          </cell>
          <cell r="AI84">
            <v>0.84260758199999997</v>
          </cell>
          <cell r="AJ84">
            <v>0</v>
          </cell>
          <cell r="AK84">
            <v>5</v>
          </cell>
          <cell r="BR84">
            <v>94.121019999999987</v>
          </cell>
          <cell r="BS84">
            <v>96.533479999999997</v>
          </cell>
          <cell r="CA84">
            <v>40222503</v>
          </cell>
          <cell r="CB84">
            <v>36430976</v>
          </cell>
          <cell r="CC84">
            <v>434320</v>
          </cell>
        </row>
        <row r="85">
          <cell r="A85" t="str">
            <v>Ireland</v>
          </cell>
          <cell r="B85" t="str">
            <v>IRL</v>
          </cell>
          <cell r="C85">
            <v>0</v>
          </cell>
          <cell r="D85">
            <v>0</v>
          </cell>
          <cell r="E85">
            <v>14359.488000000001</v>
          </cell>
          <cell r="F85">
            <v>11.164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2.8571428999999999E-2</v>
          </cell>
          <cell r="M85">
            <v>0</v>
          </cell>
          <cell r="N85" t="str">
            <v>No data</v>
          </cell>
          <cell r="O85" t="str">
            <v>No data</v>
          </cell>
          <cell r="P85" t="str">
            <v>No data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70.452983016402968</v>
          </cell>
          <cell r="Y85">
            <v>1.6067156791687001</v>
          </cell>
          <cell r="Z85">
            <v>63.652999877929702</v>
          </cell>
          <cell r="AA85">
            <v>2.81323141323141</v>
          </cell>
          <cell r="AB85">
            <v>0</v>
          </cell>
          <cell r="AC85" t="str">
            <v>No data</v>
          </cell>
          <cell r="AD85">
            <v>3856</v>
          </cell>
          <cell r="AE85">
            <v>100</v>
          </cell>
          <cell r="AF85" t="str">
            <v>No data</v>
          </cell>
          <cell r="AG85">
            <v>6.3520000000000003</v>
          </cell>
          <cell r="AH85">
            <v>7.2137099999999995E-4</v>
          </cell>
          <cell r="AI85">
            <v>7.2137099999999995E-4</v>
          </cell>
          <cell r="AJ85">
            <v>0</v>
          </cell>
          <cell r="AK85">
            <v>0</v>
          </cell>
          <cell r="BR85">
            <v>91.245180000000005</v>
          </cell>
          <cell r="BS85">
            <v>97.394539999999992</v>
          </cell>
          <cell r="CA85">
            <v>4937796</v>
          </cell>
          <cell r="CB85">
            <v>4701152</v>
          </cell>
          <cell r="CC85">
            <v>68890</v>
          </cell>
        </row>
        <row r="86">
          <cell r="A86" t="str">
            <v>Israel</v>
          </cell>
          <cell r="B86" t="str">
            <v>ISR</v>
          </cell>
          <cell r="C86">
            <v>16353.865808463157</v>
          </cell>
          <cell r="D86">
            <v>381.17463468631576</v>
          </cell>
          <cell r="E86">
            <v>3924.3780000000002</v>
          </cell>
          <cell r="F86">
            <v>26.047999999999998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2.8571428571428571E-2</v>
          </cell>
          <cell r="L86">
            <v>0.54285714299999999</v>
          </cell>
          <cell r="M86">
            <v>22815.646010199998</v>
          </cell>
          <cell r="N86" t="str">
            <v>No data</v>
          </cell>
          <cell r="O86" t="str">
            <v>No data</v>
          </cell>
          <cell r="P86" t="str">
            <v>No data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2337029</v>
          </cell>
          <cell r="V86">
            <v>7659191.6496200003</v>
          </cell>
          <cell r="W86">
            <v>232004.10724099999</v>
          </cell>
          <cell r="X86">
            <v>410.5268022181146</v>
          </cell>
          <cell r="Y86">
            <v>1.87613153457642</v>
          </cell>
          <cell r="Z86">
            <v>92.586997985839801</v>
          </cell>
          <cell r="AA86">
            <v>3.1419453923882301</v>
          </cell>
          <cell r="AB86">
            <v>0</v>
          </cell>
          <cell r="AC86" t="str">
            <v>No data</v>
          </cell>
          <cell r="AD86">
            <v>1902</v>
          </cell>
          <cell r="AE86" t="str">
            <v>No data</v>
          </cell>
          <cell r="AF86" t="str">
            <v>No data</v>
          </cell>
          <cell r="AG86">
            <v>9.7949999999999999</v>
          </cell>
          <cell r="AH86">
            <v>0.17485732900000001</v>
          </cell>
          <cell r="AI86">
            <v>0.17485732900000001</v>
          </cell>
          <cell r="AJ86">
            <v>0</v>
          </cell>
          <cell r="AK86">
            <v>0</v>
          </cell>
          <cell r="BR86">
            <v>100.00001</v>
          </cell>
          <cell r="BS86">
            <v>100</v>
          </cell>
          <cell r="CA86">
            <v>8655541</v>
          </cell>
          <cell r="CB86">
            <v>8054718</v>
          </cell>
          <cell r="CC86">
            <v>21640</v>
          </cell>
        </row>
        <row r="87">
          <cell r="A87" t="str">
            <v>Italy</v>
          </cell>
          <cell r="B87" t="str">
            <v>ITA</v>
          </cell>
          <cell r="C87">
            <v>109155.25970147368</v>
          </cell>
          <cell r="D87">
            <v>5826.1278928210531</v>
          </cell>
          <cell r="E87">
            <v>122713.72900000001</v>
          </cell>
          <cell r="F87">
            <v>337.952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0.11428571428571428</v>
          </cell>
          <cell r="L87">
            <v>5.7142856999999998E-2</v>
          </cell>
          <cell r="M87">
            <v>0</v>
          </cell>
          <cell r="N87" t="str">
            <v>No data</v>
          </cell>
          <cell r="O87" t="str">
            <v>No data</v>
          </cell>
          <cell r="P87" t="str">
            <v>No data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5458766.3933800003</v>
          </cell>
          <cell r="W87">
            <v>299112.59951799997</v>
          </cell>
          <cell r="X87">
            <v>205.45074794315633</v>
          </cell>
          <cell r="Y87">
            <v>0.13391986489296001</v>
          </cell>
          <cell r="Z87">
            <v>71.039001464843807</v>
          </cell>
          <cell r="AA87">
            <v>2.40475883814505</v>
          </cell>
          <cell r="AB87">
            <v>0</v>
          </cell>
          <cell r="AC87" t="str">
            <v>No data</v>
          </cell>
          <cell r="AD87">
            <v>26116</v>
          </cell>
          <cell r="AE87">
            <v>100</v>
          </cell>
          <cell r="AF87" t="str">
            <v>No data</v>
          </cell>
          <cell r="AG87">
            <v>3.8450000000000002</v>
          </cell>
          <cell r="AH87">
            <v>1.0696143999999999E-2</v>
          </cell>
          <cell r="AI87">
            <v>1.0696143999999999E-2</v>
          </cell>
          <cell r="AJ87">
            <v>0</v>
          </cell>
          <cell r="AK87">
            <v>0</v>
          </cell>
          <cell r="BR87">
            <v>98.77243</v>
          </cell>
          <cell r="BS87">
            <v>99.442729999999997</v>
          </cell>
          <cell r="CA87">
            <v>60461828</v>
          </cell>
          <cell r="CB87">
            <v>59821024</v>
          </cell>
          <cell r="CC87">
            <v>294140</v>
          </cell>
        </row>
        <row r="88">
          <cell r="A88" t="str">
            <v>Jamaica</v>
          </cell>
          <cell r="B88" t="str">
            <v>JAM</v>
          </cell>
          <cell r="C88">
            <v>5433.4109631789479</v>
          </cell>
          <cell r="D88">
            <v>3908.6362321052634</v>
          </cell>
          <cell r="E88">
            <v>6141.4105</v>
          </cell>
          <cell r="F88">
            <v>0</v>
          </cell>
          <cell r="G88">
            <v>53032.61</v>
          </cell>
          <cell r="H88">
            <v>6184.7160000000003</v>
          </cell>
          <cell r="I88">
            <v>16019.505999999999</v>
          </cell>
          <cell r="J88">
            <v>2615</v>
          </cell>
          <cell r="K88">
            <v>5.7142857142857141E-2</v>
          </cell>
          <cell r="L88">
            <v>8.5714286000000001E-2</v>
          </cell>
          <cell r="M88" t="str">
            <v>No data</v>
          </cell>
          <cell r="N88" t="str">
            <v>No data</v>
          </cell>
          <cell r="O88" t="str">
            <v>No data</v>
          </cell>
          <cell r="P88" t="str">
            <v>No data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2181691</v>
          </cell>
          <cell r="V88">
            <v>2508908.25783</v>
          </cell>
          <cell r="W88">
            <v>2520825.1107899998</v>
          </cell>
          <cell r="X88">
            <v>270.99307479224376</v>
          </cell>
          <cell r="Y88">
            <v>1.01662933826447</v>
          </cell>
          <cell r="Z88">
            <v>56.311000823974602</v>
          </cell>
          <cell r="AA88">
            <v>3.0609228516814899</v>
          </cell>
          <cell r="AB88">
            <v>0.52490999999999999</v>
          </cell>
          <cell r="AC88">
            <v>66.424520000000001</v>
          </cell>
          <cell r="AD88">
            <v>151</v>
          </cell>
          <cell r="AE88">
            <v>80</v>
          </cell>
          <cell r="AF88">
            <v>57.1</v>
          </cell>
          <cell r="AG88">
            <v>7.7949999999999999</v>
          </cell>
          <cell r="AH88">
            <v>1.9774532000000001E-2</v>
          </cell>
          <cell r="AI88">
            <v>8.5826300000000008E-3</v>
          </cell>
          <cell r="AJ88">
            <v>0</v>
          </cell>
          <cell r="AK88">
            <v>0</v>
          </cell>
          <cell r="BR88">
            <v>87.312600000000003</v>
          </cell>
          <cell r="BS88">
            <v>90.648439999999994</v>
          </cell>
          <cell r="CA88">
            <v>2961161</v>
          </cell>
          <cell r="CB88">
            <v>2793335</v>
          </cell>
          <cell r="CC88">
            <v>10830</v>
          </cell>
        </row>
        <row r="89">
          <cell r="A89" t="str">
            <v>Japan</v>
          </cell>
          <cell r="B89" t="str">
            <v>JPN</v>
          </cell>
          <cell r="C89">
            <v>260307.37737052632</v>
          </cell>
          <cell r="D89">
            <v>194662.80855852633</v>
          </cell>
          <cell r="E89">
            <v>33636.095999999998</v>
          </cell>
          <cell r="F89">
            <v>38263.171999999999</v>
          </cell>
          <cell r="G89">
            <v>2390014.1260000002</v>
          </cell>
          <cell r="H89">
            <v>1520254.078</v>
          </cell>
          <cell r="I89">
            <v>1286229.601</v>
          </cell>
          <cell r="J89">
            <v>0</v>
          </cell>
          <cell r="K89">
            <v>0</v>
          </cell>
          <cell r="L89">
            <v>2.8571428999999999E-2</v>
          </cell>
          <cell r="M89">
            <v>0</v>
          </cell>
          <cell r="N89" t="str">
            <v>No data</v>
          </cell>
          <cell r="O89" t="str">
            <v>No data</v>
          </cell>
          <cell r="P89" t="str">
            <v>No data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8047349</v>
          </cell>
          <cell r="V89">
            <v>74787267.029499993</v>
          </cell>
          <cell r="W89">
            <v>74893180.366899997</v>
          </cell>
          <cell r="X89">
            <v>347.07345841562432</v>
          </cell>
          <cell r="Y89">
            <v>-0.248705103993416</v>
          </cell>
          <cell r="Z89">
            <v>91.781997680664105</v>
          </cell>
          <cell r="AA89">
            <v>2.33062334276867</v>
          </cell>
          <cell r="AB89">
            <v>0</v>
          </cell>
          <cell r="AC89" t="str">
            <v>No data</v>
          </cell>
          <cell r="AD89">
            <v>38985</v>
          </cell>
          <cell r="AE89">
            <v>100</v>
          </cell>
          <cell r="AF89" t="str">
            <v>No data</v>
          </cell>
          <cell r="AG89">
            <v>3.778</v>
          </cell>
          <cell r="AH89">
            <v>4.4802720000000004E-3</v>
          </cell>
          <cell r="AI89">
            <v>4.4802720000000004E-3</v>
          </cell>
          <cell r="AJ89">
            <v>0</v>
          </cell>
          <cell r="AK89">
            <v>0</v>
          </cell>
          <cell r="BR89">
            <v>99.894710000000003</v>
          </cell>
          <cell r="BS89">
            <v>99.010210000000001</v>
          </cell>
          <cell r="CA89">
            <v>126476458</v>
          </cell>
          <cell r="CB89">
            <v>126573461</v>
          </cell>
          <cell r="CC89">
            <v>364500</v>
          </cell>
        </row>
        <row r="90">
          <cell r="A90" t="str">
            <v>Jordan</v>
          </cell>
          <cell r="B90" t="str">
            <v>JOR</v>
          </cell>
          <cell r="C90">
            <v>15574.975381452632</v>
          </cell>
          <cell r="D90">
            <v>1168.990532296842</v>
          </cell>
          <cell r="E90">
            <v>5375.6459999999997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9428</v>
          </cell>
          <cell r="K90">
            <v>5.7142857142857141E-2</v>
          </cell>
          <cell r="L90">
            <v>0.34285714299999998</v>
          </cell>
          <cell r="M90">
            <v>6502.5162286799996</v>
          </cell>
          <cell r="N90" t="str">
            <v>No data</v>
          </cell>
          <cell r="O90" t="str">
            <v>No data</v>
          </cell>
          <cell r="P90" t="str">
            <v>No data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346396</v>
          </cell>
          <cell r="V90">
            <v>5358580.2828400005</v>
          </cell>
          <cell r="W90">
            <v>263069.28527699999</v>
          </cell>
          <cell r="X90">
            <v>112.14249831043028</v>
          </cell>
          <cell r="Y90">
            <v>1.2346711158752399</v>
          </cell>
          <cell r="Z90">
            <v>91.417999267578097</v>
          </cell>
          <cell r="AA90">
            <v>4.7187628094619196</v>
          </cell>
          <cell r="AB90">
            <v>0.19267999999999999</v>
          </cell>
          <cell r="AC90" t="str">
            <v>No data</v>
          </cell>
          <cell r="AD90">
            <v>1793</v>
          </cell>
          <cell r="AE90">
            <v>40</v>
          </cell>
          <cell r="AF90">
            <v>23.4</v>
          </cell>
          <cell r="AG90">
            <v>10.371</v>
          </cell>
          <cell r="AH90">
            <v>0.27573768799999998</v>
          </cell>
          <cell r="AI90">
            <v>5.2982107000000001E-2</v>
          </cell>
          <cell r="AJ90">
            <v>0</v>
          </cell>
          <cell r="AK90">
            <v>0</v>
          </cell>
          <cell r="BR90">
            <v>97.339749999999995</v>
          </cell>
          <cell r="BS90">
            <v>98.937220000000011</v>
          </cell>
          <cell r="CA90">
            <v>10203140</v>
          </cell>
          <cell r="CB90">
            <v>7591075</v>
          </cell>
          <cell r="CC90">
            <v>88780</v>
          </cell>
        </row>
        <row r="91">
          <cell r="A91" t="str">
            <v>Kazakhstan</v>
          </cell>
          <cell r="B91" t="str">
            <v>KAZ</v>
          </cell>
          <cell r="C91">
            <v>14303.299085515788</v>
          </cell>
          <cell r="D91">
            <v>4617.7354713684217</v>
          </cell>
          <cell r="E91">
            <v>99484.461500000005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0.571428571</v>
          </cell>
          <cell r="M91">
            <v>8881848.5106499996</v>
          </cell>
          <cell r="N91" t="str">
            <v>No data</v>
          </cell>
          <cell r="O91" t="str">
            <v>No data</v>
          </cell>
          <cell r="P91" t="str">
            <v>No data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1370728.19893</v>
          </cell>
          <cell r="W91">
            <v>0</v>
          </cell>
          <cell r="X91">
            <v>6.7698259065822128</v>
          </cell>
          <cell r="Y91">
            <v>1.5195106267929099</v>
          </cell>
          <cell r="Z91">
            <v>57.6710014343262</v>
          </cell>
          <cell r="AA91">
            <v>3.4966278887343298</v>
          </cell>
          <cell r="AB91">
            <v>0</v>
          </cell>
          <cell r="AC91">
            <v>98.999369999999999</v>
          </cell>
          <cell r="AD91">
            <v>56640</v>
          </cell>
          <cell r="AE91">
            <v>80</v>
          </cell>
          <cell r="AF91" t="str">
            <v>No data</v>
          </cell>
          <cell r="AG91">
            <v>10.226000000000001</v>
          </cell>
          <cell r="AH91">
            <v>2.0067096E-2</v>
          </cell>
          <cell r="AI91">
            <v>8.0504930000000006E-3</v>
          </cell>
          <cell r="AJ91">
            <v>0</v>
          </cell>
          <cell r="AK91">
            <v>0</v>
          </cell>
          <cell r="BR91">
            <v>97.873699999999999</v>
          </cell>
          <cell r="BS91">
            <v>95.627510000000001</v>
          </cell>
          <cell r="CA91">
            <v>18776707</v>
          </cell>
          <cell r="CB91">
            <v>17626380</v>
          </cell>
          <cell r="CC91">
            <v>2699700</v>
          </cell>
        </row>
        <row r="92">
          <cell r="A92" t="str">
            <v>Kenya</v>
          </cell>
          <cell r="B92" t="str">
            <v>KEN</v>
          </cell>
          <cell r="C92">
            <v>12845.873767705263</v>
          </cell>
          <cell r="D92">
            <v>0</v>
          </cell>
          <cell r="E92">
            <v>127964.106</v>
          </cell>
          <cell r="F92">
            <v>55.128</v>
          </cell>
          <cell r="G92">
            <v>0</v>
          </cell>
          <cell r="H92">
            <v>0</v>
          </cell>
          <cell r="I92">
            <v>0</v>
          </cell>
          <cell r="J92">
            <v>1498900</v>
          </cell>
          <cell r="K92">
            <v>0.34285714285714286</v>
          </cell>
          <cell r="L92">
            <v>0.114285714</v>
          </cell>
          <cell r="M92">
            <v>21601031.858100001</v>
          </cell>
          <cell r="N92">
            <v>0</v>
          </cell>
          <cell r="O92">
            <v>0</v>
          </cell>
          <cell r="P92">
            <v>8968604.0777599998</v>
          </cell>
          <cell r="Q92">
            <v>264903.4069</v>
          </cell>
          <cell r="R92">
            <v>5.2138419999999998E-3</v>
          </cell>
          <cell r="S92">
            <v>41964080.880000003</v>
          </cell>
          <cell r="T92">
            <v>0.82593907200000005</v>
          </cell>
          <cell r="U92">
            <v>10840235</v>
          </cell>
          <cell r="V92">
            <v>23909823.101300001</v>
          </cell>
          <cell r="W92">
            <v>22086360.793699998</v>
          </cell>
          <cell r="X92">
            <v>90.29941666373827</v>
          </cell>
          <cell r="Y92">
            <v>4.0104179382324201</v>
          </cell>
          <cell r="Z92">
            <v>27.995000839233398</v>
          </cell>
          <cell r="AA92">
            <v>3.6388238064867799</v>
          </cell>
          <cell r="AB92">
            <v>10.344950000000001</v>
          </cell>
          <cell r="AC92">
            <v>24.651039999999998</v>
          </cell>
          <cell r="AD92">
            <v>6773</v>
          </cell>
          <cell r="AE92">
            <v>60</v>
          </cell>
          <cell r="AF92">
            <v>46.5</v>
          </cell>
          <cell r="AG92">
            <v>13.101000000000001</v>
          </cell>
          <cell r="AH92">
            <v>0.75760786099999999</v>
          </cell>
          <cell r="AI92">
            <v>0.281742718</v>
          </cell>
          <cell r="AJ92">
            <v>0</v>
          </cell>
          <cell r="AK92">
            <v>0</v>
          </cell>
          <cell r="BR92">
            <v>29.051120000000001</v>
          </cell>
          <cell r="BS92">
            <v>58.916330000000002</v>
          </cell>
          <cell r="CA92">
            <v>53771300</v>
          </cell>
          <cell r="CB92">
            <v>46121754</v>
          </cell>
          <cell r="CC92">
            <v>569140</v>
          </cell>
        </row>
        <row r="93">
          <cell r="A93" t="str">
            <v>Kiribati</v>
          </cell>
          <cell r="B93" t="str">
            <v>KIR</v>
          </cell>
          <cell r="C93">
            <v>0</v>
          </cell>
          <cell r="D93">
            <v>0</v>
          </cell>
          <cell r="E93" t="str">
            <v>No data</v>
          </cell>
          <cell r="F93">
            <v>29.341999999999999</v>
          </cell>
          <cell r="G93">
            <v>1.359</v>
          </cell>
          <cell r="H93">
            <v>0</v>
          </cell>
          <cell r="I93">
            <v>0</v>
          </cell>
          <cell r="J93">
            <v>2400</v>
          </cell>
          <cell r="K93">
            <v>2.8571428571428571E-2</v>
          </cell>
          <cell r="L93" t="str">
            <v>No data</v>
          </cell>
          <cell r="M93" t="str">
            <v>No data</v>
          </cell>
          <cell r="N93" t="str">
            <v>No data</v>
          </cell>
          <cell r="O93" t="str">
            <v>No data</v>
          </cell>
          <cell r="P93" t="str">
            <v>No data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30198.472302400001</v>
          </cell>
          <cell r="W93">
            <v>40612.1777229</v>
          </cell>
          <cell r="X93">
            <v>143.02098765432098</v>
          </cell>
          <cell r="Y93">
            <v>2.9262182712554901</v>
          </cell>
          <cell r="Z93">
            <v>55.594001770019503</v>
          </cell>
          <cell r="AA93" t="str">
            <v>No data</v>
          </cell>
          <cell r="AB93">
            <v>28.448820000000001</v>
          </cell>
          <cell r="AC93" t="str">
            <v>No data</v>
          </cell>
          <cell r="AD93" t="str">
            <v>No data</v>
          </cell>
          <cell r="AE93">
            <v>80</v>
          </cell>
          <cell r="AF93" t="str">
            <v>No data</v>
          </cell>
          <cell r="AG93">
            <v>12.692</v>
          </cell>
          <cell r="AH93">
            <v>3.5946699999999998E-4</v>
          </cell>
          <cell r="AI93">
            <v>3.5946699999999998E-4</v>
          </cell>
          <cell r="AJ93">
            <v>0</v>
          </cell>
          <cell r="AK93">
            <v>0</v>
          </cell>
          <cell r="BR93">
            <v>47.802889999999998</v>
          </cell>
          <cell r="BS93">
            <v>71.615979999999993</v>
          </cell>
          <cell r="CA93">
            <v>119446</v>
          </cell>
          <cell r="CB93">
            <v>112454</v>
          </cell>
          <cell r="CC93">
            <v>810</v>
          </cell>
        </row>
        <row r="94">
          <cell r="A94" t="str">
            <v>Korea DPR</v>
          </cell>
          <cell r="B94" t="str">
            <v>PRK</v>
          </cell>
          <cell r="C94">
            <v>30075.864170526318</v>
          </cell>
          <cell r="D94">
            <v>0</v>
          </cell>
          <cell r="E94">
            <v>226889.234</v>
          </cell>
          <cell r="F94">
            <v>7.5460000000000003</v>
          </cell>
          <cell r="G94">
            <v>316117.54200000002</v>
          </cell>
          <cell r="H94">
            <v>34878.096000000005</v>
          </cell>
          <cell r="I94">
            <v>42671.496000000006</v>
          </cell>
          <cell r="J94">
            <v>609484</v>
          </cell>
          <cell r="K94">
            <v>0.11428571428571428</v>
          </cell>
          <cell r="L94">
            <v>2.8571428999999999E-2</v>
          </cell>
          <cell r="M94">
            <v>0</v>
          </cell>
          <cell r="N94" t="str">
            <v>No data</v>
          </cell>
          <cell r="O94" t="str">
            <v>No data</v>
          </cell>
          <cell r="P94" t="str">
            <v>No data</v>
          </cell>
          <cell r="Q94">
            <v>25986162.27</v>
          </cell>
          <cell r="R94">
            <v>0.97216895000000003</v>
          </cell>
          <cell r="S94">
            <v>25290985.09</v>
          </cell>
          <cell r="T94">
            <v>0.94616165900000004</v>
          </cell>
          <cell r="U94">
            <v>0</v>
          </cell>
          <cell r="V94">
            <v>2994155.5841999999</v>
          </cell>
          <cell r="W94">
            <v>0</v>
          </cell>
          <cell r="X94">
            <v>212.19017523461505</v>
          </cell>
          <cell r="Y94">
            <v>0.83471161127090499</v>
          </cell>
          <cell r="Z94">
            <v>62.3810005187988</v>
          </cell>
          <cell r="AA94">
            <v>3.9293088662347602</v>
          </cell>
          <cell r="AB94">
            <v>0</v>
          </cell>
          <cell r="AC94" t="str">
            <v>No data</v>
          </cell>
          <cell r="AD94" t="str">
            <v>No data</v>
          </cell>
          <cell r="AE94">
            <v>60</v>
          </cell>
          <cell r="AF94" t="str">
            <v>No data</v>
          </cell>
          <cell r="AG94">
            <v>6.7729999999999997</v>
          </cell>
          <cell r="AH94">
            <v>0.183542921</v>
          </cell>
          <cell r="AI94">
            <v>7.8126785000000004E-2</v>
          </cell>
          <cell r="AJ94">
            <v>0</v>
          </cell>
          <cell r="AK94">
            <v>0</v>
          </cell>
          <cell r="BR94">
            <v>83.158410000000003</v>
          </cell>
          <cell r="BS94">
            <v>94.512450000000001</v>
          </cell>
          <cell r="CA94">
            <v>25778815</v>
          </cell>
          <cell r="CB94">
            <v>25059533</v>
          </cell>
          <cell r="CC94">
            <v>120410</v>
          </cell>
        </row>
        <row r="95">
          <cell r="A95" t="str">
            <v>Korea Republic of</v>
          </cell>
          <cell r="B95" t="str">
            <v>KOR</v>
          </cell>
          <cell r="C95">
            <v>95905.189661684213</v>
          </cell>
          <cell r="D95">
            <v>0</v>
          </cell>
          <cell r="E95">
            <v>70014.602500000008</v>
          </cell>
          <cell r="F95">
            <v>388.05399999999997</v>
          </cell>
          <cell r="G95">
            <v>954695.19100000011</v>
          </cell>
          <cell r="H95">
            <v>254283.95199999999</v>
          </cell>
          <cell r="I95">
            <v>60684.62000000001</v>
          </cell>
          <cell r="J95">
            <v>0</v>
          </cell>
          <cell r="K95">
            <v>2.8571428571428571E-2</v>
          </cell>
          <cell r="L95">
            <v>0</v>
          </cell>
          <cell r="M95">
            <v>0</v>
          </cell>
          <cell r="N95" t="str">
            <v>No data</v>
          </cell>
          <cell r="O95" t="str">
            <v>No data</v>
          </cell>
          <cell r="P95" t="str">
            <v>No data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587</v>
          </cell>
          <cell r="V95">
            <v>7773410.2447300004</v>
          </cell>
          <cell r="W95">
            <v>12756484.837200001</v>
          </cell>
          <cell r="X95">
            <v>529.65210363268136</v>
          </cell>
          <cell r="Y95">
            <v>0.118490420281887</v>
          </cell>
          <cell r="Z95">
            <v>81.414001464843807</v>
          </cell>
          <cell r="AA95">
            <v>2.5294062643405399</v>
          </cell>
          <cell r="AB95">
            <v>0</v>
          </cell>
          <cell r="AC95" t="str">
            <v>No data</v>
          </cell>
          <cell r="AD95">
            <v>19321</v>
          </cell>
          <cell r="AE95">
            <v>100</v>
          </cell>
          <cell r="AF95" t="str">
            <v>No data</v>
          </cell>
          <cell r="AG95">
            <v>3.7</v>
          </cell>
          <cell r="AH95">
            <v>3.9572349999999999E-3</v>
          </cell>
          <cell r="AI95">
            <v>3.9572349999999999E-3</v>
          </cell>
          <cell r="AJ95">
            <v>0</v>
          </cell>
          <cell r="AK95">
            <v>0</v>
          </cell>
          <cell r="BR95">
            <v>100</v>
          </cell>
          <cell r="BS95">
            <v>99.787649999999999</v>
          </cell>
          <cell r="CA95">
            <v>51269183</v>
          </cell>
          <cell r="CB95">
            <v>50288979</v>
          </cell>
          <cell r="CC95">
            <v>97100</v>
          </cell>
        </row>
        <row r="96">
          <cell r="A96" t="str">
            <v>Kuwait</v>
          </cell>
          <cell r="B96" t="str">
            <v>KWT</v>
          </cell>
          <cell r="C96">
            <v>16.402699977178948</v>
          </cell>
          <cell r="D96">
            <v>0</v>
          </cell>
          <cell r="E96">
            <v>833.48200000000008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0.2</v>
          </cell>
          <cell r="M96">
            <v>6196.2720493400002</v>
          </cell>
          <cell r="N96" t="str">
            <v>No data</v>
          </cell>
          <cell r="O96" t="str">
            <v>No data</v>
          </cell>
          <cell r="P96" t="str">
            <v>No data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2354160.9753</v>
          </cell>
          <cell r="W96">
            <v>2362375.8508100002</v>
          </cell>
          <cell r="X96">
            <v>232.17222222222222</v>
          </cell>
          <cell r="Y96">
            <v>1.4977561235427901</v>
          </cell>
          <cell r="Z96">
            <v>100</v>
          </cell>
          <cell r="AA96" t="str">
            <v>No data</v>
          </cell>
          <cell r="AB96">
            <v>0</v>
          </cell>
          <cell r="AC96" t="str">
            <v>No data</v>
          </cell>
          <cell r="AD96">
            <v>614</v>
          </cell>
          <cell r="AE96">
            <v>80</v>
          </cell>
          <cell r="AF96" t="str">
            <v>No data</v>
          </cell>
          <cell r="AG96">
            <v>6.7830000000000004</v>
          </cell>
          <cell r="AH96">
            <v>2.4978691000000001E-2</v>
          </cell>
          <cell r="AI96">
            <v>2.4978691000000001E-2</v>
          </cell>
          <cell r="AJ96">
            <v>0</v>
          </cell>
          <cell r="AK96">
            <v>0</v>
          </cell>
          <cell r="BR96">
            <v>100</v>
          </cell>
          <cell r="BS96">
            <v>100</v>
          </cell>
          <cell r="CA96">
            <v>4270563</v>
          </cell>
          <cell r="CB96">
            <v>3893518</v>
          </cell>
          <cell r="CC96">
            <v>17820</v>
          </cell>
        </row>
        <row r="97">
          <cell r="A97" t="str">
            <v>Kyrgyzstan</v>
          </cell>
          <cell r="B97" t="str">
            <v>KGZ</v>
          </cell>
          <cell r="C97">
            <v>12208.036158421053</v>
          </cell>
          <cell r="D97">
            <v>4062.6710431789475</v>
          </cell>
          <cell r="E97">
            <v>39314.786500000002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57142</v>
          </cell>
          <cell r="K97">
            <v>2.8571428571428571E-2</v>
          </cell>
          <cell r="L97">
            <v>0.22857142899999999</v>
          </cell>
          <cell r="M97">
            <v>5095785.4396599997</v>
          </cell>
          <cell r="N97" t="str">
            <v>No data</v>
          </cell>
          <cell r="O97" t="str">
            <v>No data</v>
          </cell>
          <cell r="P97" t="str">
            <v>No data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5827.2752416100002</v>
          </cell>
          <cell r="W97">
            <v>0</v>
          </cell>
          <cell r="X97">
            <v>32.929092805005212</v>
          </cell>
          <cell r="Y97">
            <v>2.7971341609954798</v>
          </cell>
          <cell r="Z97">
            <v>36.855998992919901</v>
          </cell>
          <cell r="AA97">
            <v>4.2144782030305201</v>
          </cell>
          <cell r="AB97">
            <v>0</v>
          </cell>
          <cell r="AC97">
            <v>89.220399999999998</v>
          </cell>
          <cell r="AD97">
            <v>5327</v>
          </cell>
          <cell r="AE97">
            <v>40</v>
          </cell>
          <cell r="AF97">
            <v>9.6999999999999993</v>
          </cell>
          <cell r="AG97">
            <v>11.653</v>
          </cell>
          <cell r="AH97">
            <v>0.172664488</v>
          </cell>
          <cell r="AI97">
            <v>7.2865391000000002E-2</v>
          </cell>
          <cell r="AJ97">
            <v>0</v>
          </cell>
          <cell r="AK97">
            <v>0</v>
          </cell>
          <cell r="BR97">
            <v>96.507069999999999</v>
          </cell>
          <cell r="BS97">
            <v>87.4559</v>
          </cell>
          <cell r="CA97">
            <v>6524191</v>
          </cell>
          <cell r="CB97">
            <v>5798817</v>
          </cell>
          <cell r="CC97">
            <v>191800</v>
          </cell>
        </row>
        <row r="98">
          <cell r="A98" t="str">
            <v>Lao PDR</v>
          </cell>
          <cell r="B98" t="str">
            <v>LAO</v>
          </cell>
          <cell r="C98">
            <v>3983.0479905894736</v>
          </cell>
          <cell r="D98">
            <v>25.582282987789476</v>
          </cell>
          <cell r="E98">
            <v>104635.27249999998</v>
          </cell>
          <cell r="F98">
            <v>0</v>
          </cell>
          <cell r="G98">
            <v>60088.925000000003</v>
          </cell>
          <cell r="H98">
            <v>3220.3155000000002</v>
          </cell>
          <cell r="I98">
            <v>0</v>
          </cell>
          <cell r="J98">
            <v>21428</v>
          </cell>
          <cell r="K98">
            <v>0.14285714285714285</v>
          </cell>
          <cell r="L98">
            <v>0</v>
          </cell>
          <cell r="M98">
            <v>3425613.5869900002</v>
          </cell>
          <cell r="N98" t="str">
            <v>No data</v>
          </cell>
          <cell r="O98" t="str">
            <v>No data</v>
          </cell>
          <cell r="P98" t="str">
            <v>No data</v>
          </cell>
          <cell r="Q98">
            <v>7191006.1090000002</v>
          </cell>
          <cell r="R98">
            <v>1</v>
          </cell>
          <cell r="S98">
            <v>6957036.568</v>
          </cell>
          <cell r="T98">
            <v>0.96746358799999999</v>
          </cell>
          <cell r="U98">
            <v>5051349</v>
          </cell>
          <cell r="V98">
            <v>4237594.91854</v>
          </cell>
          <cell r="W98">
            <v>6592033.7210299997</v>
          </cell>
          <cell r="X98">
            <v>30.595784228769496</v>
          </cell>
          <cell r="Y98">
            <v>3.2623529434204102</v>
          </cell>
          <cell r="Z98">
            <v>36.290000915527301</v>
          </cell>
          <cell r="AA98" t="str">
            <v>No data</v>
          </cell>
          <cell r="AB98">
            <v>20.684080000000002</v>
          </cell>
          <cell r="AC98">
            <v>49.83916</v>
          </cell>
          <cell r="AD98">
            <v>1701</v>
          </cell>
          <cell r="AE98">
            <v>40</v>
          </cell>
          <cell r="AF98">
            <v>21.1</v>
          </cell>
          <cell r="AG98">
            <v>10.952999999999999</v>
          </cell>
          <cell r="AH98">
            <v>6.2290678000000002E-2</v>
          </cell>
          <cell r="AI98">
            <v>3.3927328999999999E-2</v>
          </cell>
          <cell r="AJ98">
            <v>0</v>
          </cell>
          <cell r="AK98">
            <v>0</v>
          </cell>
          <cell r="BR98">
            <v>74.459409999999991</v>
          </cell>
          <cell r="BS98">
            <v>82.061899999999994</v>
          </cell>
          <cell r="CA98">
            <v>7275556</v>
          </cell>
          <cell r="CB98">
            <v>6826954</v>
          </cell>
          <cell r="CC98">
            <v>230800</v>
          </cell>
        </row>
        <row r="99">
          <cell r="A99" t="str">
            <v>Latvia</v>
          </cell>
          <cell r="B99" t="str">
            <v>LVA</v>
          </cell>
          <cell r="C99">
            <v>0</v>
          </cell>
          <cell r="D99">
            <v>0</v>
          </cell>
          <cell r="E99">
            <v>20950.146500000003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0.14285714299999999</v>
          </cell>
          <cell r="M99">
            <v>0</v>
          </cell>
          <cell r="N99" t="str">
            <v>No data</v>
          </cell>
          <cell r="O99" t="str">
            <v>No data</v>
          </cell>
          <cell r="P99" t="str">
            <v>No data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30.983306529430685</v>
          </cell>
          <cell r="Y99">
            <v>-0.50716298818588301</v>
          </cell>
          <cell r="Z99">
            <v>68.315002441406307</v>
          </cell>
          <cell r="AA99">
            <v>2.5780527269567299</v>
          </cell>
          <cell r="AB99">
            <v>0</v>
          </cell>
          <cell r="AC99" t="str">
            <v>No data</v>
          </cell>
          <cell r="AD99">
            <v>1931</v>
          </cell>
          <cell r="AE99">
            <v>80</v>
          </cell>
          <cell r="AF99" t="str">
            <v>No data</v>
          </cell>
          <cell r="AG99">
            <v>6.0449999999999999</v>
          </cell>
          <cell r="AH99">
            <v>1.1988459999999999E-3</v>
          </cell>
          <cell r="AI99">
            <v>1.1988459999999999E-3</v>
          </cell>
          <cell r="AJ99">
            <v>0</v>
          </cell>
          <cell r="AK99">
            <v>0</v>
          </cell>
          <cell r="BR99">
            <v>92.148259999999993</v>
          </cell>
          <cell r="BS99">
            <v>98.626180000000005</v>
          </cell>
          <cell r="CA99">
            <v>1886202</v>
          </cell>
          <cell r="CB99">
            <v>1971478</v>
          </cell>
          <cell r="CC99">
            <v>62200</v>
          </cell>
        </row>
        <row r="100">
          <cell r="A100" t="str">
            <v>Lebanon</v>
          </cell>
          <cell r="B100" t="str">
            <v>LBN</v>
          </cell>
          <cell r="C100">
            <v>12076.158425873684</v>
          </cell>
          <cell r="D100">
            <v>8694.2345668210528</v>
          </cell>
          <cell r="E100">
            <v>743.32850000000008</v>
          </cell>
          <cell r="F100">
            <v>64.335999999999999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0.114285714</v>
          </cell>
          <cell r="M100">
            <v>1762.6694531400001</v>
          </cell>
          <cell r="N100" t="str">
            <v>No data</v>
          </cell>
          <cell r="O100" t="str">
            <v>No data</v>
          </cell>
          <cell r="P100" t="str">
            <v>No data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461557</v>
          </cell>
          <cell r="V100">
            <v>4567172.2510799998</v>
          </cell>
          <cell r="W100">
            <v>1071999.30162</v>
          </cell>
          <cell r="X100">
            <v>669.49413489736071</v>
          </cell>
          <cell r="Y100">
            <v>-0.25448995828628501</v>
          </cell>
          <cell r="Z100">
            <v>88.925003051757798</v>
          </cell>
          <cell r="AA100" t="str">
            <v>No data</v>
          </cell>
          <cell r="AB100">
            <v>0</v>
          </cell>
          <cell r="AC100" t="str">
            <v>No data</v>
          </cell>
          <cell r="AD100" t="str">
            <v>No data</v>
          </cell>
          <cell r="AE100">
            <v>60</v>
          </cell>
          <cell r="AF100">
            <v>61.1</v>
          </cell>
          <cell r="AG100">
            <v>8.2940000000000005</v>
          </cell>
          <cell r="AH100">
            <v>0.50715662699999997</v>
          </cell>
          <cell r="AI100">
            <v>8.9213062999999995E-2</v>
          </cell>
          <cell r="AJ100">
            <v>0</v>
          </cell>
          <cell r="AK100">
            <v>0</v>
          </cell>
          <cell r="BR100">
            <v>98.476640000000003</v>
          </cell>
          <cell r="BS100">
            <v>92.6</v>
          </cell>
          <cell r="CA100">
            <v>6825442</v>
          </cell>
          <cell r="CB100">
            <v>5844606</v>
          </cell>
          <cell r="CC100">
            <v>10230</v>
          </cell>
        </row>
        <row r="101">
          <cell r="A101" t="str">
            <v>Lesotho</v>
          </cell>
          <cell r="B101" t="str">
            <v>LSO</v>
          </cell>
          <cell r="C101">
            <v>0</v>
          </cell>
          <cell r="D101">
            <v>0</v>
          </cell>
          <cell r="E101">
            <v>4998.884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86029</v>
          </cell>
          <cell r="K101">
            <v>0.2</v>
          </cell>
          <cell r="L101">
            <v>0.14285714299999999</v>
          </cell>
          <cell r="M101">
            <v>466777.52455500001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69.437812911725956</v>
          </cell>
          <cell r="Y101">
            <v>2.3338387012481698</v>
          </cell>
          <cell r="Z101">
            <v>29.027999877929702</v>
          </cell>
          <cell r="AA101">
            <v>3.34493465723311</v>
          </cell>
          <cell r="AB101">
            <v>27.279949999999999</v>
          </cell>
          <cell r="AC101">
            <v>2.1171099999999998</v>
          </cell>
          <cell r="AD101">
            <v>882</v>
          </cell>
          <cell r="AE101">
            <v>80</v>
          </cell>
          <cell r="AF101">
            <v>53.6</v>
          </cell>
          <cell r="AG101">
            <v>11.834</v>
          </cell>
          <cell r="AH101">
            <v>0.145865983</v>
          </cell>
          <cell r="AI101">
            <v>1.4069112E-2</v>
          </cell>
          <cell r="AJ101">
            <v>0</v>
          </cell>
          <cell r="AK101">
            <v>0</v>
          </cell>
          <cell r="BR101">
            <v>42.75432</v>
          </cell>
          <cell r="BS101">
            <v>68.649940000000001</v>
          </cell>
          <cell r="CA101">
            <v>2142252</v>
          </cell>
          <cell r="CB101">
            <v>2132863</v>
          </cell>
          <cell r="CC101">
            <v>30360</v>
          </cell>
        </row>
        <row r="102">
          <cell r="A102" t="str">
            <v>Liberia</v>
          </cell>
          <cell r="B102" t="str">
            <v>LBR</v>
          </cell>
          <cell r="C102">
            <v>0</v>
          </cell>
          <cell r="D102">
            <v>0</v>
          </cell>
          <cell r="E102">
            <v>39801.625999999997</v>
          </cell>
          <cell r="F102">
            <v>7.734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2.8571428999999999E-2</v>
          </cell>
          <cell r="M102">
            <v>1425895.0338699999</v>
          </cell>
          <cell r="N102">
            <v>656101.92271399999</v>
          </cell>
          <cell r="O102">
            <v>3178375.1750099999</v>
          </cell>
          <cell r="P102">
            <v>208121.66697799999</v>
          </cell>
          <cell r="Q102">
            <v>0</v>
          </cell>
          <cell r="R102">
            <v>0</v>
          </cell>
          <cell r="S102">
            <v>5030531.4670000002</v>
          </cell>
          <cell r="T102">
            <v>1</v>
          </cell>
          <cell r="U102">
            <v>3313519</v>
          </cell>
          <cell r="V102">
            <v>2683379.6057699998</v>
          </cell>
          <cell r="W102">
            <v>4072738.2237300002</v>
          </cell>
          <cell r="X102">
            <v>50.030907392026577</v>
          </cell>
          <cell r="Y102">
            <v>3.32148408889771</v>
          </cell>
          <cell r="Z102">
            <v>52.089000701904297</v>
          </cell>
          <cell r="AA102">
            <v>4.94573145418242</v>
          </cell>
          <cell r="AB102">
            <v>39.612229999999997</v>
          </cell>
          <cell r="AC102">
            <v>1.18848</v>
          </cell>
          <cell r="AD102" t="str">
            <v>No data</v>
          </cell>
          <cell r="AE102">
            <v>40</v>
          </cell>
          <cell r="AF102">
            <v>70.3</v>
          </cell>
          <cell r="AG102">
            <v>14.641</v>
          </cell>
          <cell r="AH102">
            <v>0.267490173</v>
          </cell>
          <cell r="AI102">
            <v>5.0552496000000002E-2</v>
          </cell>
          <cell r="AJ102">
            <v>0</v>
          </cell>
          <cell r="AK102">
            <v>0</v>
          </cell>
          <cell r="BR102">
            <v>16.973520000000001</v>
          </cell>
          <cell r="BS102">
            <v>72.948030000000003</v>
          </cell>
          <cell r="CA102">
            <v>5057677</v>
          </cell>
          <cell r="CB102">
            <v>4508306</v>
          </cell>
          <cell r="CC102">
            <v>96320</v>
          </cell>
        </row>
        <row r="103">
          <cell r="A103" t="str">
            <v>Libya</v>
          </cell>
          <cell r="B103" t="str">
            <v>LBY</v>
          </cell>
          <cell r="C103">
            <v>1269.0015664021053</v>
          </cell>
          <cell r="D103">
            <v>0</v>
          </cell>
          <cell r="E103">
            <v>5365.0760000000009</v>
          </cell>
          <cell r="F103">
            <v>78.546000000000006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0.54285714299999999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1197100</v>
          </cell>
          <cell r="V103">
            <v>4612849.7864399999</v>
          </cell>
          <cell r="W103">
            <v>477493.573302</v>
          </cell>
          <cell r="X103">
            <v>3.7956323811905386</v>
          </cell>
          <cell r="Y103">
            <v>1.7449921369552599</v>
          </cell>
          <cell r="Z103">
            <v>80.691001892089801</v>
          </cell>
          <cell r="AA103" t="str">
            <v>No data</v>
          </cell>
          <cell r="AB103">
            <v>0</v>
          </cell>
          <cell r="AC103" t="str">
            <v>No data</v>
          </cell>
          <cell r="AD103">
            <v>2310</v>
          </cell>
          <cell r="AE103">
            <v>60</v>
          </cell>
          <cell r="AF103" t="str">
            <v>No data</v>
          </cell>
          <cell r="AG103">
            <v>9.0809999999999995</v>
          </cell>
          <cell r="AH103">
            <v>0.99330531600000005</v>
          </cell>
          <cell r="AI103">
            <v>0.91614973600000005</v>
          </cell>
          <cell r="AJ103">
            <v>5</v>
          </cell>
          <cell r="AK103">
            <v>0</v>
          </cell>
          <cell r="BR103">
            <v>100</v>
          </cell>
          <cell r="BS103">
            <v>98.528949999999995</v>
          </cell>
          <cell r="CA103">
            <v>6871287</v>
          </cell>
          <cell r="CB103">
            <v>6278372</v>
          </cell>
          <cell r="CC103">
            <v>1759540</v>
          </cell>
        </row>
        <row r="104">
          <cell r="A104" t="str">
            <v>Liechtenstein</v>
          </cell>
          <cell r="B104" t="str">
            <v>LIE</v>
          </cell>
          <cell r="C104">
            <v>78.652106894526312</v>
          </cell>
          <cell r="D104">
            <v>0</v>
          </cell>
          <cell r="E104" t="str">
            <v>No data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 t="str">
            <v>No data</v>
          </cell>
          <cell r="O104" t="str">
            <v>No data</v>
          </cell>
          <cell r="P104" t="str">
            <v>No data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236.9375</v>
          </cell>
          <cell r="Y104">
            <v>0.51376259795916135</v>
          </cell>
          <cell r="Z104">
            <v>14.371</v>
          </cell>
          <cell r="AA104">
            <v>2.3202483347345302</v>
          </cell>
          <cell r="AB104">
            <v>0</v>
          </cell>
          <cell r="AC104" t="str">
            <v>No data</v>
          </cell>
          <cell r="AD104">
            <v>18</v>
          </cell>
          <cell r="AE104">
            <v>80</v>
          </cell>
          <cell r="AF104" t="str">
            <v>No data</v>
          </cell>
          <cell r="AG104" t="str">
            <v>No data</v>
          </cell>
          <cell r="AH104">
            <v>2.03E-6</v>
          </cell>
          <cell r="AI104">
            <v>1.0300000000000001E-6</v>
          </cell>
          <cell r="AJ104">
            <v>0</v>
          </cell>
          <cell r="AK104">
            <v>0</v>
          </cell>
          <cell r="BR104">
            <v>99.95</v>
          </cell>
          <cell r="BS104">
            <v>100</v>
          </cell>
          <cell r="CA104">
            <v>38137</v>
          </cell>
          <cell r="CB104">
            <v>37360</v>
          </cell>
          <cell r="CC104">
            <v>160</v>
          </cell>
        </row>
        <row r="105">
          <cell r="A105" t="str">
            <v>Lithuania</v>
          </cell>
          <cell r="B105" t="str">
            <v>LTU</v>
          </cell>
          <cell r="C105">
            <v>0</v>
          </cell>
          <cell r="D105">
            <v>0</v>
          </cell>
          <cell r="E105">
            <v>15796.458999999999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8.5714285714285715E-2</v>
          </cell>
          <cell r="L105">
            <v>0.114285714</v>
          </cell>
          <cell r="M105">
            <v>0</v>
          </cell>
          <cell r="N105" t="str">
            <v>No data</v>
          </cell>
          <cell r="O105" t="str">
            <v>No data</v>
          </cell>
          <cell r="P105" t="str">
            <v>No data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44.531351378064308</v>
          </cell>
          <cell r="Y105">
            <v>0.30123963952064498</v>
          </cell>
          <cell r="Z105">
            <v>68.045997619628906</v>
          </cell>
          <cell r="AA105">
            <v>2.3825265363966102</v>
          </cell>
          <cell r="AB105">
            <v>0</v>
          </cell>
          <cell r="AC105" t="str">
            <v>No data</v>
          </cell>
          <cell r="AD105">
            <v>3247</v>
          </cell>
          <cell r="AE105">
            <v>100</v>
          </cell>
          <cell r="AF105" t="str">
            <v>No data</v>
          </cell>
          <cell r="AG105">
            <v>5.3310000000000004</v>
          </cell>
          <cell r="AH105">
            <v>9.31642E-4</v>
          </cell>
          <cell r="AI105">
            <v>9.31642E-4</v>
          </cell>
          <cell r="AJ105">
            <v>0</v>
          </cell>
          <cell r="AK105">
            <v>0</v>
          </cell>
          <cell r="BR105">
            <v>93.353640000000013</v>
          </cell>
          <cell r="BS105">
            <v>97.542069999999995</v>
          </cell>
          <cell r="CA105">
            <v>2722291</v>
          </cell>
          <cell r="CB105">
            <v>2879467</v>
          </cell>
          <cell r="CC105">
            <v>62674</v>
          </cell>
        </row>
        <row r="106">
          <cell r="A106" t="str">
            <v>Luxembourg</v>
          </cell>
          <cell r="B106" t="str">
            <v>LUX</v>
          </cell>
          <cell r="C106">
            <v>13.771288407410527</v>
          </cell>
          <cell r="D106">
            <v>0</v>
          </cell>
          <cell r="E106">
            <v>1078.5420000000001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5.7142856999999998E-2</v>
          </cell>
          <cell r="M106">
            <v>0</v>
          </cell>
          <cell r="N106" t="str">
            <v>No data</v>
          </cell>
          <cell r="O106" t="str">
            <v>No data</v>
          </cell>
          <cell r="P106" t="str">
            <v>No data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250.09382716049382</v>
          </cell>
          <cell r="Y106">
            <v>2.2119805812835698</v>
          </cell>
          <cell r="Z106">
            <v>91.4530029296875</v>
          </cell>
          <cell r="AA106">
            <v>2.4130606765276998</v>
          </cell>
          <cell r="AB106">
            <v>0</v>
          </cell>
          <cell r="AC106" t="str">
            <v>No data</v>
          </cell>
          <cell r="AD106" t="str">
            <v>No data</v>
          </cell>
          <cell r="AE106">
            <v>100</v>
          </cell>
          <cell r="AF106" t="str">
            <v>No data</v>
          </cell>
          <cell r="AG106">
            <v>5.3120000000000003</v>
          </cell>
          <cell r="AH106">
            <v>1.35325E-4</v>
          </cell>
          <cell r="AI106">
            <v>1.35325E-4</v>
          </cell>
          <cell r="AJ106">
            <v>0</v>
          </cell>
          <cell r="AK106">
            <v>0</v>
          </cell>
          <cell r="BR106">
            <v>97.600539999999995</v>
          </cell>
          <cell r="BS106">
            <v>99.889610000000005</v>
          </cell>
          <cell r="CA106">
            <v>625976</v>
          </cell>
          <cell r="CB106">
            <v>565210</v>
          </cell>
          <cell r="CC106">
            <v>2590</v>
          </cell>
        </row>
        <row r="107">
          <cell r="A107" t="str">
            <v>Madagascar</v>
          </cell>
          <cell r="B107" t="str">
            <v>MDG</v>
          </cell>
          <cell r="C107">
            <v>0</v>
          </cell>
          <cell r="D107">
            <v>0</v>
          </cell>
          <cell r="E107">
            <v>203660.71100000001</v>
          </cell>
          <cell r="F107">
            <v>304.726</v>
          </cell>
          <cell r="G107">
            <v>375796.05800000002</v>
          </cell>
          <cell r="H107">
            <v>76403.056500000006</v>
          </cell>
          <cell r="I107">
            <v>48237.280000000006</v>
          </cell>
          <cell r="J107">
            <v>141008</v>
          </cell>
          <cell r="K107">
            <v>0.25714285714285712</v>
          </cell>
          <cell r="L107">
            <v>2.8571428999999999E-2</v>
          </cell>
          <cell r="M107">
            <v>13550823.793400001</v>
          </cell>
          <cell r="N107">
            <v>25574.8510933</v>
          </cell>
          <cell r="O107">
            <v>0</v>
          </cell>
          <cell r="P107">
            <v>562212.48319699999</v>
          </cell>
          <cell r="Q107">
            <v>26055539.77</v>
          </cell>
          <cell r="R107">
            <v>0.99648335399999999</v>
          </cell>
          <cell r="S107">
            <v>25198632.260000002</v>
          </cell>
          <cell r="T107">
            <v>0.96371127999999995</v>
          </cell>
          <cell r="U107">
            <v>5852122</v>
          </cell>
          <cell r="V107">
            <v>16726535.344900001</v>
          </cell>
          <cell r="W107">
            <v>14084973.392200001</v>
          </cell>
          <cell r="X107">
            <v>45.139855620488142</v>
          </cell>
          <cell r="Y107">
            <v>4.40281105041504</v>
          </cell>
          <cell r="Z107">
            <v>38.534000396728501</v>
          </cell>
          <cell r="AA107">
            <v>4.9492635062293804</v>
          </cell>
          <cell r="AB107">
            <v>44.575740000000003</v>
          </cell>
          <cell r="AC107">
            <v>50.540349999999997</v>
          </cell>
          <cell r="AD107">
            <v>2324</v>
          </cell>
          <cell r="AE107">
            <v>40</v>
          </cell>
          <cell r="AF107">
            <v>61.2</v>
          </cell>
          <cell r="AG107">
            <v>14.84</v>
          </cell>
          <cell r="AH107">
            <v>0.12779939900000001</v>
          </cell>
          <cell r="AI107">
            <v>1.2356331999999999E-2</v>
          </cell>
          <cell r="AJ107">
            <v>0</v>
          </cell>
          <cell r="AK107">
            <v>0</v>
          </cell>
          <cell r="BR107">
            <v>10.50676</v>
          </cell>
          <cell r="BS107">
            <v>54.403979999999997</v>
          </cell>
          <cell r="CA107">
            <v>27691019</v>
          </cell>
          <cell r="CB107">
            <v>24235393</v>
          </cell>
          <cell r="CC107">
            <v>581540</v>
          </cell>
        </row>
        <row r="108">
          <cell r="A108" t="str">
            <v>Malawi</v>
          </cell>
          <cell r="B108" t="str">
            <v>MWI</v>
          </cell>
          <cell r="C108">
            <v>32338.512172421051</v>
          </cell>
          <cell r="D108">
            <v>0</v>
          </cell>
          <cell r="E108">
            <v>66267.319999999992</v>
          </cell>
          <cell r="F108">
            <v>0</v>
          </cell>
          <cell r="G108">
            <v>6499.9684999999999</v>
          </cell>
          <cell r="H108">
            <v>0</v>
          </cell>
          <cell r="I108">
            <v>0</v>
          </cell>
          <cell r="J108">
            <v>807962</v>
          </cell>
          <cell r="K108">
            <v>0.22857142857142856</v>
          </cell>
          <cell r="L108">
            <v>8.5714286000000001E-2</v>
          </cell>
          <cell r="M108">
            <v>3480538.6688899999</v>
          </cell>
          <cell r="N108">
            <v>26584.2460718</v>
          </cell>
          <cell r="O108">
            <v>0</v>
          </cell>
          <cell r="P108">
            <v>153455.68497100001</v>
          </cell>
          <cell r="Q108">
            <v>18780044</v>
          </cell>
          <cell r="R108">
            <v>0.99999417099999999</v>
          </cell>
          <cell r="S108">
            <v>18779868.489999998</v>
          </cell>
          <cell r="T108">
            <v>0.99998482499999997</v>
          </cell>
          <cell r="U108">
            <v>2722814</v>
          </cell>
          <cell r="V108">
            <v>14903104.0426</v>
          </cell>
          <cell r="W108">
            <v>7943804.0537099997</v>
          </cell>
          <cell r="X108">
            <v>192.44076156130674</v>
          </cell>
          <cell r="Y108">
            <v>4.1173548698425302</v>
          </cell>
          <cell r="Z108">
            <v>17.427000045776399</v>
          </cell>
          <cell r="AA108">
            <v>4.5089180901256203</v>
          </cell>
          <cell r="AB108">
            <v>5.7135100000000003</v>
          </cell>
          <cell r="AC108">
            <v>8.7039600000000004</v>
          </cell>
          <cell r="AD108">
            <v>1233</v>
          </cell>
          <cell r="AE108">
            <v>20</v>
          </cell>
          <cell r="AF108">
            <v>65.099999999999994</v>
          </cell>
          <cell r="AG108">
            <v>15.285</v>
          </cell>
          <cell r="AH108">
            <v>0.202593418</v>
          </cell>
          <cell r="AI108">
            <v>1.0277313999999999E-2</v>
          </cell>
          <cell r="AJ108">
            <v>0</v>
          </cell>
          <cell r="AK108">
            <v>0</v>
          </cell>
          <cell r="BR108">
            <v>26.226150000000001</v>
          </cell>
          <cell r="BS108">
            <v>68.831879999999998</v>
          </cell>
          <cell r="CA108">
            <v>19129955</v>
          </cell>
          <cell r="CB108">
            <v>17264168</v>
          </cell>
          <cell r="CC108">
            <v>94280</v>
          </cell>
        </row>
        <row r="109">
          <cell r="A109" t="str">
            <v>Malaysia</v>
          </cell>
          <cell r="B109" t="str">
            <v>MYS</v>
          </cell>
          <cell r="C109">
            <v>3526.5005140421054</v>
          </cell>
          <cell r="D109">
            <v>0</v>
          </cell>
          <cell r="E109">
            <v>182281.5655</v>
          </cell>
          <cell r="F109">
            <v>164.54599999999999</v>
          </cell>
          <cell r="G109">
            <v>3383.3510000000001</v>
          </cell>
          <cell r="H109">
            <v>0</v>
          </cell>
          <cell r="I109">
            <v>21822.666000000001</v>
          </cell>
          <cell r="J109">
            <v>63000</v>
          </cell>
          <cell r="K109">
            <v>5.7142857142857141E-2</v>
          </cell>
          <cell r="L109">
            <v>5.7142856999999998E-2</v>
          </cell>
          <cell r="M109">
            <v>38.941587448100002</v>
          </cell>
          <cell r="N109" t="str">
            <v>No data</v>
          </cell>
          <cell r="O109" t="str">
            <v>No data</v>
          </cell>
          <cell r="P109" t="str">
            <v>No data</v>
          </cell>
          <cell r="Q109">
            <v>31238318.050000001</v>
          </cell>
          <cell r="R109">
            <v>0.99715748999999998</v>
          </cell>
          <cell r="S109">
            <v>31227713.84</v>
          </cell>
          <cell r="T109">
            <v>0.99681899399999996</v>
          </cell>
          <cell r="U109">
            <v>26386915</v>
          </cell>
          <cell r="V109">
            <v>27588602.5966</v>
          </cell>
          <cell r="W109">
            <v>29179213.2005</v>
          </cell>
          <cell r="X109">
            <v>95.962821488357932</v>
          </cell>
          <cell r="Y109">
            <v>2.0135574340820299</v>
          </cell>
          <cell r="Z109">
            <v>77.160003662109403</v>
          </cell>
          <cell r="AA109" t="str">
            <v>No data</v>
          </cell>
          <cell r="AB109">
            <v>0.28301999999999999</v>
          </cell>
          <cell r="AC109" t="str">
            <v>No data</v>
          </cell>
          <cell r="AD109">
            <v>3030</v>
          </cell>
          <cell r="AE109">
            <v>80</v>
          </cell>
          <cell r="AF109" t="str">
            <v>No data</v>
          </cell>
          <cell r="AG109">
            <v>8.1419999999999995</v>
          </cell>
          <cell r="AH109">
            <v>2.3150687999999999E-2</v>
          </cell>
          <cell r="AI109">
            <v>2.3150687999999999E-2</v>
          </cell>
          <cell r="AJ109">
            <v>0</v>
          </cell>
          <cell r="AK109">
            <v>0</v>
          </cell>
          <cell r="BR109">
            <v>99.572029999999998</v>
          </cell>
          <cell r="BS109">
            <v>96.695939999999993</v>
          </cell>
          <cell r="CA109">
            <v>32365998</v>
          </cell>
          <cell r="CB109">
            <v>30334501</v>
          </cell>
          <cell r="CC109">
            <v>328550</v>
          </cell>
        </row>
        <row r="110">
          <cell r="A110" t="str">
            <v>Maldives</v>
          </cell>
          <cell r="B110" t="str">
            <v>MDV</v>
          </cell>
          <cell r="C110">
            <v>0</v>
          </cell>
          <cell r="D110">
            <v>0</v>
          </cell>
          <cell r="E110" t="str">
            <v>No data</v>
          </cell>
          <cell r="F110">
            <v>190.51400000000001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 t="str">
            <v>No data</v>
          </cell>
          <cell r="M110" t="str">
            <v>No data</v>
          </cell>
          <cell r="N110" t="str">
            <v>No data</v>
          </cell>
          <cell r="O110" t="str">
            <v>No data</v>
          </cell>
          <cell r="P110" t="str">
            <v>No data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15679.7721205</v>
          </cell>
          <cell r="W110">
            <v>0</v>
          </cell>
          <cell r="X110">
            <v>1718.9866666666667</v>
          </cell>
          <cell r="Y110">
            <v>2.8547728061675999</v>
          </cell>
          <cell r="Z110">
            <v>40.668998718261697</v>
          </cell>
          <cell r="AA110">
            <v>5.3999224187828903</v>
          </cell>
          <cell r="AB110">
            <v>0</v>
          </cell>
          <cell r="AC110">
            <v>95.802859999999995</v>
          </cell>
          <cell r="AD110" t="str">
            <v>No data</v>
          </cell>
          <cell r="AE110">
            <v>80</v>
          </cell>
          <cell r="AF110">
            <v>30.1</v>
          </cell>
          <cell r="AG110">
            <v>6.5819999999999999</v>
          </cell>
          <cell r="AH110">
            <v>1.272035E-2</v>
          </cell>
          <cell r="AI110">
            <v>1.272035E-2</v>
          </cell>
          <cell r="AJ110">
            <v>0</v>
          </cell>
          <cell r="AK110">
            <v>0</v>
          </cell>
          <cell r="BR110">
            <v>99.373000000000005</v>
          </cell>
          <cell r="BS110">
            <v>99.256200000000007</v>
          </cell>
          <cell r="CA110">
            <v>540542</v>
          </cell>
          <cell r="CB110">
            <v>363657</v>
          </cell>
          <cell r="CC110">
            <v>300</v>
          </cell>
        </row>
        <row r="111">
          <cell r="A111" t="str">
            <v>Mali</v>
          </cell>
          <cell r="B111" t="str">
            <v>MLI</v>
          </cell>
          <cell r="C111">
            <v>0</v>
          </cell>
          <cell r="D111">
            <v>0</v>
          </cell>
          <cell r="E111">
            <v>147225.41500000001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155057</v>
          </cell>
          <cell r="K111">
            <v>0.2</v>
          </cell>
          <cell r="L111">
            <v>0.2</v>
          </cell>
          <cell r="M111">
            <v>9409477.2763500009</v>
          </cell>
          <cell r="N111">
            <v>0</v>
          </cell>
          <cell r="O111">
            <v>1611608.4161</v>
          </cell>
          <cell r="P111">
            <v>0</v>
          </cell>
          <cell r="Q111">
            <v>0</v>
          </cell>
          <cell r="R111">
            <v>0</v>
          </cell>
          <cell r="S111">
            <v>21443012.260000002</v>
          </cell>
          <cell r="T111">
            <v>0.98619343100000001</v>
          </cell>
          <cell r="U111">
            <v>3392164</v>
          </cell>
          <cell r="V111">
            <v>17448165.2777</v>
          </cell>
          <cell r="W111">
            <v>15553429.7936</v>
          </cell>
          <cell r="X111">
            <v>15.635015858186021</v>
          </cell>
          <cell r="Y111">
            <v>4.7471833229064897</v>
          </cell>
          <cell r="Z111">
            <v>43.909000396728501</v>
          </cell>
          <cell r="AA111">
            <v>5.8111453918566403</v>
          </cell>
          <cell r="AB111">
            <v>7.1953899999999997</v>
          </cell>
          <cell r="AC111">
            <v>52.232080000000003</v>
          </cell>
          <cell r="AD111">
            <v>1525</v>
          </cell>
          <cell r="AE111">
            <v>80</v>
          </cell>
          <cell r="AF111">
            <v>47.2</v>
          </cell>
          <cell r="AG111">
            <v>17.803999999999998</v>
          </cell>
          <cell r="AH111">
            <v>0.98122965699999998</v>
          </cell>
          <cell r="AI111">
            <v>0.94404604400000003</v>
          </cell>
          <cell r="AJ111">
            <v>0</v>
          </cell>
          <cell r="AK111">
            <v>5</v>
          </cell>
          <cell r="BR111">
            <v>39.335419999999999</v>
          </cell>
          <cell r="BS111">
            <v>78.260829999999999</v>
          </cell>
          <cell r="CA111">
            <v>20250834</v>
          </cell>
          <cell r="CB111">
            <v>17610108</v>
          </cell>
          <cell r="CC111">
            <v>1220190</v>
          </cell>
        </row>
        <row r="112">
          <cell r="A112" t="str">
            <v>Malta</v>
          </cell>
          <cell r="B112" t="str">
            <v>MLT</v>
          </cell>
          <cell r="C112">
            <v>0</v>
          </cell>
          <cell r="D112">
            <v>0</v>
          </cell>
          <cell r="E112" t="str">
            <v>No data</v>
          </cell>
          <cell r="F112">
            <v>17.268000000000001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0.14285714299999999</v>
          </cell>
          <cell r="M112">
            <v>0</v>
          </cell>
          <cell r="N112" t="str">
            <v>No data</v>
          </cell>
          <cell r="O112" t="str">
            <v>No data</v>
          </cell>
          <cell r="P112" t="str">
            <v>No data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330863.43926200003</v>
          </cell>
          <cell r="W112">
            <v>8985.6696376799991</v>
          </cell>
          <cell r="X112">
            <v>1511.03125</v>
          </cell>
          <cell r="Y112">
            <v>4.1938133239746103</v>
          </cell>
          <cell r="Z112">
            <v>94.744003295898395</v>
          </cell>
          <cell r="AA112">
            <v>2.8527452466611898</v>
          </cell>
          <cell r="AB112">
            <v>0</v>
          </cell>
          <cell r="AC112" t="str">
            <v>No data</v>
          </cell>
          <cell r="AD112">
            <v>170</v>
          </cell>
          <cell r="AE112">
            <v>80</v>
          </cell>
          <cell r="AF112" t="str">
            <v>No data</v>
          </cell>
          <cell r="AG112">
            <v>4.9089999999999998</v>
          </cell>
          <cell r="AH112">
            <v>1.8158599999999999E-4</v>
          </cell>
          <cell r="AI112">
            <v>1.0068699999999999E-4</v>
          </cell>
          <cell r="AJ112">
            <v>0</v>
          </cell>
          <cell r="AK112">
            <v>0</v>
          </cell>
          <cell r="BR112">
            <v>99.95599</v>
          </cell>
          <cell r="BS112">
            <v>100</v>
          </cell>
          <cell r="CA112">
            <v>441539</v>
          </cell>
          <cell r="CB112">
            <v>418670</v>
          </cell>
          <cell r="CC112">
            <v>320</v>
          </cell>
        </row>
        <row r="113">
          <cell r="A113" t="str">
            <v>Marshall Islands</v>
          </cell>
          <cell r="B113" t="str">
            <v>MHL</v>
          </cell>
          <cell r="C113">
            <v>0</v>
          </cell>
          <cell r="D113">
            <v>0</v>
          </cell>
          <cell r="E113" t="str">
            <v>No data</v>
          </cell>
          <cell r="F113">
            <v>15.584</v>
          </cell>
          <cell r="G113">
            <v>60.7605</v>
          </cell>
          <cell r="H113">
            <v>0.28250000000000003</v>
          </cell>
          <cell r="I113">
            <v>0</v>
          </cell>
          <cell r="J113">
            <v>782</v>
          </cell>
          <cell r="K113">
            <v>5.7142857142857141E-2</v>
          </cell>
          <cell r="L113" t="str">
            <v>No data</v>
          </cell>
          <cell r="M113" t="str">
            <v>No data</v>
          </cell>
          <cell r="N113" t="str">
            <v>No data</v>
          </cell>
          <cell r="O113" t="str">
            <v>No data</v>
          </cell>
          <cell r="P113" t="str">
            <v>No data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1079.9451518999999</v>
          </cell>
          <cell r="W113">
            <v>1707.1887778</v>
          </cell>
          <cell r="X113">
            <v>324.51666666666665</v>
          </cell>
          <cell r="Y113">
            <v>1.1686075925827</v>
          </cell>
          <cell r="Z113">
            <v>77.793998718261705</v>
          </cell>
          <cell r="AA113" t="str">
            <v>No data</v>
          </cell>
          <cell r="AB113">
            <v>10.05522</v>
          </cell>
          <cell r="AC113">
            <v>82.502170000000007</v>
          </cell>
          <cell r="AD113" t="str">
            <v>No data</v>
          </cell>
          <cell r="AE113">
            <v>40</v>
          </cell>
          <cell r="AF113" t="str">
            <v>No data</v>
          </cell>
          <cell r="AG113" t="str">
            <v>No data</v>
          </cell>
          <cell r="AH113">
            <v>2.3654000000000001E-4</v>
          </cell>
          <cell r="AI113">
            <v>2.3654000000000001E-4</v>
          </cell>
          <cell r="AJ113">
            <v>0</v>
          </cell>
          <cell r="AK113">
            <v>0</v>
          </cell>
          <cell r="BR113">
            <v>83.494060000000005</v>
          </cell>
          <cell r="BS113">
            <v>88.486440000000002</v>
          </cell>
          <cell r="CA113">
            <v>59194</v>
          </cell>
          <cell r="CB113">
            <v>52993</v>
          </cell>
          <cell r="CC113">
            <v>180</v>
          </cell>
        </row>
        <row r="114">
          <cell r="A114" t="str">
            <v>Mauritania</v>
          </cell>
          <cell r="B114" t="str">
            <v>MRT</v>
          </cell>
          <cell r="C114">
            <v>106.97885920652631</v>
          </cell>
          <cell r="D114">
            <v>0</v>
          </cell>
          <cell r="E114">
            <v>49521.154000000002</v>
          </cell>
          <cell r="F114">
            <v>2.516</v>
          </cell>
          <cell r="G114">
            <v>0</v>
          </cell>
          <cell r="H114">
            <v>0</v>
          </cell>
          <cell r="I114">
            <v>0</v>
          </cell>
          <cell r="J114">
            <v>207808</v>
          </cell>
          <cell r="K114">
            <v>0.22857142857142856</v>
          </cell>
          <cell r="L114">
            <v>0.257142857</v>
          </cell>
          <cell r="M114">
            <v>2065730.1188000001</v>
          </cell>
          <cell r="N114">
            <v>0</v>
          </cell>
          <cell r="O114">
            <v>0</v>
          </cell>
          <cell r="P114">
            <v>0</v>
          </cell>
          <cell r="Q114">
            <v>3483702.2859999998</v>
          </cell>
          <cell r="R114">
            <v>0.86284218300000004</v>
          </cell>
          <cell r="S114">
            <v>3447786.9780000001</v>
          </cell>
          <cell r="T114">
            <v>0.85394669199999995</v>
          </cell>
          <cell r="U114">
            <v>932238</v>
          </cell>
          <cell r="V114">
            <v>3786941.5406200001</v>
          </cell>
          <cell r="W114">
            <v>2142635.4332900001</v>
          </cell>
          <cell r="X114">
            <v>4.2721635781507716</v>
          </cell>
          <cell r="Y114">
            <v>4.1954116821289098</v>
          </cell>
          <cell r="Z114">
            <v>55.326999664306598</v>
          </cell>
          <cell r="AA114" t="str">
            <v>No data</v>
          </cell>
          <cell r="AB114">
            <v>31.9315</v>
          </cell>
          <cell r="AC114">
            <v>15.95012</v>
          </cell>
          <cell r="AD114" t="str">
            <v>No data</v>
          </cell>
          <cell r="AE114">
            <v>20</v>
          </cell>
          <cell r="AF114">
            <v>73.2</v>
          </cell>
          <cell r="AG114">
            <v>14.837</v>
          </cell>
          <cell r="AH114">
            <v>0.11665824700000001</v>
          </cell>
          <cell r="AI114">
            <v>2.9175978000000002E-2</v>
          </cell>
          <cell r="AJ114">
            <v>0</v>
          </cell>
          <cell r="AK114">
            <v>0</v>
          </cell>
          <cell r="BR114">
            <v>48.435490000000001</v>
          </cell>
          <cell r="BS114">
            <v>70.696190000000001</v>
          </cell>
          <cell r="CA114">
            <v>4649660</v>
          </cell>
          <cell r="CB114">
            <v>4096872</v>
          </cell>
          <cell r="CC114">
            <v>1030700</v>
          </cell>
        </row>
        <row r="115">
          <cell r="A115" t="str">
            <v>Mauritius</v>
          </cell>
          <cell r="B115" t="str">
            <v>MUS</v>
          </cell>
          <cell r="C115">
            <v>0</v>
          </cell>
          <cell r="D115">
            <v>0</v>
          </cell>
          <cell r="E115" t="str">
            <v>No data</v>
          </cell>
          <cell r="F115">
            <v>14.061999999999999</v>
          </cell>
          <cell r="G115">
            <v>24178.772999999997</v>
          </cell>
          <cell r="H115">
            <v>17813.929999999997</v>
          </cell>
          <cell r="I115">
            <v>909.6</v>
          </cell>
          <cell r="J115">
            <v>0</v>
          </cell>
          <cell r="K115">
            <v>2.8571428571428571E-2</v>
          </cell>
          <cell r="L115">
            <v>2.8571428999999999E-2</v>
          </cell>
          <cell r="M115">
            <v>0</v>
          </cell>
          <cell r="N115" t="str">
            <v>No data</v>
          </cell>
          <cell r="O115" t="str">
            <v>No data</v>
          </cell>
          <cell r="P115" t="str">
            <v>No data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975378</v>
          </cell>
          <cell r="V115">
            <v>1207955.4629599999</v>
          </cell>
          <cell r="W115">
            <v>1103519.0821400001</v>
          </cell>
          <cell r="X115">
            <v>623.30197044334977</v>
          </cell>
          <cell r="Y115">
            <v>-1.2404350563883801E-2</v>
          </cell>
          <cell r="Z115">
            <v>40.759998321533203</v>
          </cell>
          <cell r="AA115">
            <v>3.47529761733847</v>
          </cell>
          <cell r="AB115">
            <v>0.13067999999999999</v>
          </cell>
          <cell r="AC115" t="str">
            <v>No data</v>
          </cell>
          <cell r="AD115">
            <v>178</v>
          </cell>
          <cell r="AE115">
            <v>80</v>
          </cell>
          <cell r="AF115" t="str">
            <v>No data</v>
          </cell>
          <cell r="AG115">
            <v>5.0359999999999996</v>
          </cell>
          <cell r="AH115">
            <v>1.596814E-3</v>
          </cell>
          <cell r="AI115">
            <v>1.596814E-3</v>
          </cell>
          <cell r="AJ115">
            <v>0</v>
          </cell>
          <cell r="AK115">
            <v>0</v>
          </cell>
          <cell r="BR115">
            <v>95.504840000000002</v>
          </cell>
          <cell r="BS115">
            <v>99.866330000000005</v>
          </cell>
          <cell r="CA115">
            <v>1271767</v>
          </cell>
          <cell r="CB115">
            <v>1273212</v>
          </cell>
          <cell r="CC115">
            <v>2030</v>
          </cell>
        </row>
        <row r="116">
          <cell r="A116" t="str">
            <v>Mexico</v>
          </cell>
          <cell r="B116" t="str">
            <v>MEX</v>
          </cell>
          <cell r="C116">
            <v>186381.80087642104</v>
          </cell>
          <cell r="D116">
            <v>32538.732611789474</v>
          </cell>
          <cell r="E116">
            <v>536662.85300000012</v>
          </cell>
          <cell r="F116">
            <v>201.87200000000001</v>
          </cell>
          <cell r="G116">
            <v>1535119.9295000001</v>
          </cell>
          <cell r="H116">
            <v>516785.83350000007</v>
          </cell>
          <cell r="I116">
            <v>86727.087000000014</v>
          </cell>
          <cell r="J116">
            <v>73285</v>
          </cell>
          <cell r="K116">
            <v>0.17142857142857143</v>
          </cell>
          <cell r="L116">
            <v>0</v>
          </cell>
          <cell r="M116" t="str">
            <v>No data</v>
          </cell>
          <cell r="N116" t="str">
            <v>No data</v>
          </cell>
          <cell r="O116" t="str">
            <v>No data</v>
          </cell>
          <cell r="P116" t="str">
            <v>No data</v>
          </cell>
          <cell r="Q116">
            <v>123981170.5</v>
          </cell>
          <cell r="R116">
            <v>0.97780618500000005</v>
          </cell>
          <cell r="S116">
            <v>0</v>
          </cell>
          <cell r="T116">
            <v>0</v>
          </cell>
          <cell r="U116">
            <v>33279522</v>
          </cell>
          <cell r="V116">
            <v>65401295.467100002</v>
          </cell>
          <cell r="W116">
            <v>49008315.652099997</v>
          </cell>
          <cell r="X116">
            <v>64.914626405000135</v>
          </cell>
          <cell r="Y116">
            <v>1.4143748283386199</v>
          </cell>
          <cell r="Z116">
            <v>80.731002807617202</v>
          </cell>
          <cell r="AA116">
            <v>3.7401749708323599</v>
          </cell>
          <cell r="AB116">
            <v>0.88502999999999998</v>
          </cell>
          <cell r="AC116">
            <v>87.846680000000006</v>
          </cell>
          <cell r="AD116">
            <v>71574</v>
          </cell>
          <cell r="AE116">
            <v>80</v>
          </cell>
          <cell r="AF116">
            <v>16</v>
          </cell>
          <cell r="AG116">
            <v>8.5</v>
          </cell>
          <cell r="AH116">
            <v>0.90515213400000005</v>
          </cell>
          <cell r="AI116">
            <v>0.90515213400000005</v>
          </cell>
          <cell r="AJ116">
            <v>0</v>
          </cell>
          <cell r="AK116">
            <v>4</v>
          </cell>
          <cell r="BR116">
            <v>91.183059999999998</v>
          </cell>
          <cell r="BS116">
            <v>99.318219999999997</v>
          </cell>
          <cell r="CA116">
            <v>128932753</v>
          </cell>
          <cell r="CB116">
            <v>126932577</v>
          </cell>
          <cell r="CC116">
            <v>1943950</v>
          </cell>
        </row>
        <row r="117">
          <cell r="A117" t="str">
            <v>Micronesia</v>
          </cell>
          <cell r="B117" t="str">
            <v>FSM</v>
          </cell>
          <cell r="C117">
            <v>0</v>
          </cell>
          <cell r="D117">
            <v>0</v>
          </cell>
          <cell r="E117" t="str">
            <v>No data</v>
          </cell>
          <cell r="F117">
            <v>14.65</v>
          </cell>
          <cell r="G117">
            <v>1196.789</v>
          </cell>
          <cell r="H117">
            <v>178.607</v>
          </cell>
          <cell r="I117">
            <v>215.80800000000002</v>
          </cell>
          <cell r="J117">
            <v>3680</v>
          </cell>
          <cell r="K117">
            <v>5.7142857142857141E-2</v>
          </cell>
          <cell r="L117" t="str">
            <v>No data</v>
          </cell>
          <cell r="M117">
            <v>0</v>
          </cell>
          <cell r="N117" t="str">
            <v>No data</v>
          </cell>
          <cell r="O117" t="str">
            <v>No data</v>
          </cell>
          <cell r="P117" t="str">
            <v>No data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2054</v>
          </cell>
          <cell r="V117">
            <v>7489.5687836400002</v>
          </cell>
          <cell r="W117">
            <v>39773.229276999999</v>
          </cell>
          <cell r="X117">
            <v>160.91428571428571</v>
          </cell>
          <cell r="Y117">
            <v>1.58578813076019</v>
          </cell>
          <cell r="Z117">
            <v>22.933000564575199</v>
          </cell>
          <cell r="AA117" t="str">
            <v>No data</v>
          </cell>
          <cell r="AB117">
            <v>9.5</v>
          </cell>
          <cell r="AC117" t="str">
            <v>No data</v>
          </cell>
          <cell r="AD117">
            <v>8</v>
          </cell>
          <cell r="AE117">
            <v>40</v>
          </cell>
          <cell r="AF117" t="str">
            <v>No data</v>
          </cell>
          <cell r="AG117">
            <v>10.663</v>
          </cell>
          <cell r="AH117">
            <v>6.7285000000000001E-4</v>
          </cell>
          <cell r="AI117">
            <v>6.7285000000000001E-4</v>
          </cell>
          <cell r="AJ117">
            <v>0</v>
          </cell>
          <cell r="AK117">
            <v>0</v>
          </cell>
          <cell r="BR117">
            <v>88.309330000000003</v>
          </cell>
          <cell r="BS117">
            <v>78.566479999999999</v>
          </cell>
          <cell r="CA117">
            <v>115021</v>
          </cell>
          <cell r="CB117">
            <v>104460</v>
          </cell>
          <cell r="CC117">
            <v>700</v>
          </cell>
        </row>
        <row r="118">
          <cell r="A118" t="str">
            <v>Moldova Republic of</v>
          </cell>
          <cell r="B118" t="str">
            <v>MDA</v>
          </cell>
          <cell r="C118">
            <v>8561.251766631578</v>
          </cell>
          <cell r="D118">
            <v>0</v>
          </cell>
          <cell r="E118">
            <v>29900.462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6176</v>
          </cell>
          <cell r="K118">
            <v>8.5714285714285715E-2</v>
          </cell>
          <cell r="L118">
            <v>0.2</v>
          </cell>
          <cell r="M118">
            <v>3426131.4172899998</v>
          </cell>
          <cell r="N118" t="str">
            <v>No data</v>
          </cell>
          <cell r="O118" t="str">
            <v>No data</v>
          </cell>
          <cell r="P118" t="str">
            <v>No data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123.51980353224</v>
          </cell>
          <cell r="Y118">
            <v>-1.4331030845642101</v>
          </cell>
          <cell r="Z118">
            <v>42.8489990234375</v>
          </cell>
          <cell r="AA118">
            <v>2.88879842375214</v>
          </cell>
          <cell r="AB118">
            <v>0.13403000000000001</v>
          </cell>
          <cell r="AC118">
            <v>86.979420000000005</v>
          </cell>
          <cell r="AD118">
            <v>2070</v>
          </cell>
          <cell r="AE118">
            <v>80</v>
          </cell>
          <cell r="AF118">
            <v>59.2</v>
          </cell>
          <cell r="AG118">
            <v>5.0199999999999996</v>
          </cell>
          <cell r="AH118">
            <v>3.5208463000000002E-2</v>
          </cell>
          <cell r="AI118">
            <v>3.4247094999999998E-2</v>
          </cell>
          <cell r="AJ118">
            <v>0</v>
          </cell>
          <cell r="AK118">
            <v>0</v>
          </cell>
          <cell r="BR118">
            <v>76.308199999999999</v>
          </cell>
          <cell r="BS118">
            <v>89.05565</v>
          </cell>
          <cell r="CA118">
            <v>4033963</v>
          </cell>
          <cell r="CB118">
            <v>4073491</v>
          </cell>
          <cell r="CC118">
            <v>32854</v>
          </cell>
        </row>
        <row r="119">
          <cell r="A119" t="str">
            <v>Mongolia</v>
          </cell>
          <cell r="B119" t="str">
            <v>MNG</v>
          </cell>
          <cell r="C119">
            <v>1426.4210645536843</v>
          </cell>
          <cell r="D119">
            <v>15.340270864484211</v>
          </cell>
          <cell r="E119">
            <v>13788.153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12857</v>
          </cell>
          <cell r="K119">
            <v>2.8571428571428571E-2</v>
          </cell>
          <cell r="L119">
            <v>0.31428571399999999</v>
          </cell>
          <cell r="M119">
            <v>3.58149273694</v>
          </cell>
          <cell r="N119" t="str">
            <v>No data</v>
          </cell>
          <cell r="O119" t="str">
            <v>No data</v>
          </cell>
          <cell r="P119" t="str">
            <v>No data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2.0406086665465124</v>
          </cell>
          <cell r="Y119">
            <v>1.79997563362122</v>
          </cell>
          <cell r="Z119">
            <v>68.656997680664105</v>
          </cell>
          <cell r="AA119" t="str">
            <v>No data</v>
          </cell>
          <cell r="AB119">
            <v>10.317489999999999</v>
          </cell>
          <cell r="AC119">
            <v>71.179550000000006</v>
          </cell>
          <cell r="AD119">
            <v>2866</v>
          </cell>
          <cell r="AE119">
            <v>80</v>
          </cell>
          <cell r="AF119">
            <v>38.299999999999997</v>
          </cell>
          <cell r="AG119">
            <v>11.452999999999999</v>
          </cell>
          <cell r="AH119">
            <v>3.9702849999999998E-2</v>
          </cell>
          <cell r="AI119">
            <v>1.937088E-3</v>
          </cell>
          <cell r="AJ119">
            <v>0</v>
          </cell>
          <cell r="AK119">
            <v>0</v>
          </cell>
          <cell r="BR119">
            <v>58.479390000000002</v>
          </cell>
          <cell r="BS119">
            <v>83.313109999999995</v>
          </cell>
          <cell r="CA119">
            <v>3278292</v>
          </cell>
          <cell r="CB119">
            <v>2946414</v>
          </cell>
          <cell r="CC119">
            <v>1553560</v>
          </cell>
        </row>
        <row r="120">
          <cell r="A120" t="str">
            <v>Montenegro</v>
          </cell>
          <cell r="B120" t="str">
            <v>MNE</v>
          </cell>
          <cell r="C120">
            <v>1295.0524171221052</v>
          </cell>
          <cell r="D120">
            <v>0</v>
          </cell>
          <cell r="E120">
            <v>4286.7459999999992</v>
          </cell>
          <cell r="F120">
            <v>22.588000000000001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0.114285714</v>
          </cell>
          <cell r="M120">
            <v>462.187499344</v>
          </cell>
          <cell r="N120" t="str">
            <v>No data</v>
          </cell>
          <cell r="O120" t="str">
            <v>No data</v>
          </cell>
          <cell r="P120" t="str">
            <v>No data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155956.35952200001</v>
          </cell>
          <cell r="W120">
            <v>214629.77437200001</v>
          </cell>
          <cell r="X120">
            <v>46.271003717472119</v>
          </cell>
          <cell r="Y120">
            <v>0.45218086242675798</v>
          </cell>
          <cell r="Z120">
            <v>67.487998962402301</v>
          </cell>
          <cell r="AA120">
            <v>3.2140115063305599</v>
          </cell>
          <cell r="AB120">
            <v>5.2540000000000003E-2</v>
          </cell>
          <cell r="AC120" t="str">
            <v>No data</v>
          </cell>
          <cell r="AD120">
            <v>317</v>
          </cell>
          <cell r="AE120">
            <v>60</v>
          </cell>
          <cell r="AF120">
            <v>27.1</v>
          </cell>
          <cell r="AG120">
            <v>5.8760000000000003</v>
          </cell>
          <cell r="AH120">
            <v>1.5965951999999999E-2</v>
          </cell>
          <cell r="AI120">
            <v>1.5965951999999999E-2</v>
          </cell>
          <cell r="AJ120">
            <v>0</v>
          </cell>
          <cell r="AK120">
            <v>0</v>
          </cell>
          <cell r="BR120">
            <v>97.773880000000005</v>
          </cell>
          <cell r="BS120">
            <v>97.042050000000003</v>
          </cell>
          <cell r="CA120">
            <v>628062</v>
          </cell>
          <cell r="CB120">
            <v>625158</v>
          </cell>
          <cell r="CC120">
            <v>13450</v>
          </cell>
        </row>
        <row r="121">
          <cell r="A121" t="str">
            <v>Morocco</v>
          </cell>
          <cell r="B121" t="str">
            <v>MAR</v>
          </cell>
          <cell r="C121">
            <v>37005.371266105263</v>
          </cell>
          <cell r="D121">
            <v>0</v>
          </cell>
          <cell r="E121">
            <v>135983.89350000001</v>
          </cell>
          <cell r="F121">
            <v>108.574</v>
          </cell>
          <cell r="G121">
            <v>0</v>
          </cell>
          <cell r="H121">
            <v>0</v>
          </cell>
          <cell r="I121">
            <v>0</v>
          </cell>
          <cell r="J121">
            <v>7857</v>
          </cell>
          <cell r="K121">
            <v>2.8571428571428571E-2</v>
          </cell>
          <cell r="L121">
            <v>0.22857142899999999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1059463</v>
          </cell>
          <cell r="V121">
            <v>19912465.155999999</v>
          </cell>
          <cell r="W121">
            <v>1080891.3778299999</v>
          </cell>
          <cell r="X121">
            <v>80.728518933452833</v>
          </cell>
          <cell r="Y121">
            <v>2.0463464260101301</v>
          </cell>
          <cell r="Z121">
            <v>63.5320014953613</v>
          </cell>
          <cell r="AA121" t="str">
            <v>No data</v>
          </cell>
          <cell r="AB121">
            <v>7.26023</v>
          </cell>
          <cell r="AC121" t="str">
            <v>No data</v>
          </cell>
          <cell r="AD121">
            <v>2592</v>
          </cell>
          <cell r="AE121">
            <v>80</v>
          </cell>
          <cell r="AF121">
            <v>9.1999999999999993</v>
          </cell>
          <cell r="AG121">
            <v>9.0079999999999991</v>
          </cell>
          <cell r="AH121">
            <v>0.107201503</v>
          </cell>
          <cell r="AI121">
            <v>7.2583457000000004E-2</v>
          </cell>
          <cell r="AJ121">
            <v>0</v>
          </cell>
          <cell r="AK121">
            <v>0</v>
          </cell>
          <cell r="BR121">
            <v>88.50363999999999</v>
          </cell>
          <cell r="BS121">
            <v>86.778510000000011</v>
          </cell>
          <cell r="CA121">
            <v>36910558</v>
          </cell>
          <cell r="CB121">
            <v>34385867</v>
          </cell>
          <cell r="CC121">
            <v>446300</v>
          </cell>
        </row>
        <row r="122">
          <cell r="A122" t="str">
            <v>Mozambique</v>
          </cell>
          <cell r="B122" t="str">
            <v>MOZ</v>
          </cell>
          <cell r="C122">
            <v>17334.023344357895</v>
          </cell>
          <cell r="D122">
            <v>0</v>
          </cell>
          <cell r="E122">
            <v>155520.22699999998</v>
          </cell>
          <cell r="F122">
            <v>42.451999999999998</v>
          </cell>
          <cell r="G122">
            <v>108909.436</v>
          </cell>
          <cell r="H122">
            <v>4199.51</v>
          </cell>
          <cell r="I122">
            <v>33586.608</v>
          </cell>
          <cell r="J122">
            <v>265928</v>
          </cell>
          <cell r="K122">
            <v>0.34285714285714286</v>
          </cell>
          <cell r="L122">
            <v>0.114285714</v>
          </cell>
          <cell r="M122">
            <v>5801464.5532900002</v>
          </cell>
          <cell r="N122">
            <v>91489.462690700006</v>
          </cell>
          <cell r="O122">
            <v>0</v>
          </cell>
          <cell r="P122">
            <v>313046.97551000002</v>
          </cell>
          <cell r="Q122">
            <v>29606529.75</v>
          </cell>
          <cell r="R122">
            <v>0.99999963300000005</v>
          </cell>
          <cell r="S122">
            <v>29604924.41</v>
          </cell>
          <cell r="T122">
            <v>0.99994541100000001</v>
          </cell>
          <cell r="U122">
            <v>10804923</v>
          </cell>
          <cell r="V122">
            <v>26525850.910100002</v>
          </cell>
          <cell r="W122">
            <v>22160912.549600001</v>
          </cell>
          <cell r="X122">
            <v>37.508535313716017</v>
          </cell>
          <cell r="Y122">
            <v>4.3705148696899396</v>
          </cell>
          <cell r="Z122">
            <v>37.074001312255902</v>
          </cell>
          <cell r="AA122">
            <v>4.3663628454440397</v>
          </cell>
          <cell r="AB122">
            <v>27.40605</v>
          </cell>
          <cell r="AC122">
            <v>12.226979999999999</v>
          </cell>
          <cell r="AD122">
            <v>6100</v>
          </cell>
          <cell r="AE122">
            <v>80</v>
          </cell>
          <cell r="AF122">
            <v>77.2</v>
          </cell>
          <cell r="AG122">
            <v>16.498000000000001</v>
          </cell>
          <cell r="AH122">
            <v>0.94381260700000003</v>
          </cell>
          <cell r="AI122">
            <v>0.69706599300000005</v>
          </cell>
          <cell r="AJ122">
            <v>0</v>
          </cell>
          <cell r="AK122">
            <v>5</v>
          </cell>
          <cell r="BR122">
            <v>29.360289999999999</v>
          </cell>
          <cell r="BS122">
            <v>55.693980000000003</v>
          </cell>
          <cell r="CA122">
            <v>31255435</v>
          </cell>
          <cell r="CB122">
            <v>27945532</v>
          </cell>
          <cell r="CC122">
            <v>786380</v>
          </cell>
        </row>
        <row r="123">
          <cell r="A123" t="str">
            <v>Myanmar</v>
          </cell>
          <cell r="B123" t="str">
            <v>MMR</v>
          </cell>
          <cell r="C123">
            <v>101534.27228021053</v>
          </cell>
          <cell r="D123">
            <v>13794.303438778947</v>
          </cell>
          <cell r="E123">
            <v>821350.44149999996</v>
          </cell>
          <cell r="F123">
            <v>1806.24</v>
          </cell>
          <cell r="G123">
            <v>197671.81450000001</v>
          </cell>
          <cell r="H123">
            <v>2209.6015000000002</v>
          </cell>
          <cell r="I123">
            <v>100550.512</v>
          </cell>
          <cell r="J123">
            <v>0</v>
          </cell>
          <cell r="K123">
            <v>0</v>
          </cell>
          <cell r="L123">
            <v>5.7142856999999998E-2</v>
          </cell>
          <cell r="M123">
            <v>16570518.4549</v>
          </cell>
          <cell r="N123" t="str">
            <v>No data</v>
          </cell>
          <cell r="O123" t="str">
            <v>No data</v>
          </cell>
          <cell r="P123" t="str">
            <v>No data</v>
          </cell>
          <cell r="Q123">
            <v>54586603.130000003</v>
          </cell>
          <cell r="R123">
            <v>0.99980649700000002</v>
          </cell>
          <cell r="S123">
            <v>54570549.560000002</v>
          </cell>
          <cell r="T123">
            <v>0.99951246000000005</v>
          </cell>
          <cell r="U123">
            <v>26289864</v>
          </cell>
          <cell r="V123">
            <v>50957848.619000003</v>
          </cell>
          <cell r="W123">
            <v>50588090.370300002</v>
          </cell>
          <cell r="X123">
            <v>82.238615483554852</v>
          </cell>
          <cell r="Y123">
            <v>1.6043013334274301</v>
          </cell>
          <cell r="Z123">
            <v>31.1410007476807</v>
          </cell>
          <cell r="AA123">
            <v>4.2237942680967704</v>
          </cell>
          <cell r="AB123">
            <v>9.4217999999999993</v>
          </cell>
          <cell r="AC123">
            <v>79.287090000000006</v>
          </cell>
          <cell r="AD123">
            <v>19833</v>
          </cell>
          <cell r="AE123">
            <v>60</v>
          </cell>
          <cell r="AF123">
            <v>56.1</v>
          </cell>
          <cell r="AG123">
            <v>8.2859999999999996</v>
          </cell>
          <cell r="AH123">
            <v>0.804945735</v>
          </cell>
          <cell r="AI123">
            <v>0.63448394799999996</v>
          </cell>
          <cell r="AJ123">
            <v>0</v>
          </cell>
          <cell r="AK123">
            <v>4</v>
          </cell>
          <cell r="BR123">
            <v>64.332679999999996</v>
          </cell>
          <cell r="BS123">
            <v>81.774050000000003</v>
          </cell>
          <cell r="CA123">
            <v>54409794</v>
          </cell>
          <cell r="CB123">
            <v>53861424</v>
          </cell>
          <cell r="CC123">
            <v>653290</v>
          </cell>
        </row>
        <row r="124">
          <cell r="A124" t="str">
            <v>Namibia</v>
          </cell>
          <cell r="B124" t="str">
            <v>NAM</v>
          </cell>
          <cell r="C124">
            <v>0</v>
          </cell>
          <cell r="D124">
            <v>0</v>
          </cell>
          <cell r="E124">
            <v>23016.108499999995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61234</v>
          </cell>
          <cell r="K124">
            <v>0.22857142857142856</v>
          </cell>
          <cell r="L124">
            <v>0.37142857099999999</v>
          </cell>
          <cell r="M124">
            <v>1156627.5660600001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1585048.5220000001</v>
          </cell>
          <cell r="T124">
            <v>0.65116833500000004</v>
          </cell>
          <cell r="U124">
            <v>6332</v>
          </cell>
          <cell r="V124">
            <v>2013121.5865</v>
          </cell>
          <cell r="W124">
            <v>393628.148177</v>
          </cell>
          <cell r="X124">
            <v>2.9737455817512664</v>
          </cell>
          <cell r="Y124">
            <v>3.7656114101409899</v>
          </cell>
          <cell r="Z124">
            <v>52.033000946044901</v>
          </cell>
          <cell r="AA124">
            <v>4.2382239682248004</v>
          </cell>
          <cell r="AB124">
            <v>48.71255</v>
          </cell>
          <cell r="AC124">
            <v>44.599899999999998</v>
          </cell>
          <cell r="AD124">
            <v>493</v>
          </cell>
          <cell r="AE124">
            <v>60</v>
          </cell>
          <cell r="AF124">
            <v>42.3</v>
          </cell>
          <cell r="AG124">
            <v>13.227</v>
          </cell>
          <cell r="AH124">
            <v>3.3150879999999999E-3</v>
          </cell>
          <cell r="AI124">
            <v>3.3150879999999999E-3</v>
          </cell>
          <cell r="AJ124">
            <v>0</v>
          </cell>
          <cell r="AK124">
            <v>0</v>
          </cell>
          <cell r="BR124">
            <v>34.503740000000001</v>
          </cell>
          <cell r="BS124">
            <v>82.5411</v>
          </cell>
          <cell r="CA124">
            <v>2540916</v>
          </cell>
          <cell r="CB124">
            <v>2474262</v>
          </cell>
          <cell r="CC124">
            <v>823290</v>
          </cell>
        </row>
        <row r="125">
          <cell r="A125" t="str">
            <v>Nauru</v>
          </cell>
          <cell r="B125" t="str">
            <v>NRU</v>
          </cell>
          <cell r="C125">
            <v>0</v>
          </cell>
          <cell r="D125">
            <v>0</v>
          </cell>
          <cell r="E125" t="str">
            <v>No data</v>
          </cell>
          <cell r="F125">
            <v>1.042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 t="str">
            <v>No data</v>
          </cell>
          <cell r="M125" t="str">
            <v>No data</v>
          </cell>
          <cell r="N125" t="str">
            <v>No data</v>
          </cell>
          <cell r="O125" t="str">
            <v>No data</v>
          </cell>
          <cell r="P125" t="str">
            <v>No data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3908</v>
          </cell>
          <cell r="V125">
            <v>7629.1503028899997</v>
          </cell>
          <cell r="W125">
            <v>0</v>
          </cell>
          <cell r="X125">
            <v>635.20000000000005</v>
          </cell>
          <cell r="Y125">
            <v>0.64821046590805098</v>
          </cell>
          <cell r="Z125">
            <v>100</v>
          </cell>
          <cell r="AA125" t="str">
            <v>No data</v>
          </cell>
          <cell r="AB125">
            <v>2.5888900000000001</v>
          </cell>
          <cell r="AC125" t="str">
            <v>No data</v>
          </cell>
          <cell r="AD125" t="str">
            <v>No data</v>
          </cell>
          <cell r="AE125" t="str">
            <v>No data</v>
          </cell>
          <cell r="AF125" t="str">
            <v>No data</v>
          </cell>
          <cell r="AG125" t="str">
            <v>No data</v>
          </cell>
          <cell r="AH125">
            <v>2.65E-5</v>
          </cell>
          <cell r="AI125">
            <v>2.65E-5</v>
          </cell>
          <cell r="AJ125">
            <v>0</v>
          </cell>
          <cell r="AK125">
            <v>0</v>
          </cell>
          <cell r="BR125">
            <v>65.595529999999997</v>
          </cell>
          <cell r="BS125">
            <v>99.484930000000006</v>
          </cell>
          <cell r="CA125">
            <v>10834</v>
          </cell>
          <cell r="CB125">
            <v>10222</v>
          </cell>
          <cell r="CC125">
            <v>21</v>
          </cell>
        </row>
        <row r="126">
          <cell r="A126" t="str">
            <v>Nepal</v>
          </cell>
          <cell r="B126" t="str">
            <v>NPL</v>
          </cell>
          <cell r="C126">
            <v>59665.70016</v>
          </cell>
          <cell r="D126">
            <v>59600.862532842104</v>
          </cell>
          <cell r="E126">
            <v>192290.92750000002</v>
          </cell>
          <cell r="F126">
            <v>0</v>
          </cell>
          <cell r="G126">
            <v>421.78450000000004</v>
          </cell>
          <cell r="H126">
            <v>0</v>
          </cell>
          <cell r="I126">
            <v>0</v>
          </cell>
          <cell r="J126">
            <v>14371</v>
          </cell>
          <cell r="K126">
            <v>0</v>
          </cell>
          <cell r="L126">
            <v>8.5714286000000001E-2</v>
          </cell>
          <cell r="M126">
            <v>15991912.7652</v>
          </cell>
          <cell r="N126" t="str">
            <v>No data</v>
          </cell>
          <cell r="O126" t="str">
            <v>No data</v>
          </cell>
          <cell r="P126" t="str">
            <v>No data</v>
          </cell>
          <cell r="Q126">
            <v>18104712.260000002</v>
          </cell>
          <cell r="R126">
            <v>0.59934601799999998</v>
          </cell>
          <cell r="S126">
            <v>11401591.41</v>
          </cell>
          <cell r="T126">
            <v>0.37744308300000001</v>
          </cell>
          <cell r="U126">
            <v>9075250</v>
          </cell>
          <cell r="V126">
            <v>20011313.238000002</v>
          </cell>
          <cell r="W126">
            <v>25465797.073600002</v>
          </cell>
          <cell r="X126">
            <v>195.93910708057203</v>
          </cell>
          <cell r="Y126">
            <v>3.9063172340393102</v>
          </cell>
          <cell r="Z126">
            <v>20.576000213623001</v>
          </cell>
          <cell r="AA126">
            <v>4.2393644425714196</v>
          </cell>
          <cell r="AB126">
            <v>21.490449999999999</v>
          </cell>
          <cell r="AC126">
            <v>47.781840000000003</v>
          </cell>
          <cell r="AD126">
            <v>20087</v>
          </cell>
          <cell r="AE126">
            <v>40</v>
          </cell>
          <cell r="AF126">
            <v>49.3</v>
          </cell>
          <cell r="AG126">
            <v>9.2899999999999991</v>
          </cell>
          <cell r="AH126">
            <v>0.55862454800000005</v>
          </cell>
          <cell r="AI126">
            <v>0.164882313</v>
          </cell>
          <cell r="AJ126">
            <v>0</v>
          </cell>
          <cell r="AK126">
            <v>0</v>
          </cell>
          <cell r="BR126">
            <v>62.053600000000003</v>
          </cell>
          <cell r="BS126">
            <v>88.812250000000006</v>
          </cell>
          <cell r="CA126">
            <v>29136808</v>
          </cell>
          <cell r="CB126">
            <v>28341208</v>
          </cell>
          <cell r="CC126">
            <v>143350</v>
          </cell>
        </row>
        <row r="127">
          <cell r="A127" t="str">
            <v>Netherlands</v>
          </cell>
          <cell r="B127" t="str">
            <v>NLD</v>
          </cell>
          <cell r="C127">
            <v>3489.6468452210529</v>
          </cell>
          <cell r="D127">
            <v>0</v>
          </cell>
          <cell r="E127">
            <v>88839.511500000008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2.8571428999999999E-2</v>
          </cell>
          <cell r="M127">
            <v>0</v>
          </cell>
          <cell r="N127" t="str">
            <v>No data</v>
          </cell>
          <cell r="O127" t="str">
            <v>No data</v>
          </cell>
          <cell r="P127" t="str">
            <v>No data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511.45791035915704</v>
          </cell>
          <cell r="Y127">
            <v>0.94454073905944802</v>
          </cell>
          <cell r="Z127">
            <v>92.236000061035199</v>
          </cell>
          <cell r="AA127">
            <v>2.2263915622436099</v>
          </cell>
          <cell r="AB127">
            <v>0</v>
          </cell>
          <cell r="AC127" t="str">
            <v>No data</v>
          </cell>
          <cell r="AD127">
            <v>6415</v>
          </cell>
          <cell r="AE127">
            <v>80</v>
          </cell>
          <cell r="AF127" t="str">
            <v>No data</v>
          </cell>
          <cell r="AG127">
            <v>5.0129999999999999</v>
          </cell>
          <cell r="AH127">
            <v>8.3266700000000004E-4</v>
          </cell>
          <cell r="AI127">
            <v>8.3266700000000004E-4</v>
          </cell>
          <cell r="AJ127">
            <v>0</v>
          </cell>
          <cell r="AK127">
            <v>0</v>
          </cell>
          <cell r="BR127">
            <v>97.713610000000003</v>
          </cell>
          <cell r="BS127">
            <v>100</v>
          </cell>
          <cell r="CA127">
            <v>17134873</v>
          </cell>
          <cell r="CB127">
            <v>16908948</v>
          </cell>
          <cell r="CC127">
            <v>33730</v>
          </cell>
        </row>
        <row r="128">
          <cell r="A128" t="str">
            <v>New Zealand</v>
          </cell>
          <cell r="B128" t="str">
            <v>NZL</v>
          </cell>
          <cell r="C128">
            <v>7300.5081248842098</v>
          </cell>
          <cell r="D128">
            <v>1964.3890421368421</v>
          </cell>
          <cell r="E128">
            <v>12861.413500000001</v>
          </cell>
          <cell r="F128">
            <v>48.415999999999997</v>
          </cell>
          <cell r="G128">
            <v>8991.17</v>
          </cell>
          <cell r="H128">
            <v>0</v>
          </cell>
          <cell r="I128">
            <v>7073.5910000000003</v>
          </cell>
          <cell r="J128">
            <v>0</v>
          </cell>
          <cell r="K128">
            <v>5.7142857142857141E-2</v>
          </cell>
          <cell r="L128">
            <v>8.5714286000000001E-2</v>
          </cell>
          <cell r="M128" t="str">
            <v>No data</v>
          </cell>
          <cell r="N128" t="str">
            <v>No data</v>
          </cell>
          <cell r="O128" t="str">
            <v>No data</v>
          </cell>
          <cell r="P128" t="str">
            <v>No data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104689.567694</v>
          </cell>
          <cell r="X128">
            <v>18.554175686453231</v>
          </cell>
          <cell r="Y128">
            <v>2.1837251186370898</v>
          </cell>
          <cell r="Z128">
            <v>86.698997497558594</v>
          </cell>
          <cell r="AA128">
            <v>2.6728231011022898</v>
          </cell>
          <cell r="AB128">
            <v>0</v>
          </cell>
          <cell r="AC128" t="str">
            <v>No data</v>
          </cell>
          <cell r="AD128">
            <v>2747</v>
          </cell>
          <cell r="AE128">
            <v>80</v>
          </cell>
          <cell r="AF128" t="str">
            <v>No data</v>
          </cell>
          <cell r="AG128">
            <v>6.2469999999999999</v>
          </cell>
          <cell r="AH128">
            <v>1.7823940000000001E-3</v>
          </cell>
          <cell r="AI128">
            <v>1.7823940000000001E-3</v>
          </cell>
          <cell r="AJ128">
            <v>0</v>
          </cell>
          <cell r="AK128">
            <v>0</v>
          </cell>
          <cell r="BR128">
            <v>100</v>
          </cell>
          <cell r="BS128">
            <v>100</v>
          </cell>
          <cell r="CA128">
            <v>4822233</v>
          </cell>
          <cell r="CB128">
            <v>4528526</v>
          </cell>
          <cell r="CC128">
            <v>263310</v>
          </cell>
        </row>
        <row r="129">
          <cell r="A129" t="str">
            <v>Nicaragua</v>
          </cell>
          <cell r="B129" t="str">
            <v>NIC</v>
          </cell>
          <cell r="C129">
            <v>12693.492295389473</v>
          </cell>
          <cell r="D129">
            <v>7903.0088896421048</v>
          </cell>
          <cell r="E129">
            <v>34153.228499999997</v>
          </cell>
          <cell r="F129">
            <v>182.26599999999999</v>
          </cell>
          <cell r="G129">
            <v>18979.775000000001</v>
          </cell>
          <cell r="H129">
            <v>296.43350000000004</v>
          </cell>
          <cell r="I129">
            <v>3831.3440000000005</v>
          </cell>
          <cell r="J129">
            <v>37514</v>
          </cell>
          <cell r="K129">
            <v>0.17142857142857143</v>
          </cell>
          <cell r="L129">
            <v>5.7142856999999998E-2</v>
          </cell>
          <cell r="M129" t="str">
            <v>No data</v>
          </cell>
          <cell r="N129" t="str">
            <v>No data</v>
          </cell>
          <cell r="O129" t="str">
            <v>No data</v>
          </cell>
          <cell r="P129" t="str">
            <v>No data</v>
          </cell>
          <cell r="Q129">
            <v>3364917.077</v>
          </cell>
          <cell r="R129">
            <v>0.51144853099999998</v>
          </cell>
          <cell r="S129">
            <v>2800305.503</v>
          </cell>
          <cell r="T129">
            <v>0.42563073699999998</v>
          </cell>
          <cell r="U129">
            <v>5123408</v>
          </cell>
          <cell r="V129">
            <v>4704842.1497999998</v>
          </cell>
          <cell r="W129">
            <v>5551754.2096100003</v>
          </cell>
          <cell r="X129">
            <v>53.72704836297158</v>
          </cell>
          <cell r="Y129">
            <v>1.6284197568893399</v>
          </cell>
          <cell r="Z129">
            <v>59.012001037597699</v>
          </cell>
          <cell r="AA129" t="str">
            <v>No data</v>
          </cell>
          <cell r="AB129">
            <v>6.5029899999999996</v>
          </cell>
          <cell r="AC129" t="str">
            <v>No data</v>
          </cell>
          <cell r="AD129">
            <v>398</v>
          </cell>
          <cell r="AE129">
            <v>80</v>
          </cell>
          <cell r="AF129">
            <v>42.2</v>
          </cell>
          <cell r="AG129">
            <v>9.9169999999999998</v>
          </cell>
          <cell r="AH129">
            <v>0.13557290699999999</v>
          </cell>
          <cell r="AI129">
            <v>9.1686853999999998E-2</v>
          </cell>
          <cell r="AJ129">
            <v>0</v>
          </cell>
          <cell r="AK129">
            <v>0</v>
          </cell>
          <cell r="BR129">
            <v>74.434730000000002</v>
          </cell>
          <cell r="BS129">
            <v>81.524760000000001</v>
          </cell>
          <cell r="CA129">
            <v>6624554</v>
          </cell>
          <cell r="CB129">
            <v>6073017</v>
          </cell>
          <cell r="CC129">
            <v>120340</v>
          </cell>
        </row>
        <row r="130">
          <cell r="A130" t="str">
            <v>Niger</v>
          </cell>
          <cell r="B130" t="str">
            <v>NER</v>
          </cell>
          <cell r="C130">
            <v>0</v>
          </cell>
          <cell r="D130">
            <v>0</v>
          </cell>
          <cell r="E130">
            <v>193244.47949999999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681213</v>
          </cell>
          <cell r="K130">
            <v>0.2857142857142857</v>
          </cell>
          <cell r="L130">
            <v>8.5714286000000001E-2</v>
          </cell>
          <cell r="M130">
            <v>14796167.3192</v>
          </cell>
          <cell r="N130">
            <v>0</v>
          </cell>
          <cell r="O130">
            <v>118169.677127</v>
          </cell>
          <cell r="P130">
            <v>0</v>
          </cell>
          <cell r="Q130">
            <v>0</v>
          </cell>
          <cell r="R130">
            <v>0</v>
          </cell>
          <cell r="S130">
            <v>22769493.609999999</v>
          </cell>
          <cell r="T130">
            <v>0.979048433</v>
          </cell>
          <cell r="U130">
            <v>1710509</v>
          </cell>
          <cell r="V130">
            <v>19590642.600000001</v>
          </cell>
          <cell r="W130">
            <v>16824850.177900001</v>
          </cell>
          <cell r="X130">
            <v>17.717650588142416</v>
          </cell>
          <cell r="Y130">
            <v>4.4291138648986799</v>
          </cell>
          <cell r="Z130">
            <v>16.625999450683601</v>
          </cell>
          <cell r="AA130">
            <v>5.91684917249255</v>
          </cell>
          <cell r="AB130">
            <v>67.849069999999998</v>
          </cell>
          <cell r="AC130">
            <v>8.9778599999999997</v>
          </cell>
          <cell r="AD130" t="str">
            <v>No data</v>
          </cell>
          <cell r="AE130">
            <v>20</v>
          </cell>
          <cell r="AF130">
            <v>58.8</v>
          </cell>
          <cell r="AG130">
            <v>19.777999999999999</v>
          </cell>
          <cell r="AH130">
            <v>0.87733661500000004</v>
          </cell>
          <cell r="AI130">
            <v>0.61532894199999999</v>
          </cell>
          <cell r="AJ130">
            <v>0</v>
          </cell>
          <cell r="AK130">
            <v>5</v>
          </cell>
          <cell r="BR130">
            <v>13.566660000000001</v>
          </cell>
          <cell r="BS130">
            <v>50.273069999999997</v>
          </cell>
          <cell r="CA130">
            <v>24206636</v>
          </cell>
          <cell r="CB130">
            <v>19916908</v>
          </cell>
          <cell r="CC130">
            <v>1266700</v>
          </cell>
        </row>
        <row r="131">
          <cell r="A131" t="str">
            <v>Nigeria</v>
          </cell>
          <cell r="B131" t="str">
            <v>NGA</v>
          </cell>
          <cell r="C131">
            <v>0</v>
          </cell>
          <cell r="D131">
            <v>0</v>
          </cell>
          <cell r="E131">
            <v>895575.74549999996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5.7142856999999998E-2</v>
          </cell>
          <cell r="M131">
            <v>77339375.315200001</v>
          </cell>
          <cell r="N131">
            <v>4496118.0718799997</v>
          </cell>
          <cell r="O131">
            <v>57682539.521799996</v>
          </cell>
          <cell r="P131">
            <v>3524148.4325600001</v>
          </cell>
          <cell r="Q131">
            <v>224842324</v>
          </cell>
          <cell r="R131">
            <v>1</v>
          </cell>
          <cell r="S131">
            <v>224842324</v>
          </cell>
          <cell r="T131">
            <v>1</v>
          </cell>
          <cell r="U131">
            <v>108027603</v>
          </cell>
          <cell r="V131">
            <v>176216204.28600001</v>
          </cell>
          <cell r="W131">
            <v>181160272.183</v>
          </cell>
          <cell r="X131">
            <v>215.06498896538093</v>
          </cell>
          <cell r="Y131">
            <v>4.0966105461120597</v>
          </cell>
          <cell r="Z131">
            <v>51.958000183105497</v>
          </cell>
          <cell r="AA131">
            <v>4.9014286643141203</v>
          </cell>
          <cell r="AB131">
            <v>19.804320000000001</v>
          </cell>
          <cell r="AC131">
            <v>41.948920000000001</v>
          </cell>
          <cell r="AD131">
            <v>404</v>
          </cell>
          <cell r="AE131">
            <v>40</v>
          </cell>
          <cell r="AF131">
            <v>53.9</v>
          </cell>
          <cell r="AG131">
            <v>16.463999999999999</v>
          </cell>
          <cell r="AH131">
            <v>0.95598933500000005</v>
          </cell>
          <cell r="AI131">
            <v>0.943308272</v>
          </cell>
          <cell r="AJ131">
            <v>0</v>
          </cell>
          <cell r="AK131">
            <v>5</v>
          </cell>
          <cell r="BR131">
            <v>39.171750000000003</v>
          </cell>
          <cell r="BS131">
            <v>71.376630000000006</v>
          </cell>
          <cell r="CA131">
            <v>206139587</v>
          </cell>
          <cell r="CB131">
            <v>182141741</v>
          </cell>
          <cell r="CC131">
            <v>910770</v>
          </cell>
        </row>
        <row r="132">
          <cell r="A132" t="str">
            <v>North Macedonia</v>
          </cell>
          <cell r="B132" t="str">
            <v>MKD</v>
          </cell>
          <cell r="C132">
            <v>4375.1794427578943</v>
          </cell>
          <cell r="D132">
            <v>369.45136658526314</v>
          </cell>
          <cell r="E132">
            <v>10423.136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285</v>
          </cell>
          <cell r="K132">
            <v>2.8571428571428571E-2</v>
          </cell>
          <cell r="L132">
            <v>0.171428571</v>
          </cell>
          <cell r="M132">
            <v>1846767.7174500001</v>
          </cell>
          <cell r="N132" t="str">
            <v>No data</v>
          </cell>
          <cell r="O132" t="str">
            <v>No data</v>
          </cell>
          <cell r="P132" t="str">
            <v>No data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82.591514670896117</v>
          </cell>
          <cell r="Y132">
            <v>0.46587261557579002</v>
          </cell>
          <cell r="Z132">
            <v>58.481998443603501</v>
          </cell>
          <cell r="AA132" t="str">
            <v>No data</v>
          </cell>
          <cell r="AB132">
            <v>0.68447999999999998</v>
          </cell>
          <cell r="AC132" t="str">
            <v>No data</v>
          </cell>
          <cell r="AD132">
            <v>534</v>
          </cell>
          <cell r="AE132">
            <v>60</v>
          </cell>
          <cell r="AF132">
            <v>8.3000000000000007</v>
          </cell>
          <cell r="AG132">
            <v>5.37</v>
          </cell>
          <cell r="AH132">
            <v>6.9661590000000004E-3</v>
          </cell>
          <cell r="AI132">
            <v>4.9671649999999999E-3</v>
          </cell>
          <cell r="AJ132">
            <v>0</v>
          </cell>
          <cell r="AK132">
            <v>0</v>
          </cell>
          <cell r="BR132">
            <v>99.124740000000003</v>
          </cell>
          <cell r="BS132">
            <v>93.141459999999995</v>
          </cell>
          <cell r="CA132">
            <v>2083380</v>
          </cell>
          <cell r="CB132">
            <v>2078210</v>
          </cell>
          <cell r="CC132">
            <v>25220</v>
          </cell>
        </row>
        <row r="133">
          <cell r="A133" t="str">
            <v>Norway</v>
          </cell>
          <cell r="B133" t="str">
            <v>NOR</v>
          </cell>
          <cell r="C133">
            <v>137.14880760147369</v>
          </cell>
          <cell r="D133">
            <v>0</v>
          </cell>
          <cell r="E133" t="str">
            <v>No data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8.5714286000000001E-2</v>
          </cell>
          <cell r="M133">
            <v>0</v>
          </cell>
          <cell r="N133" t="str">
            <v>No data</v>
          </cell>
          <cell r="O133" t="str">
            <v>No data</v>
          </cell>
          <cell r="P133" t="str">
            <v>No data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14.554919537497476</v>
          </cell>
          <cell r="Y133">
            <v>1.0211551189422601</v>
          </cell>
          <cell r="Z133">
            <v>82.9739990234375</v>
          </cell>
          <cell r="AA133">
            <v>2.2154372612291202</v>
          </cell>
          <cell r="AB133">
            <v>0</v>
          </cell>
          <cell r="AC133" t="str">
            <v>No data</v>
          </cell>
          <cell r="AD133">
            <v>4859</v>
          </cell>
          <cell r="AE133">
            <v>100</v>
          </cell>
          <cell r="AF133">
            <v>1E-3</v>
          </cell>
          <cell r="AG133">
            <v>5.5659999999999998</v>
          </cell>
          <cell r="AH133">
            <v>4.4781299999999998E-4</v>
          </cell>
          <cell r="AI133">
            <v>2.2765099999999999E-4</v>
          </cell>
          <cell r="AJ133">
            <v>0</v>
          </cell>
          <cell r="AK133">
            <v>0</v>
          </cell>
          <cell r="BR133">
            <v>98.054390000000012</v>
          </cell>
          <cell r="BS133">
            <v>100.00001</v>
          </cell>
          <cell r="CA133">
            <v>5421242</v>
          </cell>
          <cell r="CB133">
            <v>5211664</v>
          </cell>
          <cell r="CC133">
            <v>304250</v>
          </cell>
        </row>
        <row r="134">
          <cell r="A134" t="str">
            <v>Oman</v>
          </cell>
          <cell r="B134" t="str">
            <v>OMN</v>
          </cell>
          <cell r="C134">
            <v>0</v>
          </cell>
          <cell r="D134">
            <v>0</v>
          </cell>
          <cell r="E134">
            <v>11495.564000000002</v>
          </cell>
          <cell r="F134">
            <v>532.928</v>
          </cell>
          <cell r="G134">
            <v>7617.7674999999999</v>
          </cell>
          <cell r="H134">
            <v>0</v>
          </cell>
          <cell r="I134">
            <v>11489.839000000002</v>
          </cell>
          <cell r="J134">
            <v>0</v>
          </cell>
          <cell r="K134">
            <v>0</v>
          </cell>
          <cell r="L134">
            <v>0.2</v>
          </cell>
          <cell r="M134">
            <v>2065649.61769</v>
          </cell>
          <cell r="N134" t="str">
            <v>No data</v>
          </cell>
          <cell r="O134" t="str">
            <v>No data</v>
          </cell>
          <cell r="P134" t="str">
            <v>No data</v>
          </cell>
          <cell r="Q134">
            <v>1700443.0179999999</v>
          </cell>
          <cell r="R134">
            <v>0.36069122300000001</v>
          </cell>
          <cell r="S134">
            <v>1700443.0179999999</v>
          </cell>
          <cell r="T134">
            <v>0.36069122300000001</v>
          </cell>
          <cell r="U134">
            <v>343381</v>
          </cell>
          <cell r="V134">
            <v>3338269.0414900002</v>
          </cell>
          <cell r="W134">
            <v>3094137.0482000001</v>
          </cell>
          <cell r="X134">
            <v>15.604145395799677</v>
          </cell>
          <cell r="Y134">
            <v>3.5816392898559601</v>
          </cell>
          <cell r="Z134">
            <v>86.2760009765625</v>
          </cell>
          <cell r="AA134" t="str">
            <v>No data</v>
          </cell>
          <cell r="AB134">
            <v>0</v>
          </cell>
          <cell r="AC134">
            <v>97.4</v>
          </cell>
          <cell r="AD134">
            <v>688</v>
          </cell>
          <cell r="AE134">
            <v>80</v>
          </cell>
          <cell r="AF134" t="str">
            <v>No data</v>
          </cell>
          <cell r="AG134">
            <v>8.8840000000000003</v>
          </cell>
          <cell r="AH134">
            <v>1.9785937999999999E-2</v>
          </cell>
          <cell r="AI134">
            <v>3.8736220000000002E-3</v>
          </cell>
          <cell r="AJ134">
            <v>0</v>
          </cell>
          <cell r="AK134">
            <v>0</v>
          </cell>
          <cell r="BR134">
            <v>100</v>
          </cell>
          <cell r="BS134">
            <v>91.938079999999999</v>
          </cell>
          <cell r="CA134">
            <v>5106622</v>
          </cell>
          <cell r="CB134">
            <v>4496150</v>
          </cell>
          <cell r="CC134">
            <v>309500</v>
          </cell>
        </row>
        <row r="135">
          <cell r="A135" t="str">
            <v>Pakistan</v>
          </cell>
          <cell r="B135" t="str">
            <v>PAK</v>
          </cell>
          <cell r="C135">
            <v>397247.43516210525</v>
          </cell>
          <cell r="D135">
            <v>63935.814316421049</v>
          </cell>
          <cell r="E135">
            <v>1855598.902</v>
          </cell>
          <cell r="F135">
            <v>270.75599999999997</v>
          </cell>
          <cell r="G135">
            <v>87921.01999999999</v>
          </cell>
          <cell r="H135">
            <v>2.859</v>
          </cell>
          <cell r="I135">
            <v>20309.603999999999</v>
          </cell>
          <cell r="J135">
            <v>196597</v>
          </cell>
          <cell r="K135">
            <v>5.7142857142857141E-2</v>
          </cell>
          <cell r="L135">
            <v>0.14285714299999999</v>
          </cell>
          <cell r="M135">
            <v>146740132.38100001</v>
          </cell>
          <cell r="N135" t="str">
            <v>No data</v>
          </cell>
          <cell r="O135" t="str">
            <v>No data</v>
          </cell>
          <cell r="P135" t="str">
            <v>No data</v>
          </cell>
          <cell r="Q135">
            <v>218094626.69999999</v>
          </cell>
          <cell r="R135">
            <v>0.96778708800000002</v>
          </cell>
          <cell r="S135">
            <v>217338502.40000001</v>
          </cell>
          <cell r="T135">
            <v>0.964431814</v>
          </cell>
          <cell r="U135">
            <v>42291050</v>
          </cell>
          <cell r="V135">
            <v>149161066.48300001</v>
          </cell>
          <cell r="W135">
            <v>162766709.21799999</v>
          </cell>
          <cell r="X135">
            <v>275.28931870070568</v>
          </cell>
          <cell r="Y135">
            <v>2.6749415397643999</v>
          </cell>
          <cell r="Z135">
            <v>37.165000915527301</v>
          </cell>
          <cell r="AA135">
            <v>6.8044786624803502</v>
          </cell>
          <cell r="AB135">
            <v>10.429360000000001</v>
          </cell>
          <cell r="AC135">
            <v>59.606909999999999</v>
          </cell>
          <cell r="AD135">
            <v>13523</v>
          </cell>
          <cell r="AE135">
            <v>40</v>
          </cell>
          <cell r="AF135">
            <v>40.1</v>
          </cell>
          <cell r="AG135">
            <v>12.659000000000001</v>
          </cell>
          <cell r="AH135">
            <v>0.82693720900000001</v>
          </cell>
          <cell r="AI135">
            <v>0.56365486899999995</v>
          </cell>
          <cell r="AJ135">
            <v>0</v>
          </cell>
          <cell r="AK135">
            <v>0</v>
          </cell>
          <cell r="BR135">
            <v>59.869500000000002</v>
          </cell>
          <cell r="BS135">
            <v>91.465450000000004</v>
          </cell>
          <cell r="CA135">
            <v>220892331</v>
          </cell>
          <cell r="CB135">
            <v>188897179</v>
          </cell>
          <cell r="CC135">
            <v>770880</v>
          </cell>
        </row>
        <row r="136">
          <cell r="A136" t="str">
            <v>Palau</v>
          </cell>
          <cell r="B136" t="str">
            <v>PLW</v>
          </cell>
          <cell r="C136">
            <v>0</v>
          </cell>
          <cell r="D136">
            <v>0</v>
          </cell>
          <cell r="E136" t="str">
            <v>No data</v>
          </cell>
          <cell r="F136">
            <v>1.444</v>
          </cell>
          <cell r="G136">
            <v>391.54899999999998</v>
          </cell>
          <cell r="H136">
            <v>43.582999999999998</v>
          </cell>
          <cell r="I136">
            <v>72.45</v>
          </cell>
          <cell r="J136">
            <v>0</v>
          </cell>
          <cell r="K136">
            <v>2.8571428571428571E-2</v>
          </cell>
          <cell r="L136" t="str">
            <v>No data</v>
          </cell>
          <cell r="M136">
            <v>0</v>
          </cell>
          <cell r="N136" t="str">
            <v>No data</v>
          </cell>
          <cell r="O136" t="str">
            <v>No data</v>
          </cell>
          <cell r="P136" t="str">
            <v>No data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13555.4324695</v>
          </cell>
          <cell r="W136">
            <v>4856.4605889300001</v>
          </cell>
          <cell r="X136">
            <v>38.928260869565214</v>
          </cell>
          <cell r="Y136">
            <v>1.1463214159011801</v>
          </cell>
          <cell r="Z136">
            <v>80.987998962402301</v>
          </cell>
          <cell r="AA136" t="str">
            <v>No data</v>
          </cell>
          <cell r="AB136">
            <v>0</v>
          </cell>
          <cell r="AC136" t="str">
            <v>No data</v>
          </cell>
          <cell r="AD136">
            <v>11</v>
          </cell>
          <cell r="AE136">
            <v>60</v>
          </cell>
          <cell r="AF136" t="str">
            <v>No data</v>
          </cell>
          <cell r="AG136" t="str">
            <v>No data</v>
          </cell>
          <cell r="AH136">
            <v>6.9300000000000004E-5</v>
          </cell>
          <cell r="AI136">
            <v>6.9300000000000004E-5</v>
          </cell>
          <cell r="AJ136">
            <v>0</v>
          </cell>
          <cell r="AK136">
            <v>0</v>
          </cell>
          <cell r="BR136">
            <v>100</v>
          </cell>
          <cell r="BS136">
            <v>100</v>
          </cell>
          <cell r="CA136">
            <v>18092</v>
          </cell>
          <cell r="CB136">
            <v>21291</v>
          </cell>
          <cell r="CC136">
            <v>460</v>
          </cell>
        </row>
        <row r="137">
          <cell r="A137" t="str">
            <v>Palestine</v>
          </cell>
          <cell r="B137" t="str">
            <v>PSE</v>
          </cell>
          <cell r="C137">
            <v>6258.2095019999997</v>
          </cell>
          <cell r="D137">
            <v>249.39494036210527</v>
          </cell>
          <cell r="E137">
            <v>1772.9949999999999</v>
          </cell>
          <cell r="F137">
            <v>8.86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 t="str">
            <v>No data</v>
          </cell>
          <cell r="M137">
            <v>0</v>
          </cell>
          <cell r="N137" t="str">
            <v>No data</v>
          </cell>
          <cell r="O137" t="str">
            <v>No data</v>
          </cell>
          <cell r="P137" t="str">
            <v>No data</v>
          </cell>
          <cell r="Q137">
            <v>4838899.8629999999</v>
          </cell>
          <cell r="R137">
            <v>0.978430982</v>
          </cell>
          <cell r="S137">
            <v>4838899.8629999999</v>
          </cell>
          <cell r="T137">
            <v>0.978430982</v>
          </cell>
          <cell r="U137">
            <v>59549</v>
          </cell>
          <cell r="V137">
            <v>4453596.4599400004</v>
          </cell>
          <cell r="W137">
            <v>1218800.64848</v>
          </cell>
          <cell r="X137">
            <v>758.9845514950166</v>
          </cell>
          <cell r="Y137">
            <v>2.8508765697479199</v>
          </cell>
          <cell r="Z137">
            <v>76.719001770019503</v>
          </cell>
          <cell r="AA137" t="str">
            <v>No data</v>
          </cell>
          <cell r="AB137">
            <v>0.1636</v>
          </cell>
          <cell r="AC137" t="str">
            <v>No data</v>
          </cell>
          <cell r="AD137">
            <v>544</v>
          </cell>
          <cell r="AE137" t="str">
            <v>No data</v>
          </cell>
          <cell r="AF137">
            <v>42.3</v>
          </cell>
          <cell r="AG137">
            <v>13.583</v>
          </cell>
          <cell r="AH137">
            <v>0.33008923699999998</v>
          </cell>
          <cell r="AI137">
            <v>0.20855237099999999</v>
          </cell>
          <cell r="AJ137">
            <v>0</v>
          </cell>
          <cell r="AK137">
            <v>0</v>
          </cell>
          <cell r="BR137">
            <v>96.939009999999996</v>
          </cell>
          <cell r="BS137">
            <v>96.826899999999995</v>
          </cell>
          <cell r="CA137">
            <v>5101416</v>
          </cell>
          <cell r="CB137">
            <v>4664642</v>
          </cell>
          <cell r="CC137">
            <v>6020</v>
          </cell>
        </row>
        <row r="138">
          <cell r="A138" t="str">
            <v>Panama</v>
          </cell>
          <cell r="B138" t="str">
            <v>PAN</v>
          </cell>
          <cell r="C138">
            <v>8187.8317104842099</v>
          </cell>
          <cell r="D138">
            <v>4005.9850345052632</v>
          </cell>
          <cell r="E138">
            <v>6505.9204999999993</v>
          </cell>
          <cell r="F138">
            <v>378.80200000000002</v>
          </cell>
          <cell r="G138">
            <v>1245.067</v>
          </cell>
          <cell r="H138">
            <v>0</v>
          </cell>
          <cell r="I138">
            <v>5548.9820000000009</v>
          </cell>
          <cell r="J138">
            <v>0</v>
          </cell>
          <cell r="K138">
            <v>8.5714285714285715E-2</v>
          </cell>
          <cell r="L138">
            <v>2.8571428999999999E-2</v>
          </cell>
          <cell r="M138" t="str">
            <v>No data</v>
          </cell>
          <cell r="N138" t="str">
            <v>No data</v>
          </cell>
          <cell r="O138" t="str">
            <v>No data</v>
          </cell>
          <cell r="P138" t="str">
            <v>No data</v>
          </cell>
          <cell r="Q138">
            <v>553504.6189</v>
          </cell>
          <cell r="R138">
            <v>0.13644482099999999</v>
          </cell>
          <cell r="S138">
            <v>406041.71019999997</v>
          </cell>
          <cell r="T138">
            <v>0.100093633</v>
          </cell>
          <cell r="U138">
            <v>3131023</v>
          </cell>
          <cell r="V138">
            <v>2920888.9940499999</v>
          </cell>
          <cell r="W138">
            <v>3771351.0307700001</v>
          </cell>
          <cell r="X138">
            <v>56.186077481840194</v>
          </cell>
          <cell r="Y138">
            <v>2.1164810657501198</v>
          </cell>
          <cell r="Z138">
            <v>68.414001464843807</v>
          </cell>
          <cell r="AA138">
            <v>3.6700825940654598</v>
          </cell>
          <cell r="AB138">
            <v>4.42021</v>
          </cell>
          <cell r="AC138" t="str">
            <v>No data</v>
          </cell>
          <cell r="AD138">
            <v>965</v>
          </cell>
          <cell r="AE138">
            <v>80</v>
          </cell>
          <cell r="AF138">
            <v>22.1</v>
          </cell>
          <cell r="AG138">
            <v>9.0229999999999997</v>
          </cell>
          <cell r="AH138">
            <v>4.7386829999999996E-3</v>
          </cell>
          <cell r="AI138">
            <v>4.7386829999999996E-3</v>
          </cell>
          <cell r="AJ138">
            <v>0</v>
          </cell>
          <cell r="AK138">
            <v>0</v>
          </cell>
          <cell r="BR138">
            <v>83.315460000000002</v>
          </cell>
          <cell r="BS138">
            <v>96.382419999999996</v>
          </cell>
          <cell r="CA138">
            <v>4314768</v>
          </cell>
          <cell r="CB138">
            <v>3926469</v>
          </cell>
          <cell r="CC138">
            <v>74340</v>
          </cell>
        </row>
        <row r="139">
          <cell r="A139" t="str">
            <v>Papua New Guinea</v>
          </cell>
          <cell r="B139" t="str">
            <v>PNG</v>
          </cell>
          <cell r="C139">
            <v>15324.563945705264</v>
          </cell>
          <cell r="D139">
            <v>14852.775762610525</v>
          </cell>
          <cell r="E139">
            <v>36931.208499999993</v>
          </cell>
          <cell r="F139">
            <v>357.93</v>
          </cell>
          <cell r="G139">
            <v>2428.1820000000002</v>
          </cell>
          <cell r="H139">
            <v>0</v>
          </cell>
          <cell r="I139">
            <v>9412.5460000000021</v>
          </cell>
          <cell r="J139">
            <v>86285</v>
          </cell>
          <cell r="K139">
            <v>5.7142857142857141E-2</v>
          </cell>
          <cell r="L139">
            <v>0</v>
          </cell>
          <cell r="M139">
            <v>2703562.6650899998</v>
          </cell>
          <cell r="N139" t="str">
            <v>No data</v>
          </cell>
          <cell r="O139" t="str">
            <v>No data</v>
          </cell>
          <cell r="P139" t="str">
            <v>No data</v>
          </cell>
          <cell r="Q139">
            <v>8720529.0639999993</v>
          </cell>
          <cell r="R139">
            <v>0.88039591399999995</v>
          </cell>
          <cell r="S139">
            <v>7764383.1739999996</v>
          </cell>
          <cell r="T139">
            <v>0.78386657199999998</v>
          </cell>
          <cell r="U139">
            <v>2727962</v>
          </cell>
          <cell r="V139">
            <v>2084523.68074</v>
          </cell>
          <cell r="W139">
            <v>5926082.0695200004</v>
          </cell>
          <cell r="X139">
            <v>19.004363379410854</v>
          </cell>
          <cell r="Y139">
            <v>2.6431252956390399</v>
          </cell>
          <cell r="Z139">
            <v>13.3450002670288</v>
          </cell>
          <cell r="AA139" t="str">
            <v>No data</v>
          </cell>
          <cell r="AB139">
            <v>14.46893</v>
          </cell>
          <cell r="AC139" t="str">
            <v>No data</v>
          </cell>
          <cell r="AD139">
            <v>103</v>
          </cell>
          <cell r="AE139" t="str">
            <v>No data</v>
          </cell>
          <cell r="AF139" t="str">
            <v>No data</v>
          </cell>
          <cell r="AG139">
            <v>12.375</v>
          </cell>
          <cell r="AH139">
            <v>0.310223476</v>
          </cell>
          <cell r="AI139">
            <v>7.4545129000000002E-2</v>
          </cell>
          <cell r="AJ139">
            <v>0</v>
          </cell>
          <cell r="AK139">
            <v>0</v>
          </cell>
          <cell r="BR139">
            <v>12.94927</v>
          </cell>
          <cell r="BS139">
            <v>41.32705</v>
          </cell>
          <cell r="CA139">
            <v>8947027</v>
          </cell>
          <cell r="CB139">
            <v>7619178</v>
          </cell>
          <cell r="CC139">
            <v>452860</v>
          </cell>
        </row>
        <row r="140">
          <cell r="A140" t="str">
            <v>Paraguay</v>
          </cell>
          <cell r="B140" t="str">
            <v>PRY</v>
          </cell>
          <cell r="C140">
            <v>0.80564384058947369</v>
          </cell>
          <cell r="D140">
            <v>0</v>
          </cell>
          <cell r="E140">
            <v>29225.708500000001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50796</v>
          </cell>
          <cell r="K140">
            <v>0.2</v>
          </cell>
          <cell r="L140">
            <v>0</v>
          </cell>
          <cell r="M140" t="str">
            <v>No data</v>
          </cell>
          <cell r="N140" t="str">
            <v>No data</v>
          </cell>
          <cell r="O140" t="str">
            <v>No data</v>
          </cell>
          <cell r="P140" t="str">
            <v>No data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5396645</v>
          </cell>
          <cell r="V140">
            <v>6580166.09571</v>
          </cell>
          <cell r="W140">
            <v>5730371.4868900003</v>
          </cell>
          <cell r="X140">
            <v>17.508358922728416</v>
          </cell>
          <cell r="Y140">
            <v>1.7299902439117401</v>
          </cell>
          <cell r="Z140">
            <v>62.182998657226598</v>
          </cell>
          <cell r="AA140" t="str">
            <v>No data</v>
          </cell>
          <cell r="AB140">
            <v>0.66178999999999999</v>
          </cell>
          <cell r="AC140">
            <v>79.601529999999997</v>
          </cell>
          <cell r="AD140">
            <v>1258</v>
          </cell>
          <cell r="AE140">
            <v>80</v>
          </cell>
          <cell r="AF140">
            <v>17.100000000000001</v>
          </cell>
          <cell r="AG140">
            <v>9.83</v>
          </cell>
          <cell r="AH140">
            <v>0.146987903</v>
          </cell>
          <cell r="AI140">
            <v>1.9785354000000002E-2</v>
          </cell>
          <cell r="AJ140">
            <v>0</v>
          </cell>
          <cell r="AK140">
            <v>0</v>
          </cell>
          <cell r="BR140">
            <v>89.783690000000007</v>
          </cell>
          <cell r="BS140">
            <v>99.610199999999992</v>
          </cell>
          <cell r="CA140">
            <v>7132530</v>
          </cell>
          <cell r="CB140">
            <v>6620174</v>
          </cell>
          <cell r="CC140">
            <v>397300</v>
          </cell>
        </row>
        <row r="141">
          <cell r="A141" t="str">
            <v>Peru</v>
          </cell>
          <cell r="B141" t="str">
            <v>PER</v>
          </cell>
          <cell r="C141">
            <v>64186.410114526319</v>
          </cell>
          <cell r="D141">
            <v>55733.586458736841</v>
          </cell>
          <cell r="E141">
            <v>174814.49000000002</v>
          </cell>
          <cell r="F141">
            <v>2270.9360000000001</v>
          </cell>
          <cell r="G141">
            <v>0</v>
          </cell>
          <cell r="H141">
            <v>0</v>
          </cell>
          <cell r="I141">
            <v>0</v>
          </cell>
          <cell r="J141">
            <v>94900</v>
          </cell>
          <cell r="K141">
            <v>0.14285714285714285</v>
          </cell>
          <cell r="L141">
            <v>8.5714286000000001E-2</v>
          </cell>
          <cell r="M141" t="str">
            <v>No data</v>
          </cell>
          <cell r="N141" t="str">
            <v>No data</v>
          </cell>
          <cell r="O141" t="str">
            <v>No data</v>
          </cell>
          <cell r="P141" t="str">
            <v>No data</v>
          </cell>
          <cell r="Q141">
            <v>8803105.6750000007</v>
          </cell>
          <cell r="R141">
            <v>0.24980566300000001</v>
          </cell>
          <cell r="S141">
            <v>23569411.109999999</v>
          </cell>
          <cell r="T141">
            <v>0.66882900099999998</v>
          </cell>
          <cell r="U141">
            <v>6365488</v>
          </cell>
          <cell r="V141">
            <v>15327273.142999999</v>
          </cell>
          <cell r="W141">
            <v>18522270.857700001</v>
          </cell>
          <cell r="X141">
            <v>24.99160625</v>
          </cell>
          <cell r="Y141">
            <v>1.6624114513397199</v>
          </cell>
          <cell r="Z141">
            <v>78.2969970703125</v>
          </cell>
          <cell r="AA141">
            <v>3.7521822789402401</v>
          </cell>
          <cell r="AB141">
            <v>6.5294699999999999</v>
          </cell>
          <cell r="AC141" t="str">
            <v>No data</v>
          </cell>
          <cell r="AD141">
            <v>1017</v>
          </cell>
          <cell r="AE141">
            <v>80</v>
          </cell>
          <cell r="AF141">
            <v>33.1</v>
          </cell>
          <cell r="AG141">
            <v>8.593</v>
          </cell>
          <cell r="AH141">
            <v>0.25964358900000001</v>
          </cell>
          <cell r="AI141">
            <v>4.0739604999999998E-2</v>
          </cell>
          <cell r="AJ141">
            <v>0</v>
          </cell>
          <cell r="AK141">
            <v>0</v>
          </cell>
          <cell r="BR141">
            <v>74.342950000000002</v>
          </cell>
          <cell r="BS141">
            <v>91.127870000000001</v>
          </cell>
          <cell r="CA141">
            <v>32971846</v>
          </cell>
          <cell r="CB141">
            <v>31372221</v>
          </cell>
          <cell r="CC141">
            <v>1280000</v>
          </cell>
        </row>
        <row r="142">
          <cell r="A142" t="str">
            <v>Philippines</v>
          </cell>
          <cell r="B142" t="str">
            <v>PHL</v>
          </cell>
          <cell r="C142">
            <v>198730.81940989473</v>
          </cell>
          <cell r="D142">
            <v>167963.09058399999</v>
          </cell>
          <cell r="E142">
            <v>484019.65700000001</v>
          </cell>
          <cell r="F142">
            <v>4514.1379999999999</v>
          </cell>
          <cell r="G142">
            <v>1744679.1390000002</v>
          </cell>
          <cell r="H142">
            <v>1222043.2575000001</v>
          </cell>
          <cell r="I142">
            <v>769583.64600000007</v>
          </cell>
          <cell r="J142">
            <v>115830</v>
          </cell>
          <cell r="K142">
            <v>0.2</v>
          </cell>
          <cell r="L142">
            <v>2.8571428999999999E-2</v>
          </cell>
          <cell r="M142">
            <v>15865392.249500001</v>
          </cell>
          <cell r="N142" t="str">
            <v>No data</v>
          </cell>
          <cell r="O142" t="str">
            <v>No data</v>
          </cell>
          <cell r="P142" t="str">
            <v>No data</v>
          </cell>
          <cell r="Q142">
            <v>11302042.91</v>
          </cell>
          <cell r="R142">
            <v>9.9933550999999995E-2</v>
          </cell>
          <cell r="S142">
            <v>12091740.52</v>
          </cell>
          <cell r="T142">
            <v>0.106916119</v>
          </cell>
          <cell r="U142">
            <v>80286106</v>
          </cell>
          <cell r="V142">
            <v>84787656.054100007</v>
          </cell>
          <cell r="W142">
            <v>85455276.141800001</v>
          </cell>
          <cell r="X142">
            <v>357.68830532917463</v>
          </cell>
          <cell r="Y142">
            <v>1.89324975013733</v>
          </cell>
          <cell r="Z142">
            <v>47.408000946044901</v>
          </cell>
          <cell r="AA142">
            <v>4.2266613473705696</v>
          </cell>
          <cell r="AB142">
            <v>5.0860599999999998</v>
          </cell>
          <cell r="AC142">
            <v>78.462959999999995</v>
          </cell>
          <cell r="AD142">
            <v>10865</v>
          </cell>
          <cell r="AE142">
            <v>80</v>
          </cell>
          <cell r="AF142">
            <v>42.9</v>
          </cell>
          <cell r="AG142">
            <v>9.6880000000000006</v>
          </cell>
          <cell r="AH142">
            <v>0.69038427300000005</v>
          </cell>
          <cell r="AI142">
            <v>0.60457068700000005</v>
          </cell>
          <cell r="AJ142">
            <v>0</v>
          </cell>
          <cell r="AK142">
            <v>4</v>
          </cell>
          <cell r="BR142">
            <v>76.533500000000004</v>
          </cell>
          <cell r="BS142">
            <v>93.568380000000005</v>
          </cell>
          <cell r="CA142">
            <v>109581085</v>
          </cell>
          <cell r="CB142">
            <v>100699432</v>
          </cell>
          <cell r="CC142">
            <v>298170</v>
          </cell>
        </row>
        <row r="143">
          <cell r="A143" t="str">
            <v>Poland</v>
          </cell>
          <cell r="B143" t="str">
            <v>POL</v>
          </cell>
          <cell r="C143">
            <v>397.98060528210522</v>
          </cell>
          <cell r="D143">
            <v>0</v>
          </cell>
          <cell r="E143">
            <v>170252.84900000002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2.8571428571428571E-2</v>
          </cell>
          <cell r="L143">
            <v>0.14285714299999999</v>
          </cell>
          <cell r="M143">
            <v>3852.5614013700001</v>
          </cell>
          <cell r="N143" t="str">
            <v>No data</v>
          </cell>
          <cell r="O143" t="str">
            <v>No data</v>
          </cell>
          <cell r="P143" t="str">
            <v>No data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124.03588621444202</v>
          </cell>
          <cell r="Y143">
            <v>-2.8661610558629001E-2</v>
          </cell>
          <cell r="Z143">
            <v>60.042999267578097</v>
          </cell>
          <cell r="AA143">
            <v>2.81580919217578</v>
          </cell>
          <cell r="AB143">
            <v>0</v>
          </cell>
          <cell r="AC143" t="str">
            <v>No data</v>
          </cell>
          <cell r="AD143">
            <v>1493</v>
          </cell>
          <cell r="AE143" t="str">
            <v>No data</v>
          </cell>
          <cell r="AF143" t="str">
            <v>No data</v>
          </cell>
          <cell r="AG143">
            <v>4.9800000000000004</v>
          </cell>
          <cell r="AH143">
            <v>5.5443630000000001E-3</v>
          </cell>
          <cell r="AI143">
            <v>5.5443630000000001E-3</v>
          </cell>
          <cell r="AJ143">
            <v>0</v>
          </cell>
          <cell r="AK143">
            <v>0</v>
          </cell>
          <cell r="BR143">
            <v>98.796610000000001</v>
          </cell>
          <cell r="BS143">
            <v>99.724680000000006</v>
          </cell>
          <cell r="CA143">
            <v>37846605</v>
          </cell>
          <cell r="CB143">
            <v>38596272</v>
          </cell>
          <cell r="CC143">
            <v>304150</v>
          </cell>
        </row>
        <row r="144">
          <cell r="A144" t="str">
            <v>Portugal</v>
          </cell>
          <cell r="B144" t="str">
            <v>PRT</v>
          </cell>
          <cell r="C144">
            <v>9264.7998979157892</v>
          </cell>
          <cell r="D144">
            <v>0</v>
          </cell>
          <cell r="E144">
            <v>17422.981</v>
          </cell>
          <cell r="F144">
            <v>31.713999999999999</v>
          </cell>
          <cell r="G144">
            <v>469.83850000000001</v>
          </cell>
          <cell r="H144">
            <v>0</v>
          </cell>
          <cell r="I144">
            <v>0</v>
          </cell>
          <cell r="J144">
            <v>0</v>
          </cell>
          <cell r="K144">
            <v>5.7142857142857141E-2</v>
          </cell>
          <cell r="L144">
            <v>0.14285714299999999</v>
          </cell>
          <cell r="M144">
            <v>0</v>
          </cell>
          <cell r="N144" t="str">
            <v>No data</v>
          </cell>
          <cell r="O144" t="str">
            <v>No data</v>
          </cell>
          <cell r="P144" t="str">
            <v>No data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1089711.84598</v>
          </cell>
          <cell r="W144">
            <v>293586.05881299998</v>
          </cell>
          <cell r="X144">
            <v>112.23945350807048</v>
          </cell>
          <cell r="Y144">
            <v>1.0142695903778101</v>
          </cell>
          <cell r="Z144">
            <v>66.309997558593807</v>
          </cell>
          <cell r="AA144">
            <v>2.6557599190948298</v>
          </cell>
          <cell r="AB144">
            <v>0</v>
          </cell>
          <cell r="AC144" t="str">
            <v>No data</v>
          </cell>
          <cell r="AD144">
            <v>6284</v>
          </cell>
          <cell r="AE144">
            <v>80</v>
          </cell>
          <cell r="AF144">
            <v>3.6</v>
          </cell>
          <cell r="AG144">
            <v>3.9289999999999998</v>
          </cell>
          <cell r="AH144">
            <v>1.724324E-3</v>
          </cell>
          <cell r="AI144">
            <v>1.724324E-3</v>
          </cell>
          <cell r="AJ144">
            <v>0</v>
          </cell>
          <cell r="AK144">
            <v>0</v>
          </cell>
          <cell r="BR144">
            <v>99.608929999999987</v>
          </cell>
          <cell r="BS144">
            <v>99.907659999999993</v>
          </cell>
          <cell r="CA144">
            <v>10196707</v>
          </cell>
          <cell r="CB144">
            <v>10350768</v>
          </cell>
          <cell r="CC144">
            <v>91470</v>
          </cell>
        </row>
        <row r="145">
          <cell r="A145" t="str">
            <v>Qatar</v>
          </cell>
          <cell r="B145" t="str">
            <v>QAT</v>
          </cell>
          <cell r="C145">
            <v>0</v>
          </cell>
          <cell r="D145">
            <v>0</v>
          </cell>
          <cell r="E145">
            <v>11.929500000000001</v>
          </cell>
          <cell r="F145">
            <v>5.6000000000000001E-2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0.257142857</v>
          </cell>
          <cell r="M145">
            <v>0</v>
          </cell>
          <cell r="N145" t="str">
            <v>No data</v>
          </cell>
          <cell r="O145" t="str">
            <v>No data</v>
          </cell>
          <cell r="P145" t="str">
            <v>No data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1029335.73861</v>
          </cell>
          <cell r="W145">
            <v>738488.24876500003</v>
          </cell>
          <cell r="X145">
            <v>239.5931955211025</v>
          </cell>
          <cell r="Y145">
            <v>1.7623660564422601</v>
          </cell>
          <cell r="Z145">
            <v>99.235000610351605</v>
          </cell>
          <cell r="AA145" t="str">
            <v>No data</v>
          </cell>
          <cell r="AB145">
            <v>0</v>
          </cell>
          <cell r="AC145" t="str">
            <v>No data</v>
          </cell>
          <cell r="AD145">
            <v>799</v>
          </cell>
          <cell r="AE145">
            <v>80</v>
          </cell>
          <cell r="AF145" t="str">
            <v>No data</v>
          </cell>
          <cell r="AG145">
            <v>4.6909999999999998</v>
          </cell>
          <cell r="AH145">
            <v>3.6451909999999999E-3</v>
          </cell>
          <cell r="AI145">
            <v>3.6451909999999999E-3</v>
          </cell>
          <cell r="AJ145">
            <v>0</v>
          </cell>
          <cell r="AK145">
            <v>0</v>
          </cell>
          <cell r="BR145">
            <v>100</v>
          </cell>
          <cell r="BS145">
            <v>99.56810999999999</v>
          </cell>
          <cell r="CA145">
            <v>2881060</v>
          </cell>
          <cell r="CB145">
            <v>2236594</v>
          </cell>
          <cell r="CC145">
            <v>11610</v>
          </cell>
        </row>
        <row r="146">
          <cell r="A146" t="str">
            <v>Romania</v>
          </cell>
          <cell r="B146" t="str">
            <v>ROU</v>
          </cell>
          <cell r="C146">
            <v>37315.041629052634</v>
          </cell>
          <cell r="D146">
            <v>0</v>
          </cell>
          <cell r="E146">
            <v>165579.10950000002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2.8571428571428571E-2</v>
          </cell>
          <cell r="L146">
            <v>0.14285714299999999</v>
          </cell>
          <cell r="M146">
            <v>16072408.196</v>
          </cell>
          <cell r="N146" t="str">
            <v>No data</v>
          </cell>
          <cell r="O146" t="str">
            <v>No data</v>
          </cell>
          <cell r="P146" t="str">
            <v>No data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84.639847009735746</v>
          </cell>
          <cell r="Y146">
            <v>-0.23929621279239699</v>
          </cell>
          <cell r="Z146">
            <v>54.194000244140597</v>
          </cell>
          <cell r="AA146">
            <v>2.8793173556584399</v>
          </cell>
          <cell r="AB146">
            <v>0</v>
          </cell>
          <cell r="AC146" t="str">
            <v>No data</v>
          </cell>
          <cell r="AD146">
            <v>11501</v>
          </cell>
          <cell r="AE146">
            <v>80</v>
          </cell>
          <cell r="AF146">
            <v>12.1</v>
          </cell>
          <cell r="AG146">
            <v>4.8840000000000003</v>
          </cell>
          <cell r="AH146">
            <v>2.8141407E-2</v>
          </cell>
          <cell r="AI146">
            <v>2.8141407E-2</v>
          </cell>
          <cell r="AJ146">
            <v>0</v>
          </cell>
          <cell r="AK146">
            <v>0</v>
          </cell>
          <cell r="BR146">
            <v>84.309929999999994</v>
          </cell>
          <cell r="BS146">
            <v>100</v>
          </cell>
          <cell r="CA146">
            <v>19237682</v>
          </cell>
          <cell r="CB146">
            <v>19528594</v>
          </cell>
          <cell r="CC146">
            <v>230160</v>
          </cell>
        </row>
        <row r="147">
          <cell r="A147" t="str">
            <v>Russian Federation</v>
          </cell>
          <cell r="B147" t="str">
            <v>RUS</v>
          </cell>
          <cell r="C147">
            <v>21468.456123578948</v>
          </cell>
          <cell r="D147">
            <v>1159.7360713473686</v>
          </cell>
          <cell r="E147">
            <v>1004502.8620000001</v>
          </cell>
          <cell r="F147">
            <v>55.793999999999997</v>
          </cell>
          <cell r="G147">
            <v>19041.7425</v>
          </cell>
          <cell r="H147">
            <v>573.01949999999999</v>
          </cell>
          <cell r="I147">
            <v>9677.9259999999995</v>
          </cell>
          <cell r="J147">
            <v>28571</v>
          </cell>
          <cell r="K147">
            <v>0.14285714285714285</v>
          </cell>
          <cell r="L147">
            <v>0.2</v>
          </cell>
          <cell r="M147">
            <v>15548011.4915</v>
          </cell>
          <cell r="N147" t="str">
            <v>No data</v>
          </cell>
          <cell r="O147" t="str">
            <v>No data</v>
          </cell>
          <cell r="P147" t="str">
            <v>No data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152856.79917099999</v>
          </cell>
          <cell r="X147">
            <v>8.8220795548844197</v>
          </cell>
          <cell r="Y147">
            <v>1.4172462746501E-2</v>
          </cell>
          <cell r="Z147">
            <v>74.753997802734403</v>
          </cell>
          <cell r="AA147">
            <v>2.5848999505906201</v>
          </cell>
          <cell r="AB147">
            <v>0</v>
          </cell>
          <cell r="AC147" t="str">
            <v>No data</v>
          </cell>
          <cell r="AD147">
            <v>77753</v>
          </cell>
          <cell r="AE147">
            <v>100</v>
          </cell>
          <cell r="AF147" t="str">
            <v>No data</v>
          </cell>
          <cell r="AG147">
            <v>6.3529999999999998</v>
          </cell>
          <cell r="AH147">
            <v>0.51581722299999999</v>
          </cell>
          <cell r="AI147">
            <v>0.51581722299999999</v>
          </cell>
          <cell r="AJ147">
            <v>0</v>
          </cell>
          <cell r="AK147">
            <v>0</v>
          </cell>
          <cell r="BR147">
            <v>90.482230000000001</v>
          </cell>
          <cell r="BS147">
            <v>97.089910000000003</v>
          </cell>
          <cell r="CA147">
            <v>145934460</v>
          </cell>
          <cell r="CB147">
            <v>143463427</v>
          </cell>
          <cell r="CC147">
            <v>16376870</v>
          </cell>
        </row>
        <row r="148">
          <cell r="A148" t="str">
            <v>Rwanda</v>
          </cell>
          <cell r="B148" t="str">
            <v>RWA</v>
          </cell>
          <cell r="C148">
            <v>14489.248215494736</v>
          </cell>
          <cell r="D148">
            <v>0</v>
          </cell>
          <cell r="E148">
            <v>32010.6535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70187</v>
          </cell>
          <cell r="K148">
            <v>0.11428571428571428</v>
          </cell>
          <cell r="L148">
            <v>8.5714286000000001E-2</v>
          </cell>
          <cell r="M148">
            <v>3559246.56152</v>
          </cell>
          <cell r="N148">
            <v>50111.843868299999</v>
          </cell>
          <cell r="O148">
            <v>0</v>
          </cell>
          <cell r="P148">
            <v>1869816.4439000001</v>
          </cell>
          <cell r="Q148">
            <v>12343755.76</v>
          </cell>
          <cell r="R148">
            <v>0.93408731300000003</v>
          </cell>
          <cell r="S148">
            <v>10333372.66</v>
          </cell>
          <cell r="T148">
            <v>0.78195587200000005</v>
          </cell>
          <cell r="U148">
            <v>7061341</v>
          </cell>
          <cell r="V148">
            <v>5383534.6682799999</v>
          </cell>
          <cell r="W148">
            <v>1408190.4318299999</v>
          </cell>
          <cell r="X148">
            <v>498.65987028779892</v>
          </cell>
          <cell r="Y148">
            <v>3.2283682823181201</v>
          </cell>
          <cell r="Z148">
            <v>17.431999206543001</v>
          </cell>
          <cell r="AA148">
            <v>4.2592924568413499</v>
          </cell>
          <cell r="AB148">
            <v>2.1901199999999998</v>
          </cell>
          <cell r="AC148">
            <v>4.6172800000000001</v>
          </cell>
          <cell r="AD148">
            <v>4221</v>
          </cell>
          <cell r="AE148">
            <v>40</v>
          </cell>
          <cell r="AF148">
            <v>42.1</v>
          </cell>
          <cell r="AG148">
            <v>14.554</v>
          </cell>
          <cell r="AH148">
            <v>0.38808277400000002</v>
          </cell>
          <cell r="AI148">
            <v>3.0291094000000001E-2</v>
          </cell>
          <cell r="AJ148">
            <v>0</v>
          </cell>
          <cell r="AK148">
            <v>0</v>
          </cell>
          <cell r="BR148">
            <v>66.573840000000004</v>
          </cell>
          <cell r="BS148">
            <v>57.713279999999997</v>
          </cell>
          <cell r="CA148">
            <v>12952209</v>
          </cell>
          <cell r="CB148">
            <v>11607317</v>
          </cell>
          <cell r="CC148">
            <v>24670</v>
          </cell>
        </row>
        <row r="149">
          <cell r="A149" t="str">
            <v>Saint Kitts and Nevis</v>
          </cell>
          <cell r="B149" t="str">
            <v>KNA</v>
          </cell>
          <cell r="C149">
            <v>99.295740294105258</v>
          </cell>
          <cell r="D149">
            <v>0</v>
          </cell>
          <cell r="E149" t="str">
            <v>No data</v>
          </cell>
          <cell r="F149">
            <v>0</v>
          </cell>
          <cell r="G149">
            <v>1054.1959999999999</v>
          </cell>
          <cell r="H149">
            <v>332.904</v>
          </cell>
          <cell r="I149">
            <v>307.39799999999997</v>
          </cell>
          <cell r="J149">
            <v>0</v>
          </cell>
          <cell r="K149">
            <v>0</v>
          </cell>
          <cell r="L149">
            <v>8.5714286000000001E-2</v>
          </cell>
          <cell r="M149" t="str">
            <v>No data</v>
          </cell>
          <cell r="N149" t="str">
            <v>No data</v>
          </cell>
          <cell r="O149" t="str">
            <v>No data</v>
          </cell>
          <cell r="P149" t="str">
            <v>No data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11240</v>
          </cell>
          <cell r="V149">
            <v>23493.974409099999</v>
          </cell>
          <cell r="W149">
            <v>32472.3569231</v>
          </cell>
          <cell r="X149">
            <v>201.69615384615383</v>
          </cell>
          <cell r="Y149">
            <v>0.82012820243835405</v>
          </cell>
          <cell r="Z149">
            <v>30.843000411987301</v>
          </cell>
          <cell r="AA149" t="str">
            <v>No data</v>
          </cell>
          <cell r="AB149">
            <v>0.44413000000000002</v>
          </cell>
          <cell r="AC149" t="str">
            <v>No data</v>
          </cell>
          <cell r="AD149" t="str">
            <v>No data</v>
          </cell>
          <cell r="AE149">
            <v>80</v>
          </cell>
          <cell r="AF149" t="str">
            <v>No data</v>
          </cell>
          <cell r="AG149" t="str">
            <v>No data</v>
          </cell>
          <cell r="AH149">
            <v>3.6900000000000002E-5</v>
          </cell>
          <cell r="AI149">
            <v>3.6900000000000002E-5</v>
          </cell>
          <cell r="AJ149">
            <v>0</v>
          </cell>
          <cell r="AK149">
            <v>0</v>
          </cell>
          <cell r="BR149">
            <v>91.609129999999993</v>
          </cell>
          <cell r="BS149">
            <v>98.967600000000004</v>
          </cell>
          <cell r="CA149">
            <v>53192</v>
          </cell>
          <cell r="CB149">
            <v>55572</v>
          </cell>
          <cell r="CC149">
            <v>260</v>
          </cell>
        </row>
        <row r="150">
          <cell r="A150" t="str">
            <v>Saint Lucia</v>
          </cell>
          <cell r="B150" t="str">
            <v>LCA</v>
          </cell>
          <cell r="C150">
            <v>321.18517528210526</v>
          </cell>
          <cell r="D150">
            <v>0</v>
          </cell>
          <cell r="E150" t="str">
            <v>No data</v>
          </cell>
          <cell r="F150">
            <v>0</v>
          </cell>
          <cell r="G150">
            <v>2587.83</v>
          </cell>
          <cell r="H150">
            <v>369.69</v>
          </cell>
          <cell r="I150">
            <v>559.39200000000005</v>
          </cell>
          <cell r="J150">
            <v>0</v>
          </cell>
          <cell r="K150">
            <v>2.8571428571428571E-2</v>
          </cell>
          <cell r="L150">
            <v>8.5714286000000001E-2</v>
          </cell>
          <cell r="M150" t="str">
            <v>No data</v>
          </cell>
          <cell r="N150" t="str">
            <v>No data</v>
          </cell>
          <cell r="O150" t="str">
            <v>No data</v>
          </cell>
          <cell r="P150" t="str">
            <v>No data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158035</v>
          </cell>
          <cell r="V150">
            <v>172947.55188000001</v>
          </cell>
          <cell r="W150">
            <v>156667.26029499999</v>
          </cell>
          <cell r="X150">
            <v>298.17868852459014</v>
          </cell>
          <cell r="Y150">
            <v>0.92046123743057295</v>
          </cell>
          <cell r="Z150">
            <v>18.840999603271499</v>
          </cell>
          <cell r="AA150" t="str">
            <v>No data</v>
          </cell>
          <cell r="AB150">
            <v>0.79705999999999999</v>
          </cell>
          <cell r="AC150">
            <v>87.20196</v>
          </cell>
          <cell r="AD150">
            <v>25</v>
          </cell>
          <cell r="AE150">
            <v>80</v>
          </cell>
          <cell r="AF150">
            <v>11.2</v>
          </cell>
          <cell r="AG150">
            <v>5.8959999999999999</v>
          </cell>
          <cell r="AH150">
            <v>1.1908000000000001E-3</v>
          </cell>
          <cell r="AI150">
            <v>1.1908000000000001E-3</v>
          </cell>
          <cell r="AJ150">
            <v>0</v>
          </cell>
          <cell r="AK150">
            <v>0</v>
          </cell>
          <cell r="BR150">
            <v>88.352909999999994</v>
          </cell>
          <cell r="BS150">
            <v>98.162000000000006</v>
          </cell>
          <cell r="CA150">
            <v>183629</v>
          </cell>
          <cell r="CB150">
            <v>184999</v>
          </cell>
          <cell r="CC150">
            <v>610</v>
          </cell>
        </row>
        <row r="151">
          <cell r="A151" t="str">
            <v>Saint Vincent and the Grenadines</v>
          </cell>
          <cell r="B151" t="str">
            <v>VCT</v>
          </cell>
          <cell r="C151">
            <v>212.84397038105263</v>
          </cell>
          <cell r="D151">
            <v>0</v>
          </cell>
          <cell r="E151" t="str">
            <v>No data</v>
          </cell>
          <cell r="F151">
            <v>0</v>
          </cell>
          <cell r="G151">
            <v>1530.9139999999998</v>
          </cell>
          <cell r="H151">
            <v>216.29450000000003</v>
          </cell>
          <cell r="I151">
            <v>268.32</v>
          </cell>
          <cell r="J151">
            <v>0</v>
          </cell>
          <cell r="K151">
            <v>2.8571428571428571E-2</v>
          </cell>
          <cell r="L151" t="str">
            <v>No data</v>
          </cell>
          <cell r="M151" t="str">
            <v>No data</v>
          </cell>
          <cell r="N151" t="str">
            <v>No data</v>
          </cell>
          <cell r="O151" t="str">
            <v>No data</v>
          </cell>
          <cell r="P151" t="str">
            <v>No data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44579</v>
          </cell>
          <cell r="V151">
            <v>97011.272409700003</v>
          </cell>
          <cell r="W151">
            <v>67852.068111200002</v>
          </cell>
          <cell r="X151">
            <v>282.58974358974359</v>
          </cell>
          <cell r="Y151">
            <v>1.11089468002319</v>
          </cell>
          <cell r="Z151">
            <v>53.0320014953613</v>
          </cell>
          <cell r="AA151" t="str">
            <v>No data</v>
          </cell>
          <cell r="AB151">
            <v>3.3587899999999999</v>
          </cell>
          <cell r="AC151" t="str">
            <v>No data</v>
          </cell>
          <cell r="AD151">
            <v>40</v>
          </cell>
          <cell r="AE151" t="str">
            <v>No data</v>
          </cell>
          <cell r="AF151" t="str">
            <v>No data</v>
          </cell>
          <cell r="AG151">
            <v>6.9459999999999997</v>
          </cell>
          <cell r="AH151">
            <v>1.1200279999999999E-3</v>
          </cell>
          <cell r="AI151">
            <v>1.1200279999999999E-3</v>
          </cell>
          <cell r="AJ151">
            <v>0</v>
          </cell>
          <cell r="AK151">
            <v>0</v>
          </cell>
          <cell r="BR151">
            <v>87.184340000000006</v>
          </cell>
          <cell r="BS151">
            <v>95.145219999999995</v>
          </cell>
          <cell r="CA151">
            <v>110947</v>
          </cell>
          <cell r="CB151">
            <v>109462</v>
          </cell>
          <cell r="CC151">
            <v>390</v>
          </cell>
        </row>
        <row r="152">
          <cell r="A152" t="str">
            <v>Samoa</v>
          </cell>
          <cell r="B152" t="str">
            <v>WSM</v>
          </cell>
          <cell r="C152">
            <v>337.49091137894737</v>
          </cell>
          <cell r="D152">
            <v>0</v>
          </cell>
          <cell r="E152" t="str">
            <v>No data</v>
          </cell>
          <cell r="F152">
            <v>4.1459999999999999</v>
          </cell>
          <cell r="G152">
            <v>3667.8739999999998</v>
          </cell>
          <cell r="H152">
            <v>386.09199999999998</v>
          </cell>
          <cell r="I152">
            <v>0</v>
          </cell>
          <cell r="J152">
            <v>0</v>
          </cell>
          <cell r="K152">
            <v>2.8571428571428571E-2</v>
          </cell>
          <cell r="L152" t="str">
            <v>No data</v>
          </cell>
          <cell r="M152" t="str">
            <v>No data</v>
          </cell>
          <cell r="N152" t="str">
            <v>No data</v>
          </cell>
          <cell r="O152" t="str">
            <v>No data</v>
          </cell>
          <cell r="P152" t="str">
            <v>No data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24406</v>
          </cell>
          <cell r="V152">
            <v>26429.168429900001</v>
          </cell>
          <cell r="W152">
            <v>125734.406527</v>
          </cell>
          <cell r="X152">
            <v>69.303886925795055</v>
          </cell>
          <cell r="Y152">
            <v>-0.26167345046997098</v>
          </cell>
          <cell r="Z152">
            <v>17.888999938964801</v>
          </cell>
          <cell r="AA152" t="str">
            <v>No data</v>
          </cell>
          <cell r="AB152">
            <v>0.10414</v>
          </cell>
          <cell r="AC152" t="str">
            <v>No data</v>
          </cell>
          <cell r="AD152">
            <v>12</v>
          </cell>
          <cell r="AE152" t="str">
            <v>No data</v>
          </cell>
          <cell r="AF152" t="str">
            <v>No data</v>
          </cell>
          <cell r="AG152">
            <v>13.603</v>
          </cell>
          <cell r="AH152">
            <v>2.8898200000000002E-4</v>
          </cell>
          <cell r="AI152">
            <v>2.8898200000000002E-4</v>
          </cell>
          <cell r="AJ152">
            <v>0</v>
          </cell>
          <cell r="AK152">
            <v>0</v>
          </cell>
          <cell r="BR152">
            <v>98.167940000000002</v>
          </cell>
          <cell r="BS152">
            <v>97.382599999999996</v>
          </cell>
          <cell r="CA152">
            <v>198410</v>
          </cell>
          <cell r="CB152">
            <v>193228</v>
          </cell>
          <cell r="CC152">
            <v>2830</v>
          </cell>
        </row>
        <row r="153">
          <cell r="A153" t="str">
            <v>Sao Tome and Principe</v>
          </cell>
          <cell r="B153" t="str">
            <v>STP</v>
          </cell>
          <cell r="C153">
            <v>0</v>
          </cell>
          <cell r="D153">
            <v>0</v>
          </cell>
          <cell r="E153" t="str">
            <v>No data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0.31428571399999999</v>
          </cell>
          <cell r="M153">
            <v>41318.449078799997</v>
          </cell>
          <cell r="N153">
            <v>0</v>
          </cell>
          <cell r="O153">
            <v>0</v>
          </cell>
          <cell r="P153">
            <v>27563.566226999999</v>
          </cell>
          <cell r="Q153">
            <v>0</v>
          </cell>
          <cell r="R153">
            <v>0</v>
          </cell>
          <cell r="S153">
            <v>207560.4117</v>
          </cell>
          <cell r="T153">
            <v>1</v>
          </cell>
          <cell r="U153">
            <v>67527</v>
          </cell>
          <cell r="V153">
            <v>60719.752788099999</v>
          </cell>
          <cell r="W153">
            <v>170698.06606400001</v>
          </cell>
          <cell r="X153">
            <v>219.82083333333333</v>
          </cell>
          <cell r="Y153">
            <v>2.9165334701538099</v>
          </cell>
          <cell r="Z153">
            <v>74.353996276855497</v>
          </cell>
          <cell r="AA153">
            <v>3.8364511228465501</v>
          </cell>
          <cell r="AB153">
            <v>47.433819999999997</v>
          </cell>
          <cell r="AC153">
            <v>41.339869999999998</v>
          </cell>
          <cell r="AD153">
            <v>65</v>
          </cell>
          <cell r="AE153">
            <v>40</v>
          </cell>
          <cell r="AF153">
            <v>85.7</v>
          </cell>
          <cell r="AG153">
            <v>14.489000000000001</v>
          </cell>
          <cell r="AH153">
            <v>2.246208E-3</v>
          </cell>
          <cell r="AI153">
            <v>2.246208E-3</v>
          </cell>
          <cell r="AJ153">
            <v>0</v>
          </cell>
          <cell r="AK153">
            <v>0</v>
          </cell>
          <cell r="BR153">
            <v>42.974939999999997</v>
          </cell>
          <cell r="BS153">
            <v>84.29016</v>
          </cell>
          <cell r="CA153">
            <v>219161</v>
          </cell>
          <cell r="CB153">
            <v>190344</v>
          </cell>
          <cell r="CC153">
            <v>960</v>
          </cell>
        </row>
        <row r="154">
          <cell r="A154" t="str">
            <v>Saudi Arabia</v>
          </cell>
          <cell r="B154" t="str">
            <v>SAU</v>
          </cell>
          <cell r="C154">
            <v>2534.3603270315789</v>
          </cell>
          <cell r="D154">
            <v>21.301569546105267</v>
          </cell>
          <cell r="E154">
            <v>24029.805500000002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0.37142857099999999</v>
          </cell>
          <cell r="M154">
            <v>19351918.555</v>
          </cell>
          <cell r="N154" t="str">
            <v>No data</v>
          </cell>
          <cell r="O154" t="str">
            <v>No data</v>
          </cell>
          <cell r="P154" t="str">
            <v>No data</v>
          </cell>
          <cell r="Q154">
            <v>14988817.75</v>
          </cell>
          <cell r="R154">
            <v>0.41719719900000002</v>
          </cell>
          <cell r="S154">
            <v>8004690.0219999999</v>
          </cell>
          <cell r="T154">
            <v>0.22280171200000001</v>
          </cell>
          <cell r="U154">
            <v>5286783</v>
          </cell>
          <cell r="V154">
            <v>18991147.6708</v>
          </cell>
          <cell r="W154">
            <v>10303863.024900001</v>
          </cell>
          <cell r="X154">
            <v>15.676654308295614</v>
          </cell>
          <cell r="Y154">
            <v>1.8425700664520299</v>
          </cell>
          <cell r="Z154">
            <v>84.287002563476605</v>
          </cell>
          <cell r="AA154" t="str">
            <v>No data</v>
          </cell>
          <cell r="AB154">
            <v>0</v>
          </cell>
          <cell r="AC154" t="str">
            <v>No data</v>
          </cell>
          <cell r="AD154">
            <v>2925</v>
          </cell>
          <cell r="AE154">
            <v>80</v>
          </cell>
          <cell r="AF154">
            <v>16.2</v>
          </cell>
          <cell r="AG154">
            <v>8.5549999999999997</v>
          </cell>
          <cell r="AH154">
            <v>0.41011873599999998</v>
          </cell>
          <cell r="AI154">
            <v>0.41011873599999998</v>
          </cell>
          <cell r="AJ154">
            <v>0</v>
          </cell>
          <cell r="AK154">
            <v>0</v>
          </cell>
          <cell r="BR154">
            <v>100</v>
          </cell>
          <cell r="BS154">
            <v>100</v>
          </cell>
          <cell r="CA154">
            <v>34813867</v>
          </cell>
          <cell r="CB154">
            <v>31550877</v>
          </cell>
          <cell r="CC154">
            <v>2149690</v>
          </cell>
        </row>
        <row r="155">
          <cell r="A155" t="str">
            <v>Senegal</v>
          </cell>
          <cell r="B155" t="str">
            <v>SEN</v>
          </cell>
          <cell r="C155">
            <v>0</v>
          </cell>
          <cell r="D155">
            <v>0</v>
          </cell>
          <cell r="E155">
            <v>49271.836499999998</v>
          </cell>
          <cell r="F155">
            <v>43.514000000000003</v>
          </cell>
          <cell r="G155">
            <v>0</v>
          </cell>
          <cell r="H155">
            <v>0</v>
          </cell>
          <cell r="I155">
            <v>0</v>
          </cell>
          <cell r="J155">
            <v>50677</v>
          </cell>
          <cell r="K155">
            <v>0.11428571428571428</v>
          </cell>
          <cell r="L155">
            <v>0.2</v>
          </cell>
          <cell r="M155">
            <v>6316966.0351999998</v>
          </cell>
          <cell r="N155">
            <v>0</v>
          </cell>
          <cell r="O155">
            <v>183644.60959599999</v>
          </cell>
          <cell r="P155">
            <v>0</v>
          </cell>
          <cell r="Q155">
            <v>15171849.42</v>
          </cell>
          <cell r="R155">
            <v>0.999826094</v>
          </cell>
          <cell r="S155">
            <v>15171849.42</v>
          </cell>
          <cell r="T155">
            <v>0.999826094</v>
          </cell>
          <cell r="U155">
            <v>3363938</v>
          </cell>
          <cell r="V155">
            <v>14088499.3025</v>
          </cell>
          <cell r="W155">
            <v>13859725.286699999</v>
          </cell>
          <cell r="X155">
            <v>82.347478315067775</v>
          </cell>
          <cell r="Y155">
            <v>3.68878269195557</v>
          </cell>
          <cell r="Z155">
            <v>48.122001647949197</v>
          </cell>
          <cell r="AA155">
            <v>8.6616402414962899</v>
          </cell>
          <cell r="AB155">
            <v>13.754429999999999</v>
          </cell>
          <cell r="AC155">
            <v>20.858720000000002</v>
          </cell>
          <cell r="AD155">
            <v>1453</v>
          </cell>
          <cell r="AE155">
            <v>80</v>
          </cell>
          <cell r="AF155">
            <v>29.5</v>
          </cell>
          <cell r="AG155">
            <v>15.62</v>
          </cell>
          <cell r="AH155">
            <v>0.14711838199999999</v>
          </cell>
          <cell r="AI155">
            <v>1.1072232E-2</v>
          </cell>
          <cell r="AJ155">
            <v>0</v>
          </cell>
          <cell r="AK155">
            <v>0</v>
          </cell>
          <cell r="BR155">
            <v>51.473990000000001</v>
          </cell>
          <cell r="BS155">
            <v>80.677850000000007</v>
          </cell>
          <cell r="CA155">
            <v>16743930</v>
          </cell>
          <cell r="CB155">
            <v>15094183</v>
          </cell>
          <cell r="CC155">
            <v>192530</v>
          </cell>
        </row>
        <row r="156">
          <cell r="A156" t="str">
            <v>Serbia</v>
          </cell>
          <cell r="B156" t="str">
            <v>SRB</v>
          </cell>
          <cell r="C156">
            <v>12237.548309768421</v>
          </cell>
          <cell r="D156">
            <v>0</v>
          </cell>
          <cell r="E156">
            <v>101726.91750000001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0.171428571</v>
          </cell>
          <cell r="M156">
            <v>4783542.3629299998</v>
          </cell>
          <cell r="N156" t="str">
            <v>No data</v>
          </cell>
          <cell r="O156" t="str">
            <v>No data</v>
          </cell>
          <cell r="P156" t="str">
            <v>No data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79.831740224102447</v>
          </cell>
          <cell r="Y156">
            <v>-0.20425777137279499</v>
          </cell>
          <cell r="Z156">
            <v>56.445999145507798</v>
          </cell>
          <cell r="AA156">
            <v>2.87916488134907</v>
          </cell>
          <cell r="AB156">
            <v>7.7100000000000002E-2</v>
          </cell>
          <cell r="AC156">
            <v>97.71893</v>
          </cell>
          <cell r="AD156">
            <v>5910</v>
          </cell>
          <cell r="AE156">
            <v>80</v>
          </cell>
          <cell r="AF156">
            <v>3.6</v>
          </cell>
          <cell r="AG156">
            <v>4.7960000000000003</v>
          </cell>
          <cell r="AH156">
            <v>5.4630237999999998E-2</v>
          </cell>
          <cell r="AI156">
            <v>5.4630237999999998E-2</v>
          </cell>
          <cell r="AJ156">
            <v>0</v>
          </cell>
          <cell r="AK156">
            <v>0</v>
          </cell>
          <cell r="BR156">
            <v>97.5672</v>
          </cell>
          <cell r="BS156">
            <v>85.522109999999998</v>
          </cell>
          <cell r="CA156">
            <v>8737370</v>
          </cell>
          <cell r="CB156">
            <v>6976627</v>
          </cell>
          <cell r="CC156">
            <v>87460</v>
          </cell>
        </row>
        <row r="157">
          <cell r="A157" t="str">
            <v>Seychelles</v>
          </cell>
          <cell r="B157" t="str">
            <v>SYC</v>
          </cell>
          <cell r="C157">
            <v>0</v>
          </cell>
          <cell r="D157">
            <v>0</v>
          </cell>
          <cell r="E157" t="str">
            <v>No data</v>
          </cell>
          <cell r="F157">
            <v>15.134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 t="str">
            <v>No data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26106</v>
          </cell>
          <cell r="V157">
            <v>54213.107862800003</v>
          </cell>
          <cell r="W157">
            <v>33563.757316000003</v>
          </cell>
          <cell r="X157">
            <v>210.35217391304349</v>
          </cell>
          <cell r="Y157">
            <v>1.5993509292602499</v>
          </cell>
          <cell r="Z157">
            <v>57.5460014343262</v>
          </cell>
          <cell r="AA157" t="str">
            <v>No data</v>
          </cell>
          <cell r="AB157">
            <v>0</v>
          </cell>
          <cell r="AC157" t="str">
            <v>No data</v>
          </cell>
          <cell r="AD157" t="str">
            <v>No data</v>
          </cell>
          <cell r="AE157">
            <v>80</v>
          </cell>
          <cell r="AF157" t="str">
            <v>No data</v>
          </cell>
          <cell r="AG157">
            <v>8.1020000000000003</v>
          </cell>
          <cell r="AH157">
            <v>6.9233800000000002E-4</v>
          </cell>
          <cell r="AI157">
            <v>6.9233800000000002E-4</v>
          </cell>
          <cell r="AJ157">
            <v>0</v>
          </cell>
          <cell r="AK157">
            <v>0</v>
          </cell>
          <cell r="BR157">
            <v>100</v>
          </cell>
          <cell r="BS157">
            <v>96.249009999999998</v>
          </cell>
          <cell r="CA157">
            <v>98340</v>
          </cell>
          <cell r="CB157">
            <v>96471</v>
          </cell>
          <cell r="CC157">
            <v>460</v>
          </cell>
        </row>
        <row r="158">
          <cell r="A158" t="str">
            <v>Sierra Leone</v>
          </cell>
          <cell r="B158" t="str">
            <v>SLE</v>
          </cell>
          <cell r="C158">
            <v>0</v>
          </cell>
          <cell r="D158">
            <v>0</v>
          </cell>
          <cell r="E158">
            <v>25930.852999999996</v>
          </cell>
          <cell r="F158">
            <v>14.401999999999999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5.7142856999999998E-2</v>
          </cell>
          <cell r="M158">
            <v>1420810.8178300001</v>
          </cell>
          <cell r="N158">
            <v>589278.92882999999</v>
          </cell>
          <cell r="O158">
            <v>4259908.1006699996</v>
          </cell>
          <cell r="P158">
            <v>65845.683172300007</v>
          </cell>
          <cell r="Q158">
            <v>8399890.4470000006</v>
          </cell>
          <cell r="R158">
            <v>0.99999877500000001</v>
          </cell>
          <cell r="S158">
            <v>8399890.4470000006</v>
          </cell>
          <cell r="T158">
            <v>0.99999877500000001</v>
          </cell>
          <cell r="U158">
            <v>5103757</v>
          </cell>
          <cell r="V158">
            <v>4838601.8388299998</v>
          </cell>
          <cell r="W158">
            <v>6218485.6310599996</v>
          </cell>
          <cell r="X158">
            <v>105.98717096148518</v>
          </cell>
          <cell r="Y158">
            <v>3.10251712799072</v>
          </cell>
          <cell r="Z158">
            <v>42.923000335693402</v>
          </cell>
          <cell r="AA158">
            <v>5.8990749876049096</v>
          </cell>
          <cell r="AB158">
            <v>17.622330000000002</v>
          </cell>
          <cell r="AC158">
            <v>19.27514</v>
          </cell>
          <cell r="AD158">
            <v>246</v>
          </cell>
          <cell r="AE158">
            <v>20</v>
          </cell>
          <cell r="AF158">
            <v>59.1</v>
          </cell>
          <cell r="AG158">
            <v>14.525</v>
          </cell>
          <cell r="AH158">
            <v>0.339132608</v>
          </cell>
          <cell r="AI158">
            <v>9.3464353E-2</v>
          </cell>
          <cell r="AJ158">
            <v>0</v>
          </cell>
          <cell r="AK158">
            <v>0</v>
          </cell>
          <cell r="BR158">
            <v>15.652660000000001</v>
          </cell>
          <cell r="BS158">
            <v>60.806989999999999</v>
          </cell>
          <cell r="CA158">
            <v>7976985</v>
          </cell>
          <cell r="CB158">
            <v>6449098</v>
          </cell>
          <cell r="CC158">
            <v>71620</v>
          </cell>
        </row>
        <row r="159">
          <cell r="A159" t="str">
            <v>Singapore</v>
          </cell>
          <cell r="B159" t="str">
            <v>SGP</v>
          </cell>
          <cell r="C159">
            <v>0</v>
          </cell>
          <cell r="D159">
            <v>0</v>
          </cell>
          <cell r="E159" t="str">
            <v>No data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0.257142857</v>
          </cell>
          <cell r="M159">
            <v>0</v>
          </cell>
          <cell r="N159" t="str">
            <v>No data</v>
          </cell>
          <cell r="O159" t="str">
            <v>No data</v>
          </cell>
          <cell r="P159" t="str">
            <v>No data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4719815</v>
          </cell>
          <cell r="V159">
            <v>5244697.1886600005</v>
          </cell>
          <cell r="W159">
            <v>5111988.0390999997</v>
          </cell>
          <cell r="X159">
            <v>7952.9984184017976</v>
          </cell>
          <cell r="Y159">
            <v>-0.311904966831207</v>
          </cell>
          <cell r="Z159">
            <v>100</v>
          </cell>
          <cell r="AA159">
            <v>3.2914348296565201</v>
          </cell>
          <cell r="AB159">
            <v>0</v>
          </cell>
          <cell r="AC159" t="str">
            <v>No data</v>
          </cell>
          <cell r="AD159">
            <v>1208</v>
          </cell>
          <cell r="AE159">
            <v>80</v>
          </cell>
          <cell r="AF159" t="str">
            <v>No data</v>
          </cell>
          <cell r="AG159">
            <v>4.4130000000000003</v>
          </cell>
          <cell r="AH159">
            <v>2.0132290000000001E-3</v>
          </cell>
          <cell r="AI159">
            <v>2.0132290000000001E-3</v>
          </cell>
          <cell r="AJ159">
            <v>0</v>
          </cell>
          <cell r="AK159">
            <v>0</v>
          </cell>
          <cell r="BR159">
            <v>100</v>
          </cell>
          <cell r="BS159">
            <v>100</v>
          </cell>
          <cell r="CA159">
            <v>5850343</v>
          </cell>
          <cell r="CB159">
            <v>5603926</v>
          </cell>
          <cell r="CC159">
            <v>700</v>
          </cell>
        </row>
        <row r="160">
          <cell r="A160" t="str">
            <v>Slovakia</v>
          </cell>
          <cell r="B160" t="str">
            <v>SVK</v>
          </cell>
          <cell r="C160">
            <v>6897.6736865263156</v>
          </cell>
          <cell r="D160">
            <v>0</v>
          </cell>
          <cell r="E160">
            <v>52554.519499999995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8.5714286000000001E-2</v>
          </cell>
          <cell r="M160">
            <v>8312.9062149500005</v>
          </cell>
          <cell r="N160" t="str">
            <v>No data</v>
          </cell>
          <cell r="O160" t="str">
            <v>No data</v>
          </cell>
          <cell r="P160" t="str">
            <v>No data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113.29057820299501</v>
          </cell>
          <cell r="Y160">
            <v>0.14342410862445801</v>
          </cell>
          <cell r="Z160">
            <v>53.759998321533203</v>
          </cell>
          <cell r="AA160">
            <v>2.8958627353152901</v>
          </cell>
          <cell r="AB160">
            <v>0</v>
          </cell>
          <cell r="AC160" t="str">
            <v>No data</v>
          </cell>
          <cell r="AD160">
            <v>3171</v>
          </cell>
          <cell r="AE160">
            <v>60</v>
          </cell>
          <cell r="AF160" t="str">
            <v>No data</v>
          </cell>
          <cell r="AG160">
            <v>5.1959999999999997</v>
          </cell>
          <cell r="AH160">
            <v>2.6957610000000001E-3</v>
          </cell>
          <cell r="AI160">
            <v>2.6957610000000001E-3</v>
          </cell>
          <cell r="AJ160">
            <v>0</v>
          </cell>
          <cell r="AK160">
            <v>0</v>
          </cell>
          <cell r="BR160">
            <v>97.938130000000001</v>
          </cell>
          <cell r="BS160">
            <v>99.787729999999996</v>
          </cell>
          <cell r="CA160">
            <v>5459643</v>
          </cell>
          <cell r="CB160">
            <v>5424156</v>
          </cell>
          <cell r="CC160">
            <v>48088</v>
          </cell>
        </row>
        <row r="161">
          <cell r="A161" t="str">
            <v>Slovenia</v>
          </cell>
          <cell r="B161" t="str">
            <v>SVN</v>
          </cell>
          <cell r="C161">
            <v>4204.1292666947365</v>
          </cell>
          <cell r="D161">
            <v>0</v>
          </cell>
          <cell r="E161">
            <v>8919.3114999999998</v>
          </cell>
          <cell r="F161">
            <v>5.8120000000000003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2.8571428999999999E-2</v>
          </cell>
          <cell r="M161">
            <v>260.22295248500001</v>
          </cell>
          <cell r="N161" t="str">
            <v>No data</v>
          </cell>
          <cell r="O161" t="str">
            <v>No data</v>
          </cell>
          <cell r="P161" t="str">
            <v>No data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3677.8385238599999</v>
          </cell>
          <cell r="W161">
            <v>0</v>
          </cell>
          <cell r="X161">
            <v>102.63985950338169</v>
          </cell>
          <cell r="Y161">
            <v>1.09910547733307</v>
          </cell>
          <cell r="Z161">
            <v>55.118000030517599</v>
          </cell>
          <cell r="AA161">
            <v>2.4674013851836798</v>
          </cell>
          <cell r="AB161">
            <v>0</v>
          </cell>
          <cell r="AC161" t="str">
            <v>No data</v>
          </cell>
          <cell r="AD161">
            <v>1202</v>
          </cell>
          <cell r="AE161" t="str">
            <v>No data</v>
          </cell>
          <cell r="AF161">
            <v>3.7</v>
          </cell>
          <cell r="AG161">
            <v>4.8710000000000004</v>
          </cell>
          <cell r="AH161">
            <v>3.2819099999999998E-4</v>
          </cell>
          <cell r="AI161">
            <v>3.2819099999999998E-4</v>
          </cell>
          <cell r="AJ161">
            <v>0</v>
          </cell>
          <cell r="AK161">
            <v>0</v>
          </cell>
          <cell r="BR161">
            <v>99.109560000000002</v>
          </cell>
          <cell r="BS161">
            <v>99.535020000000003</v>
          </cell>
          <cell r="CA161">
            <v>2078932</v>
          </cell>
          <cell r="CB161">
            <v>2039019</v>
          </cell>
          <cell r="CC161">
            <v>20140</v>
          </cell>
        </row>
        <row r="162">
          <cell r="A162" t="str">
            <v>Solomon Islands</v>
          </cell>
          <cell r="B162" t="str">
            <v>SLB</v>
          </cell>
          <cell r="C162">
            <v>1069.1984974147369</v>
          </cell>
          <cell r="D162">
            <v>929.43561973894737</v>
          </cell>
          <cell r="E162" t="str">
            <v>No data</v>
          </cell>
          <cell r="F162">
            <v>51.87</v>
          </cell>
          <cell r="G162">
            <v>3042.3579999999997</v>
          </cell>
          <cell r="H162">
            <v>150.95600000000002</v>
          </cell>
          <cell r="I162">
            <v>2450.8740000000003</v>
          </cell>
          <cell r="J162">
            <v>10</v>
          </cell>
          <cell r="K162">
            <v>8.5714285714285715E-2</v>
          </cell>
          <cell r="L162">
            <v>0.14285714299999999</v>
          </cell>
          <cell r="M162">
            <v>97477.266951199999</v>
          </cell>
          <cell r="N162" t="str">
            <v>No data</v>
          </cell>
          <cell r="O162" t="str">
            <v>No data</v>
          </cell>
          <cell r="P162" t="str">
            <v>No data</v>
          </cell>
          <cell r="Q162">
            <v>666454.96909999999</v>
          </cell>
          <cell r="R162">
            <v>0.99405724699999998</v>
          </cell>
          <cell r="S162">
            <v>666454.96909999999</v>
          </cell>
          <cell r="T162">
            <v>0.99405724699999998</v>
          </cell>
          <cell r="U162">
            <v>204508</v>
          </cell>
          <cell r="V162">
            <v>168716.392789</v>
          </cell>
          <cell r="W162">
            <v>396012.74166599999</v>
          </cell>
          <cell r="X162">
            <v>23.324687388352984</v>
          </cell>
          <cell r="Y162">
            <v>4.3967432975768999</v>
          </cell>
          <cell r="Z162">
            <v>24.670000076293899</v>
          </cell>
          <cell r="AA162" t="str">
            <v>No data</v>
          </cell>
          <cell r="AB162">
            <v>53.689839999999997</v>
          </cell>
          <cell r="AC162">
            <v>35.889670000000002</v>
          </cell>
          <cell r="AD162" t="str">
            <v>No data</v>
          </cell>
          <cell r="AE162">
            <v>20</v>
          </cell>
          <cell r="AF162" t="str">
            <v>No data</v>
          </cell>
          <cell r="AG162">
            <v>15.018000000000001</v>
          </cell>
          <cell r="AH162">
            <v>8.7302831999999997E-2</v>
          </cell>
          <cell r="AI162">
            <v>9.7236960000000004E-3</v>
          </cell>
          <cell r="AJ162">
            <v>0</v>
          </cell>
          <cell r="AK162">
            <v>0</v>
          </cell>
          <cell r="BR162">
            <v>33.528350000000003</v>
          </cell>
          <cell r="BS162">
            <v>67.775959999999998</v>
          </cell>
          <cell r="CA162">
            <v>686878</v>
          </cell>
          <cell r="CB162">
            <v>583591</v>
          </cell>
          <cell r="CC162">
            <v>27990</v>
          </cell>
        </row>
        <row r="163">
          <cell r="A163" t="str">
            <v>Somalia</v>
          </cell>
          <cell r="B163" t="str">
            <v>SOM</v>
          </cell>
          <cell r="C163">
            <v>890.6929000189474</v>
          </cell>
          <cell r="D163">
            <v>0</v>
          </cell>
          <cell r="E163">
            <v>117452.038</v>
          </cell>
          <cell r="F163">
            <v>273.74</v>
          </cell>
          <cell r="G163">
            <v>0</v>
          </cell>
          <cell r="H163">
            <v>0</v>
          </cell>
          <cell r="I163">
            <v>505.03700000000009</v>
          </cell>
          <cell r="J163">
            <v>542546</v>
          </cell>
          <cell r="K163">
            <v>0.31428571428571428</v>
          </cell>
          <cell r="L163">
            <v>0.54285714299999999</v>
          </cell>
          <cell r="M163">
            <v>4491622.3062300002</v>
          </cell>
          <cell r="N163">
            <v>0</v>
          </cell>
          <cell r="O163">
            <v>0</v>
          </cell>
          <cell r="P163">
            <v>0</v>
          </cell>
          <cell r="Q163">
            <v>18926096.870000001</v>
          </cell>
          <cell r="R163">
            <v>0.98903638500000002</v>
          </cell>
          <cell r="S163">
            <v>18923072.41</v>
          </cell>
          <cell r="T163">
            <v>0.98887833300000005</v>
          </cell>
          <cell r="U163">
            <v>1296115</v>
          </cell>
          <cell r="V163">
            <v>8608908.6276500002</v>
          </cell>
          <cell r="W163">
            <v>7998404.1770500001</v>
          </cell>
          <cell r="X163">
            <v>23.923476902477127</v>
          </cell>
          <cell r="Y163">
            <v>4.1546325683593803</v>
          </cell>
          <cell r="Z163">
            <v>46.140998840332003</v>
          </cell>
          <cell r="AA163" t="str">
            <v>No data</v>
          </cell>
          <cell r="AB163">
            <v>27.527159999999999</v>
          </cell>
          <cell r="AC163">
            <v>9.8312500000000007</v>
          </cell>
          <cell r="AD163">
            <v>4361</v>
          </cell>
          <cell r="AE163" t="str">
            <v>No data</v>
          </cell>
          <cell r="AF163">
            <v>72.099999999999994</v>
          </cell>
          <cell r="AG163">
            <v>17.783999999999999</v>
          </cell>
          <cell r="AH163">
            <v>0.98420494000000003</v>
          </cell>
          <cell r="AI163">
            <v>0.97106000000000003</v>
          </cell>
          <cell r="AJ163">
            <v>5</v>
          </cell>
          <cell r="AK163">
            <v>0</v>
          </cell>
          <cell r="BR163">
            <v>38.336379999999998</v>
          </cell>
          <cell r="BS163">
            <v>52.436190000000003</v>
          </cell>
          <cell r="CA163">
            <v>15893219</v>
          </cell>
          <cell r="CB163">
            <v>10794026</v>
          </cell>
          <cell r="CC163">
            <v>627340</v>
          </cell>
        </row>
        <row r="164">
          <cell r="A164" t="str">
            <v>South Africa</v>
          </cell>
          <cell r="B164" t="str">
            <v>ZAF</v>
          </cell>
          <cell r="C164">
            <v>2062.1192220147368</v>
          </cell>
          <cell r="D164">
            <v>0</v>
          </cell>
          <cell r="E164">
            <v>94026.545500000007</v>
          </cell>
          <cell r="F164">
            <v>15.678000000000001</v>
          </cell>
          <cell r="G164">
            <v>1393.2055</v>
          </cell>
          <cell r="H164">
            <v>0</v>
          </cell>
          <cell r="I164">
            <v>0</v>
          </cell>
          <cell r="J164">
            <v>576285</v>
          </cell>
          <cell r="K164">
            <v>0.22857142857142856</v>
          </cell>
          <cell r="L164">
            <v>0.428571429</v>
          </cell>
          <cell r="M164">
            <v>44310740.265199997</v>
          </cell>
          <cell r="N164">
            <v>0</v>
          </cell>
          <cell r="O164">
            <v>0</v>
          </cell>
          <cell r="P164">
            <v>17363.183800999999</v>
          </cell>
          <cell r="Q164">
            <v>0</v>
          </cell>
          <cell r="R164">
            <v>0</v>
          </cell>
          <cell r="S164">
            <v>6760854.3269999996</v>
          </cell>
          <cell r="T164">
            <v>0.121507749</v>
          </cell>
          <cell r="U164">
            <v>1023942</v>
          </cell>
          <cell r="V164">
            <v>24081220.4012</v>
          </cell>
          <cell r="W164">
            <v>1147350.73083</v>
          </cell>
          <cell r="X164">
            <v>47.630119776768417</v>
          </cell>
          <cell r="Y164">
            <v>2.0154800415039098</v>
          </cell>
          <cell r="Z164">
            <v>67.353996276855497</v>
          </cell>
          <cell r="AA164">
            <v>3.3622031591958499</v>
          </cell>
          <cell r="AB164">
            <v>1.44546</v>
          </cell>
          <cell r="AC164">
            <v>43.992570000000001</v>
          </cell>
          <cell r="AD164">
            <v>4451</v>
          </cell>
          <cell r="AE164">
            <v>100</v>
          </cell>
          <cell r="AF164">
            <v>25.6</v>
          </cell>
          <cell r="AG164">
            <v>9.7200000000000006</v>
          </cell>
          <cell r="AH164">
            <v>0.44651026900000002</v>
          </cell>
          <cell r="AI164">
            <v>0.44651026900000002</v>
          </cell>
          <cell r="AJ164">
            <v>0</v>
          </cell>
          <cell r="AK164">
            <v>0</v>
          </cell>
          <cell r="BR164">
            <v>75.747100000000003</v>
          </cell>
          <cell r="BS164">
            <v>92.678700000000006</v>
          </cell>
          <cell r="CA164">
            <v>59308690</v>
          </cell>
          <cell r="CB164">
            <v>54512273</v>
          </cell>
          <cell r="CC164">
            <v>1213090</v>
          </cell>
        </row>
        <row r="165">
          <cell r="A165" t="str">
            <v>South Sudan</v>
          </cell>
          <cell r="B165" t="str">
            <v>SSD</v>
          </cell>
          <cell r="C165">
            <v>5362.4674531578949</v>
          </cell>
          <cell r="D165">
            <v>0</v>
          </cell>
          <cell r="E165">
            <v>118139.95850000001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225714</v>
          </cell>
          <cell r="K165">
            <v>5.7142857142857141E-2</v>
          </cell>
          <cell r="L165">
            <v>2.8571428999999999E-2</v>
          </cell>
          <cell r="M165">
            <v>5063351.3255799999</v>
          </cell>
          <cell r="N165">
            <v>234117.569479</v>
          </cell>
          <cell r="O165">
            <v>0</v>
          </cell>
          <cell r="P165">
            <v>513863.75959899998</v>
          </cell>
          <cell r="Q165">
            <v>10203898.93</v>
          </cell>
          <cell r="R165">
            <v>0.99996074499999998</v>
          </cell>
          <cell r="S165">
            <v>10201842.58</v>
          </cell>
          <cell r="T165">
            <v>0.99975922699999997</v>
          </cell>
          <cell r="U165">
            <v>2285674</v>
          </cell>
          <cell r="V165">
            <v>12238915.2914</v>
          </cell>
          <cell r="W165">
            <v>8125044.8746600002</v>
          </cell>
          <cell r="X165">
            <v>17.372691590786694</v>
          </cell>
          <cell r="Y165">
            <v>2.67911005020142</v>
          </cell>
          <cell r="Z165">
            <v>20.198999404907202</v>
          </cell>
          <cell r="AA165">
            <v>5.9479727880002997</v>
          </cell>
          <cell r="AB165">
            <v>62.815869999999997</v>
          </cell>
          <cell r="AC165" t="str">
            <v>No data</v>
          </cell>
          <cell r="AD165">
            <v>2872</v>
          </cell>
          <cell r="AE165">
            <v>20</v>
          </cell>
          <cell r="AF165">
            <v>91.4</v>
          </cell>
          <cell r="AG165">
            <v>15.253</v>
          </cell>
          <cell r="AH165">
            <v>0.99206396399999996</v>
          </cell>
          <cell r="AI165">
            <v>0.958088088</v>
          </cell>
          <cell r="AJ165">
            <v>4</v>
          </cell>
          <cell r="AK165">
            <v>5</v>
          </cell>
          <cell r="BR165">
            <v>11.321680000000001</v>
          </cell>
          <cell r="BS165">
            <v>40.676009999999998</v>
          </cell>
          <cell r="CA165">
            <v>11193729</v>
          </cell>
          <cell r="CB165">
            <v>12271544</v>
          </cell>
          <cell r="CC165">
            <v>644329</v>
          </cell>
        </row>
        <row r="166">
          <cell r="A166" t="str">
            <v>Spain</v>
          </cell>
          <cell r="B166" t="str">
            <v>ESP</v>
          </cell>
          <cell r="C166">
            <v>16889.926963178947</v>
          </cell>
          <cell r="D166">
            <v>0</v>
          </cell>
          <cell r="E166">
            <v>118408.2055</v>
          </cell>
          <cell r="F166">
            <v>191.006</v>
          </cell>
          <cell r="G166">
            <v>0</v>
          </cell>
          <cell r="H166">
            <v>0</v>
          </cell>
          <cell r="I166">
            <v>0</v>
          </cell>
          <cell r="J166">
            <v>171428</v>
          </cell>
          <cell r="K166">
            <v>5.7142857142857141E-2</v>
          </cell>
          <cell r="L166">
            <v>8.5714286000000001E-2</v>
          </cell>
          <cell r="M166">
            <v>0</v>
          </cell>
          <cell r="N166" t="str">
            <v>No data</v>
          </cell>
          <cell r="O166" t="str">
            <v>No data</v>
          </cell>
          <cell r="P166" t="str">
            <v>No data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58747</v>
          </cell>
          <cell r="V166">
            <v>7580690.6853799997</v>
          </cell>
          <cell r="W166">
            <v>1227933.89928</v>
          </cell>
          <cell r="X166">
            <v>93.529058261587181</v>
          </cell>
          <cell r="Y166">
            <v>0.76518720388412498</v>
          </cell>
          <cell r="Z166">
            <v>80.809997558593807</v>
          </cell>
          <cell r="AA166">
            <v>2.6945177557428601</v>
          </cell>
          <cell r="AB166">
            <v>0</v>
          </cell>
          <cell r="AC166" t="str">
            <v>No data</v>
          </cell>
          <cell r="AD166">
            <v>53636</v>
          </cell>
          <cell r="AE166">
            <v>80</v>
          </cell>
          <cell r="AF166">
            <v>5.5</v>
          </cell>
          <cell r="AG166">
            <v>4.2560000000000002</v>
          </cell>
          <cell r="AH166">
            <v>5.3261280000000003E-3</v>
          </cell>
          <cell r="AI166">
            <v>5.3261280000000003E-3</v>
          </cell>
          <cell r="AJ166">
            <v>0</v>
          </cell>
          <cell r="AK166">
            <v>0</v>
          </cell>
          <cell r="BR166">
            <v>99.904229999999998</v>
          </cell>
          <cell r="BS166">
            <v>99.926280000000006</v>
          </cell>
          <cell r="CA166">
            <v>46754783</v>
          </cell>
          <cell r="CB166">
            <v>46113870</v>
          </cell>
          <cell r="CC166">
            <v>498800</v>
          </cell>
        </row>
        <row r="167">
          <cell r="A167" t="str">
            <v>Sri Lanka</v>
          </cell>
          <cell r="B167" t="str">
            <v>LKA</v>
          </cell>
          <cell r="C167">
            <v>0</v>
          </cell>
          <cell r="D167">
            <v>0</v>
          </cell>
          <cell r="E167">
            <v>117807.747</v>
          </cell>
          <cell r="F167">
            <v>644.41999999999996</v>
          </cell>
          <cell r="G167">
            <v>38089.501499999998</v>
          </cell>
          <cell r="H167">
            <v>0</v>
          </cell>
          <cell r="I167">
            <v>27459.300999999999</v>
          </cell>
          <cell r="J167">
            <v>243028</v>
          </cell>
          <cell r="K167">
            <v>0.2</v>
          </cell>
          <cell r="L167">
            <v>0</v>
          </cell>
          <cell r="M167">
            <v>5391903.2847100003</v>
          </cell>
          <cell r="N167" t="str">
            <v>No data</v>
          </cell>
          <cell r="O167" t="str">
            <v>No data</v>
          </cell>
          <cell r="P167" t="str">
            <v>No data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14961863</v>
          </cell>
          <cell r="V167">
            <v>18579745.6723</v>
          </cell>
          <cell r="W167">
            <v>19429962.743999999</v>
          </cell>
          <cell r="X167">
            <v>345.55892202200607</v>
          </cell>
          <cell r="Y167">
            <v>1.2169705629348799</v>
          </cell>
          <cell r="Z167">
            <v>18.712999343872099</v>
          </cell>
          <cell r="AA167" t="str">
            <v>No data</v>
          </cell>
          <cell r="AB167">
            <v>0.55947000000000002</v>
          </cell>
          <cell r="AC167" t="str">
            <v>No data</v>
          </cell>
          <cell r="AD167">
            <v>3700</v>
          </cell>
          <cell r="AE167">
            <v>40</v>
          </cell>
          <cell r="AF167" t="str">
            <v>No data</v>
          </cell>
          <cell r="AG167">
            <v>7.7539999999999996</v>
          </cell>
          <cell r="AH167">
            <v>9.3227596999999995E-2</v>
          </cell>
          <cell r="AI167">
            <v>9.3227596999999995E-2</v>
          </cell>
          <cell r="AJ167">
            <v>0</v>
          </cell>
          <cell r="AK167">
            <v>0</v>
          </cell>
          <cell r="BR167">
            <v>95.781729999999996</v>
          </cell>
          <cell r="BS167">
            <v>89.416290000000004</v>
          </cell>
          <cell r="CA167">
            <v>21413250</v>
          </cell>
          <cell r="CB167">
            <v>20715006</v>
          </cell>
          <cell r="CC167">
            <v>62710</v>
          </cell>
        </row>
        <row r="168">
          <cell r="A168" t="str">
            <v>Sudan</v>
          </cell>
          <cell r="B168" t="str">
            <v>SDN</v>
          </cell>
          <cell r="C168">
            <v>0</v>
          </cell>
          <cell r="D168">
            <v>0</v>
          </cell>
          <cell r="E168">
            <v>384799.3980000001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537428</v>
          </cell>
          <cell r="K168">
            <v>0.2</v>
          </cell>
          <cell r="L168">
            <v>8.5714286000000001E-2</v>
          </cell>
          <cell r="M168">
            <v>25732164.607099999</v>
          </cell>
          <cell r="N168">
            <v>0</v>
          </cell>
          <cell r="O168">
            <v>0</v>
          </cell>
          <cell r="P168">
            <v>0</v>
          </cell>
          <cell r="Q168">
            <v>38467439.649999999</v>
          </cell>
          <cell r="R168">
            <v>0.93266771400000004</v>
          </cell>
          <cell r="S168">
            <v>38467439.649999999</v>
          </cell>
          <cell r="T168">
            <v>0.93266771400000004</v>
          </cell>
          <cell r="U168">
            <v>11267410</v>
          </cell>
          <cell r="V168">
            <v>38253170.979800001</v>
          </cell>
          <cell r="W168">
            <v>13019550.972899999</v>
          </cell>
          <cell r="X168">
            <v>18.455079545454545</v>
          </cell>
          <cell r="Y168">
            <v>3.2943577766418501</v>
          </cell>
          <cell r="Z168">
            <v>35.252998352050803</v>
          </cell>
          <cell r="AA168">
            <v>5.5903759281281404</v>
          </cell>
          <cell r="AB168">
            <v>24.312619999999999</v>
          </cell>
          <cell r="AC168">
            <v>23.437360000000002</v>
          </cell>
          <cell r="AD168">
            <v>11628</v>
          </cell>
          <cell r="AE168">
            <v>80</v>
          </cell>
          <cell r="AF168">
            <v>88.4</v>
          </cell>
          <cell r="AG168">
            <v>14.457000000000001</v>
          </cell>
          <cell r="AH168">
            <v>0.97691023600000004</v>
          </cell>
          <cell r="AI168">
            <v>0.88730906499999995</v>
          </cell>
          <cell r="AJ168">
            <v>0</v>
          </cell>
          <cell r="AK168">
            <v>4</v>
          </cell>
          <cell r="BR168">
            <v>36.575029999999998</v>
          </cell>
          <cell r="BS168">
            <v>60.267090000000003</v>
          </cell>
          <cell r="CA168">
            <v>43849269</v>
          </cell>
          <cell r="CB168">
            <v>40278556</v>
          </cell>
          <cell r="CC168">
            <v>2376000</v>
          </cell>
        </row>
        <row r="169">
          <cell r="A169" t="str">
            <v>Suriname</v>
          </cell>
          <cell r="B169" t="str">
            <v>SUR</v>
          </cell>
          <cell r="C169">
            <v>0</v>
          </cell>
          <cell r="D169">
            <v>0</v>
          </cell>
          <cell r="E169">
            <v>14977.762499999997</v>
          </cell>
          <cell r="F169">
            <v>0.14199999999999999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8.5714286000000001E-2</v>
          </cell>
          <cell r="M169" t="str">
            <v>No data</v>
          </cell>
          <cell r="N169" t="str">
            <v>No data</v>
          </cell>
          <cell r="O169" t="str">
            <v>No data</v>
          </cell>
          <cell r="P169" t="str">
            <v>No data</v>
          </cell>
          <cell r="Q169">
            <v>577328.18649999995</v>
          </cell>
          <cell r="R169">
            <v>1</v>
          </cell>
          <cell r="S169">
            <v>327782.09570000001</v>
          </cell>
          <cell r="T169">
            <v>0.56775695900000001</v>
          </cell>
          <cell r="U169">
            <v>539669</v>
          </cell>
          <cell r="V169">
            <v>531429.42305400001</v>
          </cell>
          <cell r="W169">
            <v>541351.94094200002</v>
          </cell>
          <cell r="X169">
            <v>3.69225</v>
          </cell>
          <cell r="Y169">
            <v>0.98433411121368397</v>
          </cell>
          <cell r="Z169">
            <v>66.149002075195298</v>
          </cell>
          <cell r="AA169" t="str">
            <v>No data</v>
          </cell>
          <cell r="AB169">
            <v>2.8108</v>
          </cell>
          <cell r="AC169">
            <v>67.778970000000001</v>
          </cell>
          <cell r="AD169">
            <v>68</v>
          </cell>
          <cell r="AE169">
            <v>80</v>
          </cell>
          <cell r="AF169">
            <v>5.9</v>
          </cell>
          <cell r="AG169">
            <v>8.8960000000000008</v>
          </cell>
          <cell r="AH169">
            <v>2.2779269000000001E-2</v>
          </cell>
          <cell r="AI169">
            <v>2.2779269000000001E-2</v>
          </cell>
          <cell r="AJ169">
            <v>0</v>
          </cell>
          <cell r="AK169">
            <v>0</v>
          </cell>
          <cell r="BR169">
            <v>84.457579999999993</v>
          </cell>
          <cell r="BS169">
            <v>95.42474</v>
          </cell>
          <cell r="CA169">
            <v>586634</v>
          </cell>
          <cell r="CB169">
            <v>541749</v>
          </cell>
          <cell r="CC169">
            <v>156000</v>
          </cell>
        </row>
        <row r="170">
          <cell r="A170" t="str">
            <v>Sweden</v>
          </cell>
          <cell r="B170" t="str">
            <v>SWE</v>
          </cell>
          <cell r="C170">
            <v>0</v>
          </cell>
          <cell r="D170">
            <v>0</v>
          </cell>
          <cell r="E170">
            <v>11306.486000000001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5.7142856999999998E-2</v>
          </cell>
          <cell r="M170">
            <v>0</v>
          </cell>
          <cell r="N170" t="str">
            <v>No data</v>
          </cell>
          <cell r="O170" t="str">
            <v>No data</v>
          </cell>
          <cell r="P170" t="str">
            <v>No data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25.00104343129312</v>
          </cell>
          <cell r="Y170">
            <v>1.0289400815963701</v>
          </cell>
          <cell r="Z170">
            <v>87.976997375488295</v>
          </cell>
          <cell r="AA170" t="str">
            <v>No data</v>
          </cell>
          <cell r="AB170">
            <v>0</v>
          </cell>
          <cell r="AC170" t="str">
            <v>No data</v>
          </cell>
          <cell r="AD170">
            <v>4135</v>
          </cell>
          <cell r="AE170">
            <v>80</v>
          </cell>
          <cell r="AF170">
            <v>1E-3</v>
          </cell>
          <cell r="AG170">
            <v>5.9550000000000001</v>
          </cell>
          <cell r="AH170">
            <v>3.1702150000000001E-3</v>
          </cell>
          <cell r="AI170">
            <v>3.1702150000000001E-3</v>
          </cell>
          <cell r="AJ170">
            <v>0</v>
          </cell>
          <cell r="AK170">
            <v>0</v>
          </cell>
          <cell r="BR170">
            <v>99.295519999999996</v>
          </cell>
          <cell r="BS170">
            <v>100</v>
          </cell>
          <cell r="CA170">
            <v>10099270</v>
          </cell>
          <cell r="CB170">
            <v>9780300</v>
          </cell>
          <cell r="CC170">
            <v>410340</v>
          </cell>
        </row>
        <row r="171">
          <cell r="A171" t="str">
            <v>Switzerland</v>
          </cell>
          <cell r="B171" t="str">
            <v>CHE</v>
          </cell>
          <cell r="C171">
            <v>12687.496481852631</v>
          </cell>
          <cell r="D171">
            <v>0</v>
          </cell>
          <cell r="E171">
            <v>26125.339499999998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5.7142856999999998E-2</v>
          </cell>
          <cell r="M171">
            <v>0</v>
          </cell>
          <cell r="N171" t="str">
            <v>No data</v>
          </cell>
          <cell r="O171" t="str">
            <v>No data</v>
          </cell>
          <cell r="P171" t="str">
            <v>No data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215.52137841709444</v>
          </cell>
          <cell r="Y171">
            <v>0.80529057979583696</v>
          </cell>
          <cell r="Z171">
            <v>73.915000915527301</v>
          </cell>
          <cell r="AA171" t="str">
            <v>No data</v>
          </cell>
          <cell r="AB171">
            <v>0</v>
          </cell>
          <cell r="AC171" t="str">
            <v>No data</v>
          </cell>
          <cell r="AD171">
            <v>3455</v>
          </cell>
          <cell r="AE171" t="str">
            <v>No data</v>
          </cell>
          <cell r="AF171" t="str">
            <v>No data</v>
          </cell>
          <cell r="AG171">
            <v>5.2210000000000001</v>
          </cell>
          <cell r="AH171">
            <v>1.6685999999999999E-3</v>
          </cell>
          <cell r="AI171">
            <v>1.6685999999999999E-3</v>
          </cell>
          <cell r="AJ171">
            <v>0</v>
          </cell>
          <cell r="AK171">
            <v>0</v>
          </cell>
          <cell r="BR171">
            <v>99.890370000000004</v>
          </cell>
          <cell r="BS171">
            <v>100</v>
          </cell>
          <cell r="CA171">
            <v>8654618</v>
          </cell>
          <cell r="CB171">
            <v>8272141</v>
          </cell>
          <cell r="CC171">
            <v>40000</v>
          </cell>
        </row>
        <row r="172">
          <cell r="A172" t="str">
            <v>Syria</v>
          </cell>
          <cell r="B172" t="str">
            <v>SYR</v>
          </cell>
          <cell r="C172">
            <v>32574.849164210525</v>
          </cell>
          <cell r="D172">
            <v>3887.3047287157892</v>
          </cell>
          <cell r="E172">
            <v>69829.046500000011</v>
          </cell>
          <cell r="F172">
            <v>20.244</v>
          </cell>
          <cell r="G172">
            <v>0</v>
          </cell>
          <cell r="H172">
            <v>0</v>
          </cell>
          <cell r="I172">
            <v>0</v>
          </cell>
          <cell r="J172">
            <v>46542</v>
          </cell>
          <cell r="K172">
            <v>5.7142857142857141E-2</v>
          </cell>
          <cell r="L172">
            <v>0.4</v>
          </cell>
          <cell r="M172">
            <v>14030954.017899999</v>
          </cell>
          <cell r="N172" t="str">
            <v>No data</v>
          </cell>
          <cell r="O172" t="str">
            <v>No data</v>
          </cell>
          <cell r="P172" t="str">
            <v>No data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357231</v>
          </cell>
          <cell r="V172">
            <v>13177759.557700001</v>
          </cell>
          <cell r="W172">
            <v>880563.75783300004</v>
          </cell>
          <cell r="X172">
            <v>92.067107771061373</v>
          </cell>
          <cell r="Y172">
            <v>3.67672491073608</v>
          </cell>
          <cell r="Z172">
            <v>55.474998474121101</v>
          </cell>
          <cell r="AA172" t="str">
            <v>No data</v>
          </cell>
          <cell r="AB172">
            <v>0.67603000000000002</v>
          </cell>
          <cell r="AC172">
            <v>70.598089999999999</v>
          </cell>
          <cell r="AD172">
            <v>14374</v>
          </cell>
          <cell r="AE172">
            <v>40</v>
          </cell>
          <cell r="AF172">
            <v>37.9</v>
          </cell>
          <cell r="AG172">
            <v>10.965999999999999</v>
          </cell>
          <cell r="AH172">
            <v>0.971716735</v>
          </cell>
          <cell r="AI172">
            <v>0.88153225599999996</v>
          </cell>
          <cell r="AJ172">
            <v>5</v>
          </cell>
          <cell r="AK172">
            <v>5</v>
          </cell>
          <cell r="BR172">
            <v>91.22287</v>
          </cell>
          <cell r="BS172">
            <v>97.21651</v>
          </cell>
          <cell r="CA172">
            <v>17500657</v>
          </cell>
          <cell r="CB172">
            <v>18509529</v>
          </cell>
          <cell r="CC172">
            <v>183630</v>
          </cell>
        </row>
        <row r="173">
          <cell r="A173" t="str">
            <v>Tajikistan</v>
          </cell>
          <cell r="B173" t="str">
            <v>TJK</v>
          </cell>
          <cell r="C173">
            <v>17861.190740968421</v>
          </cell>
          <cell r="D173">
            <v>7620.1697402947366</v>
          </cell>
          <cell r="E173">
            <v>48382.262000000002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108571</v>
          </cell>
          <cell r="K173">
            <v>5.7142857142857141E-2</v>
          </cell>
          <cell r="L173">
            <v>0.37142857099999999</v>
          </cell>
          <cell r="M173">
            <v>7090611.4871699996</v>
          </cell>
          <cell r="N173" t="str">
            <v>No data</v>
          </cell>
          <cell r="O173" t="str">
            <v>No data</v>
          </cell>
          <cell r="P173" t="str">
            <v>No data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591611</v>
          </cell>
          <cell r="V173">
            <v>4616336.5501600001</v>
          </cell>
          <cell r="W173">
            <v>558650.28695400001</v>
          </cell>
          <cell r="X173">
            <v>65.572714172490819</v>
          </cell>
          <cell r="Y173">
            <v>3.0161883831024201</v>
          </cell>
          <cell r="Z173">
            <v>27.5060005187988</v>
          </cell>
          <cell r="AA173">
            <v>5.9931391776258804</v>
          </cell>
          <cell r="AB173">
            <v>6.5920000000000006E-2</v>
          </cell>
          <cell r="AC173">
            <v>72.703500000000005</v>
          </cell>
          <cell r="AD173" t="str">
            <v>No data</v>
          </cell>
          <cell r="AE173" t="str">
            <v>No data</v>
          </cell>
          <cell r="AF173">
            <v>26</v>
          </cell>
          <cell r="AG173">
            <v>14.225</v>
          </cell>
          <cell r="AH173">
            <v>0.57642602899999995</v>
          </cell>
          <cell r="AI173">
            <v>0.12907533800000001</v>
          </cell>
          <cell r="AJ173">
            <v>0</v>
          </cell>
          <cell r="AK173">
            <v>0</v>
          </cell>
          <cell r="BR173">
            <v>97.023060000000001</v>
          </cell>
          <cell r="BS173">
            <v>81.196280000000002</v>
          </cell>
          <cell r="CA173">
            <v>9537642</v>
          </cell>
          <cell r="CB173">
            <v>8484066</v>
          </cell>
          <cell r="CC173">
            <v>139960</v>
          </cell>
        </row>
        <row r="174">
          <cell r="A174" t="str">
            <v>Tanzania</v>
          </cell>
          <cell r="B174" t="str">
            <v>TZA</v>
          </cell>
          <cell r="C174">
            <v>46122.105981473687</v>
          </cell>
          <cell r="D174">
            <v>0</v>
          </cell>
          <cell r="E174">
            <v>162087.94399999999</v>
          </cell>
          <cell r="F174">
            <v>51.625999999999998</v>
          </cell>
          <cell r="G174">
            <v>480.35700000000003</v>
          </cell>
          <cell r="H174">
            <v>0</v>
          </cell>
          <cell r="I174">
            <v>120.48400000000001</v>
          </cell>
          <cell r="J174">
            <v>361828</v>
          </cell>
          <cell r="K174">
            <v>0.2</v>
          </cell>
          <cell r="L174">
            <v>8.5714286000000001E-2</v>
          </cell>
          <cell r="M174">
            <v>22366047.341800001</v>
          </cell>
          <cell r="N174">
            <v>280912.06005999999</v>
          </cell>
          <cell r="O174">
            <v>0</v>
          </cell>
          <cell r="P174">
            <v>1778417.7252700001</v>
          </cell>
          <cell r="Q174">
            <v>58152254.049999997</v>
          </cell>
          <cell r="R174">
            <v>0.99679625400000005</v>
          </cell>
          <cell r="S174">
            <v>57322454.280000001</v>
          </cell>
          <cell r="T174">
            <v>0.98257253499999997</v>
          </cell>
          <cell r="U174">
            <v>22695349</v>
          </cell>
          <cell r="V174">
            <v>45761087.497400001</v>
          </cell>
          <cell r="W174">
            <v>31741156.0702</v>
          </cell>
          <cell r="X174">
            <v>63.579078798825918</v>
          </cell>
          <cell r="Y174">
            <v>5.0221281051635698</v>
          </cell>
          <cell r="Z174">
            <v>35.227001190185497</v>
          </cell>
          <cell r="AA174">
            <v>4.8515478517615502</v>
          </cell>
          <cell r="AB174">
            <v>11.74872</v>
          </cell>
          <cell r="AC174">
            <v>47.952689999999997</v>
          </cell>
          <cell r="AD174">
            <v>5424</v>
          </cell>
          <cell r="AE174">
            <v>60</v>
          </cell>
          <cell r="AF174">
            <v>40.1</v>
          </cell>
          <cell r="AG174">
            <v>16.303000000000001</v>
          </cell>
          <cell r="AH174">
            <v>0.47939817800000001</v>
          </cell>
          <cell r="AI174">
            <v>7.1853943000000003E-2</v>
          </cell>
          <cell r="AJ174">
            <v>0</v>
          </cell>
          <cell r="AK174">
            <v>0</v>
          </cell>
          <cell r="BR174">
            <v>29.913439999999998</v>
          </cell>
          <cell r="BS174">
            <v>56.72645</v>
          </cell>
          <cell r="CA174">
            <v>59734213</v>
          </cell>
          <cell r="CB174">
            <v>53399383</v>
          </cell>
          <cell r="CC174">
            <v>885800</v>
          </cell>
        </row>
        <row r="175">
          <cell r="A175" t="str">
            <v>Thailand</v>
          </cell>
          <cell r="B175" t="str">
            <v>THA</v>
          </cell>
          <cell r="C175">
            <v>3247.1981131157895</v>
          </cell>
          <cell r="D175">
            <v>0</v>
          </cell>
          <cell r="E175">
            <v>753363.89150000003</v>
          </cell>
          <cell r="F175">
            <v>271.822</v>
          </cell>
          <cell r="G175">
            <v>146985.86700000003</v>
          </cell>
          <cell r="H175">
            <v>2756.5545000000002</v>
          </cell>
          <cell r="I175">
            <v>28346.964000000004</v>
          </cell>
          <cell r="J175">
            <v>1199502</v>
          </cell>
          <cell r="K175">
            <v>0.34285714285714286</v>
          </cell>
          <cell r="L175">
            <v>5.7142856999999998E-2</v>
          </cell>
          <cell r="M175">
            <v>72272.163816500004</v>
          </cell>
          <cell r="N175" t="str">
            <v>No data</v>
          </cell>
          <cell r="O175" t="str">
            <v>No data</v>
          </cell>
          <cell r="P175" t="str">
            <v>No data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56650072</v>
          </cell>
          <cell r="V175">
            <v>65540945.520300001</v>
          </cell>
          <cell r="W175">
            <v>67036816.655699998</v>
          </cell>
          <cell r="X175">
            <v>135.89720683513085</v>
          </cell>
          <cell r="Y175">
            <v>1.6955199241638199</v>
          </cell>
          <cell r="Z175">
            <v>51.430000305175803</v>
          </cell>
          <cell r="AA175" t="str">
            <v>No data</v>
          </cell>
          <cell r="AB175">
            <v>0</v>
          </cell>
          <cell r="AC175">
            <v>90.67013</v>
          </cell>
          <cell r="AD175">
            <v>10590</v>
          </cell>
          <cell r="AE175">
            <v>80</v>
          </cell>
          <cell r="AF175">
            <v>23.7</v>
          </cell>
          <cell r="AG175">
            <v>5.1520000000000001</v>
          </cell>
          <cell r="AH175">
            <v>0.129337958</v>
          </cell>
          <cell r="AI175">
            <v>0.129337958</v>
          </cell>
          <cell r="AJ175">
            <v>0</v>
          </cell>
          <cell r="AK175">
            <v>0</v>
          </cell>
          <cell r="BR175">
            <v>98.750730000000004</v>
          </cell>
          <cell r="BS175">
            <v>99.930710000000005</v>
          </cell>
          <cell r="CA175">
            <v>69799978</v>
          </cell>
          <cell r="CB175">
            <v>68083396</v>
          </cell>
          <cell r="CC175">
            <v>510890</v>
          </cell>
        </row>
        <row r="176">
          <cell r="A176" t="str">
            <v>Timor-Leste</v>
          </cell>
          <cell r="B176" t="str">
            <v>TLS</v>
          </cell>
          <cell r="C176">
            <v>2291.0791277263156</v>
          </cell>
          <cell r="D176">
            <v>146.20146692926315</v>
          </cell>
          <cell r="E176">
            <v>1073.9865</v>
          </cell>
          <cell r="F176">
            <v>5.8579999999999997</v>
          </cell>
          <cell r="G176">
            <v>7090.3680000000004</v>
          </cell>
          <cell r="H176">
            <v>589.87199999999996</v>
          </cell>
          <cell r="I176">
            <v>1546.1760000000004</v>
          </cell>
          <cell r="J176">
            <v>3428</v>
          </cell>
          <cell r="K176">
            <v>5.7142857142857141E-2</v>
          </cell>
          <cell r="L176">
            <v>2.8571428999999999E-2</v>
          </cell>
          <cell r="M176">
            <v>401760.90961899998</v>
          </cell>
          <cell r="N176" t="str">
            <v>No data</v>
          </cell>
          <cell r="O176" t="str">
            <v>No data</v>
          </cell>
          <cell r="P176" t="str">
            <v>No data</v>
          </cell>
          <cell r="Q176">
            <v>1338339.824</v>
          </cell>
          <cell r="R176">
            <v>1</v>
          </cell>
          <cell r="S176">
            <v>1329213.3810000001</v>
          </cell>
          <cell r="T176">
            <v>0.99318077400000004</v>
          </cell>
          <cell r="U176">
            <v>694617</v>
          </cell>
          <cell r="V176">
            <v>865154.61418000003</v>
          </cell>
          <cell r="W176">
            <v>1110504.6949499999</v>
          </cell>
          <cell r="X176">
            <v>85.270477471418971</v>
          </cell>
          <cell r="Y176">
            <v>3.13731741905212</v>
          </cell>
          <cell r="Z176">
            <v>31.319999694824201</v>
          </cell>
          <cell r="AA176">
            <v>5.26791911327593</v>
          </cell>
          <cell r="AB176">
            <v>19.515039999999999</v>
          </cell>
          <cell r="AC176">
            <v>28.178229999999999</v>
          </cell>
          <cell r="AD176" t="str">
            <v>No data</v>
          </cell>
          <cell r="AE176">
            <v>40</v>
          </cell>
          <cell r="AF176">
            <v>33.4</v>
          </cell>
          <cell r="AG176">
            <v>13.507</v>
          </cell>
          <cell r="AH176">
            <v>5.0883863000000001E-2</v>
          </cell>
          <cell r="AI176">
            <v>8.644466E-3</v>
          </cell>
          <cell r="AJ176">
            <v>0</v>
          </cell>
          <cell r="AK176">
            <v>0</v>
          </cell>
          <cell r="BR176">
            <v>53.519010000000002</v>
          </cell>
          <cell r="BS176">
            <v>78.343869999999995</v>
          </cell>
          <cell r="CA176">
            <v>1318442</v>
          </cell>
          <cell r="CB176">
            <v>1185524</v>
          </cell>
          <cell r="CC176">
            <v>14870</v>
          </cell>
        </row>
        <row r="177">
          <cell r="A177" t="str">
            <v>Togo</v>
          </cell>
          <cell r="B177" t="str">
            <v>TGO</v>
          </cell>
          <cell r="C177">
            <v>0</v>
          </cell>
          <cell r="D177">
            <v>0</v>
          </cell>
          <cell r="E177">
            <v>22786.5805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11428</v>
          </cell>
          <cell r="K177">
            <v>2.8571428571428571E-2</v>
          </cell>
          <cell r="L177">
            <v>8.5714286000000001E-2</v>
          </cell>
          <cell r="M177">
            <v>3076382.1566499998</v>
          </cell>
          <cell r="N177">
            <v>226147.182042</v>
          </cell>
          <cell r="O177">
            <v>2115943.70633</v>
          </cell>
          <cell r="P177">
            <v>222712.405703</v>
          </cell>
          <cell r="Q177">
            <v>0</v>
          </cell>
          <cell r="R177">
            <v>0</v>
          </cell>
          <cell r="S177">
            <v>7920807.7589999996</v>
          </cell>
          <cell r="T177">
            <v>1</v>
          </cell>
          <cell r="U177">
            <v>4694536</v>
          </cell>
          <cell r="V177">
            <v>6856614.0885800002</v>
          </cell>
          <cell r="W177">
            <v>7235096.29825</v>
          </cell>
          <cell r="X177">
            <v>145.04677330391615</v>
          </cell>
          <cell r="Y177">
            <v>3.6987607479095499</v>
          </cell>
          <cell r="Z177">
            <v>42.799999237060497</v>
          </cell>
          <cell r="AA177">
            <v>4.5513104055187199</v>
          </cell>
          <cell r="AB177">
            <v>47.690350000000002</v>
          </cell>
          <cell r="AC177">
            <v>10.47481</v>
          </cell>
          <cell r="AD177">
            <v>2438</v>
          </cell>
          <cell r="AE177">
            <v>40</v>
          </cell>
          <cell r="AF177">
            <v>54.3</v>
          </cell>
          <cell r="AG177">
            <v>14.737</v>
          </cell>
          <cell r="AH177">
            <v>0.31209635800000002</v>
          </cell>
          <cell r="AI177">
            <v>6.3425053999999995E-2</v>
          </cell>
          <cell r="AJ177">
            <v>0</v>
          </cell>
          <cell r="AK177">
            <v>0</v>
          </cell>
          <cell r="BR177">
            <v>16.132100000000001</v>
          </cell>
          <cell r="BS177">
            <v>65.128839999999997</v>
          </cell>
          <cell r="CA177">
            <v>8278737</v>
          </cell>
          <cell r="CB177">
            <v>7264896</v>
          </cell>
          <cell r="CC177">
            <v>54390</v>
          </cell>
        </row>
        <row r="178">
          <cell r="A178" t="str">
            <v>Tonga</v>
          </cell>
          <cell r="B178" t="str">
            <v>TON</v>
          </cell>
          <cell r="C178">
            <v>187.49025647831579</v>
          </cell>
          <cell r="D178">
            <v>187.49025647831579</v>
          </cell>
          <cell r="E178" t="str">
            <v>No data</v>
          </cell>
          <cell r="F178">
            <v>6.7560000000000002</v>
          </cell>
          <cell r="G178">
            <v>2014.893</v>
          </cell>
          <cell r="H178">
            <v>636.28200000000004</v>
          </cell>
          <cell r="I178">
            <v>97.488</v>
          </cell>
          <cell r="J178">
            <v>0</v>
          </cell>
          <cell r="K178">
            <v>2.8571428571428571E-2</v>
          </cell>
          <cell r="L178" t="str">
            <v>No data</v>
          </cell>
          <cell r="M178" t="str">
            <v>No data</v>
          </cell>
          <cell r="N178" t="str">
            <v>No data</v>
          </cell>
          <cell r="O178" t="str">
            <v>No data</v>
          </cell>
          <cell r="P178" t="str">
            <v>No data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42929</v>
          </cell>
          <cell r="V178">
            <v>83341.631955699995</v>
          </cell>
          <cell r="W178">
            <v>87873.482652299994</v>
          </cell>
          <cell r="X178">
            <v>143.32916666666668</v>
          </cell>
          <cell r="Y178">
            <v>1.1078962087631199</v>
          </cell>
          <cell r="Z178">
            <v>23.099000930786101</v>
          </cell>
          <cell r="AA178" t="str">
            <v>No data</v>
          </cell>
          <cell r="AB178">
            <v>0</v>
          </cell>
          <cell r="AC178" t="str">
            <v>No data</v>
          </cell>
          <cell r="AD178">
            <v>18</v>
          </cell>
          <cell r="AE178">
            <v>80</v>
          </cell>
          <cell r="AF178" t="str">
            <v>No data</v>
          </cell>
          <cell r="AG178">
            <v>11.545</v>
          </cell>
          <cell r="AH178">
            <v>2.90055E-4</v>
          </cell>
          <cell r="AI178">
            <v>2.90055E-4</v>
          </cell>
          <cell r="AJ178">
            <v>0</v>
          </cell>
          <cell r="AK178">
            <v>0</v>
          </cell>
          <cell r="BR178">
            <v>93.445269999999994</v>
          </cell>
          <cell r="BS178">
            <v>99.906829999999999</v>
          </cell>
          <cell r="CA178">
            <v>105697</v>
          </cell>
          <cell r="CB178">
            <v>106170</v>
          </cell>
          <cell r="CC178">
            <v>720</v>
          </cell>
        </row>
        <row r="179">
          <cell r="A179" t="str">
            <v>Trinidad and Tobago</v>
          </cell>
          <cell r="B179" t="str">
            <v>TTO</v>
          </cell>
          <cell r="C179">
            <v>2494.8842488631576</v>
          </cell>
          <cell r="D179">
            <v>319.80969429052629</v>
          </cell>
          <cell r="E179">
            <v>163.00200000000001</v>
          </cell>
          <cell r="F179">
            <v>0</v>
          </cell>
          <cell r="G179">
            <v>2991.4539999999997</v>
          </cell>
          <cell r="H179">
            <v>0</v>
          </cell>
          <cell r="I179">
            <v>2146.1759999999999</v>
          </cell>
          <cell r="J179">
            <v>0</v>
          </cell>
          <cell r="K179">
            <v>2.8571428571428571E-2</v>
          </cell>
          <cell r="L179">
            <v>0.171428571</v>
          </cell>
          <cell r="M179" t="str">
            <v>No data</v>
          </cell>
          <cell r="N179" t="str">
            <v>No data</v>
          </cell>
          <cell r="O179" t="str">
            <v>No data</v>
          </cell>
          <cell r="P179" t="str">
            <v>No data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1141668</v>
          </cell>
          <cell r="V179">
            <v>1214668.3044199999</v>
          </cell>
          <cell r="W179">
            <v>1268014.07984</v>
          </cell>
          <cell r="X179">
            <v>270.92748538011693</v>
          </cell>
          <cell r="Y179">
            <v>0.37439498305320701</v>
          </cell>
          <cell r="Z179">
            <v>53.214000701904297</v>
          </cell>
          <cell r="AA179">
            <v>3.29086780304119</v>
          </cell>
          <cell r="AB179">
            <v>7.4160000000000004E-2</v>
          </cell>
          <cell r="AC179">
            <v>89.443200000000004</v>
          </cell>
          <cell r="AD179">
            <v>445</v>
          </cell>
          <cell r="AE179" t="str">
            <v>No data</v>
          </cell>
          <cell r="AF179">
            <v>5.4</v>
          </cell>
          <cell r="AG179">
            <v>6.3140000000000001</v>
          </cell>
          <cell r="AH179">
            <v>5.0706939999999997E-3</v>
          </cell>
          <cell r="AI179">
            <v>5.0706939999999997E-3</v>
          </cell>
          <cell r="AJ179">
            <v>0</v>
          </cell>
          <cell r="AK179">
            <v>0</v>
          </cell>
          <cell r="BR179">
            <v>93.398910000000001</v>
          </cell>
          <cell r="BS179">
            <v>98.184960000000004</v>
          </cell>
          <cell r="CA179">
            <v>1399491</v>
          </cell>
          <cell r="CB179">
            <v>1360088</v>
          </cell>
          <cell r="CC179">
            <v>5130</v>
          </cell>
        </row>
        <row r="180">
          <cell r="A180" t="str">
            <v>Tunisia</v>
          </cell>
          <cell r="B180" t="str">
            <v>TUN</v>
          </cell>
          <cell r="C180">
            <v>19656.139016905261</v>
          </cell>
          <cell r="D180">
            <v>0</v>
          </cell>
          <cell r="E180">
            <v>18320.093499999999</v>
          </cell>
          <cell r="F180">
            <v>135.55199999999999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2.8571428571428571E-2</v>
          </cell>
          <cell r="L180">
            <v>0.22857142899999999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5555299.3718900001</v>
          </cell>
          <cell r="W180">
            <v>70045.680512999999</v>
          </cell>
          <cell r="X180">
            <v>74.44132337796087</v>
          </cell>
          <cell r="Y180">
            <v>1.50623166561127</v>
          </cell>
          <cell r="Z180">
            <v>69.568000793457003</v>
          </cell>
          <cell r="AA180" t="str">
            <v>No data</v>
          </cell>
          <cell r="AB180">
            <v>0</v>
          </cell>
          <cell r="AC180">
            <v>78.686890000000005</v>
          </cell>
          <cell r="AD180">
            <v>2030</v>
          </cell>
          <cell r="AE180">
            <v>80</v>
          </cell>
          <cell r="AF180">
            <v>8.1999999999999993</v>
          </cell>
          <cell r="AG180">
            <v>8.4960000000000004</v>
          </cell>
          <cell r="AH180">
            <v>0.27921280700000001</v>
          </cell>
          <cell r="AI180">
            <v>0.108600824</v>
          </cell>
          <cell r="AJ180">
            <v>0</v>
          </cell>
          <cell r="AK180">
            <v>0</v>
          </cell>
          <cell r="BR180">
            <v>90.921390000000002</v>
          </cell>
          <cell r="BS180">
            <v>96.2547</v>
          </cell>
          <cell r="CA180">
            <v>11818618</v>
          </cell>
          <cell r="CB180">
            <v>11254715</v>
          </cell>
          <cell r="CC180">
            <v>155360</v>
          </cell>
        </row>
        <row r="181">
          <cell r="A181" t="str">
            <v>Turkey</v>
          </cell>
          <cell r="B181" t="str">
            <v>TUR</v>
          </cell>
          <cell r="C181">
            <v>158865.82528463157</v>
          </cell>
          <cell r="D181">
            <v>66510.410494947369</v>
          </cell>
          <cell r="E181">
            <v>174433.64199999999</v>
          </cell>
          <cell r="F181">
            <v>231.11799999999999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0.14285714299999999</v>
          </cell>
          <cell r="M181">
            <v>61508730.336499996</v>
          </cell>
          <cell r="N181" t="str">
            <v>No data</v>
          </cell>
          <cell r="O181" t="str">
            <v>No data</v>
          </cell>
          <cell r="P181" t="str">
            <v>No data</v>
          </cell>
          <cell r="Q181">
            <v>2774129.7579999999</v>
          </cell>
          <cell r="R181">
            <v>3.2946490000000002E-2</v>
          </cell>
          <cell r="S181">
            <v>0</v>
          </cell>
          <cell r="T181">
            <v>0</v>
          </cell>
          <cell r="U181">
            <v>1000248</v>
          </cell>
          <cell r="V181">
            <v>17306676.475900002</v>
          </cell>
          <cell r="W181">
            <v>5825579.0379400002</v>
          </cell>
          <cell r="X181">
            <v>106.96012889310448</v>
          </cell>
          <cell r="Y181">
            <v>1.71028733253479</v>
          </cell>
          <cell r="Z181">
            <v>76.105003356933594</v>
          </cell>
          <cell r="AA181" t="str">
            <v>No data</v>
          </cell>
          <cell r="AB181">
            <v>0.31678000000000001</v>
          </cell>
          <cell r="AC181" t="str">
            <v>No data</v>
          </cell>
          <cell r="AD181">
            <v>20144</v>
          </cell>
          <cell r="AE181">
            <v>80</v>
          </cell>
          <cell r="AF181">
            <v>8.6</v>
          </cell>
          <cell r="AG181">
            <v>7.7869999999999999</v>
          </cell>
          <cell r="AH181">
            <v>0.82624521299999998</v>
          </cell>
          <cell r="AI181">
            <v>0.82624521299999998</v>
          </cell>
          <cell r="AJ181">
            <v>0</v>
          </cell>
          <cell r="AK181">
            <v>5</v>
          </cell>
          <cell r="BR181">
            <v>97.297239999999988</v>
          </cell>
          <cell r="BS181">
            <v>98.875720000000001</v>
          </cell>
          <cell r="CA181">
            <v>84339067</v>
          </cell>
          <cell r="CB181">
            <v>78665398</v>
          </cell>
          <cell r="CC181">
            <v>769630</v>
          </cell>
        </row>
        <row r="182">
          <cell r="A182" t="str">
            <v>Turkmenistan</v>
          </cell>
          <cell r="B182" t="str">
            <v>TKM</v>
          </cell>
          <cell r="C182">
            <v>4624.2701971368424</v>
          </cell>
          <cell r="D182">
            <v>4.9940008866105265E-2</v>
          </cell>
          <cell r="E182">
            <v>48635.325000000004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0.257142857</v>
          </cell>
          <cell r="M182">
            <v>4905017.4827300003</v>
          </cell>
          <cell r="N182" t="str">
            <v>No data</v>
          </cell>
          <cell r="O182" t="str">
            <v>No data</v>
          </cell>
          <cell r="P182" t="str">
            <v>No data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2608701.4527500002</v>
          </cell>
          <cell r="W182">
            <v>47190.205779999997</v>
          </cell>
          <cell r="X182">
            <v>12.450594769433746</v>
          </cell>
          <cell r="Y182">
            <v>2.38337349891663</v>
          </cell>
          <cell r="Z182">
            <v>52.515998840332003</v>
          </cell>
          <cell r="AA182" t="str">
            <v>No data</v>
          </cell>
          <cell r="AB182">
            <v>0</v>
          </cell>
          <cell r="AC182">
            <v>100</v>
          </cell>
          <cell r="AD182">
            <v>2939</v>
          </cell>
          <cell r="AE182">
            <v>60</v>
          </cell>
          <cell r="AF182" t="str">
            <v>No data</v>
          </cell>
          <cell r="AG182">
            <v>10.961</v>
          </cell>
          <cell r="AH182">
            <v>9.5743814999999996E-2</v>
          </cell>
          <cell r="AI182">
            <v>8.4746509999999997E-3</v>
          </cell>
          <cell r="AJ182">
            <v>0</v>
          </cell>
          <cell r="AK182">
            <v>0</v>
          </cell>
          <cell r="BR182">
            <v>98.699200000000005</v>
          </cell>
          <cell r="BS182">
            <v>98.814329999999998</v>
          </cell>
          <cell r="CA182">
            <v>6031187</v>
          </cell>
          <cell r="CB182">
            <v>5395326</v>
          </cell>
          <cell r="CC182">
            <v>469930</v>
          </cell>
        </row>
        <row r="183">
          <cell r="A183" t="str">
            <v>Tuvalu</v>
          </cell>
          <cell r="B183" t="str">
            <v>TUV</v>
          </cell>
          <cell r="C183">
            <v>0</v>
          </cell>
          <cell r="D183">
            <v>0</v>
          </cell>
          <cell r="E183" t="str">
            <v>No data</v>
          </cell>
          <cell r="F183">
            <v>1.962</v>
          </cell>
          <cell r="G183">
            <v>13.0655</v>
          </cell>
          <cell r="H183">
            <v>0</v>
          </cell>
          <cell r="I183">
            <v>0</v>
          </cell>
          <cell r="J183">
            <v>0</v>
          </cell>
          <cell r="K183">
            <v>2.8571428571428571E-2</v>
          </cell>
          <cell r="L183" t="str">
            <v>No data</v>
          </cell>
          <cell r="M183" t="str">
            <v>No data</v>
          </cell>
          <cell r="N183" t="str">
            <v>No data</v>
          </cell>
          <cell r="O183" t="str">
            <v>No data</v>
          </cell>
          <cell r="P183" t="str">
            <v>No data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1055.00875473</v>
          </cell>
          <cell r="W183">
            <v>5149.7409286499997</v>
          </cell>
          <cell r="X183">
            <v>383.6</v>
          </cell>
          <cell r="Y183">
            <v>2.42688059806824</v>
          </cell>
          <cell r="Z183">
            <v>64.013999938964801</v>
          </cell>
          <cell r="AA183" t="str">
            <v>No data</v>
          </cell>
          <cell r="AB183">
            <v>7.03843</v>
          </cell>
          <cell r="AC183" t="str">
            <v>No data</v>
          </cell>
          <cell r="AD183" t="str">
            <v>No data</v>
          </cell>
          <cell r="AE183">
            <v>60</v>
          </cell>
          <cell r="AF183" t="str">
            <v>No data</v>
          </cell>
          <cell r="AG183" t="str">
            <v>No data</v>
          </cell>
          <cell r="AH183">
            <v>3.4100000000000002E-5</v>
          </cell>
          <cell r="AI183">
            <v>3.4100000000000002E-5</v>
          </cell>
          <cell r="AJ183">
            <v>0</v>
          </cell>
          <cell r="AK183">
            <v>0</v>
          </cell>
          <cell r="BR183">
            <v>84.078469999999996</v>
          </cell>
          <cell r="BS183">
            <v>99.272239999999996</v>
          </cell>
          <cell r="CA183">
            <v>11792</v>
          </cell>
          <cell r="CB183">
            <v>9916</v>
          </cell>
          <cell r="CC183">
            <v>30</v>
          </cell>
        </row>
        <row r="184">
          <cell r="A184" t="str">
            <v>Uganda</v>
          </cell>
          <cell r="B184" t="str">
            <v>UGA</v>
          </cell>
          <cell r="C184">
            <v>24641.960995999998</v>
          </cell>
          <cell r="D184">
            <v>0</v>
          </cell>
          <cell r="E184">
            <v>87717.372499999983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127142</v>
          </cell>
          <cell r="K184">
            <v>0.2</v>
          </cell>
          <cell r="L184">
            <v>0.14285714299999999</v>
          </cell>
          <cell r="M184">
            <v>8554600.3891499992</v>
          </cell>
          <cell r="N184">
            <v>3777986.0006900001</v>
          </cell>
          <cell r="O184">
            <v>0</v>
          </cell>
          <cell r="P184">
            <v>22695373.823600002</v>
          </cell>
          <cell r="Q184">
            <v>41083744.359999999</v>
          </cell>
          <cell r="R184">
            <v>0.99801143000000003</v>
          </cell>
          <cell r="S184">
            <v>40083201.939999998</v>
          </cell>
          <cell r="T184">
            <v>0.97370612899999998</v>
          </cell>
          <cell r="U184">
            <v>33098318</v>
          </cell>
          <cell r="V184">
            <v>31811401.322799999</v>
          </cell>
          <cell r="W184">
            <v>23145076.807500001</v>
          </cell>
          <cell r="X184">
            <v>213.06173449032516</v>
          </cell>
          <cell r="Y184">
            <v>5.6747765541076696</v>
          </cell>
          <cell r="Z184">
            <v>24.9540004730225</v>
          </cell>
          <cell r="AA184">
            <v>4.5343375628240601</v>
          </cell>
          <cell r="AB184">
            <v>5.6236699999999997</v>
          </cell>
          <cell r="AC184">
            <v>21.222490000000001</v>
          </cell>
          <cell r="AD184">
            <v>854</v>
          </cell>
          <cell r="AE184">
            <v>40</v>
          </cell>
          <cell r="AF184">
            <v>48.3</v>
          </cell>
          <cell r="AG184">
            <v>17.044</v>
          </cell>
          <cell r="AH184">
            <v>0.53205099600000005</v>
          </cell>
          <cell r="AI184">
            <v>0.30901545800000002</v>
          </cell>
          <cell r="AJ184">
            <v>0</v>
          </cell>
          <cell r="AK184">
            <v>0</v>
          </cell>
          <cell r="BR184">
            <v>18.47232</v>
          </cell>
          <cell r="BS184">
            <v>49.104030000000002</v>
          </cell>
          <cell r="CA184">
            <v>45741000</v>
          </cell>
          <cell r="CB184">
            <v>39170819</v>
          </cell>
          <cell r="CC184">
            <v>199810</v>
          </cell>
        </row>
        <row r="185">
          <cell r="A185" t="str">
            <v>Ukraine</v>
          </cell>
          <cell r="B185" t="str">
            <v>UKR</v>
          </cell>
          <cell r="C185">
            <v>5568.0728434315788</v>
          </cell>
          <cell r="D185">
            <v>0</v>
          </cell>
          <cell r="E185">
            <v>308055.6605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2.8571428571428571E-2</v>
          </cell>
          <cell r="L185">
            <v>0.14285714299999999</v>
          </cell>
          <cell r="M185">
            <v>23758509.3739</v>
          </cell>
          <cell r="N185" t="str">
            <v>No data</v>
          </cell>
          <cell r="O185" t="str">
            <v>No data</v>
          </cell>
          <cell r="P185" t="str">
            <v>No data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77.02966735141294</v>
          </cell>
          <cell r="Y185">
            <v>-0.37412095069885298</v>
          </cell>
          <cell r="Z185">
            <v>69.608001708984403</v>
          </cell>
          <cell r="AA185" t="str">
            <v>No data</v>
          </cell>
          <cell r="AB185">
            <v>1.1800000000000001E-3</v>
          </cell>
          <cell r="AC185" t="str">
            <v>No data</v>
          </cell>
          <cell r="AD185">
            <v>16551</v>
          </cell>
          <cell r="AE185">
            <v>60</v>
          </cell>
          <cell r="AF185">
            <v>19</v>
          </cell>
          <cell r="AG185">
            <v>4.8330000000000002</v>
          </cell>
          <cell r="AH185">
            <v>0.93131134999999998</v>
          </cell>
          <cell r="AI185">
            <v>0.93131134999999998</v>
          </cell>
          <cell r="AJ185">
            <v>0</v>
          </cell>
          <cell r="AK185">
            <v>4</v>
          </cell>
          <cell r="BR185">
            <v>96.224360000000004</v>
          </cell>
          <cell r="BS185">
            <v>93.790819999999997</v>
          </cell>
          <cell r="CA185">
            <v>43733759</v>
          </cell>
          <cell r="CB185">
            <v>44819394</v>
          </cell>
          <cell r="CC185">
            <v>579320</v>
          </cell>
        </row>
        <row r="186">
          <cell r="A186" t="str">
            <v>United Arab Emirates</v>
          </cell>
          <cell r="B186" t="str">
            <v>ARE</v>
          </cell>
          <cell r="C186">
            <v>0</v>
          </cell>
          <cell r="D186">
            <v>0</v>
          </cell>
          <cell r="E186">
            <v>18380.936000000002</v>
          </cell>
          <cell r="F186">
            <v>66.17</v>
          </cell>
          <cell r="G186">
            <v>920.39549999999997</v>
          </cell>
          <cell r="H186">
            <v>0</v>
          </cell>
          <cell r="I186">
            <v>1945.95</v>
          </cell>
          <cell r="J186">
            <v>0</v>
          </cell>
          <cell r="K186">
            <v>0</v>
          </cell>
          <cell r="L186">
            <v>0.37142857099999999</v>
          </cell>
          <cell r="M186">
            <v>4703395.0826199995</v>
          </cell>
          <cell r="N186" t="str">
            <v>No data</v>
          </cell>
          <cell r="O186" t="str">
            <v>No data</v>
          </cell>
          <cell r="P186" t="str">
            <v>No data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3354813</v>
          </cell>
          <cell r="V186">
            <v>6913816.3025900004</v>
          </cell>
          <cell r="W186">
            <v>7506701.8178200005</v>
          </cell>
          <cell r="X186">
            <v>135.60911010982821</v>
          </cell>
          <cell r="Y186">
            <v>1.5174024105071999</v>
          </cell>
          <cell r="Z186">
            <v>87.047996520996094</v>
          </cell>
          <cell r="AA186" t="str">
            <v>No data</v>
          </cell>
          <cell r="AB186">
            <v>5.8700000000000002E-2</v>
          </cell>
          <cell r="AC186" t="str">
            <v>No data</v>
          </cell>
          <cell r="AD186">
            <v>1233</v>
          </cell>
          <cell r="AE186">
            <v>100</v>
          </cell>
          <cell r="AF186" t="str">
            <v>No data</v>
          </cell>
          <cell r="AG186">
            <v>5.0469999999999997</v>
          </cell>
          <cell r="AH186">
            <v>4.2956770000000003E-3</v>
          </cell>
          <cell r="AI186">
            <v>4.2956770000000003E-3</v>
          </cell>
          <cell r="AJ186">
            <v>0</v>
          </cell>
          <cell r="AK186">
            <v>0</v>
          </cell>
          <cell r="BR186">
            <v>98.585999999999999</v>
          </cell>
          <cell r="BS186">
            <v>98.045509999999993</v>
          </cell>
          <cell r="CA186">
            <v>9890400</v>
          </cell>
          <cell r="CB186">
            <v>9144171</v>
          </cell>
          <cell r="CC186">
            <v>83600</v>
          </cell>
        </row>
        <row r="187">
          <cell r="A187" t="str">
            <v>United Kingdom</v>
          </cell>
          <cell r="B187" t="str">
            <v>GBR</v>
          </cell>
          <cell r="C187">
            <v>65.015626768631577</v>
          </cell>
          <cell r="D187">
            <v>0</v>
          </cell>
          <cell r="E187">
            <v>76865.536500000002</v>
          </cell>
          <cell r="F187">
            <v>18.47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5.7142856999999998E-2</v>
          </cell>
          <cell r="M187">
            <v>0</v>
          </cell>
          <cell r="N187" t="str">
            <v>No data</v>
          </cell>
          <cell r="O187" t="str">
            <v>No data</v>
          </cell>
          <cell r="P187" t="str">
            <v>No data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274.82739222089032</v>
          </cell>
          <cell r="Y187">
            <v>0.86500787734985396</v>
          </cell>
          <cell r="Z187">
            <v>83.902999877929702</v>
          </cell>
          <cell r="AA187">
            <v>2.3468577528801</v>
          </cell>
          <cell r="AB187">
            <v>0</v>
          </cell>
          <cell r="AC187" t="str">
            <v>No data</v>
          </cell>
          <cell r="AD187">
            <v>31913</v>
          </cell>
          <cell r="AE187">
            <v>100</v>
          </cell>
          <cell r="AF187" t="str">
            <v>No data</v>
          </cell>
          <cell r="AG187">
            <v>5.7809999999999997</v>
          </cell>
          <cell r="AH187">
            <v>6.0437339999999999E-2</v>
          </cell>
          <cell r="AI187">
            <v>6.0437339999999999E-2</v>
          </cell>
          <cell r="AJ187">
            <v>0</v>
          </cell>
          <cell r="AK187">
            <v>0</v>
          </cell>
          <cell r="BR187">
            <v>99.110289999999992</v>
          </cell>
          <cell r="BS187">
            <v>100</v>
          </cell>
          <cell r="CA187">
            <v>67886004</v>
          </cell>
          <cell r="CB187">
            <v>64703126</v>
          </cell>
          <cell r="CC187">
            <v>241930</v>
          </cell>
        </row>
        <row r="188">
          <cell r="A188" t="str">
            <v>United States of America</v>
          </cell>
          <cell r="B188" t="str">
            <v>USA</v>
          </cell>
          <cell r="C188">
            <v>125614.44071705262</v>
          </cell>
          <cell r="D188">
            <v>56886.224822736847</v>
          </cell>
          <cell r="E188">
            <v>386392.353</v>
          </cell>
          <cell r="F188">
            <v>1383.6659999999999</v>
          </cell>
          <cell r="G188">
            <v>1059927.7945000001</v>
          </cell>
          <cell r="H188">
            <v>98444.48550000001</v>
          </cell>
          <cell r="I188">
            <v>585120.22900000005</v>
          </cell>
          <cell r="J188">
            <v>0</v>
          </cell>
          <cell r="K188">
            <v>0.45714285714285713</v>
          </cell>
          <cell r="L188">
            <v>0.114285714</v>
          </cell>
          <cell r="M188" t="str">
            <v>No data</v>
          </cell>
          <cell r="N188" t="str">
            <v>No data</v>
          </cell>
          <cell r="O188" t="str">
            <v>No data</v>
          </cell>
          <cell r="P188" t="str">
            <v>No data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52512118</v>
          </cell>
          <cell r="V188">
            <v>167510449.382</v>
          </cell>
          <cell r="W188">
            <v>34957235.908</v>
          </cell>
          <cell r="X188">
            <v>35.76608858016796</v>
          </cell>
          <cell r="Y188">
            <v>0.59921073913574197</v>
          </cell>
          <cell r="Z188">
            <v>82.664001464843807</v>
          </cell>
          <cell r="AA188">
            <v>2.49113173309193</v>
          </cell>
          <cell r="AB188">
            <v>0</v>
          </cell>
          <cell r="AC188" t="str">
            <v>No data</v>
          </cell>
          <cell r="AD188">
            <v>180244</v>
          </cell>
          <cell r="AE188">
            <v>100</v>
          </cell>
          <cell r="AF188" t="str">
            <v>No data</v>
          </cell>
          <cell r="AG188">
            <v>5.944</v>
          </cell>
          <cell r="AH188">
            <v>0.64752946600000005</v>
          </cell>
          <cell r="AI188">
            <v>0.64752946600000005</v>
          </cell>
          <cell r="AJ188">
            <v>0</v>
          </cell>
          <cell r="AK188">
            <v>0</v>
          </cell>
          <cell r="BR188">
            <v>99.970020000000005</v>
          </cell>
          <cell r="BS188">
            <v>99.269189999999995</v>
          </cell>
          <cell r="CA188">
            <v>331002647</v>
          </cell>
          <cell r="CB188">
            <v>321736632</v>
          </cell>
          <cell r="CC188">
            <v>9147420</v>
          </cell>
        </row>
        <row r="189">
          <cell r="A189" t="str">
            <v>Uruguay</v>
          </cell>
          <cell r="B189" t="str">
            <v>URY</v>
          </cell>
          <cell r="C189">
            <v>28.182204410105264</v>
          </cell>
          <cell r="D189">
            <v>0</v>
          </cell>
          <cell r="E189">
            <v>12233.434000000003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318</v>
          </cell>
          <cell r="K189">
            <v>5.7142857142857141E-2</v>
          </cell>
          <cell r="L189">
            <v>5.7142856999999998E-2</v>
          </cell>
          <cell r="M189" t="str">
            <v>No data</v>
          </cell>
          <cell r="N189" t="str">
            <v>No data</v>
          </cell>
          <cell r="O189" t="str">
            <v>No data</v>
          </cell>
          <cell r="P189" t="str">
            <v>No data</v>
          </cell>
          <cell r="Q189">
            <v>1039.229004</v>
          </cell>
          <cell r="R189">
            <v>3.0147000000000003E-4</v>
          </cell>
          <cell r="S189">
            <v>1039.229004</v>
          </cell>
          <cell r="T189">
            <v>3.0147000000000003E-4</v>
          </cell>
          <cell r="U189">
            <v>110518</v>
          </cell>
          <cell r="V189">
            <v>2392945.5347600002</v>
          </cell>
          <cell r="W189">
            <v>171044.412254</v>
          </cell>
          <cell r="X189">
            <v>19.708027653982402</v>
          </cell>
          <cell r="Y189">
            <v>0.43915778398513799</v>
          </cell>
          <cell r="Z189">
            <v>95.514999389648395</v>
          </cell>
          <cell r="AA189">
            <v>2.7955466661792601</v>
          </cell>
          <cell r="AB189">
            <v>0.39860000000000001</v>
          </cell>
          <cell r="AC189" t="str">
            <v>No data</v>
          </cell>
          <cell r="AD189">
            <v>4523</v>
          </cell>
          <cell r="AE189">
            <v>80</v>
          </cell>
          <cell r="AF189" t="str">
            <v>No data</v>
          </cell>
          <cell r="AG189">
            <v>6.8129999999999997</v>
          </cell>
          <cell r="AH189">
            <v>6.4418050000000001E-3</v>
          </cell>
          <cell r="AI189">
            <v>6.4418050000000001E-3</v>
          </cell>
          <cell r="AJ189">
            <v>0</v>
          </cell>
          <cell r="AK189">
            <v>0</v>
          </cell>
          <cell r="BR189">
            <v>96.596190000000007</v>
          </cell>
          <cell r="BS189">
            <v>99.402360000000002</v>
          </cell>
          <cell r="CA189">
            <v>3473727</v>
          </cell>
          <cell r="CB189">
            <v>3428821</v>
          </cell>
          <cell r="CC189">
            <v>175020</v>
          </cell>
        </row>
        <row r="190">
          <cell r="A190" t="str">
            <v>Uzbekistan</v>
          </cell>
          <cell r="B190" t="str">
            <v>UZB</v>
          </cell>
          <cell r="C190">
            <v>44012.257646947372</v>
          </cell>
          <cell r="D190">
            <v>8422.7054076421064</v>
          </cell>
          <cell r="E190">
            <v>161619.459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17142</v>
          </cell>
          <cell r="K190">
            <v>2.8571428571428571E-2</v>
          </cell>
          <cell r="L190">
            <v>0.4</v>
          </cell>
          <cell r="M190">
            <v>26791305.673300002</v>
          </cell>
          <cell r="N190" t="str">
            <v>No data</v>
          </cell>
          <cell r="O190" t="str">
            <v>No data</v>
          </cell>
          <cell r="P190" t="str">
            <v>No data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14103357.446799999</v>
          </cell>
          <cell r="W190">
            <v>245455.52692999999</v>
          </cell>
          <cell r="X190">
            <v>77.469205453690648</v>
          </cell>
          <cell r="Y190">
            <v>1.88841032981873</v>
          </cell>
          <cell r="Z190">
            <v>50.416000366210902</v>
          </cell>
          <cell r="AA190" t="str">
            <v>No data</v>
          </cell>
          <cell r="AB190">
            <v>0</v>
          </cell>
          <cell r="AC190" t="str">
            <v>No data</v>
          </cell>
          <cell r="AD190">
            <v>19961</v>
          </cell>
          <cell r="AE190">
            <v>20</v>
          </cell>
          <cell r="AF190">
            <v>52.2</v>
          </cell>
          <cell r="AG190">
            <v>10.253</v>
          </cell>
          <cell r="AH190">
            <v>0.32953943000000002</v>
          </cell>
          <cell r="AI190">
            <v>4.0204452000000002E-2</v>
          </cell>
          <cell r="AJ190">
            <v>0</v>
          </cell>
          <cell r="AK190">
            <v>0</v>
          </cell>
          <cell r="BR190">
            <v>100</v>
          </cell>
          <cell r="BS190">
            <v>97.833460000000002</v>
          </cell>
          <cell r="CA190">
            <v>33469199</v>
          </cell>
          <cell r="CB190">
            <v>30035907</v>
          </cell>
          <cell r="CC190">
            <v>425400</v>
          </cell>
        </row>
        <row r="191">
          <cell r="A191" t="str">
            <v>Vanuatu</v>
          </cell>
          <cell r="B191" t="str">
            <v>VUT</v>
          </cell>
          <cell r="C191">
            <v>422.52237854947367</v>
          </cell>
          <cell r="D191">
            <v>422.52237854947367</v>
          </cell>
          <cell r="E191" t="str">
            <v>No data</v>
          </cell>
          <cell r="F191">
            <v>24.224</v>
          </cell>
          <cell r="G191">
            <v>3635.0859999999998</v>
          </cell>
          <cell r="H191">
            <v>139.19499999999999</v>
          </cell>
          <cell r="I191">
            <v>913.84900000000016</v>
          </cell>
          <cell r="J191">
            <v>0</v>
          </cell>
          <cell r="K191">
            <v>0</v>
          </cell>
          <cell r="L191">
            <v>0.34285714299999998</v>
          </cell>
          <cell r="M191">
            <v>0</v>
          </cell>
          <cell r="N191" t="str">
            <v>No data</v>
          </cell>
          <cell r="O191" t="str">
            <v>No data</v>
          </cell>
          <cell r="P191" t="str">
            <v>No data</v>
          </cell>
          <cell r="Q191">
            <v>286112.12969999999</v>
          </cell>
          <cell r="R191">
            <v>0.96197125100000003</v>
          </cell>
          <cell r="S191">
            <v>285092.95260000002</v>
          </cell>
          <cell r="T191">
            <v>0.95854455599999999</v>
          </cell>
          <cell r="U191">
            <v>116075</v>
          </cell>
          <cell r="V191">
            <v>148381.052635</v>
          </cell>
          <cell r="W191">
            <v>183934.41721099999</v>
          </cell>
          <cell r="X191">
            <v>24.009844134536504</v>
          </cell>
          <cell r="Y191">
            <v>2.9092583656311</v>
          </cell>
          <cell r="Z191">
            <v>25.524999618530298</v>
          </cell>
          <cell r="AA191" t="str">
            <v>No data</v>
          </cell>
          <cell r="AB191">
            <v>0.55081999999999998</v>
          </cell>
          <cell r="AC191">
            <v>25.209150000000001</v>
          </cell>
          <cell r="AD191">
            <v>20</v>
          </cell>
          <cell r="AE191">
            <v>80</v>
          </cell>
          <cell r="AF191" t="str">
            <v>No data</v>
          </cell>
          <cell r="AG191">
            <v>13.701000000000001</v>
          </cell>
          <cell r="AH191">
            <v>8.8433700000000001E-4</v>
          </cell>
          <cell r="AI191">
            <v>8.8433700000000001E-4</v>
          </cell>
          <cell r="AJ191">
            <v>0</v>
          </cell>
          <cell r="AK191">
            <v>0</v>
          </cell>
          <cell r="BR191">
            <v>34.067059999999998</v>
          </cell>
          <cell r="BS191">
            <v>91.256810000000002</v>
          </cell>
          <cell r="CA191">
            <v>307150</v>
          </cell>
          <cell r="CB191">
            <v>264645</v>
          </cell>
          <cell r="CC191">
            <v>12190</v>
          </cell>
        </row>
        <row r="192">
          <cell r="A192" t="str">
            <v>Venezuela</v>
          </cell>
          <cell r="B192" t="str">
            <v>VEN</v>
          </cell>
          <cell r="C192">
            <v>58290.058104421048</v>
          </cell>
          <cell r="D192">
            <v>20768.857066021053</v>
          </cell>
          <cell r="E192">
            <v>113901.955</v>
          </cell>
          <cell r="F192">
            <v>113.104</v>
          </cell>
          <cell r="G192">
            <v>37295.661</v>
          </cell>
          <cell r="H192">
            <v>23.084500000000002</v>
          </cell>
          <cell r="I192">
            <v>63812.089000000007</v>
          </cell>
          <cell r="J192">
            <v>0</v>
          </cell>
          <cell r="K192">
            <v>2.8571428571428571E-2</v>
          </cell>
          <cell r="L192">
            <v>0.114285714</v>
          </cell>
          <cell r="M192" t="str">
            <v>No data</v>
          </cell>
          <cell r="N192" t="str">
            <v>No data</v>
          </cell>
          <cell r="O192" t="str">
            <v>No data</v>
          </cell>
          <cell r="P192" t="str">
            <v>No data</v>
          </cell>
          <cell r="Q192">
            <v>21624645.93</v>
          </cell>
          <cell r="R192">
            <v>0.69749249199999996</v>
          </cell>
          <cell r="S192">
            <v>21473624.079999998</v>
          </cell>
          <cell r="T192">
            <v>0.69262135599999997</v>
          </cell>
          <cell r="U192">
            <v>22567551</v>
          </cell>
          <cell r="V192">
            <v>27796955.2947</v>
          </cell>
          <cell r="W192">
            <v>24844716.027100001</v>
          </cell>
          <cell r="X192">
            <v>32.730791905220791</v>
          </cell>
          <cell r="Y192">
            <v>-0.236353859305382</v>
          </cell>
          <cell r="Z192">
            <v>88.278999328613295</v>
          </cell>
          <cell r="AA192" t="str">
            <v>No data</v>
          </cell>
          <cell r="AB192">
            <v>3.0238499999999999</v>
          </cell>
          <cell r="AC192" t="str">
            <v>No data</v>
          </cell>
          <cell r="AD192">
            <v>14548</v>
          </cell>
          <cell r="AE192">
            <v>80</v>
          </cell>
          <cell r="AF192">
            <v>44.1</v>
          </cell>
          <cell r="AG192">
            <v>8.3109999999999999</v>
          </cell>
          <cell r="AH192">
            <v>0.39490066200000001</v>
          </cell>
          <cell r="AI192">
            <v>0.222559433</v>
          </cell>
          <cell r="AJ192">
            <v>0</v>
          </cell>
          <cell r="AK192">
            <v>0</v>
          </cell>
          <cell r="BR192">
            <v>93.935020000000009</v>
          </cell>
          <cell r="BS192">
            <v>95.723709999999997</v>
          </cell>
          <cell r="CA192">
            <v>28435943</v>
          </cell>
          <cell r="CB192">
            <v>31144629</v>
          </cell>
          <cell r="CC192">
            <v>882050</v>
          </cell>
        </row>
        <row r="193">
          <cell r="A193" t="str">
            <v>Viet Nam</v>
          </cell>
          <cell r="B193" t="str">
            <v>VNM</v>
          </cell>
          <cell r="C193">
            <v>35679.940512421053</v>
          </cell>
          <cell r="D193">
            <v>0</v>
          </cell>
          <cell r="E193">
            <v>1754932.6030000004</v>
          </cell>
          <cell r="F193">
            <v>413.61599999999999</v>
          </cell>
          <cell r="G193">
            <v>837427.8324999999</v>
          </cell>
          <cell r="H193">
            <v>72120.209499999997</v>
          </cell>
          <cell r="I193">
            <v>464987.76000000007</v>
          </cell>
          <cell r="J193">
            <v>224571</v>
          </cell>
          <cell r="K193">
            <v>0.2</v>
          </cell>
          <cell r="L193">
            <v>2.8571428999999999E-2</v>
          </cell>
          <cell r="M193">
            <v>39627837.580300003</v>
          </cell>
          <cell r="N193" t="str">
            <v>No data</v>
          </cell>
          <cell r="O193" t="str">
            <v>No data</v>
          </cell>
          <cell r="P193" t="str">
            <v>No data</v>
          </cell>
          <cell r="Q193">
            <v>10663212.539999999</v>
          </cell>
          <cell r="R193">
            <v>0.10977205499999999</v>
          </cell>
          <cell r="S193">
            <v>21217721.190000001</v>
          </cell>
          <cell r="T193">
            <v>0.218425061</v>
          </cell>
          <cell r="U193">
            <v>73453318</v>
          </cell>
          <cell r="V193">
            <v>88533410.416700006</v>
          </cell>
          <cell r="W193">
            <v>90180301.820800006</v>
          </cell>
          <cell r="X193">
            <v>308.12524591221336</v>
          </cell>
          <cell r="Y193">
            <v>2.82973432540894</v>
          </cell>
          <cell r="Z193">
            <v>37.340000152587898</v>
          </cell>
          <cell r="AA193">
            <v>3.78309935825152</v>
          </cell>
          <cell r="AB193">
            <v>2.9892400000000001</v>
          </cell>
          <cell r="AC193">
            <v>85.846540000000005</v>
          </cell>
          <cell r="AD193">
            <v>29800</v>
          </cell>
          <cell r="AE193">
            <v>80</v>
          </cell>
          <cell r="AF193">
            <v>13.8</v>
          </cell>
          <cell r="AG193">
            <v>8.1080000000000005</v>
          </cell>
          <cell r="AH193">
            <v>0.15898601400000001</v>
          </cell>
          <cell r="AI193">
            <v>0.15898601400000001</v>
          </cell>
          <cell r="AJ193">
            <v>0</v>
          </cell>
          <cell r="AK193">
            <v>0</v>
          </cell>
          <cell r="BR193">
            <v>83.515050000000002</v>
          </cell>
          <cell r="BS193">
            <v>94.718810000000005</v>
          </cell>
          <cell r="CA193">
            <v>97338583</v>
          </cell>
          <cell r="CB193">
            <v>93457550</v>
          </cell>
          <cell r="CC193">
            <v>310070</v>
          </cell>
        </row>
        <row r="194">
          <cell r="A194" t="str">
            <v>Yemen</v>
          </cell>
          <cell r="B194" t="str">
            <v>YEM</v>
          </cell>
          <cell r="C194">
            <v>2553.4173537263155</v>
          </cell>
          <cell r="D194">
            <v>0</v>
          </cell>
          <cell r="E194">
            <v>60809.649999999994</v>
          </cell>
          <cell r="F194">
            <v>22.303999999999998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0.257142857</v>
          </cell>
          <cell r="M194">
            <v>17259512.627300002</v>
          </cell>
          <cell r="N194" t="str">
            <v>No data</v>
          </cell>
          <cell r="O194" t="str">
            <v>No data</v>
          </cell>
          <cell r="P194" t="str">
            <v>No data</v>
          </cell>
          <cell r="Q194">
            <v>11886310.640000001</v>
          </cell>
          <cell r="R194">
            <v>0.38546380600000002</v>
          </cell>
          <cell r="S194">
            <v>19112337.77</v>
          </cell>
          <cell r="T194">
            <v>0.61979824400000005</v>
          </cell>
          <cell r="U194">
            <v>1542970</v>
          </cell>
          <cell r="V194">
            <v>12719146.6239</v>
          </cell>
          <cell r="W194">
            <v>10033907.904200001</v>
          </cell>
          <cell r="X194">
            <v>53.977852908309181</v>
          </cell>
          <cell r="Y194">
            <v>3.9408595561981201</v>
          </cell>
          <cell r="Z194">
            <v>37.908000946044901</v>
          </cell>
          <cell r="AA194">
            <v>6.67268064092928</v>
          </cell>
          <cell r="AB194">
            <v>19.57348</v>
          </cell>
          <cell r="AC194">
            <v>49.542349999999999</v>
          </cell>
          <cell r="AD194">
            <v>763</v>
          </cell>
          <cell r="AE194">
            <v>40</v>
          </cell>
          <cell r="AF194">
            <v>66.2</v>
          </cell>
          <cell r="AG194">
            <v>13.798</v>
          </cell>
          <cell r="AH194">
            <v>0.99913934699999996</v>
          </cell>
          <cell r="AI194">
            <v>0.99572513900000004</v>
          </cell>
          <cell r="AJ194">
            <v>5</v>
          </cell>
          <cell r="AK194">
            <v>5</v>
          </cell>
          <cell r="BR194">
            <v>59.052999999999997</v>
          </cell>
          <cell r="BS194">
            <v>63.473469999999999</v>
          </cell>
          <cell r="CA194">
            <v>29825968</v>
          </cell>
          <cell r="CB194">
            <v>26827573</v>
          </cell>
          <cell r="CC194">
            <v>527970</v>
          </cell>
        </row>
        <row r="195">
          <cell r="A195" t="str">
            <v>Zambia</v>
          </cell>
          <cell r="B195" t="str">
            <v>ZMB</v>
          </cell>
          <cell r="C195">
            <v>5667.20676328421</v>
          </cell>
          <cell r="D195">
            <v>0</v>
          </cell>
          <cell r="E195">
            <v>72612.310500000007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119234</v>
          </cell>
          <cell r="K195">
            <v>0.11428571428571428</v>
          </cell>
          <cell r="L195">
            <v>8.5714286000000001E-2</v>
          </cell>
          <cell r="M195">
            <v>5390597.6914499998</v>
          </cell>
          <cell r="N195">
            <v>0</v>
          </cell>
          <cell r="O195">
            <v>0</v>
          </cell>
          <cell r="P195">
            <v>352724.38487100002</v>
          </cell>
          <cell r="Q195">
            <v>18507251.68</v>
          </cell>
          <cell r="R195">
            <v>1</v>
          </cell>
          <cell r="S195">
            <v>18507251.68</v>
          </cell>
          <cell r="T195">
            <v>1</v>
          </cell>
          <cell r="U195">
            <v>3734187</v>
          </cell>
          <cell r="V195">
            <v>15396521.364</v>
          </cell>
          <cell r="W195">
            <v>8850731.6824099999</v>
          </cell>
          <cell r="X195">
            <v>23.341478900711603</v>
          </cell>
          <cell r="Y195">
            <v>4.1416091918945304</v>
          </cell>
          <cell r="Z195">
            <v>44.629001617431598</v>
          </cell>
          <cell r="AA195">
            <v>5.1307888553671104</v>
          </cell>
          <cell r="AB195">
            <v>19.302869999999999</v>
          </cell>
          <cell r="AC195">
            <v>13.938079999999999</v>
          </cell>
          <cell r="AD195">
            <v>1667</v>
          </cell>
          <cell r="AE195">
            <v>80</v>
          </cell>
          <cell r="AF195">
            <v>54.6</v>
          </cell>
          <cell r="AG195">
            <v>16.027000000000001</v>
          </cell>
          <cell r="AH195">
            <v>0.15262943400000001</v>
          </cell>
          <cell r="AI195">
            <v>9.3476280000000002E-3</v>
          </cell>
          <cell r="AJ195">
            <v>0</v>
          </cell>
          <cell r="AK195">
            <v>0</v>
          </cell>
          <cell r="BR195">
            <v>26.37012</v>
          </cell>
          <cell r="BS195">
            <v>59.963760000000001</v>
          </cell>
          <cell r="CA195">
            <v>18383956</v>
          </cell>
          <cell r="CB195">
            <v>16185104</v>
          </cell>
          <cell r="CC195">
            <v>743390</v>
          </cell>
        </row>
        <row r="196">
          <cell r="A196" t="str">
            <v>Zimbabwe</v>
          </cell>
          <cell r="B196" t="str">
            <v>ZWE</v>
          </cell>
          <cell r="C196">
            <v>2631.5099720421049</v>
          </cell>
          <cell r="D196">
            <v>0</v>
          </cell>
          <cell r="E196">
            <v>93451.054499999998</v>
          </cell>
          <cell r="F196">
            <v>0</v>
          </cell>
          <cell r="G196">
            <v>1189.3835000000001</v>
          </cell>
          <cell r="H196">
            <v>0</v>
          </cell>
          <cell r="I196">
            <v>0</v>
          </cell>
          <cell r="J196">
            <v>546360</v>
          </cell>
          <cell r="K196">
            <v>0.2</v>
          </cell>
          <cell r="L196">
            <v>0.34285714299999998</v>
          </cell>
          <cell r="M196">
            <v>5489120.7650199998</v>
          </cell>
          <cell r="N196">
            <v>0</v>
          </cell>
          <cell r="O196">
            <v>0</v>
          </cell>
          <cell r="P196">
            <v>33381.825755600003</v>
          </cell>
          <cell r="Q196">
            <v>0</v>
          </cell>
          <cell r="R196">
            <v>0</v>
          </cell>
          <cell r="S196">
            <v>15217180.6</v>
          </cell>
          <cell r="T196">
            <v>0.99321846599999997</v>
          </cell>
          <cell r="U196">
            <v>607983</v>
          </cell>
          <cell r="V196">
            <v>12764633.715</v>
          </cell>
          <cell r="W196">
            <v>680599.91834400001</v>
          </cell>
          <cell r="X196">
            <v>37.324590926715778</v>
          </cell>
          <cell r="Y196">
            <v>1.5731686353683501</v>
          </cell>
          <cell r="Z196">
            <v>32.242000579833999</v>
          </cell>
          <cell r="AA196">
            <v>4.0771793327345298</v>
          </cell>
          <cell r="AB196">
            <v>24.930720000000001</v>
          </cell>
          <cell r="AC196">
            <v>36.791260000000001</v>
          </cell>
          <cell r="AD196">
            <v>5339</v>
          </cell>
          <cell r="AE196">
            <v>80</v>
          </cell>
          <cell r="AF196">
            <v>33.5</v>
          </cell>
          <cell r="AG196">
            <v>14.112</v>
          </cell>
          <cell r="AH196">
            <v>0.31746181400000001</v>
          </cell>
          <cell r="AI196">
            <v>4.3317054000000001E-2</v>
          </cell>
          <cell r="AJ196">
            <v>0</v>
          </cell>
          <cell r="AK196">
            <v>0</v>
          </cell>
          <cell r="BR196">
            <v>36.221400000000003</v>
          </cell>
          <cell r="BS196">
            <v>64.051230000000004</v>
          </cell>
          <cell r="CA196">
            <v>14862927</v>
          </cell>
          <cell r="CB196">
            <v>15615363</v>
          </cell>
          <cell r="CC196">
            <v>386850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4AB0E-1136-4DC2-A605-A2874C767386}">
  <sheetPr>
    <tabColor rgb="FFFF7900"/>
  </sheetPr>
  <dimension ref="A1:DN195"/>
  <sheetViews>
    <sheetView showGridLines="0" tabSelected="1" zoomScale="90" zoomScaleNormal="90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G5" sqref="G5"/>
    </sheetView>
  </sheetViews>
  <sheetFormatPr defaultColWidth="9.109375" defaultRowHeight="14.4" x14ac:dyDescent="0.3"/>
  <cols>
    <col min="1" max="1" width="25.6640625" style="53" customWidth="1"/>
    <col min="2" max="2" width="9.109375" style="53"/>
    <col min="3" max="13" width="7.88671875" style="54" customWidth="1"/>
    <col min="14" max="14" width="8" style="55" customWidth="1"/>
    <col min="15" max="20" width="7.88671875" style="55" customWidth="1"/>
    <col min="21" max="21" width="7.88671875" style="56" customWidth="1"/>
    <col min="22" max="48" width="7.88671875" style="54" customWidth="1"/>
    <col min="49" max="49" width="8.44140625" style="55" customWidth="1"/>
    <col min="50" max="52" width="7.88671875" style="54" customWidth="1"/>
    <col min="53" max="53" width="7.88671875" style="55" customWidth="1"/>
    <col min="54" max="56" width="7.88671875" style="54" customWidth="1"/>
    <col min="57" max="57" width="7.88671875" style="55" customWidth="1"/>
    <col min="58" max="60" width="7.88671875" style="54" customWidth="1"/>
    <col min="61" max="61" width="7.88671875" style="55" customWidth="1"/>
    <col min="62" max="65" width="7.88671875" style="54" customWidth="1"/>
    <col min="66" max="66" width="7.88671875" style="55" customWidth="1"/>
    <col min="67" max="69" width="7.88671875" style="54" customWidth="1"/>
    <col min="70" max="70" width="7.88671875" style="55" customWidth="1"/>
    <col min="71" max="74" width="7.88671875" style="54" customWidth="1"/>
    <col min="75" max="75" width="7.88671875" style="55" customWidth="1"/>
    <col min="76" max="78" width="7.88671875" style="54" customWidth="1"/>
    <col min="79" max="79" width="8.33203125" style="55" customWidth="1"/>
    <col min="80" max="82" width="7.88671875" style="54" customWidth="1"/>
    <col min="83" max="83" width="7.88671875" style="55" customWidth="1"/>
    <col min="84" max="86" width="7.88671875" style="54" customWidth="1"/>
    <col min="87" max="101" width="7.88671875" style="53" customWidth="1"/>
    <col min="102" max="102" width="7.88671875" style="55" customWidth="1"/>
    <col min="103" max="108" width="7.88671875" style="53" customWidth="1"/>
    <col min="109" max="111" width="7.88671875" style="53" hidden="1" customWidth="1"/>
    <col min="112" max="115" width="7.88671875" style="53" customWidth="1"/>
    <col min="116" max="16384" width="9.109375" style="53"/>
  </cols>
  <sheetData>
    <row r="1" spans="1:117" s="6" customFormat="1" ht="117.75" customHeight="1" x14ac:dyDescent="0.3">
      <c r="A1" s="57" t="s">
        <v>97</v>
      </c>
      <c r="B1" s="58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1" t="s">
        <v>11</v>
      </c>
      <c r="W1" s="1" t="s">
        <v>12</v>
      </c>
      <c r="X1" s="1" t="s">
        <v>19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20</v>
      </c>
      <c r="AD1" s="1" t="s">
        <v>17</v>
      </c>
      <c r="AE1" s="1" t="s">
        <v>21</v>
      </c>
      <c r="AF1" s="1" t="s">
        <v>18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3" t="s">
        <v>30</v>
      </c>
      <c r="AP1" s="3" t="s">
        <v>31</v>
      </c>
      <c r="AQ1" s="3" t="s">
        <v>32</v>
      </c>
      <c r="AR1" s="3" t="s">
        <v>33</v>
      </c>
      <c r="AS1" s="1" t="s">
        <v>34</v>
      </c>
      <c r="AT1" s="1" t="s">
        <v>35</v>
      </c>
      <c r="AU1" s="3" t="s">
        <v>36</v>
      </c>
      <c r="AV1" s="1" t="s">
        <v>37</v>
      </c>
      <c r="AW1" s="2" t="s">
        <v>38</v>
      </c>
      <c r="AX1" s="1" t="s">
        <v>39</v>
      </c>
      <c r="AY1" s="1" t="s">
        <v>40</v>
      </c>
      <c r="AZ1" s="1" t="s">
        <v>41</v>
      </c>
      <c r="BA1" s="2" t="s">
        <v>42</v>
      </c>
      <c r="BB1" s="1" t="s">
        <v>42</v>
      </c>
      <c r="BC1" s="1" t="s">
        <v>43</v>
      </c>
      <c r="BD1" s="1" t="s">
        <v>44</v>
      </c>
      <c r="BE1" s="2" t="s">
        <v>45</v>
      </c>
      <c r="BF1" s="1" t="s">
        <v>45</v>
      </c>
      <c r="BG1" s="1" t="s">
        <v>46</v>
      </c>
      <c r="BH1" s="1" t="s">
        <v>47</v>
      </c>
      <c r="BI1" s="2" t="s">
        <v>48</v>
      </c>
      <c r="BJ1" s="1" t="s">
        <v>48</v>
      </c>
      <c r="BK1" s="1" t="s">
        <v>49</v>
      </c>
      <c r="BL1" s="1" t="s">
        <v>50</v>
      </c>
      <c r="BM1" s="1" t="s">
        <v>51</v>
      </c>
      <c r="BN1" s="2" t="s">
        <v>52</v>
      </c>
      <c r="BO1" s="1" t="s">
        <v>52</v>
      </c>
      <c r="BP1" s="1" t="s">
        <v>53</v>
      </c>
      <c r="BQ1" s="1" t="s">
        <v>54</v>
      </c>
      <c r="BR1" s="2" t="s">
        <v>55</v>
      </c>
      <c r="BS1" s="1" t="s">
        <v>56</v>
      </c>
      <c r="BT1" s="1" t="s">
        <v>55</v>
      </c>
      <c r="BU1" s="1" t="s">
        <v>57</v>
      </c>
      <c r="BV1" s="1" t="s">
        <v>58</v>
      </c>
      <c r="BW1" s="2" t="s">
        <v>59</v>
      </c>
      <c r="BX1" s="1" t="s">
        <v>59</v>
      </c>
      <c r="BY1" s="1" t="s">
        <v>60</v>
      </c>
      <c r="BZ1" s="1" t="s">
        <v>61</v>
      </c>
      <c r="CA1" s="2" t="s">
        <v>62</v>
      </c>
      <c r="CB1" s="1" t="s">
        <v>62</v>
      </c>
      <c r="CC1" s="1" t="s">
        <v>63</v>
      </c>
      <c r="CD1" s="1" t="s">
        <v>64</v>
      </c>
      <c r="CE1" s="2" t="s">
        <v>65</v>
      </c>
      <c r="CF1" s="1" t="s">
        <v>65</v>
      </c>
      <c r="CG1" s="1" t="s">
        <v>66</v>
      </c>
      <c r="CH1" s="1" t="s">
        <v>67</v>
      </c>
      <c r="CI1" s="1" t="s">
        <v>68</v>
      </c>
      <c r="CJ1" s="1" t="s">
        <v>69</v>
      </c>
      <c r="CK1" s="1" t="s">
        <v>70</v>
      </c>
      <c r="CL1" s="4" t="s">
        <v>71</v>
      </c>
      <c r="CM1" s="1" t="s">
        <v>72</v>
      </c>
      <c r="CN1" s="1" t="s">
        <v>73</v>
      </c>
      <c r="CO1" s="1" t="s">
        <v>74</v>
      </c>
      <c r="CP1" s="1" t="s">
        <v>75</v>
      </c>
      <c r="CQ1" s="4" t="s">
        <v>76</v>
      </c>
      <c r="CR1" s="1" t="s">
        <v>77</v>
      </c>
      <c r="CS1" s="1" t="s">
        <v>78</v>
      </c>
      <c r="CT1" s="1" t="s">
        <v>79</v>
      </c>
      <c r="CU1" s="1" t="s">
        <v>76</v>
      </c>
      <c r="CV1" s="1" t="s">
        <v>80</v>
      </c>
      <c r="CW1" s="1" t="s">
        <v>71</v>
      </c>
      <c r="CX1" s="2" t="s">
        <v>81</v>
      </c>
      <c r="CY1" s="1" t="s">
        <v>82</v>
      </c>
      <c r="CZ1" s="1" t="s">
        <v>83</v>
      </c>
      <c r="DA1" s="1" t="s">
        <v>84</v>
      </c>
      <c r="DB1" s="1" t="s">
        <v>85</v>
      </c>
      <c r="DC1" s="3" t="s">
        <v>86</v>
      </c>
      <c r="DD1" s="5" t="s">
        <v>87</v>
      </c>
      <c r="DE1" s="1" t="s">
        <v>88</v>
      </c>
      <c r="DF1" s="1" t="s">
        <v>89</v>
      </c>
      <c r="DG1" s="3" t="s">
        <v>90</v>
      </c>
      <c r="DH1" s="1" t="s">
        <v>91</v>
      </c>
      <c r="DI1" s="1" t="s">
        <v>92</v>
      </c>
      <c r="DJ1" s="3" t="s">
        <v>93</v>
      </c>
      <c r="DK1" s="5" t="s">
        <v>94</v>
      </c>
    </row>
    <row r="2" spans="1:117" s="21" customFormat="1" ht="15" customHeight="1" thickBot="1" x14ac:dyDescent="0.35">
      <c r="A2" s="7"/>
      <c r="B2" s="8" t="s">
        <v>95</v>
      </c>
      <c r="C2" s="9">
        <v>5</v>
      </c>
      <c r="D2" s="9">
        <v>4</v>
      </c>
      <c r="E2" s="9"/>
      <c r="F2" s="9">
        <v>6</v>
      </c>
      <c r="G2" s="9">
        <v>4</v>
      </c>
      <c r="H2" s="9">
        <v>6</v>
      </c>
      <c r="I2" s="9">
        <v>5</v>
      </c>
      <c r="J2" s="9"/>
      <c r="K2" s="9">
        <v>6</v>
      </c>
      <c r="L2" s="9"/>
      <c r="M2" s="9">
        <v>5</v>
      </c>
      <c r="N2" s="10"/>
      <c r="O2" s="10"/>
      <c r="P2" s="10"/>
      <c r="Q2" s="10"/>
      <c r="R2" s="10"/>
      <c r="S2" s="10"/>
      <c r="T2" s="10"/>
      <c r="U2" s="11"/>
      <c r="V2" s="12">
        <v>2E-3</v>
      </c>
      <c r="W2" s="12">
        <v>1E-3</v>
      </c>
      <c r="X2" s="13"/>
      <c r="Y2" s="14">
        <v>1.4999999999999999E-2</v>
      </c>
      <c r="Z2" s="15">
        <v>-4</v>
      </c>
      <c r="AA2" s="14">
        <v>1.7999999999999999E-2</v>
      </c>
      <c r="AB2" s="14">
        <v>5.0000000000000001E-3</v>
      </c>
      <c r="AC2" s="14"/>
      <c r="AD2" s="14">
        <v>0.01</v>
      </c>
      <c r="AE2" s="14"/>
      <c r="AF2" s="14">
        <v>0.03</v>
      </c>
      <c r="AG2" s="16">
        <v>0.3</v>
      </c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6">
        <v>0.3</v>
      </c>
      <c r="AU2" s="16"/>
      <c r="AV2" s="17">
        <v>8</v>
      </c>
      <c r="AW2" s="10"/>
      <c r="AX2" s="14">
        <v>0.9</v>
      </c>
      <c r="AY2" s="17"/>
      <c r="AZ2" s="17">
        <v>7</v>
      </c>
      <c r="BA2" s="10"/>
      <c r="BB2" s="14">
        <v>0.05</v>
      </c>
      <c r="BC2" s="17"/>
      <c r="BD2" s="17">
        <v>7</v>
      </c>
      <c r="BE2" s="10"/>
      <c r="BF2" s="14">
        <v>0.1</v>
      </c>
      <c r="BG2" s="17"/>
      <c r="BH2" s="17">
        <v>7</v>
      </c>
      <c r="BI2" s="10"/>
      <c r="BJ2" s="14">
        <v>0.1</v>
      </c>
      <c r="BK2" s="17"/>
      <c r="BL2" s="13"/>
      <c r="BM2" s="17">
        <v>8</v>
      </c>
      <c r="BN2" s="10"/>
      <c r="BO2" s="18">
        <v>1</v>
      </c>
      <c r="BP2" s="17"/>
      <c r="BQ2" s="17">
        <v>8</v>
      </c>
      <c r="BR2" s="10"/>
      <c r="BS2" s="18">
        <v>1</v>
      </c>
      <c r="BT2" s="13"/>
      <c r="BU2" s="13"/>
      <c r="BV2" s="17">
        <v>8</v>
      </c>
      <c r="BW2" s="10"/>
      <c r="BX2" s="18">
        <v>0.9</v>
      </c>
      <c r="BY2" s="17"/>
      <c r="BZ2" s="17">
        <v>8</v>
      </c>
      <c r="CA2" s="10"/>
      <c r="CB2" s="18">
        <v>1</v>
      </c>
      <c r="CC2" s="17"/>
      <c r="CD2" s="17">
        <v>8</v>
      </c>
      <c r="CE2" s="10"/>
      <c r="CF2" s="18">
        <v>1</v>
      </c>
      <c r="CG2" s="17"/>
      <c r="CH2" s="13"/>
      <c r="CI2" s="19">
        <v>100</v>
      </c>
      <c r="CJ2" s="19">
        <v>100</v>
      </c>
      <c r="CK2" s="19">
        <v>100</v>
      </c>
      <c r="CL2" s="19"/>
      <c r="CM2" s="19">
        <v>3</v>
      </c>
      <c r="CN2" s="19">
        <v>5</v>
      </c>
      <c r="CO2" s="19">
        <v>100</v>
      </c>
      <c r="CP2" s="19">
        <v>6</v>
      </c>
      <c r="CQ2" s="19"/>
      <c r="CR2" s="19"/>
      <c r="CS2" s="19">
        <v>90</v>
      </c>
      <c r="CT2" s="19">
        <v>20</v>
      </c>
      <c r="CU2" s="19"/>
      <c r="CV2" s="19">
        <v>30</v>
      </c>
      <c r="CW2" s="19"/>
      <c r="CX2" s="10"/>
      <c r="CY2" s="14">
        <v>1E-3</v>
      </c>
      <c r="CZ2" s="19">
        <v>100</v>
      </c>
      <c r="DA2" s="19"/>
      <c r="DB2" s="19"/>
      <c r="DC2" s="19"/>
      <c r="DD2" s="19"/>
      <c r="DE2" s="19">
        <v>0.95</v>
      </c>
      <c r="DF2" s="19">
        <v>0.95</v>
      </c>
      <c r="DG2" s="19"/>
      <c r="DH2" s="19"/>
      <c r="DI2" s="19"/>
      <c r="DJ2" s="19"/>
      <c r="DK2" s="19"/>
      <c r="DL2" s="20"/>
      <c r="DM2" s="6"/>
    </row>
    <row r="3" spans="1:117" s="21" customFormat="1" x14ac:dyDescent="0.3">
      <c r="A3" s="7"/>
      <c r="B3" s="8" t="s">
        <v>96</v>
      </c>
      <c r="C3" s="22">
        <v>1</v>
      </c>
      <c r="D3" s="22">
        <v>1</v>
      </c>
      <c r="E3" s="22"/>
      <c r="F3" s="22">
        <v>2</v>
      </c>
      <c r="G3" s="22">
        <v>-2</v>
      </c>
      <c r="H3" s="22">
        <v>2</v>
      </c>
      <c r="I3" s="22">
        <v>-2</v>
      </c>
      <c r="J3" s="22"/>
      <c r="K3" s="22">
        <v>1</v>
      </c>
      <c r="L3" s="22"/>
      <c r="M3" s="22">
        <v>1</v>
      </c>
      <c r="N3" s="23"/>
      <c r="O3" s="23"/>
      <c r="P3" s="23"/>
      <c r="Q3" s="23"/>
      <c r="R3" s="23"/>
      <c r="S3" s="23"/>
      <c r="T3" s="23"/>
      <c r="U3" s="24"/>
      <c r="V3" s="25">
        <v>0</v>
      </c>
      <c r="W3" s="25">
        <v>0</v>
      </c>
      <c r="X3" s="26"/>
      <c r="Y3" s="27">
        <v>0</v>
      </c>
      <c r="Z3" s="28">
        <v>-8.5</v>
      </c>
      <c r="AA3" s="27">
        <v>0</v>
      </c>
      <c r="AB3" s="27">
        <v>0</v>
      </c>
      <c r="AC3" s="27"/>
      <c r="AD3" s="27">
        <v>0</v>
      </c>
      <c r="AE3" s="27"/>
      <c r="AF3" s="27">
        <v>0</v>
      </c>
      <c r="AG3" s="29">
        <v>0</v>
      </c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9">
        <v>0</v>
      </c>
      <c r="AU3" s="29"/>
      <c r="AV3" s="30">
        <v>1</v>
      </c>
      <c r="AW3" s="23"/>
      <c r="AX3" s="27">
        <v>0</v>
      </c>
      <c r="AY3" s="30"/>
      <c r="AZ3" s="30">
        <v>1</v>
      </c>
      <c r="BA3" s="23"/>
      <c r="BB3" s="27">
        <v>0</v>
      </c>
      <c r="BC3" s="30"/>
      <c r="BD3" s="30">
        <v>1</v>
      </c>
      <c r="BE3" s="23"/>
      <c r="BF3" s="27">
        <v>0</v>
      </c>
      <c r="BG3" s="30"/>
      <c r="BH3" s="30">
        <v>1</v>
      </c>
      <c r="BI3" s="23"/>
      <c r="BJ3" s="27">
        <v>0</v>
      </c>
      <c r="BK3" s="30"/>
      <c r="BL3" s="26"/>
      <c r="BM3" s="30">
        <v>1</v>
      </c>
      <c r="BN3" s="23"/>
      <c r="BO3" s="25">
        <v>0</v>
      </c>
      <c r="BP3" s="30"/>
      <c r="BQ3" s="30">
        <v>1</v>
      </c>
      <c r="BR3" s="23"/>
      <c r="BS3" s="25">
        <v>0</v>
      </c>
      <c r="BT3" s="26"/>
      <c r="BU3" s="26"/>
      <c r="BV3" s="30">
        <v>1</v>
      </c>
      <c r="BW3" s="23"/>
      <c r="BX3" s="25">
        <v>0</v>
      </c>
      <c r="BY3" s="30"/>
      <c r="BZ3" s="30">
        <v>1</v>
      </c>
      <c r="CA3" s="23"/>
      <c r="CB3" s="25">
        <v>0</v>
      </c>
      <c r="CC3" s="30"/>
      <c r="CD3" s="30">
        <v>1</v>
      </c>
      <c r="CE3" s="23"/>
      <c r="CF3" s="25">
        <v>0</v>
      </c>
      <c r="CG3" s="30"/>
      <c r="CH3" s="26"/>
      <c r="CI3" s="31">
        <v>10</v>
      </c>
      <c r="CJ3" s="31">
        <v>40</v>
      </c>
      <c r="CK3" s="31">
        <v>0</v>
      </c>
      <c r="CL3" s="31"/>
      <c r="CM3" s="31">
        <v>0</v>
      </c>
      <c r="CN3" s="31">
        <v>0</v>
      </c>
      <c r="CO3" s="31">
        <v>0</v>
      </c>
      <c r="CP3" s="31">
        <v>2</v>
      </c>
      <c r="CQ3" s="31"/>
      <c r="CR3" s="31"/>
      <c r="CS3" s="31">
        <v>0</v>
      </c>
      <c r="CT3" s="31">
        <v>5</v>
      </c>
      <c r="CU3" s="31"/>
      <c r="CV3" s="31">
        <v>0</v>
      </c>
      <c r="CW3" s="31"/>
      <c r="CX3" s="23"/>
      <c r="CY3" s="27">
        <v>0</v>
      </c>
      <c r="CZ3" s="31">
        <v>0</v>
      </c>
      <c r="DA3" s="31"/>
      <c r="DB3" s="31"/>
      <c r="DC3" s="31"/>
      <c r="DD3" s="31"/>
      <c r="DE3" s="31">
        <v>0</v>
      </c>
      <c r="DF3" s="31">
        <v>0.01</v>
      </c>
      <c r="DG3" s="31"/>
      <c r="DH3" s="31"/>
      <c r="DI3" s="31"/>
      <c r="DJ3" s="31"/>
      <c r="DK3" s="31"/>
      <c r="DL3" s="20"/>
      <c r="DM3" s="6"/>
    </row>
    <row r="4" spans="1:117" s="21" customFormat="1" x14ac:dyDescent="0.3">
      <c r="A4" s="32"/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5"/>
      <c r="O4" s="35"/>
      <c r="P4" s="35"/>
      <c r="Q4" s="35"/>
      <c r="R4" s="35"/>
      <c r="S4" s="35"/>
      <c r="T4" s="35"/>
      <c r="U4" s="36"/>
      <c r="V4" s="37"/>
      <c r="W4" s="37"/>
      <c r="X4" s="38"/>
      <c r="Y4" s="39"/>
      <c r="Z4" s="40"/>
      <c r="AA4" s="39"/>
      <c r="AB4" s="39"/>
      <c r="AC4" s="39"/>
      <c r="AD4" s="39"/>
      <c r="AE4" s="39"/>
      <c r="AF4" s="39"/>
      <c r="AG4" s="41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41"/>
      <c r="AU4" s="41"/>
      <c r="AV4" s="42"/>
      <c r="AW4" s="35"/>
      <c r="AX4" s="39"/>
      <c r="AY4" s="42"/>
      <c r="AZ4" s="42"/>
      <c r="BA4" s="35"/>
      <c r="BB4" s="39"/>
      <c r="BC4" s="42"/>
      <c r="BD4" s="42"/>
      <c r="BE4" s="35"/>
      <c r="BF4" s="39"/>
      <c r="BG4" s="42"/>
      <c r="BH4" s="42"/>
      <c r="BI4" s="35"/>
      <c r="BJ4" s="39"/>
      <c r="BK4" s="42"/>
      <c r="BL4" s="38"/>
      <c r="BM4" s="42"/>
      <c r="BN4" s="35"/>
      <c r="BO4" s="37"/>
      <c r="BP4" s="42"/>
      <c r="BQ4" s="42"/>
      <c r="BR4" s="35"/>
      <c r="BS4" s="37"/>
      <c r="BT4" s="38"/>
      <c r="BU4" s="38"/>
      <c r="BV4" s="42"/>
      <c r="BW4" s="35"/>
      <c r="BX4" s="37"/>
      <c r="BY4" s="42"/>
      <c r="BZ4" s="42"/>
      <c r="CA4" s="35"/>
      <c r="CB4" s="37"/>
      <c r="CC4" s="42"/>
      <c r="CD4" s="42"/>
      <c r="CE4" s="35"/>
      <c r="CF4" s="37"/>
      <c r="CG4" s="42"/>
      <c r="CH4" s="38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35"/>
      <c r="CY4" s="39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20"/>
      <c r="DM4" s="6"/>
    </row>
    <row r="5" spans="1:117" s="6" customFormat="1" x14ac:dyDescent="0.3">
      <c r="A5" s="44" t="str">
        <f>'[1]Indicator Data'!A6</f>
        <v>Afghanistan</v>
      </c>
      <c r="B5" s="45" t="str">
        <f>'[1]Indicator Data'!B6</f>
        <v>AFG</v>
      </c>
      <c r="C5" s="46">
        <f>ROUND(IF('[1]Indicator Data'!C6=0,0.1,IF(LOG('[1]Indicator Data'!C6)&gt;C$2,10,IF(LOG('[1]Indicator Data'!C6)&lt;C$3,0,10-(C$2-LOG('[1]Indicator Data'!C6))/(C$2-C$3)*10))),1)</f>
        <v>9.5</v>
      </c>
      <c r="D5" s="47">
        <f>ROUND(IF('[1]Indicator Data'!D6=0,0.1,IF(LOG('[1]Indicator Data'!D6)&gt;D$2,10,IF(LOG('[1]Indicator Data'!D6)&lt;D$3,0,10-(D$2-LOG('[1]Indicator Data'!D6))/(D$2-D$3)*10))),1)</f>
        <v>10</v>
      </c>
      <c r="E5" s="47">
        <f t="shared" ref="E5:E68" si="0">ROUND((10-GEOMEAN(((10-C5)/10*9+1),((10-D5)/10*9+1)))/9*10,1)</f>
        <v>9.8000000000000007</v>
      </c>
      <c r="F5" s="47">
        <f>IF('[1]Indicator Data'!E6="No data",0.1,(ROUND(IF('[1]Indicator Data'!E6=0,0,IF(LOG('[1]Indicator Data'!E6)&gt;F$2,10,IF(LOG('[1]Indicator Data'!E6)&lt;F$3,0,10-(F$2-LOG('[1]Indicator Data'!E6))/(F$2-F$3)*10))),1)))</f>
        <v>8.5</v>
      </c>
      <c r="G5" s="47">
        <f>ROUND(IF('[1]Indicator Data'!F6=0,0,IF(LOG('[1]Indicator Data'!F6)&gt;G$2,10,IF(LOG('[1]Indicator Data'!F6)&lt;G$3,0,10-(G$2-LOG('[1]Indicator Data'!F6))/(G$2-G$3)*10))),1)</f>
        <v>0</v>
      </c>
      <c r="H5" s="47">
        <f>ROUND(IF('[1]Indicator Data'!G6=0,0,IF(LOG('[1]Indicator Data'!G6)&gt;H$2,10,IF(LOG('[1]Indicator Data'!G6)&lt;H$3,0,10-(H$2-LOG('[1]Indicator Data'!G6))/(H$2-H$3)*10))),1)</f>
        <v>0</v>
      </c>
      <c r="I5" s="47">
        <f>ROUND(IF('[1]Indicator Data'!H6=0,0,IF(LOG('[1]Indicator Data'!H6)&gt;I$2,10,IF(LOG('[1]Indicator Data'!H6)&lt;I$3,0,10-(I$2-LOG('[1]Indicator Data'!H6))/(I$2-I$3)*10))),1)</f>
        <v>0</v>
      </c>
      <c r="J5" s="47">
        <f t="shared" ref="J5:J68" si="1">ROUND((10-GEOMEAN(((10-H5)/10*9+1),((10-I5)/10*9+1)))/9*10,1)</f>
        <v>0</v>
      </c>
      <c r="K5" s="47">
        <f>ROUND(IF('[1]Indicator Data'!I6=0,0,IF(LOG('[1]Indicator Data'!I6)&gt;K$2,10,IF(LOG('[1]Indicator Data'!I6)&lt;K$3,0,10-(K$2-LOG('[1]Indicator Data'!I6))/(K$2-K$3)*10))),1)</f>
        <v>0</v>
      </c>
      <c r="L5" s="47">
        <f t="shared" ref="L5:L68" si="2">ROUND((10-GEOMEAN(((10-J5)/10*9+1),((10-K5)/10*9+1)))/9*10,1)</f>
        <v>0</v>
      </c>
      <c r="M5" s="47">
        <f>ROUND(IF('[1]Indicator Data'!J6=0,0,IF(LOG('[1]Indicator Data'!J6)&gt;M$2,10,IF(LOG('[1]Indicator Data'!J6)&lt;M$3,0,10-(M$2-LOG('[1]Indicator Data'!J6))/(M$2-M$3)*10))),1)</f>
        <v>10</v>
      </c>
      <c r="N5" s="48">
        <f>'[1]Indicator Data'!C6/'[1]Indicator Data'!$CB6</f>
        <v>1.9223052976802765E-3</v>
      </c>
      <c r="O5" s="48">
        <f>'[1]Indicator Data'!D6/'[1]Indicator Data'!$CB6</f>
        <v>9.2983772768010983E-4</v>
      </c>
      <c r="P5" s="48">
        <f>IF(F5=0.1,"x",'[1]Indicator Data'!E6/'[1]Indicator Data'!$CB6)</f>
        <v>7.752656669506303E-3</v>
      </c>
      <c r="Q5" s="48">
        <f>'[1]Indicator Data'!F6/'[1]Indicator Data'!$CB6</f>
        <v>0</v>
      </c>
      <c r="R5" s="48">
        <f>'[1]Indicator Data'!G6/'[1]Indicator Data'!$CB6</f>
        <v>0</v>
      </c>
      <c r="S5" s="48">
        <f>'[1]Indicator Data'!H6/'[1]Indicator Data'!$CB6</f>
        <v>0</v>
      </c>
      <c r="T5" s="48">
        <f>'[1]Indicator Data'!I6/'[1]Indicator Data'!$CB6</f>
        <v>0</v>
      </c>
      <c r="U5" s="48">
        <f>'[1]Indicator Data'!J6/'[1]Indicator Data'!$CB6</f>
        <v>1.5034398555783477E-2</v>
      </c>
      <c r="V5" s="47">
        <f t="shared" ref="V5:V36" si="3">ROUND(IF(N5&gt;V$2,10,IF(N5&lt;V$3,0,10-(V$2-N5)/(V$2-V$3)*10)),1)</f>
        <v>9.6</v>
      </c>
      <c r="W5" s="47">
        <f t="shared" ref="W5:W36" si="4">ROUND(IF(O5&gt;W$2,10,IF(O5&lt;W$3,0,10-(W$2-O5)/(W$2-W$3)*10)),1)</f>
        <v>9.3000000000000007</v>
      </c>
      <c r="X5" s="47">
        <f t="shared" ref="X5:X68" si="5">ROUND(((10-GEOMEAN(((10-V5)/10*9+1),((10-W5)/10*9+1)))/9*10),1)</f>
        <v>9.5</v>
      </c>
      <c r="Y5" s="47">
        <f t="shared" ref="Y5:Y36" si="6">IF(P5="x",0.1,ROUND(IF(P5&gt;Y$2,10,IF(P5&lt;Y$3,0,10-(Y$2-P5)/(Y$2-Y$3)*10)),1))</f>
        <v>5.2</v>
      </c>
      <c r="Z5" s="47">
        <f t="shared" ref="Z5:Z36" si="7">ROUND(IF(Q5=0,0,IF(LOG(Q5)&gt;Z$2,10,IF(LOG(Q5)&lt;=Z$3,0,10-(Z$2-LOG(Q5))/(Z$2-Z$3)*10))),1)</f>
        <v>0</v>
      </c>
      <c r="AA5" s="47">
        <f t="shared" ref="AA5:AA36" si="8">ROUND(IF(R5&gt;AA$2,10,IF(R5&lt;AA$3,0,10-(AA$2-R5)/(AA$2-AA$3)*10)),1)</f>
        <v>0</v>
      </c>
      <c r="AB5" s="47">
        <f t="shared" ref="AB5:AB36" si="9">ROUND(IF(S5&gt;AB$2,10,IF(S5&lt;AB$3,0,10-(AB$2-S5)/(AB$2-AB$3)*10)),1)</f>
        <v>0</v>
      </c>
      <c r="AC5" s="47">
        <f t="shared" ref="AC5:AC68" si="10">ROUND(((10-GEOMEAN(((10-AA5)/10*9+1),((10-AB5)/10*9+1)))/9*10),1)</f>
        <v>0</v>
      </c>
      <c r="AD5" s="47">
        <f t="shared" ref="AD5:AD36" si="11">ROUND(IF(T5=0,0,IF(T5&gt;AD$2,10,IF(T5&lt;=AD$3,0,10-(AD$2-T5)/(AD$2-AD$3)*10))),1)</f>
        <v>0</v>
      </c>
      <c r="AE5" s="47">
        <f t="shared" ref="AE5:AE68" si="12">ROUND((10-GEOMEAN(((10-AC5)/10*9+1),((10-AD5)/10*9+1)))/9*10,1)</f>
        <v>0</v>
      </c>
      <c r="AF5" s="47">
        <f t="shared" ref="AF5:AF36" si="13">ROUND(IF(U5&gt;AF$2,10,IF(U5&lt;AF$3,0,10-(AF$2-U5)/(AF$2-AF$3)*10)),1)</f>
        <v>5</v>
      </c>
      <c r="AG5" s="47">
        <f>ROUND(IF('[1]Indicator Data'!K6=0,0,IF('[1]Indicator Data'!K6&gt;AG$2,10,IF('[1]Indicator Data'!K6&lt;AG$3,0,10-(AG$2-'[1]Indicator Data'!K6)/(AG$2-AG$3)*10))),1)</f>
        <v>4.8</v>
      </c>
      <c r="AH5" s="47">
        <f t="shared" ref="AH5:AI36" si="14">ROUND(AVERAGE(C5,V5),1)</f>
        <v>9.6</v>
      </c>
      <c r="AI5" s="47">
        <f t="shared" si="14"/>
        <v>9.6999999999999993</v>
      </c>
      <c r="AJ5" s="47">
        <f t="shared" ref="AJ5:AK36" si="15">ROUND(AVERAGE(AA5,H5),1)</f>
        <v>0</v>
      </c>
      <c r="AK5" s="47">
        <f t="shared" si="15"/>
        <v>0</v>
      </c>
      <c r="AL5" s="47">
        <f t="shared" ref="AL5:AL68" si="16">ROUND((10-GEOMEAN(((10-AJ5)/10*9+1),((10-AK5)/10*9+1)))/9*10,1)</f>
        <v>0</v>
      </c>
      <c r="AM5" s="47">
        <f t="shared" ref="AM5:AM68" si="17">ROUND(AVERAGE(AD5,K5),1)</f>
        <v>0</v>
      </c>
      <c r="AN5" s="47">
        <f t="shared" ref="AN5:AN68" si="18">ROUND((10-GEOMEAN(((10-M5)/10*9+1),((10-AF5)/10*9+1)))/9*10,1)</f>
        <v>8.5</v>
      </c>
      <c r="AO5" s="49">
        <f t="shared" ref="AO5:AO68" si="19">ROUND((10-GEOMEAN(((10-E5)/10*9+1),((10-X5)/10*9+1)))/9*10,1)</f>
        <v>9.6999999999999993</v>
      </c>
      <c r="AP5" s="49">
        <f>IF(AND(Y5="x",F5="x"),"x",ROUND((10-GEOMEAN(((10-F5)/10*9+1),((10-Y5)/10*9+1)))/9*10,1))</f>
        <v>7.2</v>
      </c>
      <c r="AQ5" s="49">
        <f t="shared" ref="AQ5:AQ68" si="20">ROUND((10-GEOMEAN(((10-G5)/10*9+1),((10-Z5)/10*9+1)))/9*10,1)</f>
        <v>0</v>
      </c>
      <c r="AR5" s="49">
        <f t="shared" ref="AR5:AR68" si="21">ROUND((10-GEOMEAN(((10-L5)/10*9+1),((10-AE5)/10*9+1)))/9*10,1)</f>
        <v>0</v>
      </c>
      <c r="AS5" s="47">
        <f t="shared" ref="AS5:AS68" si="22">ROUND(AVERAGE(AG5,AN5),1)</f>
        <v>6.7</v>
      </c>
      <c r="AT5" s="47">
        <f>IF('[1]Indicator Data'!L6="No data","x",IF('[1]Indicator Data'!CC6&lt;1000,"x",ROUND((IF('[1]Indicator Data'!L6&gt;AT$2,10,IF('[1]Indicator Data'!L6&lt;AT$3,0,10-(AT$2-'[1]Indicator Data'!L6)/(AT$2-AT$3)*10))),1)))</f>
        <v>10</v>
      </c>
      <c r="AU5" s="49">
        <f t="shared" ref="AU5:AU68" si="23">ROUND(AVERAGE(AS5,AT5),1)</f>
        <v>8.4</v>
      </c>
      <c r="AV5" s="47">
        <f>IF('[1]Indicator Data'!M6="No data","x",ROUND(IF('[1]Indicator Data'!M6=0,0,IF(LOG('[1]Indicator Data'!M6)&gt;AV$2,10,IF(LOG('[1]Indicator Data'!M6)&lt;AV$3,0,10-(AV$2-LOG('[1]Indicator Data'!M6))/(AV$2-AV$3)*10))),1))</f>
        <v>9.1</v>
      </c>
      <c r="AW5" s="48">
        <f>IF(AV5="x","x",'[1]Indicator Data'!M6/'[1]Indicator Data'!$CB6)</f>
        <v>0.66566855180081119</v>
      </c>
      <c r="AX5" s="47">
        <f t="shared" ref="AX5:AX36" si="24">IF(AV5="x","x",ROUND(IF(AW5&gt;AX$2,10,IF(AW5&lt;AX$3,0,10-(AX$2-AW5)/(AX$2-AX$3)*10)),1))</f>
        <v>7.4</v>
      </c>
      <c r="AY5" s="47">
        <f>IF(AND(AV5="x",AX5="x"),"x",ROUND((10-GEOMEAN(((10-AV5)/10*9+1),((10-AX5)/10*9+1)))/9*10,1))</f>
        <v>8.4</v>
      </c>
      <c r="AZ5" s="47" t="str">
        <f>IF('[1]Indicator Data'!N6="No data","x",ROUND(IF('[1]Indicator Data'!N6=0,0,IF(LOG('[1]Indicator Data'!N6)&gt;AZ$2,10,IF(LOG('[1]Indicator Data'!N6)&lt;AZ$3,0,10-(AZ$2-LOG('[1]Indicator Data'!N6))/(AZ$2-AZ$3)*10))),1))</f>
        <v>x</v>
      </c>
      <c r="BA5" s="48" t="str">
        <f>IF(AZ5="x","x",'[1]Indicator Data'!N6/'[1]Indicator Data'!$CB6)</f>
        <v>x</v>
      </c>
      <c r="BB5" s="47" t="str">
        <f t="shared" ref="BB5:BB36" si="25">IF(AZ5="x","x",ROUND(IF(BA5&gt;BB$2,10,IF(BA5&lt;BB$3,0,10-(BB$2-BA5)/(BB$2-BB$3)*10)),1))</f>
        <v>x</v>
      </c>
      <c r="BC5" s="47" t="str">
        <f>IF(AND(AZ5="x",BB5="x"),"x",ROUND((10-GEOMEAN(((10-AZ5)/10*9+1),((10-BB5)/10*9+1)))/9*10,1))</f>
        <v>x</v>
      </c>
      <c r="BD5" s="47" t="str">
        <f>IF('[1]Indicator Data'!O6="No data","x",ROUND(IF('[1]Indicator Data'!O6=0,0,IF(LOG('[1]Indicator Data'!O6)&gt;BD$2,10,IF(LOG('[1]Indicator Data'!O6)&lt;BD$3,0,10-(BD$2-LOG('[1]Indicator Data'!O6))/(BD$2-BD$3)*10))),1))</f>
        <v>x</v>
      </c>
      <c r="BE5" s="48" t="str">
        <f>IF(BD5="x","x",'[1]Indicator Data'!O6/'[1]Indicator Data'!$CB6)</f>
        <v>x</v>
      </c>
      <c r="BF5" s="47" t="str">
        <f t="shared" ref="BF5:BF36" si="26">IF(BD5="x","x",ROUND(IF(BE5&gt;BF$2,10,IF(BE5&lt;BF$3,0,10-(BF$2-BE5)/(BF$2-BF$3)*10)),1))</f>
        <v>x</v>
      </c>
      <c r="BG5" s="47" t="str">
        <f>IF(AND(BD5="x",BF5="x"),"x",ROUND((10-GEOMEAN(((10-BD5)/10*9+1),((10-BF5)/10*9+1)))/9*10,1))</f>
        <v>x</v>
      </c>
      <c r="BH5" s="47" t="str">
        <f>IF('[1]Indicator Data'!P6="No data","x",ROUND(IF('[1]Indicator Data'!P6=0,0,IF(LOG('[1]Indicator Data'!P6)&gt;BH$2,10,IF(LOG('[1]Indicator Data'!P6)&lt;BH$3,0,10-(BH$2-LOG('[1]Indicator Data'!P6))/(BH$2-BH$3)*10))),1))</f>
        <v>x</v>
      </c>
      <c r="BI5" s="48" t="str">
        <f>IF(BH5="x","x",'[1]Indicator Data'!P6/'[1]Indicator Data'!$CB6)</f>
        <v>x</v>
      </c>
      <c r="BJ5" s="47" t="str">
        <f t="shared" ref="BJ5:BJ36" si="27">IF(BH5="x","x",ROUND(IF(BI5&gt;BJ$2,10,IF(BI5&lt;BJ$3,0,10-(BJ$2-BI5)/(BJ$2-BJ$3)*10)),1))</f>
        <v>x</v>
      </c>
      <c r="BK5" s="47" t="str">
        <f>IF(AND(BH5="x",BJ5="x"),"x",ROUND((10-GEOMEAN(((10-BH5)/10*9+1),((10-BJ5)/10*9+1)))/9*10,1))</f>
        <v>x</v>
      </c>
      <c r="BL5" s="47">
        <f>IF(AND(BC5="x",BG5="x",BK5="x",AY5="x"),"x",IF(AND(BC5="x",BG5="x",BK5="x"),AY5,ROUND((10-GEOMEAN(((10-AY5)/10*9+1),((10-BC5)/10*9+1),((10-BG5)/10*9+1),((10-BK5)/10*9+1)))/9*10,1)))</f>
        <v>8.4</v>
      </c>
      <c r="BM5" s="47">
        <f>ROUND(IF('[1]Indicator Data'!Q6=0,0,IF(LOG('[1]Indicator Data'!Q6)&gt;BM$2,10,IF(LOG('[1]Indicator Data'!Q6)&lt;BM$3,0,10-(BM$2-LOG('[1]Indicator Data'!Q6))/(BM$2-BM$3)*10))),1)</f>
        <v>9.3000000000000007</v>
      </c>
      <c r="BN5" s="50">
        <f>'[1]Indicator Data'!R6</f>
        <v>0.85570300200000005</v>
      </c>
      <c r="BO5" s="47">
        <f t="shared" ref="BO5:BO36" si="28">ROUND(IF(BN5&gt;BO$2,10,IF(BN5&lt;BO$3,0,10-(BO$2-BN5)/(BO$2-BO$3)*10)),1)</f>
        <v>8.6</v>
      </c>
      <c r="BP5" s="47">
        <f t="shared" ref="BP5:BP68" si="29">ROUND((10-GEOMEAN(((10-BO5)/10*9+1),((10-BM5)/10*9+1)))/9*10,1)</f>
        <v>9</v>
      </c>
      <c r="BQ5" s="47">
        <f>ROUND(IF('[1]Indicator Data'!S6=0,0,IF(LOG('[1]Indicator Data'!S6)&gt;BQ$2,10,IF(LOG('[1]Indicator Data'!S6)&lt;BQ$3,0,10-(BQ$2-LOG('[1]Indicator Data'!S6))/(BQ$2-BQ$3)*10))),1)</f>
        <v>9.3000000000000007</v>
      </c>
      <c r="BR5" s="50">
        <f>'[1]Indicator Data'!T6</f>
        <v>0.80533619400000001</v>
      </c>
      <c r="BS5" s="47">
        <f t="shared" ref="BS5:BS36" si="30">ROUND(IF(BR5&gt;BS$2,10,IF(BR5&lt;BS$3,0,10-(BS$2-BR5)/(BS$2-BS$3)*10)),1)</f>
        <v>8.1</v>
      </c>
      <c r="BT5" s="47">
        <f t="shared" ref="BT5:BT68" si="31">ROUND((10-GEOMEAN(((10-BS5)/10*9+1),((10-BQ5)/10*9+1)))/9*10,1)</f>
        <v>8.8000000000000007</v>
      </c>
      <c r="BU5" s="47">
        <f t="shared" ref="BU5:BU68" si="32">ROUND((10-GEOMEAN(((10-BT5)/10*9+1),((10-BP5)/10*9+1)))/9*10,1)</f>
        <v>8.9</v>
      </c>
      <c r="BV5" s="47">
        <f>ROUND(IF('[1]Indicator Data'!U6=0,0,IF(LOG('[1]Indicator Data'!U6)&gt;BV$2,10,IF(LOG('[1]Indicator Data'!U6)&lt;BV$3,0,10-(BV$2-LOG('[1]Indicator Data'!U6))/(BV$2-BV$3)*10))),1)</f>
        <v>0</v>
      </c>
      <c r="BW5" s="48">
        <f>'[1]Indicator Data'!U6/'[1]Indicator Data'!$CB6</f>
        <v>0</v>
      </c>
      <c r="BX5" s="47">
        <f t="shared" ref="BX5:BX36" si="33">ROUND(IF(BW5&gt;BX$2,10,IF(BW5&lt;BX$3,0,10-(BX$2-BW5)/(BX$2-BX$3)*10)),1)</f>
        <v>0</v>
      </c>
      <c r="BY5" s="47">
        <f>ROUND((10-GEOMEAN(((10-BV5)/10*9+1),((10-BX5)/10*9+1)))/9*10,1)</f>
        <v>0</v>
      </c>
      <c r="BZ5" s="47">
        <f>ROUND(IF('[1]Indicator Data'!V6=0,0,IF(LOG('[1]Indicator Data'!V6)&gt;BZ$2,10,IF(LOG('[1]Indicator Data'!V6)&lt;BZ$3,0,10-(BZ$2-LOG('[1]Indicator Data'!V6))/(BZ$2-BZ$3)*10))),1)</f>
        <v>8.4</v>
      </c>
      <c r="CA5" s="48">
        <f>IF('[1]Indicator Data'!V6/'[1]Indicator Data'!$CB6&gt;1,1,'[1]Indicator Data'!V6/'[1]Indicator Data'!$CB6)</f>
        <v>0.24071444051833105</v>
      </c>
      <c r="CB5" s="47">
        <f t="shared" ref="CB5:CB36" si="34">ROUND(IF(CA5&gt;CB$2,10,IF(CA5&lt;CB$3,0,10-(CB$2-CA5)/(CB$2-CB$3)*10)),1)</f>
        <v>2.4</v>
      </c>
      <c r="CC5" s="47">
        <f>ROUND((10-GEOMEAN(((10-BZ5)/10*9+1),((10-CB5)/10*9+1)))/9*10,1)</f>
        <v>6.3</v>
      </c>
      <c r="CD5" s="47">
        <f>ROUND(IF('[1]Indicator Data'!W6=0,0,IF(LOG('[1]Indicator Data'!W6)&gt;CD$2,10,IF(LOG('[1]Indicator Data'!W6)&lt;CD$3,0,10-(CD$2-LOG('[1]Indicator Data'!W6))/(CD$2-CD$3)*10))),1)</f>
        <v>7.8</v>
      </c>
      <c r="CE5" s="48">
        <f>'[1]Indicator Data'!W6/'[1]Indicator Data'!$CB6</f>
        <v>9.1460110606503275E-2</v>
      </c>
      <c r="CF5" s="47">
        <f t="shared" ref="CF5:CF36" si="35">ROUND(IF(CE5&gt;CF$2,10,IF(CE5&lt;CF$3,0,10-(CF$2-CE5)/(CF$2-CF$3)*10)),1)</f>
        <v>0.9</v>
      </c>
      <c r="CG5" s="47">
        <f>ROUND((10-GEOMEAN(((10-CD5)/10*9+1),((10-CF5)/10*9+1)))/9*10,1)</f>
        <v>5.3</v>
      </c>
      <c r="CH5" s="47">
        <f t="shared" ref="CH5:CH68" si="36">ROUND((10-GEOMEAN(((10-CC5)/10*9+1),((10-BU5)/10*9+1),((10-BY5)/10*9+1),((10-CG5)/10*9+1)))/9*10,1)</f>
        <v>6</v>
      </c>
      <c r="CI5" s="47">
        <f>IF('[1]Indicator Data'!BR6="No data","x",ROUND(IF('[1]Indicator Data'!BR6&gt;CI$2,0,IF('[1]Indicator Data'!BR6&lt;CI$3,10,(CI$2-'[1]Indicator Data'!BR6)/(CI$2-CI$3)*10)),1))</f>
        <v>6.3</v>
      </c>
      <c r="CJ5" s="47">
        <f>IF('[1]Indicator Data'!BS6="No data","x",ROUND(IF('[1]Indicator Data'!BS6&gt;CJ$2,0,IF('[1]Indicator Data'!BS6&lt;CJ$3,10,(CJ$2-'[1]Indicator Data'!BS6)/(CJ$2-CJ$3)*10)),1))</f>
        <v>5.5</v>
      </c>
      <c r="CK5" s="47">
        <f>IF('[1]Indicator Data'!AC6="No data","x",ROUND(IF('[1]Indicator Data'!AC6&gt;CK$2,0,IF('[1]Indicator Data'!AC6&lt;CK$3,10,(CK$2-'[1]Indicator Data'!AC6)/(CK$2-CK$3)*10)),1))</f>
        <v>6.2</v>
      </c>
      <c r="CL5" s="47">
        <f t="shared" ref="CL5:CL68" si="37">IF(AND(CJ5="x",CI5="x",CK5="x"),"x",ROUND(AVERAGE(CI5:CK5),1))</f>
        <v>6</v>
      </c>
      <c r="CM5" s="47">
        <f>IF('[1]Indicator Data'!X6="No data","x",ROUND(IF(LOG('[1]Indicator Data'!X6)&gt;CM$2,10,IF(LOG('[1]Indicator Data'!X6)&lt;CM$3,0,10-(CM$2-LOG('[1]Indicator Data'!X6))/(CM$2-CM$3)*10)),1))</f>
        <v>5.9</v>
      </c>
      <c r="CN5" s="47">
        <f>IF('[1]Indicator Data'!Y6="No data","x",ROUND(IF('[1]Indicator Data'!Y6&gt;CN$2,10,IF('[1]Indicator Data'!Y6&lt;CN$3,0,10-(CN$2-'[1]Indicator Data'!Y6)/(CN$2-CN$3)*10)),1))</f>
        <v>6.7</v>
      </c>
      <c r="CO5" s="47">
        <f>IF('[1]Indicator Data'!Z6="No data","x",ROUND(IF('[1]Indicator Data'!Z6&gt;CO$2,10,IF('[1]Indicator Data'!Z6&lt;CO$3,0,10-(CO$2-'[1]Indicator Data'!Z6)/(CO$2-CO$3)*10)),1))</f>
        <v>2.6</v>
      </c>
      <c r="CP5" s="47">
        <f>IF('[1]Indicator Data'!AA6="No data","x",ROUND(IF('[1]Indicator Data'!AA6&gt;CP$2,10,IF('[1]Indicator Data'!AA6&lt;CP$3,0,10-(CP$2-'[1]Indicator Data'!AA6)/(CP$2-CP$3)*10)),1))</f>
        <v>10</v>
      </c>
      <c r="CQ5" s="47">
        <f>ROUND(AVERAGE(CM5:CP5),1)</f>
        <v>6.3</v>
      </c>
      <c r="CR5" s="47">
        <f>ROUND(AVERAGE(CL5,CQ5,CQ5),1)</f>
        <v>6.2</v>
      </c>
      <c r="CS5" s="47">
        <f>IF('[1]Indicator Data'!AF6="No data","x",ROUND(IF('[1]Indicator Data'!AF6&gt;CS$2,10,IF('[1]Indicator Data'!AF6&lt;CS$3,0,10-(CS$2-'[1]Indicator Data'!AF6)/(CS$2-CS$3)*10)),1))</f>
        <v>7.9</v>
      </c>
      <c r="CT5" s="47">
        <f>IF('[1]Indicator Data'!AG6="No data","x",ROUND(IF('[1]Indicator Data'!AG6&gt;CT$2,10,IF('[1]Indicator Data'!AG6&lt;CT$3,0,10-(CT$2-'[1]Indicator Data'!AG6)/(CT$2-CT$3)*10)),1))</f>
        <v>6.4</v>
      </c>
      <c r="CU5" s="47">
        <f>ROUND(AVERAGE(CM5,CN5,CO5,CP5,CS5,CT5),1)</f>
        <v>6.6</v>
      </c>
      <c r="CV5" s="47">
        <f>IF('[1]Indicator Data'!AB6="No data","x",ROUND(IF('[1]Indicator Data'!AB6&gt;CV$2,10,IF('[1]Indicator Data'!AB6&lt;CV$3,0,10-(CV$2-'[1]Indicator Data'!AB6)/(CV$2-CV$3)*10)),1))</f>
        <v>4.2</v>
      </c>
      <c r="CW5" s="47">
        <f>IF(AND(CJ5="x",CI5="x",CK5="x"),"x",ROUND(AVERAGE(CI5:CK5,CV5),1))</f>
        <v>5.6</v>
      </c>
      <c r="CX5" s="48">
        <f>IF('[1]Indicator Data'!AD6="No data","x",'[1]Indicator Data'!AD6/'[1]Indicator Data'!$CA6)</f>
        <v>6.2473764294245158E-5</v>
      </c>
      <c r="CY5" s="47">
        <f t="shared" ref="CY5:CY36" si="38">IF(CX5="x","x",ROUND(IF(CX5&gt;CY$2,0,IF(CX5&lt;CY$3,10,(CY$2-CX5)/(CY$2-CY$3)*10)),1))</f>
        <v>9.4</v>
      </c>
      <c r="CZ5" s="47">
        <f>IF('[1]Indicator Data'!AE6="No data","x",ROUND(IF('[1]Indicator Data'!AE6&gt;CZ$2,0,IF('[1]Indicator Data'!AE6&lt;CZ$3,10,(CZ$2-'[1]Indicator Data'!AE6)/(CZ$2-CZ$3)*10)),1))</f>
        <v>8</v>
      </c>
      <c r="DA5" s="47">
        <f>IF(AND(CY5="x",CZ5="x"),"x",ROUND(AVERAGE(CY5:CZ5),1))</f>
        <v>8.6999999999999993</v>
      </c>
      <c r="DB5" s="47">
        <f>ROUND(AVERAGE(CW5,DA5,CU5),1)</f>
        <v>7</v>
      </c>
      <c r="DC5" s="49">
        <f t="shared" ref="DC5:DC68" si="39">IF(BL5="x",ROUND((10-GEOMEAN(((10-DB5)/10*9+1),((10-CH5)/10*9+1),((10-CR5)/10*9+1)))/9*10,1),ROUND((10-GEOMEAN(((10-BL5)/10*9+1),((10-DB5)/10*9+1),((10-CH5)/10*9+1),((10-CR5)/10*9+1)))/9*10,1))</f>
        <v>7</v>
      </c>
      <c r="DD5" s="51">
        <f t="shared" ref="DD5:DD68" si="40">IF(ROUND(IF(AP5="x",(10-GEOMEAN(((10-AO5)/10*9+1),((10-DC5)/10*9+1),((10-AU5)/10*9+1),((10-AQ5)/10*9+1),((10-AR5)/10*9+1)))/9*10,(10-GEOMEAN(((10-AO5)/10*9+1),((10-DC5)/10*9+1),((10-AP5)/10*9+1),((10-AQ5)/10*9+1),((10-AR5)/10*9+1),((10-AU5)/10*9+1)))/9*10),1)=0,0.1,ROUND(IF(AP5="x",(10-GEOMEAN(((10-AO5)/10*9+1),((10-DC5)/10*9+1),((10-AU5)/10*9+1),((10-AQ5)/10*9+1),((10-AR5)/10*9+1)))/9*10,(10-GEOMEAN(((10-AO5)/10*9+1),((10-DC5)/10*9+1),((10-AP5)/10*9+1),((10-AQ5)/10*9+1),((10-AR5)/10*9+1),((10-AU5)/10*9+1)))/9*10),1))</f>
        <v>6.7</v>
      </c>
      <c r="DE5" s="47">
        <f>ROUND(IF('[1]Indicator Data'!AH6=0,0,IF('[1]Indicator Data'!AH6&gt;DE$2,10,IF('[1]Indicator Data'!AH6&lt;DE$3,0,10-(DE$2-'[1]Indicator Data'!AH6)/(DE$2-DE$3)*10))),1)</f>
        <v>10</v>
      </c>
      <c r="DF5" s="47">
        <f>ROUND(IF('[1]Indicator Data'!AI6=0,0,IF(LOG('[1]Indicator Data'!AI6)&gt;LOG(DF$2),10,IF(LOG('[1]Indicator Data'!AI6)&lt;LOG(DF$3),0,10-(LOG(DF$2)-LOG('[1]Indicator Data'!AI6))/(LOG(DF$2)-LOG(DF$3))*10))),1)</f>
        <v>10</v>
      </c>
      <c r="DG5" s="49">
        <f t="shared" ref="DG5:DG68" si="41">ROUND((10-GEOMEAN(((10-DE5)/10*9+1),((10-DF5)/10*9+1)))/9*10,1)</f>
        <v>10</v>
      </c>
      <c r="DH5" s="47">
        <f>'[1]Indicator Data'!AJ6</f>
        <v>5</v>
      </c>
      <c r="DI5" s="47">
        <f>'[1]Indicator Data'!AK6</f>
        <v>0</v>
      </c>
      <c r="DJ5" s="49">
        <f t="shared" ref="DJ5:DJ68" si="42">ROUND(IF(DH5=5,10,IF(DI5=5,9,IF(DH5=4,8,IF(DI5=4,7,0)))),1)</f>
        <v>10</v>
      </c>
      <c r="DK5" s="51">
        <f t="shared" ref="DK5:DK68" si="43">ROUND(IF(DJ5&gt;5,DJ5,DG5/10*7),1)</f>
        <v>10</v>
      </c>
      <c r="DL5" s="20"/>
      <c r="DM5" s="52"/>
    </row>
    <row r="6" spans="1:117" s="6" customFormat="1" x14ac:dyDescent="0.3">
      <c r="A6" s="44" t="str">
        <f>'[1]Indicator Data'!A7</f>
        <v>Albania</v>
      </c>
      <c r="B6" s="45" t="str">
        <f>'[1]Indicator Data'!B7</f>
        <v>ALB</v>
      </c>
      <c r="C6" s="46">
        <f>ROUND(IF('[1]Indicator Data'!C7=0,0.1,IF(LOG('[1]Indicator Data'!C7)&gt;C$2,10,IF(LOG('[1]Indicator Data'!C7)&lt;C$3,0,10-(C$2-LOG('[1]Indicator Data'!C7))/(C$2-C$3)*10))),1)</f>
        <v>7</v>
      </c>
      <c r="D6" s="47">
        <f>ROUND(IF('[1]Indicator Data'!D7=0,0.1,IF(LOG('[1]Indicator Data'!D7)&gt;D$2,10,IF(LOG('[1]Indicator Data'!D7)&lt;D$3,0,10-(D$2-LOG('[1]Indicator Data'!D7))/(D$2-D$3)*10))),1)</f>
        <v>8.9</v>
      </c>
      <c r="E6" s="47">
        <f t="shared" si="0"/>
        <v>8.1</v>
      </c>
      <c r="F6" s="47">
        <f>IF('[1]Indicator Data'!E7="No data",0.1,(ROUND(IF('[1]Indicator Data'!E7=0,0,IF(LOG('[1]Indicator Data'!E7)&gt;F$2,10,IF(LOG('[1]Indicator Data'!E7)&lt;F$3,0,10-(F$2-LOG('[1]Indicator Data'!E7))/(F$2-F$3)*10))),1)))</f>
        <v>5.5</v>
      </c>
      <c r="G6" s="47">
        <f>ROUND(IF('[1]Indicator Data'!F7=0,0,IF(LOG('[1]Indicator Data'!F7)&gt;G$2,10,IF(LOG('[1]Indicator Data'!F7)&lt;G$3,0,10-(G$2-LOG('[1]Indicator Data'!F7))/(G$2-G$3)*10))),1)</f>
        <v>6.5</v>
      </c>
      <c r="H6" s="47">
        <f>ROUND(IF('[1]Indicator Data'!G7=0,0,IF(LOG('[1]Indicator Data'!G7)&gt;H$2,10,IF(LOG('[1]Indicator Data'!G7)&lt;H$3,0,10-(H$2-LOG('[1]Indicator Data'!G7))/(H$2-H$3)*10))),1)</f>
        <v>0</v>
      </c>
      <c r="I6" s="47">
        <f>ROUND(IF('[1]Indicator Data'!H7=0,0,IF(LOG('[1]Indicator Data'!H7)&gt;I$2,10,IF(LOG('[1]Indicator Data'!H7)&lt;I$3,0,10-(I$2-LOG('[1]Indicator Data'!H7))/(I$2-I$3)*10))),1)</f>
        <v>0</v>
      </c>
      <c r="J6" s="47">
        <f t="shared" si="1"/>
        <v>0</v>
      </c>
      <c r="K6" s="47">
        <f>ROUND(IF('[1]Indicator Data'!I7=0,0,IF(LOG('[1]Indicator Data'!I7)&gt;K$2,10,IF(LOG('[1]Indicator Data'!I7)&lt;K$3,0,10-(K$2-LOG('[1]Indicator Data'!I7))/(K$2-K$3)*10))),1)</f>
        <v>0</v>
      </c>
      <c r="L6" s="47">
        <f t="shared" si="2"/>
        <v>0</v>
      </c>
      <c r="M6" s="47">
        <f>ROUND(IF('[1]Indicator Data'!J7=0,0,IF(LOG('[1]Indicator Data'!J7)&gt;M$2,10,IF(LOG('[1]Indicator Data'!J7)&lt;M$3,0,10-(M$2-LOG('[1]Indicator Data'!J7))/(M$2-M$3)*10))),1)</f>
        <v>9.9</v>
      </c>
      <c r="N6" s="48">
        <f>'[1]Indicator Data'!C7/'[1]Indicator Data'!$CB7</f>
        <v>2.103623748855588E-3</v>
      </c>
      <c r="O6" s="48">
        <f>'[1]Indicator Data'!D7/'[1]Indicator Data'!$CB7</f>
        <v>1.6064773137065185E-3</v>
      </c>
      <c r="P6" s="48">
        <f>IF(F6=0.1,"x",'[1]Indicator Data'!E7/'[1]Indicator Data'!$CB7)</f>
        <v>5.4884269900234818E-3</v>
      </c>
      <c r="Q6" s="48">
        <f>'[1]Indicator Data'!F7/'[1]Indicator Data'!$CB7</f>
        <v>2.5982156291888058E-5</v>
      </c>
      <c r="R6" s="48">
        <f>'[1]Indicator Data'!G7/'[1]Indicator Data'!$CB7</f>
        <v>0</v>
      </c>
      <c r="S6" s="48">
        <f>'[1]Indicator Data'!H7/'[1]Indicator Data'!$CB7</f>
        <v>0</v>
      </c>
      <c r="T6" s="48">
        <f>'[1]Indicator Data'!I7/'[1]Indicator Data'!$CB7</f>
        <v>0</v>
      </c>
      <c r="U6" s="48">
        <f>'[1]Indicator Data'!J7/'[1]Indicator Data'!$CB7</f>
        <v>3.1552965829699298E-2</v>
      </c>
      <c r="V6" s="47">
        <f t="shared" si="3"/>
        <v>10</v>
      </c>
      <c r="W6" s="47">
        <f t="shared" si="4"/>
        <v>10</v>
      </c>
      <c r="X6" s="47">
        <f t="shared" si="5"/>
        <v>10</v>
      </c>
      <c r="Y6" s="47">
        <f t="shared" si="6"/>
        <v>3.7</v>
      </c>
      <c r="Z6" s="47">
        <f t="shared" si="7"/>
        <v>8.6999999999999993</v>
      </c>
      <c r="AA6" s="47">
        <f t="shared" si="8"/>
        <v>0</v>
      </c>
      <c r="AB6" s="47">
        <f t="shared" si="9"/>
        <v>0</v>
      </c>
      <c r="AC6" s="47">
        <f t="shared" si="10"/>
        <v>0</v>
      </c>
      <c r="AD6" s="47">
        <f t="shared" si="11"/>
        <v>0</v>
      </c>
      <c r="AE6" s="47">
        <f t="shared" si="12"/>
        <v>0</v>
      </c>
      <c r="AF6" s="47">
        <f t="shared" si="13"/>
        <v>10</v>
      </c>
      <c r="AG6" s="47">
        <f>ROUND(IF('[1]Indicator Data'!K7=0,0,IF('[1]Indicator Data'!K7&gt;AG$2,10,IF('[1]Indicator Data'!K7&lt;AG$3,0,10-(AG$2-'[1]Indicator Data'!K7)/(AG$2-AG$3)*10))),1)</f>
        <v>1</v>
      </c>
      <c r="AH6" s="47">
        <f t="shared" si="14"/>
        <v>8.5</v>
      </c>
      <c r="AI6" s="47">
        <f t="shared" si="14"/>
        <v>9.5</v>
      </c>
      <c r="AJ6" s="47">
        <f t="shared" si="15"/>
        <v>0</v>
      </c>
      <c r="AK6" s="47">
        <f t="shared" si="15"/>
        <v>0</v>
      </c>
      <c r="AL6" s="47">
        <f t="shared" si="16"/>
        <v>0</v>
      </c>
      <c r="AM6" s="47">
        <f t="shared" si="17"/>
        <v>0</v>
      </c>
      <c r="AN6" s="47">
        <f t="shared" si="18"/>
        <v>10</v>
      </c>
      <c r="AO6" s="49">
        <f t="shared" si="19"/>
        <v>9.3000000000000007</v>
      </c>
      <c r="AP6" s="49">
        <f t="shared" ref="AP6:AP69" si="44">IF(AND(Y6="x",F6="x"),"x",ROUND((10-GEOMEAN(((10-F6)/10*9+1),((10-Y6)/10*9+1)))/9*10,1))</f>
        <v>4.7</v>
      </c>
      <c r="AQ6" s="49">
        <f t="shared" si="20"/>
        <v>7.8</v>
      </c>
      <c r="AR6" s="49">
        <f t="shared" si="21"/>
        <v>0</v>
      </c>
      <c r="AS6" s="47">
        <f t="shared" si="22"/>
        <v>5.5</v>
      </c>
      <c r="AT6" s="47">
        <f>IF('[1]Indicator Data'!L7="No data","x",IF('[1]Indicator Data'!CC7&lt;1000,"x",ROUND((IF('[1]Indicator Data'!L7&gt;AT$2,10,IF('[1]Indicator Data'!L7&lt;AT$3,0,10-(AT$2-'[1]Indicator Data'!L7)/(AT$2-AT$3)*10))),1)))</f>
        <v>7.6</v>
      </c>
      <c r="AU6" s="49">
        <f t="shared" si="23"/>
        <v>6.6</v>
      </c>
      <c r="AV6" s="47">
        <f>IF('[1]Indicator Data'!M7="No data","x",ROUND(IF('[1]Indicator Data'!M7=0,0,IF(LOG('[1]Indicator Data'!M7)&gt;AV$2,10,IF(LOG('[1]Indicator Data'!M7)&lt;AV$3,0,10-(AV$2-LOG('[1]Indicator Data'!M7))/(AV$2-AV$3)*10))),1))</f>
        <v>7.7</v>
      </c>
      <c r="AW6" s="48">
        <f>IF(AV6="x","x",'[1]Indicator Data'!M7/'[1]Indicator Data'!$CB7)</f>
        <v>0.80903146991445352</v>
      </c>
      <c r="AX6" s="47">
        <f t="shared" si="24"/>
        <v>9</v>
      </c>
      <c r="AY6" s="47">
        <f t="shared" ref="AY6:AY69" si="45">IF(AND(AV6="x",AX6="x"),"x",ROUND((10-GEOMEAN(((10-AV6)/10*9+1),((10-AX6)/10*9+1)))/9*10,1))</f>
        <v>8.4</v>
      </c>
      <c r="AZ6" s="47" t="str">
        <f>IF('[1]Indicator Data'!N7="No data","x",ROUND(IF('[1]Indicator Data'!N7=0,0,IF(LOG('[1]Indicator Data'!N7)&gt;AZ$2,10,IF(LOG('[1]Indicator Data'!N7)&lt;AZ$3,0,10-(AZ$2-LOG('[1]Indicator Data'!N7))/(AZ$2-AZ$3)*10))),1))</f>
        <v>x</v>
      </c>
      <c r="BA6" s="48" t="str">
        <f>IF(AZ6="x","x",'[1]Indicator Data'!N7/'[1]Indicator Data'!$CB7)</f>
        <v>x</v>
      </c>
      <c r="BB6" s="47" t="str">
        <f t="shared" si="25"/>
        <v>x</v>
      </c>
      <c r="BC6" s="47" t="str">
        <f t="shared" ref="BC6:BC69" si="46">IF(AND(AZ6="x",BB6="x"),"x",ROUND((10-GEOMEAN(((10-AZ6)/10*9+1),((10-BB6)/10*9+1)))/9*10,1))</f>
        <v>x</v>
      </c>
      <c r="BD6" s="47" t="str">
        <f>IF('[1]Indicator Data'!O7="No data","x",ROUND(IF('[1]Indicator Data'!O7=0,0,IF(LOG('[1]Indicator Data'!O7)&gt;BD$2,10,IF(LOG('[1]Indicator Data'!O7)&lt;BD$3,0,10-(BD$2-LOG('[1]Indicator Data'!O7))/(BD$2-BD$3)*10))),1))</f>
        <v>x</v>
      </c>
      <c r="BE6" s="48" t="str">
        <f>IF(BD6="x","x",'[1]Indicator Data'!O7/'[1]Indicator Data'!$CB7)</f>
        <v>x</v>
      </c>
      <c r="BF6" s="47" t="str">
        <f t="shared" si="26"/>
        <v>x</v>
      </c>
      <c r="BG6" s="47" t="str">
        <f t="shared" ref="BG6:BG69" si="47">IF(AND(BD6="x",BF6="x"),"x",ROUND((10-GEOMEAN(((10-BD6)/10*9+1),((10-BF6)/10*9+1)))/9*10,1))</f>
        <v>x</v>
      </c>
      <c r="BH6" s="47" t="str">
        <f>IF('[1]Indicator Data'!P7="No data","x",ROUND(IF('[1]Indicator Data'!P7=0,0,IF(LOG('[1]Indicator Data'!P7)&gt;BH$2,10,IF(LOG('[1]Indicator Data'!P7)&lt;BH$3,0,10-(BH$2-LOG('[1]Indicator Data'!P7))/(BH$2-BH$3)*10))),1))</f>
        <v>x</v>
      </c>
      <c r="BI6" s="48" t="str">
        <f>IF(BH6="x","x",'[1]Indicator Data'!P7/'[1]Indicator Data'!$CB7)</f>
        <v>x</v>
      </c>
      <c r="BJ6" s="47" t="str">
        <f t="shared" si="27"/>
        <v>x</v>
      </c>
      <c r="BK6" s="47" t="str">
        <f t="shared" ref="BK6:BK69" si="48">IF(AND(BH6="x",BJ6="x"),"x",ROUND((10-GEOMEAN(((10-BH6)/10*9+1),((10-BJ6)/10*9+1)))/9*10,1))</f>
        <v>x</v>
      </c>
      <c r="BL6" s="47">
        <f t="shared" ref="BL6:BL69" si="49">IF(AND(BC6="x",BG6="x",BK6="x",AY6="x"),"x",IF(AND(BC6="x",BG6="x",BK6="x"),AY6,ROUND((10-GEOMEAN(((10-AY6)/10*9+1),((10-BC6)/10*9+1),((10-BG6)/10*9+1),((10-BK6)/10*9+1)))/9*10,1)))</f>
        <v>8.4</v>
      </c>
      <c r="BM6" s="47">
        <f>ROUND(IF('[1]Indicator Data'!Q7=0,0,IF(LOG('[1]Indicator Data'!Q7)&gt;BM$2,10,IF(LOG('[1]Indicator Data'!Q7)&lt;BM$3,0,10-(BM$2-LOG('[1]Indicator Data'!Q7))/(BM$2-BM$3)*10))),1)</f>
        <v>0</v>
      </c>
      <c r="BN6" s="50">
        <f>'[1]Indicator Data'!R7</f>
        <v>0</v>
      </c>
      <c r="BO6" s="47">
        <f t="shared" si="28"/>
        <v>0</v>
      </c>
      <c r="BP6" s="47">
        <f t="shared" si="29"/>
        <v>0</v>
      </c>
      <c r="BQ6" s="47">
        <f>ROUND(IF('[1]Indicator Data'!S7=0,0,IF(LOG('[1]Indicator Data'!S7)&gt;BQ$2,10,IF(LOG('[1]Indicator Data'!S7)&lt;BQ$3,0,10-(BQ$2-LOG('[1]Indicator Data'!S7))/(BQ$2-BQ$3)*10))),1)</f>
        <v>0</v>
      </c>
      <c r="BR6" s="50">
        <f>'[1]Indicator Data'!T7</f>
        <v>0</v>
      </c>
      <c r="BS6" s="47">
        <f t="shared" si="30"/>
        <v>0</v>
      </c>
      <c r="BT6" s="47">
        <f t="shared" si="31"/>
        <v>0</v>
      </c>
      <c r="BU6" s="47">
        <f t="shared" si="32"/>
        <v>0</v>
      </c>
      <c r="BV6" s="47">
        <f>ROUND(IF('[1]Indicator Data'!U7=0,0,IF(LOG('[1]Indicator Data'!U7)&gt;BV$2,10,IF(LOG('[1]Indicator Data'!U7)&lt;BV$3,0,10-(BV$2-LOG('[1]Indicator Data'!U7))/(BV$2-BV$3)*10))),1)</f>
        <v>0</v>
      </c>
      <c r="BW6" s="48">
        <f>'[1]Indicator Data'!U7/'[1]Indicator Data'!$CB7</f>
        <v>0</v>
      </c>
      <c r="BX6" s="47">
        <f t="shared" si="33"/>
        <v>0</v>
      </c>
      <c r="BY6" s="47">
        <f t="shared" ref="BY6:BY69" si="50">ROUND((10-GEOMEAN(((10-BV6)/10*9+1),((10-BX6)/10*9+1)))/9*10,1)</f>
        <v>0</v>
      </c>
      <c r="BZ6" s="47">
        <f>ROUND(IF('[1]Indicator Data'!V7=0,0,IF(LOG('[1]Indicator Data'!V7)&gt;BZ$2,10,IF(LOG('[1]Indicator Data'!V7)&lt;BZ$3,0,10-(BZ$2-LOG('[1]Indicator Data'!V7))/(BZ$2-BZ$3)*10))),1)</f>
        <v>0</v>
      </c>
      <c r="CA6" s="48">
        <f>IF('[1]Indicator Data'!V7/'[1]Indicator Data'!$CB7&gt;1,1,'[1]Indicator Data'!V7/'[1]Indicator Data'!$CB7)</f>
        <v>0</v>
      </c>
      <c r="CB6" s="47">
        <f t="shared" si="34"/>
        <v>0</v>
      </c>
      <c r="CC6" s="47">
        <f t="shared" ref="CC6:CC69" si="51">ROUND((10-GEOMEAN(((10-BZ6)/10*9+1),((10-CB6)/10*9+1)))/9*10,1)</f>
        <v>0</v>
      </c>
      <c r="CD6" s="47">
        <f>ROUND(IF('[1]Indicator Data'!W7=0,0,IF(LOG('[1]Indicator Data'!W7)&gt;CD$2,10,IF(LOG('[1]Indicator Data'!W7)&lt;CD$3,0,10-(CD$2-LOG('[1]Indicator Data'!W7))/(CD$2-CD$3)*10))),1)</f>
        <v>6.1</v>
      </c>
      <c r="CE6" s="48">
        <f>'[1]Indicator Data'!W7/'[1]Indicator Data'!$CB7</f>
        <v>6.2595905243090499E-2</v>
      </c>
      <c r="CF6" s="47">
        <f t="shared" si="35"/>
        <v>0.6</v>
      </c>
      <c r="CG6" s="47">
        <f t="shared" ref="CG6:CG69" si="52">ROUND((10-GEOMEAN(((10-CD6)/10*9+1),((10-CF6)/10*9+1)))/9*10,1)</f>
        <v>3.9</v>
      </c>
      <c r="CH6" s="47">
        <f t="shared" si="36"/>
        <v>1.1000000000000001</v>
      </c>
      <c r="CI6" s="47">
        <f>IF('[1]Indicator Data'!BR7="No data","x",ROUND(IF('[1]Indicator Data'!BR7&gt;CI$2,0,IF('[1]Indicator Data'!BR7&lt;CI$3,10,(CI$2-'[1]Indicator Data'!BR7)/(CI$2-CI$3)*10)),1))</f>
        <v>0.3</v>
      </c>
      <c r="CJ6" s="47">
        <f>IF('[1]Indicator Data'!BS7="No data","x",ROUND(IF('[1]Indicator Data'!BS7&gt;CJ$2,0,IF('[1]Indicator Data'!BS7&lt;CJ$3,10,(CJ$2-'[1]Indicator Data'!BS7)/(CJ$2-CJ$3)*10)),1))</f>
        <v>1.5</v>
      </c>
      <c r="CK6" s="47" t="str">
        <f>IF('[1]Indicator Data'!AC7="No data","x",ROUND(IF('[1]Indicator Data'!AC7&gt;CK$2,0,IF('[1]Indicator Data'!AC7&lt;CK$3,10,(CK$2-'[1]Indicator Data'!AC7)/(CK$2-CK$3)*10)),1))</f>
        <v>x</v>
      </c>
      <c r="CL6" s="47">
        <f t="shared" si="37"/>
        <v>0.9</v>
      </c>
      <c r="CM6" s="47">
        <f>IF('[1]Indicator Data'!X7="No data","x",ROUND(IF(LOG('[1]Indicator Data'!X7)&gt;CM$2,10,IF(LOG('[1]Indicator Data'!X7)&lt;CM$3,0,10-(CM$2-LOG('[1]Indicator Data'!X7))/(CM$2-CM$3)*10)),1))</f>
        <v>6.7</v>
      </c>
      <c r="CN6" s="47">
        <f>IF('[1]Indicator Data'!Y7="No data","x",ROUND(IF('[1]Indicator Data'!Y7&gt;CN$2,10,IF('[1]Indicator Data'!Y7&lt;CN$3,0,10-(CN$2-'[1]Indicator Data'!Y7)/(CN$2-CN$3)*10)),1))</f>
        <v>1.7</v>
      </c>
      <c r="CO6" s="47">
        <f>IF('[1]Indicator Data'!Z7="No data","x",ROUND(IF('[1]Indicator Data'!Z7&gt;CO$2,10,IF('[1]Indicator Data'!Z7&lt;CO$3,0,10-(CO$2-'[1]Indicator Data'!Z7)/(CO$2-CO$3)*10)),1))</f>
        <v>6.2</v>
      </c>
      <c r="CP6" s="47">
        <f>IF('[1]Indicator Data'!AA7="No data","x",ROUND(IF('[1]Indicator Data'!AA7&gt;CP$2,10,IF('[1]Indicator Data'!AA7&lt;CP$3,0,10-(CP$2-'[1]Indicator Data'!AA7)/(CP$2-CP$3)*10)),1))</f>
        <v>3.2</v>
      </c>
      <c r="CQ6" s="47">
        <f t="shared" ref="CQ6:CQ69" si="53">ROUND(AVERAGE(CM6:CP6),1)</f>
        <v>4.5</v>
      </c>
      <c r="CR6" s="47">
        <f t="shared" ref="CR6:CR69" si="54">ROUND(AVERAGE(CL6,CQ6,CQ6),1)</f>
        <v>3.3</v>
      </c>
      <c r="CS6" s="47" t="str">
        <f>IF('[1]Indicator Data'!AF7="No data","x",ROUND(IF('[1]Indicator Data'!AF7&gt;CS$2,10,IF('[1]Indicator Data'!AF7&lt;CS$3,0,10-(CS$2-'[1]Indicator Data'!AF7)/(CS$2-CS$3)*10)),1))</f>
        <v>x</v>
      </c>
      <c r="CT6" s="47">
        <f>IF('[1]Indicator Data'!AG7="No data","x",ROUND(IF('[1]Indicator Data'!AG7&gt;CT$2,10,IF('[1]Indicator Data'!AG7&lt;CT$3,0,10-(CT$2-'[1]Indicator Data'!AG7)/(CT$2-CT$3)*10)),1))</f>
        <v>0.5</v>
      </c>
      <c r="CU6" s="47">
        <f t="shared" ref="CU6:CU69" si="55">ROUND(AVERAGE(CM6,CN6,CO6,CP6,CS6,CT6),1)</f>
        <v>3.7</v>
      </c>
      <c r="CV6" s="47">
        <f>IF('[1]Indicator Data'!AB7="No data","x",ROUND(IF('[1]Indicator Data'!AB7&gt;CV$2,10,IF('[1]Indicator Data'!AB7&lt;CV$3,0,10-(CV$2-'[1]Indicator Data'!AB7)/(CV$2-CV$3)*10)),1))</f>
        <v>0</v>
      </c>
      <c r="CW6" s="47">
        <f t="shared" ref="CW6:CW69" si="56">IF(AND(CJ6="x",CI6="x",CK6="x"),"x",ROUND(AVERAGE(CI6:CK6,CV6),1))</f>
        <v>0.6</v>
      </c>
      <c r="CX6" s="48">
        <f>IF('[1]Indicator Data'!AD7="No data","x",'[1]Indicator Data'!AD7/'[1]Indicator Data'!$CA7)</f>
        <v>2.6061574814094097E-4</v>
      </c>
      <c r="CY6" s="47">
        <f t="shared" si="38"/>
        <v>7.4</v>
      </c>
      <c r="CZ6" s="47">
        <f>IF('[1]Indicator Data'!AE7="No data","x",ROUND(IF('[1]Indicator Data'!AE7&gt;CZ$2,0,IF('[1]Indicator Data'!AE7&lt;CZ$3,10,(CZ$2-'[1]Indicator Data'!AE7)/(CZ$2-CZ$3)*10)),1))</f>
        <v>2</v>
      </c>
      <c r="DA6" s="47">
        <f t="shared" ref="DA6:DA69" si="57">IF(AND(CY6="x",CZ6="x"),"x",ROUND(AVERAGE(CY6:CZ6),1))</f>
        <v>4.7</v>
      </c>
      <c r="DB6" s="47">
        <f t="shared" ref="DB6:DB69" si="58">ROUND(AVERAGE(CW6,DA6,CU6),1)</f>
        <v>3</v>
      </c>
      <c r="DC6" s="49">
        <f t="shared" si="39"/>
        <v>4.7</v>
      </c>
      <c r="DD6" s="51">
        <f t="shared" si="40"/>
        <v>6.3</v>
      </c>
      <c r="DE6" s="47">
        <f>ROUND(IF('[1]Indicator Data'!AH7=0,0,IF('[1]Indicator Data'!AH7&gt;DE$2,10,IF('[1]Indicator Data'!AH7&lt;DE$3,0,10-(DE$2-'[1]Indicator Data'!AH7)/(DE$2-DE$3)*10))),1)</f>
        <v>0.2</v>
      </c>
      <c r="DF6" s="47">
        <f>ROUND(IF('[1]Indicator Data'!AI7=0,0,IF(LOG('[1]Indicator Data'!AI7)&gt;LOG(DF$2),10,IF(LOG('[1]Indicator Data'!AI7)&lt;LOG(DF$3),0,10-(LOG(DF$2)-LOG('[1]Indicator Data'!AI7))/(LOG(DF$2)-LOG(DF$3))*10))),1)</f>
        <v>0</v>
      </c>
      <c r="DG6" s="49">
        <f t="shared" si="41"/>
        <v>0.1</v>
      </c>
      <c r="DH6" s="47">
        <f>'[1]Indicator Data'!AJ7</f>
        <v>0</v>
      </c>
      <c r="DI6" s="47">
        <f>'[1]Indicator Data'!AK7</f>
        <v>0</v>
      </c>
      <c r="DJ6" s="49">
        <f t="shared" si="42"/>
        <v>0</v>
      </c>
      <c r="DK6" s="51">
        <f t="shared" si="43"/>
        <v>0.1</v>
      </c>
      <c r="DL6" s="20"/>
      <c r="DM6" s="52"/>
    </row>
    <row r="7" spans="1:117" s="6" customFormat="1" x14ac:dyDescent="0.3">
      <c r="A7" s="44" t="str">
        <f>'[1]Indicator Data'!A8</f>
        <v>Algeria</v>
      </c>
      <c r="B7" s="45" t="str">
        <f>'[1]Indicator Data'!B8</f>
        <v>DZA</v>
      </c>
      <c r="C7" s="46">
        <f>ROUND(IF('[1]Indicator Data'!C8=0,0.1,IF(LOG('[1]Indicator Data'!C8)&gt;C$2,10,IF(LOG('[1]Indicator Data'!C8)&lt;C$3,0,10-(C$2-LOG('[1]Indicator Data'!C8))/(C$2-C$3)*10))),1)</f>
        <v>9.6</v>
      </c>
      <c r="D7" s="47">
        <f>ROUND(IF('[1]Indicator Data'!D8=0,0.1,IF(LOG('[1]Indicator Data'!D8)&gt;D$2,10,IF(LOG('[1]Indicator Data'!D8)&lt;D$3,0,10-(D$2-LOG('[1]Indicator Data'!D8))/(D$2-D$3)*10))),1)</f>
        <v>10</v>
      </c>
      <c r="E7" s="47">
        <f t="shared" si="0"/>
        <v>9.8000000000000007</v>
      </c>
      <c r="F7" s="47">
        <f>IF('[1]Indicator Data'!E8="No data",0.1,(ROUND(IF('[1]Indicator Data'!E8=0,0,IF(LOG('[1]Indicator Data'!E8)&gt;F$2,10,IF(LOG('[1]Indicator Data'!E8)&lt;F$3,0,10-(F$2-LOG('[1]Indicator Data'!E8))/(F$2-F$3)*10))),1)))</f>
        <v>7.4</v>
      </c>
      <c r="G7" s="47">
        <f>ROUND(IF('[1]Indicator Data'!F8=0,0,IF(LOG('[1]Indicator Data'!F8)&gt;G$2,10,IF(LOG('[1]Indicator Data'!F8)&lt;G$3,0,10-(G$2-LOG('[1]Indicator Data'!F8))/(G$2-G$3)*10))),1)</f>
        <v>5</v>
      </c>
      <c r="H7" s="47">
        <f>ROUND(IF('[1]Indicator Data'!G8=0,0,IF(LOG('[1]Indicator Data'!G8)&gt;H$2,10,IF(LOG('[1]Indicator Data'!G8)&lt;H$3,0,10-(H$2-LOG('[1]Indicator Data'!G8))/(H$2-H$3)*10))),1)</f>
        <v>0</v>
      </c>
      <c r="I7" s="47">
        <f>ROUND(IF('[1]Indicator Data'!H8=0,0,IF(LOG('[1]Indicator Data'!H8)&gt;I$2,10,IF(LOG('[1]Indicator Data'!H8)&lt;I$3,0,10-(I$2-LOG('[1]Indicator Data'!H8))/(I$2-I$3)*10))),1)</f>
        <v>0</v>
      </c>
      <c r="J7" s="47">
        <f t="shared" si="1"/>
        <v>0</v>
      </c>
      <c r="K7" s="47">
        <f>ROUND(IF('[1]Indicator Data'!I8=0,0,IF(LOG('[1]Indicator Data'!I8)&gt;K$2,10,IF(LOG('[1]Indicator Data'!I8)&lt;K$3,0,10-(K$2-LOG('[1]Indicator Data'!I8))/(K$2-K$3)*10))),1)</f>
        <v>0</v>
      </c>
      <c r="L7" s="47">
        <f t="shared" si="2"/>
        <v>0</v>
      </c>
      <c r="M7" s="47">
        <f>ROUND(IF('[1]Indicator Data'!J8=0,0,IF(LOG('[1]Indicator Data'!J8)&gt;M$2,10,IF(LOG('[1]Indicator Data'!J8)&lt;M$3,0,10-(M$2-LOG('[1]Indicator Data'!J8))/(M$2-M$3)*10))),1)</f>
        <v>0</v>
      </c>
      <c r="N7" s="48">
        <f>'[1]Indicator Data'!C8/'[1]Indicator Data'!$CB8</f>
        <v>1.6831176615099551E-3</v>
      </c>
      <c r="O7" s="48">
        <f>'[1]Indicator Data'!D8/'[1]Indicator Data'!$CB8</f>
        <v>5.0364240652106876E-4</v>
      </c>
      <c r="P7" s="48">
        <f>IF(F7=0.1,"x",'[1]Indicator Data'!E8/'[1]Indicator Data'!$CB8)</f>
        <v>2.3944270167287752E-3</v>
      </c>
      <c r="Q7" s="48">
        <f>'[1]Indicator Data'!F8/'[1]Indicator Data'!$CB8</f>
        <v>2.4364961712671245E-7</v>
      </c>
      <c r="R7" s="48">
        <f>'[1]Indicator Data'!G8/'[1]Indicator Data'!$CB8</f>
        <v>0</v>
      </c>
      <c r="S7" s="48">
        <f>'[1]Indicator Data'!H8/'[1]Indicator Data'!$CB8</f>
        <v>0</v>
      </c>
      <c r="T7" s="48">
        <f>'[1]Indicator Data'!I8/'[1]Indicator Data'!$CB8</f>
        <v>0</v>
      </c>
      <c r="U7" s="48">
        <f>'[1]Indicator Data'!J8/'[1]Indicator Data'!$CB8</f>
        <v>0</v>
      </c>
      <c r="V7" s="47">
        <f t="shared" si="3"/>
        <v>8.4</v>
      </c>
      <c r="W7" s="47">
        <f t="shared" si="4"/>
        <v>5</v>
      </c>
      <c r="X7" s="47">
        <f t="shared" si="5"/>
        <v>7</v>
      </c>
      <c r="Y7" s="47">
        <f t="shared" si="6"/>
        <v>1.6</v>
      </c>
      <c r="Z7" s="47">
        <f t="shared" si="7"/>
        <v>4.2</v>
      </c>
      <c r="AA7" s="47">
        <f t="shared" si="8"/>
        <v>0</v>
      </c>
      <c r="AB7" s="47">
        <f t="shared" si="9"/>
        <v>0</v>
      </c>
      <c r="AC7" s="47">
        <f t="shared" si="10"/>
        <v>0</v>
      </c>
      <c r="AD7" s="47">
        <f t="shared" si="11"/>
        <v>0</v>
      </c>
      <c r="AE7" s="47">
        <f t="shared" si="12"/>
        <v>0</v>
      </c>
      <c r="AF7" s="47">
        <f t="shared" si="13"/>
        <v>0</v>
      </c>
      <c r="AG7" s="47">
        <f>ROUND(IF('[1]Indicator Data'!K8=0,0,IF('[1]Indicator Data'!K8&gt;AG$2,10,IF('[1]Indicator Data'!K8&lt;AG$3,0,10-(AG$2-'[1]Indicator Data'!K8)/(AG$2-AG$3)*10))),1)</f>
        <v>0</v>
      </c>
      <c r="AH7" s="47">
        <f t="shared" si="14"/>
        <v>9</v>
      </c>
      <c r="AI7" s="47">
        <f t="shared" si="14"/>
        <v>7.5</v>
      </c>
      <c r="AJ7" s="47">
        <f t="shared" si="15"/>
        <v>0</v>
      </c>
      <c r="AK7" s="47">
        <f t="shared" si="15"/>
        <v>0</v>
      </c>
      <c r="AL7" s="47">
        <f t="shared" si="16"/>
        <v>0</v>
      </c>
      <c r="AM7" s="47">
        <f t="shared" si="17"/>
        <v>0</v>
      </c>
      <c r="AN7" s="47">
        <f t="shared" si="18"/>
        <v>0</v>
      </c>
      <c r="AO7" s="49">
        <f t="shared" si="19"/>
        <v>8.8000000000000007</v>
      </c>
      <c r="AP7" s="49">
        <f t="shared" si="44"/>
        <v>5.2</v>
      </c>
      <c r="AQ7" s="49">
        <f t="shared" si="20"/>
        <v>4.5999999999999996</v>
      </c>
      <c r="AR7" s="49">
        <f t="shared" si="21"/>
        <v>0</v>
      </c>
      <c r="AS7" s="47">
        <f t="shared" si="22"/>
        <v>0</v>
      </c>
      <c r="AT7" s="47">
        <f>IF('[1]Indicator Data'!L8="No data","x",IF('[1]Indicator Data'!CC8&lt;1000,"x",ROUND((IF('[1]Indicator Data'!L8&gt;AT$2,10,IF('[1]Indicator Data'!L8&lt;AT$3,0,10-(AT$2-'[1]Indicator Data'!L8)/(AT$2-AT$3)*10))),1)))</f>
        <v>4.8</v>
      </c>
      <c r="AU7" s="49">
        <f t="shared" si="23"/>
        <v>2.4</v>
      </c>
      <c r="AV7" s="47">
        <f>IF('[1]Indicator Data'!M8="No data","x",ROUND(IF('[1]Indicator Data'!M8=0,0,IF(LOG('[1]Indicator Data'!M8)&gt;AV$2,10,IF(LOG('[1]Indicator Data'!M8)&lt;AV$3,0,10-(AV$2-LOG('[1]Indicator Data'!M8))/(AV$2-AV$3)*10))),1))</f>
        <v>0.1</v>
      </c>
      <c r="AW7" s="48">
        <f>IF(AV7="x","x",'[1]Indicator Data'!M8/'[1]Indicator Data'!$CB8)</f>
        <v>3.009767697889804E-7</v>
      </c>
      <c r="AX7" s="47">
        <f t="shared" si="24"/>
        <v>0</v>
      </c>
      <c r="AY7" s="47">
        <f t="shared" si="45"/>
        <v>0.1</v>
      </c>
      <c r="AZ7" s="47">
        <f>IF('[1]Indicator Data'!N8="No data","x",ROUND(IF('[1]Indicator Data'!N8=0,0,IF(LOG('[1]Indicator Data'!N8)&gt;AZ$2,10,IF(LOG('[1]Indicator Data'!N8)&lt;AZ$3,0,10-(AZ$2-LOG('[1]Indicator Data'!N8))/(AZ$2-AZ$3)*10))),1))</f>
        <v>0</v>
      </c>
      <c r="BA7" s="48">
        <f>IF(AZ7="x","x",'[1]Indicator Data'!N8/'[1]Indicator Data'!$CB8)</f>
        <v>0</v>
      </c>
      <c r="BB7" s="47">
        <f t="shared" si="25"/>
        <v>0</v>
      </c>
      <c r="BC7" s="47">
        <f t="shared" si="46"/>
        <v>0</v>
      </c>
      <c r="BD7" s="47">
        <f>IF('[1]Indicator Data'!O8="No data","x",ROUND(IF('[1]Indicator Data'!O8=0,0,IF(LOG('[1]Indicator Data'!O8)&gt;BD$2,10,IF(LOG('[1]Indicator Data'!O8)&lt;BD$3,0,10-(BD$2-LOG('[1]Indicator Data'!O8))/(BD$2-BD$3)*10))),1))</f>
        <v>0</v>
      </c>
      <c r="BE7" s="48">
        <f>IF(BD7="x","x",'[1]Indicator Data'!O8/'[1]Indicator Data'!$CB8)</f>
        <v>0</v>
      </c>
      <c r="BF7" s="47">
        <f t="shared" si="26"/>
        <v>0</v>
      </c>
      <c r="BG7" s="47">
        <f t="shared" si="47"/>
        <v>0</v>
      </c>
      <c r="BH7" s="47">
        <f>IF('[1]Indicator Data'!P8="No data","x",ROUND(IF('[1]Indicator Data'!P8=0,0,IF(LOG('[1]Indicator Data'!P8)&gt;BH$2,10,IF(LOG('[1]Indicator Data'!P8)&lt;BH$3,0,10-(BH$2-LOG('[1]Indicator Data'!P8))/(BH$2-BH$3)*10))),1))</f>
        <v>0</v>
      </c>
      <c r="BI7" s="48">
        <f>IF(BH7="x","x",'[1]Indicator Data'!P8/'[1]Indicator Data'!$CB8)</f>
        <v>0</v>
      </c>
      <c r="BJ7" s="47">
        <f t="shared" si="27"/>
        <v>0</v>
      </c>
      <c r="BK7" s="47">
        <f t="shared" si="48"/>
        <v>0</v>
      </c>
      <c r="BL7" s="47">
        <f t="shared" si="49"/>
        <v>0</v>
      </c>
      <c r="BM7" s="47">
        <f>ROUND(IF('[1]Indicator Data'!Q8=0,0,IF(LOG('[1]Indicator Data'!Q8)&gt;BM$2,10,IF(LOG('[1]Indicator Data'!Q8)&lt;BM$3,0,10-(BM$2-LOG('[1]Indicator Data'!Q8))/(BM$2-BM$3)*10))),1)</f>
        <v>9.4</v>
      </c>
      <c r="BN7" s="50">
        <f>'[1]Indicator Data'!R8</f>
        <v>0.88428216999999998</v>
      </c>
      <c r="BO7" s="47">
        <f t="shared" si="28"/>
        <v>8.8000000000000007</v>
      </c>
      <c r="BP7" s="47">
        <f t="shared" si="29"/>
        <v>9.1</v>
      </c>
      <c r="BQ7" s="47">
        <f>ROUND(IF('[1]Indicator Data'!S8=0,0,IF(LOG('[1]Indicator Data'!S8)&gt;BQ$2,10,IF(LOG('[1]Indicator Data'!S8)&lt;BQ$3,0,10-(BQ$2-LOG('[1]Indicator Data'!S8))/(BQ$2-BQ$3)*10))),1)</f>
        <v>9.4</v>
      </c>
      <c r="BR7" s="50">
        <f>'[1]Indicator Data'!T8</f>
        <v>0.91498024600000005</v>
      </c>
      <c r="BS7" s="47">
        <f t="shared" si="30"/>
        <v>9.1</v>
      </c>
      <c r="BT7" s="47">
        <f t="shared" si="31"/>
        <v>9.3000000000000007</v>
      </c>
      <c r="BU7" s="47">
        <f t="shared" si="32"/>
        <v>9.1999999999999993</v>
      </c>
      <c r="BV7" s="47">
        <f>ROUND(IF('[1]Indicator Data'!U8=0,0,IF(LOG('[1]Indicator Data'!U8)&gt;BV$2,10,IF(LOG('[1]Indicator Data'!U8)&lt;BV$3,0,10-(BV$2-LOG('[1]Indicator Data'!U8))/(BV$2-BV$3)*10))),1)</f>
        <v>7.8</v>
      </c>
      <c r="BW7" s="48">
        <f>'[1]Indicator Data'!U8/'[1]Indicator Data'!$CB8</f>
        <v>7.4122000385543244E-2</v>
      </c>
      <c r="BX7" s="47">
        <f t="shared" si="33"/>
        <v>0.8</v>
      </c>
      <c r="BY7" s="47">
        <f t="shared" si="50"/>
        <v>5.3</v>
      </c>
      <c r="BZ7" s="47">
        <f>ROUND(IF('[1]Indicator Data'!V8=0,0,IF(LOG('[1]Indicator Data'!V8)&gt;BZ$2,10,IF(LOG('[1]Indicator Data'!V8)&lt;BZ$3,0,10-(BZ$2-LOG('[1]Indicator Data'!V8))/(BZ$2-BZ$3)*10))),1)</f>
        <v>9</v>
      </c>
      <c r="CA7" s="48">
        <f>IF('[1]Indicator Data'!V8/'[1]Indicator Data'!$CB8&gt;1,1,'[1]Indicator Data'!V8/'[1]Indicator Data'!$CB8)</f>
        <v>0.49226920711311661</v>
      </c>
      <c r="CB7" s="47">
        <f t="shared" si="34"/>
        <v>4.9000000000000004</v>
      </c>
      <c r="CC7" s="47">
        <f t="shared" si="51"/>
        <v>7.5</v>
      </c>
      <c r="CD7" s="47">
        <f>ROUND(IF('[1]Indicator Data'!W8=0,0,IF(LOG('[1]Indicator Data'!W8)&gt;CD$2,10,IF(LOG('[1]Indicator Data'!W8)&lt;CD$3,0,10-(CD$2-LOG('[1]Indicator Data'!W8))/(CD$2-CD$3)*10))),1)</f>
        <v>7.3</v>
      </c>
      <c r="CE7" s="48">
        <f>'[1]Indicator Data'!W8/'[1]Indicator Data'!$CB8</f>
        <v>3.4044172759125683E-2</v>
      </c>
      <c r="CF7" s="47">
        <f t="shared" si="35"/>
        <v>0.3</v>
      </c>
      <c r="CG7" s="47">
        <f t="shared" si="52"/>
        <v>4.7</v>
      </c>
      <c r="CH7" s="47">
        <f t="shared" si="36"/>
        <v>7.1</v>
      </c>
      <c r="CI7" s="47">
        <f>IF('[1]Indicator Data'!BR8="No data","x",ROUND(IF('[1]Indicator Data'!BR8&gt;CI$2,0,IF('[1]Indicator Data'!BR8&lt;CI$3,10,(CI$2-'[1]Indicator Data'!BR8)/(CI$2-CI$3)*10)),1))</f>
        <v>1.4</v>
      </c>
      <c r="CJ7" s="47">
        <f>IF('[1]Indicator Data'!BS8="No data","x",ROUND(IF('[1]Indicator Data'!BS8&gt;CJ$2,0,IF('[1]Indicator Data'!BS8&lt;CJ$3,10,(CJ$2-'[1]Indicator Data'!BS8)/(CJ$2-CJ$3)*10)),1))</f>
        <v>1.1000000000000001</v>
      </c>
      <c r="CK7" s="47">
        <f>IF('[1]Indicator Data'!AC8="No data","x",ROUND(IF('[1]Indicator Data'!AC8&gt;CK$2,0,IF('[1]Indicator Data'!AC8&lt;CK$3,10,(CK$2-'[1]Indicator Data'!AC8)/(CK$2-CK$3)*10)),1))</f>
        <v>1.6</v>
      </c>
      <c r="CL7" s="47">
        <f t="shared" si="37"/>
        <v>1.4</v>
      </c>
      <c r="CM7" s="47">
        <f>IF('[1]Indicator Data'!X8="No data","x",ROUND(IF(LOG('[1]Indicator Data'!X8)&gt;CM$2,10,IF(LOG('[1]Indicator Data'!X8)&lt;CM$3,0,10-(CM$2-LOG('[1]Indicator Data'!X8))/(CM$2-CM$3)*10)),1))</f>
        <v>4.2</v>
      </c>
      <c r="CN7" s="47">
        <f>IF('[1]Indicator Data'!Y8="No data","x",ROUND(IF('[1]Indicator Data'!Y8&gt;CN$2,10,IF('[1]Indicator Data'!Y8&lt;CN$3,0,10-(CN$2-'[1]Indicator Data'!Y8)/(CN$2-CN$3)*10)),1))</f>
        <v>5.2</v>
      </c>
      <c r="CO7" s="47">
        <f>IF('[1]Indicator Data'!Z8="No data","x",ROUND(IF('[1]Indicator Data'!Z8&gt;CO$2,10,IF('[1]Indicator Data'!Z8&lt;CO$3,0,10-(CO$2-'[1]Indicator Data'!Z8)/(CO$2-CO$3)*10)),1))</f>
        <v>7.4</v>
      </c>
      <c r="CP7" s="47" t="str">
        <f>IF('[1]Indicator Data'!AA8="No data","x",ROUND(IF('[1]Indicator Data'!AA8&gt;CP$2,10,IF('[1]Indicator Data'!AA8&lt;CP$3,0,10-(CP$2-'[1]Indicator Data'!AA8)/(CP$2-CP$3)*10)),1))</f>
        <v>x</v>
      </c>
      <c r="CQ7" s="47">
        <f t="shared" si="53"/>
        <v>5.6</v>
      </c>
      <c r="CR7" s="47">
        <f t="shared" si="54"/>
        <v>4.2</v>
      </c>
      <c r="CS7" s="47" t="str">
        <f>IF('[1]Indicator Data'!AF8="No data","x",ROUND(IF('[1]Indicator Data'!AF8&gt;CS$2,10,IF('[1]Indicator Data'!AF8&lt;CS$3,0,10-(CS$2-'[1]Indicator Data'!AF8)/(CS$2-CS$3)*10)),1))</f>
        <v>x</v>
      </c>
      <c r="CT7" s="47">
        <f>IF('[1]Indicator Data'!AG8="No data","x",ROUND(IF('[1]Indicator Data'!AG8&gt;CT$2,10,IF('[1]Indicator Data'!AG8&lt;CT$3,0,10-(CT$2-'[1]Indicator Data'!AG8)/(CT$2-CT$3)*10)),1))</f>
        <v>4.3</v>
      </c>
      <c r="CU7" s="47">
        <f t="shared" si="55"/>
        <v>5.3</v>
      </c>
      <c r="CV7" s="47">
        <f>IF('[1]Indicator Data'!AB8="No data","x",ROUND(IF('[1]Indicator Data'!AB8&gt;CV$2,10,IF('[1]Indicator Data'!AB8&lt;CV$3,0,10-(CV$2-'[1]Indicator Data'!AB8)/(CV$2-CV$3)*10)),1))</f>
        <v>0.3</v>
      </c>
      <c r="CW7" s="47">
        <f t="shared" si="56"/>
        <v>1.1000000000000001</v>
      </c>
      <c r="CX7" s="48">
        <f>IF('[1]Indicator Data'!AD8="No data","x",'[1]Indicator Data'!AD8/'[1]Indicator Data'!$CA8)</f>
        <v>3.0870417380950323E-4</v>
      </c>
      <c r="CY7" s="47">
        <f t="shared" si="38"/>
        <v>6.9</v>
      </c>
      <c r="CZ7" s="47">
        <f>IF('[1]Indicator Data'!AE8="No data","x",ROUND(IF('[1]Indicator Data'!AE8&gt;CZ$2,0,IF('[1]Indicator Data'!AE8&lt;CZ$3,10,(CZ$2-'[1]Indicator Data'!AE8)/(CZ$2-CZ$3)*10)),1))</f>
        <v>2</v>
      </c>
      <c r="DA7" s="47">
        <f t="shared" si="57"/>
        <v>4.5</v>
      </c>
      <c r="DB7" s="47">
        <f t="shared" si="58"/>
        <v>3.6</v>
      </c>
      <c r="DC7" s="49">
        <f t="shared" si="39"/>
        <v>4.2</v>
      </c>
      <c r="DD7" s="51">
        <f t="shared" si="40"/>
        <v>4.9000000000000004</v>
      </c>
      <c r="DE7" s="47">
        <f>ROUND(IF('[1]Indicator Data'!AH8=0,0,IF('[1]Indicator Data'!AH8&gt;DE$2,10,IF('[1]Indicator Data'!AH8&lt;DE$3,0,10-(DE$2-'[1]Indicator Data'!AH8)/(DE$2-DE$3)*10))),1)</f>
        <v>8.1</v>
      </c>
      <c r="DF7" s="47">
        <f>ROUND(IF('[1]Indicator Data'!AI8=0,0,IF(LOG('[1]Indicator Data'!AI8)&gt;LOG(DF$2),10,IF(LOG('[1]Indicator Data'!AI8)&lt;LOG(DF$3),0,10-(LOG(DF$2)-LOG('[1]Indicator Data'!AI8))/(LOG(DF$2)-LOG(DF$3))*10))),1)</f>
        <v>6.9</v>
      </c>
      <c r="DG7" s="49">
        <f t="shared" si="41"/>
        <v>7.6</v>
      </c>
      <c r="DH7" s="47">
        <f>'[1]Indicator Data'!AJ8</f>
        <v>0</v>
      </c>
      <c r="DI7" s="47">
        <f>'[1]Indicator Data'!AK8</f>
        <v>0</v>
      </c>
      <c r="DJ7" s="49">
        <f t="shared" si="42"/>
        <v>0</v>
      </c>
      <c r="DK7" s="51">
        <f t="shared" si="43"/>
        <v>5.3</v>
      </c>
      <c r="DL7" s="20"/>
      <c r="DM7" s="52"/>
    </row>
    <row r="8" spans="1:117" s="6" customFormat="1" x14ac:dyDescent="0.3">
      <c r="A8" s="44" t="str">
        <f>'[1]Indicator Data'!A9</f>
        <v>Angola</v>
      </c>
      <c r="B8" s="45" t="str">
        <f>'[1]Indicator Data'!B9</f>
        <v>AGO</v>
      </c>
      <c r="C8" s="46">
        <f>ROUND(IF('[1]Indicator Data'!C9=0,0.1,IF(LOG('[1]Indicator Data'!C9)&gt;C$2,10,IF(LOG('[1]Indicator Data'!C9)&lt;C$3,0,10-(C$2-LOG('[1]Indicator Data'!C9))/(C$2-C$3)*10))),1)</f>
        <v>0.1</v>
      </c>
      <c r="D8" s="47">
        <f>ROUND(IF('[1]Indicator Data'!D9=0,0.1,IF(LOG('[1]Indicator Data'!D9)&gt;D$2,10,IF(LOG('[1]Indicator Data'!D9)&lt;D$3,0,10-(D$2-LOG('[1]Indicator Data'!D9))/(D$2-D$3)*10))),1)</f>
        <v>0.1</v>
      </c>
      <c r="E8" s="47">
        <f t="shared" si="0"/>
        <v>0.1</v>
      </c>
      <c r="F8" s="47">
        <f>IF('[1]Indicator Data'!E9="No data",0.1,(ROUND(IF('[1]Indicator Data'!E9=0,0,IF(LOG('[1]Indicator Data'!E9)&gt;F$2,10,IF(LOG('[1]Indicator Data'!E9)&lt;F$3,0,10-(F$2-LOG('[1]Indicator Data'!E9))/(F$2-F$3)*10))),1)))</f>
        <v>7.2</v>
      </c>
      <c r="G8" s="47">
        <f>ROUND(IF('[1]Indicator Data'!F9=0,0,IF(LOG('[1]Indicator Data'!F9)&gt;G$2,10,IF(LOG('[1]Indicator Data'!F9)&lt;G$3,0,10-(G$2-LOG('[1]Indicator Data'!F9))/(G$2-G$3)*10))),1)</f>
        <v>0</v>
      </c>
      <c r="H8" s="47">
        <f>ROUND(IF('[1]Indicator Data'!G9=0,0,IF(LOG('[1]Indicator Data'!G9)&gt;H$2,10,IF(LOG('[1]Indicator Data'!G9)&lt;H$3,0,10-(H$2-LOG('[1]Indicator Data'!G9))/(H$2-H$3)*10))),1)</f>
        <v>0</v>
      </c>
      <c r="I8" s="47">
        <f>ROUND(IF('[1]Indicator Data'!H9=0,0,IF(LOG('[1]Indicator Data'!H9)&gt;I$2,10,IF(LOG('[1]Indicator Data'!H9)&lt;I$3,0,10-(I$2-LOG('[1]Indicator Data'!H9))/(I$2-I$3)*10))),1)</f>
        <v>0</v>
      </c>
      <c r="J8" s="47">
        <f t="shared" si="1"/>
        <v>0</v>
      </c>
      <c r="K8" s="47">
        <f>ROUND(IF('[1]Indicator Data'!I9=0,0,IF(LOG('[1]Indicator Data'!I9)&gt;K$2,10,IF(LOG('[1]Indicator Data'!I9)&lt;K$3,0,10-(K$2-LOG('[1]Indicator Data'!I9))/(K$2-K$3)*10))),1)</f>
        <v>0</v>
      </c>
      <c r="L8" s="47">
        <f t="shared" si="2"/>
        <v>0</v>
      </c>
      <c r="M8" s="47">
        <f>ROUND(IF('[1]Indicator Data'!J9=0,0,IF(LOG('[1]Indicator Data'!J9)&gt;M$2,10,IF(LOG('[1]Indicator Data'!J9)&lt;M$3,0,10-(M$2-LOG('[1]Indicator Data'!J9))/(M$2-M$3)*10))),1)</f>
        <v>10</v>
      </c>
      <c r="N8" s="48">
        <f>'[1]Indicator Data'!C9/'[1]Indicator Data'!$CB9</f>
        <v>0</v>
      </c>
      <c r="O8" s="48">
        <f>'[1]Indicator Data'!D9/'[1]Indicator Data'!$CB9</f>
        <v>0</v>
      </c>
      <c r="P8" s="48">
        <f>IF(F8=0.1,"x",'[1]Indicator Data'!E9/'[1]Indicator Data'!$CB9)</f>
        <v>3.0505623782331559E-3</v>
      </c>
      <c r="Q8" s="48">
        <f>'[1]Indicator Data'!F9/'[1]Indicator Data'!$CB9</f>
        <v>0</v>
      </c>
      <c r="R8" s="48">
        <f>'[1]Indicator Data'!G9/'[1]Indicator Data'!$CB9</f>
        <v>0</v>
      </c>
      <c r="S8" s="48">
        <f>'[1]Indicator Data'!H9/'[1]Indicator Data'!$CB9</f>
        <v>0</v>
      </c>
      <c r="T8" s="48">
        <f>'[1]Indicator Data'!I9/'[1]Indicator Data'!$CB9</f>
        <v>0</v>
      </c>
      <c r="U8" s="48">
        <f>'[1]Indicator Data'!J9/'[1]Indicator Data'!$CB9</f>
        <v>6.6079537364064885E-3</v>
      </c>
      <c r="V8" s="47">
        <f t="shared" si="3"/>
        <v>0</v>
      </c>
      <c r="W8" s="47">
        <f t="shared" si="4"/>
        <v>0</v>
      </c>
      <c r="X8" s="47">
        <f t="shared" si="5"/>
        <v>0</v>
      </c>
      <c r="Y8" s="47">
        <f t="shared" si="6"/>
        <v>2</v>
      </c>
      <c r="Z8" s="47">
        <f t="shared" si="7"/>
        <v>0</v>
      </c>
      <c r="AA8" s="47">
        <f t="shared" si="8"/>
        <v>0</v>
      </c>
      <c r="AB8" s="47">
        <f t="shared" si="9"/>
        <v>0</v>
      </c>
      <c r="AC8" s="47">
        <f t="shared" si="10"/>
        <v>0</v>
      </c>
      <c r="AD8" s="47">
        <f t="shared" si="11"/>
        <v>0</v>
      </c>
      <c r="AE8" s="47">
        <f t="shared" si="12"/>
        <v>0</v>
      </c>
      <c r="AF8" s="47">
        <f t="shared" si="13"/>
        <v>2.2000000000000002</v>
      </c>
      <c r="AG8" s="47">
        <f>ROUND(IF('[1]Indicator Data'!K9=0,0,IF('[1]Indicator Data'!K9&gt;AG$2,10,IF('[1]Indicator Data'!K9&lt;AG$3,0,10-(AG$2-'[1]Indicator Data'!K9)/(AG$2-AG$3)*10))),1)</f>
        <v>6.7</v>
      </c>
      <c r="AH8" s="47">
        <f t="shared" si="14"/>
        <v>0.1</v>
      </c>
      <c r="AI8" s="47">
        <f t="shared" si="14"/>
        <v>0.1</v>
      </c>
      <c r="AJ8" s="47">
        <f t="shared" si="15"/>
        <v>0</v>
      </c>
      <c r="AK8" s="47">
        <f t="shared" si="15"/>
        <v>0</v>
      </c>
      <c r="AL8" s="47">
        <f t="shared" si="16"/>
        <v>0</v>
      </c>
      <c r="AM8" s="47">
        <f t="shared" si="17"/>
        <v>0</v>
      </c>
      <c r="AN8" s="47">
        <f t="shared" si="18"/>
        <v>8</v>
      </c>
      <c r="AO8" s="49">
        <f t="shared" si="19"/>
        <v>0.1</v>
      </c>
      <c r="AP8" s="49">
        <f t="shared" si="44"/>
        <v>5.0999999999999996</v>
      </c>
      <c r="AQ8" s="49">
        <f t="shared" si="20"/>
        <v>0</v>
      </c>
      <c r="AR8" s="49">
        <f t="shared" si="21"/>
        <v>0</v>
      </c>
      <c r="AS8" s="47">
        <f t="shared" si="22"/>
        <v>7.4</v>
      </c>
      <c r="AT8" s="47">
        <f>IF('[1]Indicator Data'!L9="No data","x",IF('[1]Indicator Data'!CC9&lt;1000,"x",ROUND((IF('[1]Indicator Data'!L9&gt;AT$2,10,IF('[1]Indicator Data'!L9&lt;AT$3,0,10-(AT$2-'[1]Indicator Data'!L9)/(AT$2-AT$3)*10))),1)))</f>
        <v>0</v>
      </c>
      <c r="AU8" s="49">
        <f t="shared" si="23"/>
        <v>3.7</v>
      </c>
      <c r="AV8" s="47">
        <f>IF('[1]Indicator Data'!M9="No data","x",ROUND(IF('[1]Indicator Data'!M9=0,0,IF(LOG('[1]Indicator Data'!M9)&gt;AV$2,10,IF(LOG('[1]Indicator Data'!M9)&lt;AV$3,0,10-(AV$2-LOG('[1]Indicator Data'!M9))/(AV$2-AV$3)*10))),1))</f>
        <v>4.2</v>
      </c>
      <c r="AW8" s="48">
        <f>IF(AV8="x","x",'[1]Indicator Data'!M9/'[1]Indicator Data'!$CB9)</f>
        <v>3.3739613467455488E-4</v>
      </c>
      <c r="AX8" s="47">
        <f t="shared" si="24"/>
        <v>0</v>
      </c>
      <c r="AY8" s="47">
        <f t="shared" si="45"/>
        <v>2.2999999999999998</v>
      </c>
      <c r="AZ8" s="47">
        <f>IF('[1]Indicator Data'!N9="No data","x",ROUND(IF('[1]Indicator Data'!N9=0,0,IF(LOG('[1]Indicator Data'!N9)&gt;AZ$2,10,IF(LOG('[1]Indicator Data'!N9)&lt;AZ$3,0,10-(AZ$2-LOG('[1]Indicator Data'!N9))/(AZ$2-AZ$3)*10))),1))</f>
        <v>7.4</v>
      </c>
      <c r="BA8" s="48">
        <f>IF(AZ8="x","x",'[1]Indicator Data'!N9/'[1]Indicator Data'!$CB9)</f>
        <v>1.1403605061901932E-2</v>
      </c>
      <c r="BB8" s="47">
        <f t="shared" si="25"/>
        <v>2.2999999999999998</v>
      </c>
      <c r="BC8" s="47">
        <f t="shared" si="46"/>
        <v>5.4</v>
      </c>
      <c r="BD8" s="47">
        <f>IF('[1]Indicator Data'!O9="No data","x",ROUND(IF('[1]Indicator Data'!O9=0,0,IF(LOG('[1]Indicator Data'!O9)&gt;BD$2,10,IF(LOG('[1]Indicator Data'!O9)&lt;BD$3,0,10-(BD$2-LOG('[1]Indicator Data'!O9))/(BD$2-BD$3)*10))),1))</f>
        <v>0</v>
      </c>
      <c r="BE8" s="48">
        <f>IF(BD8="x","x",'[1]Indicator Data'!O9/'[1]Indicator Data'!$CB9)</f>
        <v>0</v>
      </c>
      <c r="BF8" s="47">
        <f t="shared" si="26"/>
        <v>0</v>
      </c>
      <c r="BG8" s="47">
        <f t="shared" si="47"/>
        <v>0</v>
      </c>
      <c r="BH8" s="47">
        <f>IF('[1]Indicator Data'!P9="No data","x",ROUND(IF('[1]Indicator Data'!P9=0,0,IF(LOG('[1]Indicator Data'!P9)&gt;BH$2,10,IF(LOG('[1]Indicator Data'!P9)&lt;BH$3,0,10-(BH$2-LOG('[1]Indicator Data'!P9))/(BH$2-BH$3)*10))),1))</f>
        <v>8.6</v>
      </c>
      <c r="BI8" s="48">
        <f>IF(BH8="x","x",'[1]Indicator Data'!P9/'[1]Indicator Data'!$CB9)</f>
        <v>5.4175128529686506E-2</v>
      </c>
      <c r="BJ8" s="47">
        <f t="shared" si="27"/>
        <v>5.4</v>
      </c>
      <c r="BK8" s="47">
        <f t="shared" si="48"/>
        <v>7.3</v>
      </c>
      <c r="BL8" s="47">
        <f t="shared" si="49"/>
        <v>4.3</v>
      </c>
      <c r="BM8" s="47">
        <f>ROUND(IF('[1]Indicator Data'!Q9=0,0,IF(LOG('[1]Indicator Data'!Q9)&gt;BM$2,10,IF(LOG('[1]Indicator Data'!Q9)&lt;BM$3,0,10-(BM$2-LOG('[1]Indicator Data'!Q9))/(BM$2-BM$3)*10))),1)</f>
        <v>9.3000000000000007</v>
      </c>
      <c r="BN8" s="50">
        <f>'[1]Indicator Data'!R9</f>
        <v>0.99881104700000001</v>
      </c>
      <c r="BO8" s="47">
        <f t="shared" si="28"/>
        <v>10</v>
      </c>
      <c r="BP8" s="47">
        <f t="shared" si="29"/>
        <v>9.6999999999999993</v>
      </c>
      <c r="BQ8" s="47">
        <f>ROUND(IF('[1]Indicator Data'!S9=0,0,IF(LOG('[1]Indicator Data'!S9)&gt;BQ$2,10,IF(LOG('[1]Indicator Data'!S9)&lt;BQ$3,0,10-(BQ$2-LOG('[1]Indicator Data'!S9))/(BQ$2-BQ$3)*10))),1)</f>
        <v>9.3000000000000007</v>
      </c>
      <c r="BR8" s="50">
        <f>'[1]Indicator Data'!T9</f>
        <v>0.99876574399999996</v>
      </c>
      <c r="BS8" s="47">
        <f t="shared" si="30"/>
        <v>10</v>
      </c>
      <c r="BT8" s="47">
        <f t="shared" si="31"/>
        <v>9.6999999999999993</v>
      </c>
      <c r="BU8" s="47">
        <f t="shared" si="32"/>
        <v>9.6999999999999993</v>
      </c>
      <c r="BV8" s="47">
        <f>ROUND(IF('[1]Indicator Data'!U9=0,0,IF(LOG('[1]Indicator Data'!U9)&gt;BV$2,10,IF(LOG('[1]Indicator Data'!U9)&lt;BV$3,0,10-(BV$2-LOG('[1]Indicator Data'!U9))/(BV$2-BV$3)*10))),1)</f>
        <v>8.6</v>
      </c>
      <c r="BW8" s="48">
        <f>'[1]Indicator Data'!U9/'[1]Indicator Data'!$CB9</f>
        <v>0.40169020367479708</v>
      </c>
      <c r="BX8" s="47">
        <f t="shared" si="33"/>
        <v>4.5</v>
      </c>
      <c r="BY8" s="47">
        <f t="shared" si="50"/>
        <v>7</v>
      </c>
      <c r="BZ8" s="47">
        <f>ROUND(IF('[1]Indicator Data'!V9=0,0,IF(LOG('[1]Indicator Data'!V9)&gt;BZ$2,10,IF(LOG('[1]Indicator Data'!V9)&lt;BZ$3,0,10-(BZ$2-LOG('[1]Indicator Data'!V9))/(BZ$2-BZ$3)*10))),1)</f>
        <v>9</v>
      </c>
      <c r="CA8" s="48">
        <f>IF('[1]Indicator Data'!V9/'[1]Indicator Data'!$CB9&gt;1,1,'[1]Indicator Data'!V9/'[1]Indicator Data'!$CB9)</f>
        <v>0.83676823038723835</v>
      </c>
      <c r="CB8" s="47">
        <f t="shared" si="34"/>
        <v>8.4</v>
      </c>
      <c r="CC8" s="47">
        <f t="shared" si="51"/>
        <v>8.6999999999999993</v>
      </c>
      <c r="CD8" s="47">
        <f>ROUND(IF('[1]Indicator Data'!W9=0,0,IF(LOG('[1]Indicator Data'!W9)&gt;CD$2,10,IF(LOG('[1]Indicator Data'!W9)&lt;CD$3,0,10-(CD$2-LOG('[1]Indicator Data'!W9))/(CD$2-CD$3)*10))),1)</f>
        <v>8.9</v>
      </c>
      <c r="CE8" s="48">
        <f>'[1]Indicator Data'!W9/'[1]Indicator Data'!$CB9</f>
        <v>0.69659382358218247</v>
      </c>
      <c r="CF8" s="47">
        <f t="shared" si="35"/>
        <v>7</v>
      </c>
      <c r="CG8" s="47">
        <f t="shared" si="52"/>
        <v>8.1</v>
      </c>
      <c r="CH8" s="47">
        <f t="shared" si="36"/>
        <v>8.6</v>
      </c>
      <c r="CI8" s="47">
        <f>IF('[1]Indicator Data'!BR9="No data","x",ROUND(IF('[1]Indicator Data'!BR9&gt;CI$2,0,IF('[1]Indicator Data'!BR9&lt;CI$3,10,(CI$2-'[1]Indicator Data'!BR9)/(CI$2-CI$3)*10)),1))</f>
        <v>5.6</v>
      </c>
      <c r="CJ8" s="47">
        <f>IF('[1]Indicator Data'!BS9="No data","x",ROUND(IF('[1]Indicator Data'!BS9&gt;CJ$2,0,IF('[1]Indicator Data'!BS9&lt;CJ$3,10,(CJ$2-'[1]Indicator Data'!BS9)/(CJ$2-CJ$3)*10)),1))</f>
        <v>7.4</v>
      </c>
      <c r="CK8" s="47">
        <f>IF('[1]Indicator Data'!AC9="No data","x",ROUND(IF('[1]Indicator Data'!AC9&gt;CK$2,0,IF('[1]Indicator Data'!AC9&lt;CK$3,10,(CK$2-'[1]Indicator Data'!AC9)/(CK$2-CK$3)*10)),1))</f>
        <v>7.3</v>
      </c>
      <c r="CL8" s="47">
        <f t="shared" si="37"/>
        <v>6.8</v>
      </c>
      <c r="CM8" s="47">
        <f>IF('[1]Indicator Data'!X9="No data","x",ROUND(IF(LOG('[1]Indicator Data'!X9)&gt;CM$2,10,IF(LOG('[1]Indicator Data'!X9)&lt;CM$3,0,10-(CM$2-LOG('[1]Indicator Data'!X9))/(CM$2-CM$3)*10)),1))</f>
        <v>4.5999999999999996</v>
      </c>
      <c r="CN8" s="47">
        <f>IF('[1]Indicator Data'!Y9="No data","x",ROUND(IF('[1]Indicator Data'!Y9&gt;CN$2,10,IF('[1]Indicator Data'!Y9&lt;CN$3,0,10-(CN$2-'[1]Indicator Data'!Y9)/(CN$2-CN$3)*10)),1))</f>
        <v>8.4</v>
      </c>
      <c r="CO8" s="47">
        <f>IF('[1]Indicator Data'!Z9="No data","x",ROUND(IF('[1]Indicator Data'!Z9&gt;CO$2,10,IF('[1]Indicator Data'!Z9&lt;CO$3,0,10-(CO$2-'[1]Indicator Data'!Z9)/(CO$2-CO$3)*10)),1))</f>
        <v>6.7</v>
      </c>
      <c r="CP8" s="47">
        <f>IF('[1]Indicator Data'!AA9="No data","x",ROUND(IF('[1]Indicator Data'!AA9&gt;CP$2,10,IF('[1]Indicator Data'!AA9&lt;CP$3,0,10-(CP$2-'[1]Indicator Data'!AA9)/(CP$2-CP$3)*10)),1))</f>
        <v>7</v>
      </c>
      <c r="CQ8" s="47">
        <f t="shared" si="53"/>
        <v>6.7</v>
      </c>
      <c r="CR8" s="47">
        <f t="shared" si="54"/>
        <v>6.7</v>
      </c>
      <c r="CS8" s="47">
        <f>IF('[1]Indicator Data'!AF9="No data","x",ROUND(IF('[1]Indicator Data'!AF9&gt;CS$2,10,IF('[1]Indicator Data'!AF9&lt;CS$3,0,10-(CS$2-'[1]Indicator Data'!AF9)/(CS$2-CS$3)*10)),1))</f>
        <v>5.4</v>
      </c>
      <c r="CT8" s="47">
        <f>IF('[1]Indicator Data'!AG9="No data","x",ROUND(IF('[1]Indicator Data'!AG9&gt;CT$2,10,IF('[1]Indicator Data'!AG9&lt;CT$3,0,10-(CT$2-'[1]Indicator Data'!AG9)/(CT$2-CT$3)*10)),1))</f>
        <v>8.4</v>
      </c>
      <c r="CU8" s="47">
        <f t="shared" si="55"/>
        <v>6.8</v>
      </c>
      <c r="CV8" s="47">
        <f>IF('[1]Indicator Data'!AB9="No data","x",ROUND(IF('[1]Indicator Data'!AB9&gt;CV$2,10,IF('[1]Indicator Data'!AB9&lt;CV$3,0,10-(CV$2-'[1]Indicator Data'!AB9)/(CV$2-CV$3)*10)),1))</f>
        <v>6.6</v>
      </c>
      <c r="CW8" s="47">
        <f t="shared" si="56"/>
        <v>6.7</v>
      </c>
      <c r="CX8" s="48">
        <f>IF('[1]Indicator Data'!AD9="No data","x",'[1]Indicator Data'!AD9/'[1]Indicator Data'!$CA9)</f>
        <v>1.4726344956476348E-5</v>
      </c>
      <c r="CY8" s="47">
        <f t="shared" si="38"/>
        <v>9.9</v>
      </c>
      <c r="CZ8" s="47">
        <f>IF('[1]Indicator Data'!AE9="No data","x",ROUND(IF('[1]Indicator Data'!AE9&gt;CZ$2,0,IF('[1]Indicator Data'!AE9&lt;CZ$3,10,(CZ$2-'[1]Indicator Data'!AE9)/(CZ$2-CZ$3)*10)),1))</f>
        <v>6</v>
      </c>
      <c r="DA8" s="47">
        <f t="shared" si="57"/>
        <v>8</v>
      </c>
      <c r="DB8" s="47">
        <f t="shared" si="58"/>
        <v>7.2</v>
      </c>
      <c r="DC8" s="49">
        <f t="shared" si="39"/>
        <v>7</v>
      </c>
      <c r="DD8" s="51">
        <f t="shared" si="40"/>
        <v>3.2</v>
      </c>
      <c r="DE8" s="47">
        <f>ROUND(IF('[1]Indicator Data'!AH9=0,0,IF('[1]Indicator Data'!AH9&gt;DE$2,10,IF('[1]Indicator Data'!AH9&lt;DE$3,0,10-(DE$2-'[1]Indicator Data'!AH9)/(DE$2-DE$3)*10))),1)</f>
        <v>3.4</v>
      </c>
      <c r="DF8" s="47">
        <f>ROUND(IF('[1]Indicator Data'!AI9=0,0,IF(LOG('[1]Indicator Data'!AI9)&gt;LOG(DF$2),10,IF(LOG('[1]Indicator Data'!AI9)&lt;LOG(DF$3),0,10-(LOG(DF$2)-LOG('[1]Indicator Data'!AI9))/(LOG(DF$2)-LOG(DF$3))*10))),1)</f>
        <v>4.5</v>
      </c>
      <c r="DG8" s="49">
        <f t="shared" si="41"/>
        <v>4</v>
      </c>
      <c r="DH8" s="47">
        <f>'[1]Indicator Data'!AJ9</f>
        <v>0</v>
      </c>
      <c r="DI8" s="47">
        <f>'[1]Indicator Data'!AK9</f>
        <v>0</v>
      </c>
      <c r="DJ8" s="49">
        <f t="shared" si="42"/>
        <v>0</v>
      </c>
      <c r="DK8" s="51">
        <f t="shared" si="43"/>
        <v>2.8</v>
      </c>
      <c r="DL8" s="20"/>
      <c r="DM8" s="52"/>
    </row>
    <row r="9" spans="1:117" s="6" customFormat="1" x14ac:dyDescent="0.3">
      <c r="A9" s="44" t="str">
        <f>'[1]Indicator Data'!A10</f>
        <v>Antigua and Barbuda</v>
      </c>
      <c r="B9" s="45" t="str">
        <f>'[1]Indicator Data'!B10</f>
        <v>ATG</v>
      </c>
      <c r="C9" s="46">
        <f>ROUND(IF('[1]Indicator Data'!C10=0,0.1,IF(LOG('[1]Indicator Data'!C10)&gt;C$2,10,IF(LOG('[1]Indicator Data'!C10)&lt;C$3,0,10-(C$2-LOG('[1]Indicator Data'!C10))/(C$2-C$3)*10))),1)</f>
        <v>3.1</v>
      </c>
      <c r="D9" s="47">
        <f>ROUND(IF('[1]Indicator Data'!D10=0,0.1,IF(LOG('[1]Indicator Data'!D10)&gt;D$2,10,IF(LOG('[1]Indicator Data'!D10)&lt;D$3,0,10-(D$2-LOG('[1]Indicator Data'!D10))/(D$2-D$3)*10))),1)</f>
        <v>0.1</v>
      </c>
      <c r="E9" s="47">
        <f t="shared" si="0"/>
        <v>1.7</v>
      </c>
      <c r="F9" s="47">
        <f>IF('[1]Indicator Data'!E10="No data",0.1,(ROUND(IF('[1]Indicator Data'!E10=0,0,IF(LOG('[1]Indicator Data'!E10)&gt;F$2,10,IF(LOG('[1]Indicator Data'!E10)&lt;F$3,0,10-(F$2-LOG('[1]Indicator Data'!E10))/(F$2-F$3)*10))),1)))</f>
        <v>0.1</v>
      </c>
      <c r="G9" s="47">
        <f>ROUND(IF('[1]Indicator Data'!F10=0,0,IF(LOG('[1]Indicator Data'!F10)&gt;G$2,10,IF(LOG('[1]Indicator Data'!F10)&lt;G$3,0,10-(G$2-LOG('[1]Indicator Data'!F10))/(G$2-G$3)*10))),1)</f>
        <v>0</v>
      </c>
      <c r="H9" s="47">
        <f>ROUND(IF('[1]Indicator Data'!G10=0,0,IF(LOG('[1]Indicator Data'!G10)&gt;H$2,10,IF(LOG('[1]Indicator Data'!G10)&lt;H$3,0,10-(H$2-LOG('[1]Indicator Data'!G10))/(H$2-H$3)*10))),1)</f>
        <v>3.1</v>
      </c>
      <c r="I9" s="47">
        <f>ROUND(IF('[1]Indicator Data'!H10=0,0,IF(LOG('[1]Indicator Data'!H10)&gt;I$2,10,IF(LOG('[1]Indicator Data'!H10)&lt;I$3,0,10-(I$2-LOG('[1]Indicator Data'!H10))/(I$2-I$3)*10))),1)</f>
        <v>6.8</v>
      </c>
      <c r="J9" s="47">
        <f t="shared" si="1"/>
        <v>5.2</v>
      </c>
      <c r="K9" s="47">
        <f>ROUND(IF('[1]Indicator Data'!I10=0,0,IF(LOG('[1]Indicator Data'!I10)&gt;K$2,10,IF(LOG('[1]Indicator Data'!I10)&lt;K$3,0,10-(K$2-LOG('[1]Indicator Data'!I10))/(K$2-K$3)*10))),1)</f>
        <v>3.9</v>
      </c>
      <c r="L9" s="47">
        <f t="shared" si="2"/>
        <v>4.5999999999999996</v>
      </c>
      <c r="M9" s="47">
        <f>ROUND(IF('[1]Indicator Data'!J10=0,0,IF(LOG('[1]Indicator Data'!J10)&gt;M$2,10,IF(LOG('[1]Indicator Data'!J10)&lt;M$3,0,10-(M$2-LOG('[1]Indicator Data'!J10))/(M$2-M$3)*10))),1)</f>
        <v>0</v>
      </c>
      <c r="N9" s="48">
        <f>'[1]Indicator Data'!C10/'[1]Indicator Data'!$CB10</f>
        <v>1.9798941348136072E-3</v>
      </c>
      <c r="O9" s="48">
        <f>'[1]Indicator Data'!D10/'[1]Indicator Data'!$CB10</f>
        <v>0</v>
      </c>
      <c r="P9" s="48" t="str">
        <f>IF(F9=0.1,"x",'[1]Indicator Data'!E10/'[1]Indicator Data'!$CB10)</f>
        <v>x</v>
      </c>
      <c r="Q9" s="48">
        <f>'[1]Indicator Data'!F10/'[1]Indicator Data'!$CB10</f>
        <v>0</v>
      </c>
      <c r="R9" s="48">
        <f>'[1]Indicator Data'!G10/'[1]Indicator Data'!$CB10</f>
        <v>1.89749613365571E-2</v>
      </c>
      <c r="S9" s="48">
        <f>'[1]Indicator Data'!H10/'[1]Indicator Data'!$CB10</f>
        <v>5.9920930536496112E-3</v>
      </c>
      <c r="T9" s="48">
        <f>'[1]Indicator Data'!I10/'[1]Indicator Data'!$CB10</f>
        <v>9.9309285760961902E-3</v>
      </c>
      <c r="U9" s="48">
        <f>'[1]Indicator Data'!J10/'[1]Indicator Data'!$CB10</f>
        <v>0</v>
      </c>
      <c r="V9" s="47">
        <f t="shared" si="3"/>
        <v>9.9</v>
      </c>
      <c r="W9" s="47">
        <f t="shared" si="4"/>
        <v>0</v>
      </c>
      <c r="X9" s="47">
        <f t="shared" si="5"/>
        <v>7.4</v>
      </c>
      <c r="Y9" s="47">
        <f t="shared" si="6"/>
        <v>0.1</v>
      </c>
      <c r="Z9" s="47">
        <f t="shared" si="7"/>
        <v>0</v>
      </c>
      <c r="AA9" s="47">
        <f t="shared" si="8"/>
        <v>10</v>
      </c>
      <c r="AB9" s="47">
        <f t="shared" si="9"/>
        <v>10</v>
      </c>
      <c r="AC9" s="47">
        <f t="shared" si="10"/>
        <v>10</v>
      </c>
      <c r="AD9" s="47">
        <f t="shared" si="11"/>
        <v>9.9</v>
      </c>
      <c r="AE9" s="47">
        <f t="shared" si="12"/>
        <v>10</v>
      </c>
      <c r="AF9" s="47">
        <f t="shared" si="13"/>
        <v>0</v>
      </c>
      <c r="AG9" s="47">
        <f>ROUND(IF('[1]Indicator Data'!K10=0,0,IF('[1]Indicator Data'!K10&gt;AG$2,10,IF('[1]Indicator Data'!K10&lt;AG$3,0,10-(AG$2-'[1]Indicator Data'!K10)/(AG$2-AG$3)*10))),1)</f>
        <v>0</v>
      </c>
      <c r="AH9" s="47">
        <f t="shared" si="14"/>
        <v>6.5</v>
      </c>
      <c r="AI9" s="47">
        <f t="shared" si="14"/>
        <v>0.1</v>
      </c>
      <c r="AJ9" s="47">
        <f t="shared" si="15"/>
        <v>6.6</v>
      </c>
      <c r="AK9" s="47">
        <f t="shared" si="15"/>
        <v>8.4</v>
      </c>
      <c r="AL9" s="47">
        <f t="shared" si="16"/>
        <v>7.6</v>
      </c>
      <c r="AM9" s="47">
        <f t="shared" si="17"/>
        <v>6.9</v>
      </c>
      <c r="AN9" s="47">
        <f t="shared" si="18"/>
        <v>0</v>
      </c>
      <c r="AO9" s="49">
        <f t="shared" si="19"/>
        <v>5.2</v>
      </c>
      <c r="AP9" s="49">
        <f t="shared" si="44"/>
        <v>0.1</v>
      </c>
      <c r="AQ9" s="49">
        <f t="shared" si="20"/>
        <v>0</v>
      </c>
      <c r="AR9" s="49">
        <f t="shared" si="21"/>
        <v>8.4</v>
      </c>
      <c r="AS9" s="47">
        <f t="shared" si="22"/>
        <v>0</v>
      </c>
      <c r="AT9" s="47" t="str">
        <f>IF('[1]Indicator Data'!L10="No data","x",IF('[1]Indicator Data'!CC10&lt;1000,"x",ROUND((IF('[1]Indicator Data'!L10&gt;AT$2,10,IF('[1]Indicator Data'!L10&lt;AT$3,0,10-(AT$2-'[1]Indicator Data'!L10)/(AT$2-AT$3)*10))),1)))</f>
        <v>x</v>
      </c>
      <c r="AU9" s="49">
        <f t="shared" si="23"/>
        <v>0</v>
      </c>
      <c r="AV9" s="47" t="str">
        <f>IF('[1]Indicator Data'!M10="No data","x",ROUND(IF('[1]Indicator Data'!M10=0,0,IF(LOG('[1]Indicator Data'!M10)&gt;AV$2,10,IF(LOG('[1]Indicator Data'!M10)&lt;AV$3,0,10-(AV$2-LOG('[1]Indicator Data'!M10))/(AV$2-AV$3)*10))),1))</f>
        <v>x</v>
      </c>
      <c r="AW9" s="48" t="str">
        <f>IF(AV9="x","x",'[1]Indicator Data'!M10/'[1]Indicator Data'!$CB10)</f>
        <v>x</v>
      </c>
      <c r="AX9" s="47" t="str">
        <f t="shared" si="24"/>
        <v>x</v>
      </c>
      <c r="AY9" s="47" t="str">
        <f t="shared" si="45"/>
        <v>x</v>
      </c>
      <c r="AZ9" s="47" t="str">
        <f>IF('[1]Indicator Data'!N10="No data","x",ROUND(IF('[1]Indicator Data'!N10=0,0,IF(LOG('[1]Indicator Data'!N10)&gt;AZ$2,10,IF(LOG('[1]Indicator Data'!N10)&lt;AZ$3,0,10-(AZ$2-LOG('[1]Indicator Data'!N10))/(AZ$2-AZ$3)*10))),1))</f>
        <v>x</v>
      </c>
      <c r="BA9" s="48" t="str">
        <f>IF(AZ9="x","x",'[1]Indicator Data'!N10/'[1]Indicator Data'!$CB10)</f>
        <v>x</v>
      </c>
      <c r="BB9" s="47" t="str">
        <f t="shared" si="25"/>
        <v>x</v>
      </c>
      <c r="BC9" s="47" t="str">
        <f t="shared" si="46"/>
        <v>x</v>
      </c>
      <c r="BD9" s="47" t="str">
        <f>IF('[1]Indicator Data'!O10="No data","x",ROUND(IF('[1]Indicator Data'!O10=0,0,IF(LOG('[1]Indicator Data'!O10)&gt;BD$2,10,IF(LOG('[1]Indicator Data'!O10)&lt;BD$3,0,10-(BD$2-LOG('[1]Indicator Data'!O10))/(BD$2-BD$3)*10))),1))</f>
        <v>x</v>
      </c>
      <c r="BE9" s="48" t="str">
        <f>IF(BD9="x","x",'[1]Indicator Data'!O10/'[1]Indicator Data'!$CB10)</f>
        <v>x</v>
      </c>
      <c r="BF9" s="47" t="str">
        <f t="shared" si="26"/>
        <v>x</v>
      </c>
      <c r="BG9" s="47" t="str">
        <f t="shared" si="47"/>
        <v>x</v>
      </c>
      <c r="BH9" s="47" t="str">
        <f>IF('[1]Indicator Data'!P10="No data","x",ROUND(IF('[1]Indicator Data'!P10=0,0,IF(LOG('[1]Indicator Data'!P10)&gt;BH$2,10,IF(LOG('[1]Indicator Data'!P10)&lt;BH$3,0,10-(BH$2-LOG('[1]Indicator Data'!P10))/(BH$2-BH$3)*10))),1))</f>
        <v>x</v>
      </c>
      <c r="BI9" s="48" t="str">
        <f>IF(BH9="x","x",'[1]Indicator Data'!P10/'[1]Indicator Data'!$CB10)</f>
        <v>x</v>
      </c>
      <c r="BJ9" s="47" t="str">
        <f t="shared" si="27"/>
        <v>x</v>
      </c>
      <c r="BK9" s="47" t="str">
        <f t="shared" si="48"/>
        <v>x</v>
      </c>
      <c r="BL9" s="47" t="str">
        <f t="shared" si="49"/>
        <v>x</v>
      </c>
      <c r="BM9" s="47">
        <f>ROUND(IF('[1]Indicator Data'!Q10=0,0,IF(LOG('[1]Indicator Data'!Q10)&gt;BM$2,10,IF(LOG('[1]Indicator Data'!Q10)&lt;BM$3,0,10-(BM$2-LOG('[1]Indicator Data'!Q10))/(BM$2-BM$3)*10))),1)</f>
        <v>0</v>
      </c>
      <c r="BN9" s="50">
        <f>'[1]Indicator Data'!R10</f>
        <v>0</v>
      </c>
      <c r="BO9" s="47">
        <f t="shared" si="28"/>
        <v>0</v>
      </c>
      <c r="BP9" s="47">
        <f t="shared" si="29"/>
        <v>0</v>
      </c>
      <c r="BQ9" s="47">
        <f>ROUND(IF('[1]Indicator Data'!S10=0,0,IF(LOG('[1]Indicator Data'!S10)&gt;BQ$2,10,IF(LOG('[1]Indicator Data'!S10)&lt;BQ$3,0,10-(BQ$2-LOG('[1]Indicator Data'!S10))/(BQ$2-BQ$3)*10))),1)</f>
        <v>0</v>
      </c>
      <c r="BR9" s="50">
        <f>'[1]Indicator Data'!T10</f>
        <v>0</v>
      </c>
      <c r="BS9" s="47">
        <f t="shared" si="30"/>
        <v>0</v>
      </c>
      <c r="BT9" s="47">
        <f t="shared" si="31"/>
        <v>0</v>
      </c>
      <c r="BU9" s="47">
        <f t="shared" si="32"/>
        <v>0</v>
      </c>
      <c r="BV9" s="47">
        <f>ROUND(IF('[1]Indicator Data'!U10=0,0,IF(LOG('[1]Indicator Data'!U10)&gt;BV$2,10,IF(LOG('[1]Indicator Data'!U10)&lt;BV$3,0,10-(BV$2-LOG('[1]Indicator Data'!U10))/(BV$2-BV$3)*10))),1)</f>
        <v>5.3</v>
      </c>
      <c r="BW9" s="48">
        <f>'[1]Indicator Data'!U10/'[1]Indicator Data'!$CB10</f>
        <v>0.53676838964037554</v>
      </c>
      <c r="BX9" s="47">
        <f t="shared" si="33"/>
        <v>6</v>
      </c>
      <c r="BY9" s="47">
        <f t="shared" si="50"/>
        <v>5.7</v>
      </c>
      <c r="BZ9" s="47">
        <f>ROUND(IF('[1]Indicator Data'!V10=0,0,IF(LOG('[1]Indicator Data'!V10)&gt;BZ$2,10,IF(LOG('[1]Indicator Data'!V10)&lt;BZ$3,0,10-(BZ$2-LOG('[1]Indicator Data'!V10))/(BZ$2-BZ$3)*10))),1)</f>
        <v>5.6</v>
      </c>
      <c r="CA9" s="48">
        <f>IF('[1]Indicator Data'!V10/'[1]Indicator Data'!$CB10&gt;1,1,'[1]Indicator Data'!V10/'[1]Indicator Data'!$CB10)</f>
        <v>0.85501433486462353</v>
      </c>
      <c r="CB9" s="47">
        <f t="shared" si="34"/>
        <v>8.6</v>
      </c>
      <c r="CC9" s="47">
        <f t="shared" si="51"/>
        <v>7.4</v>
      </c>
      <c r="CD9" s="47">
        <f>ROUND(IF('[1]Indicator Data'!W10=0,0,IF(LOG('[1]Indicator Data'!W10)&gt;CD$2,10,IF(LOG('[1]Indicator Data'!W10)&lt;CD$3,0,10-(CD$2-LOG('[1]Indicator Data'!W10))/(CD$2-CD$3)*10))),1)</f>
        <v>5.4</v>
      </c>
      <c r="CE9" s="48">
        <f>'[1]Indicator Data'!W10/'[1]Indicator Data'!$CB10</f>
        <v>0.62264262918817659</v>
      </c>
      <c r="CF9" s="47">
        <f t="shared" si="35"/>
        <v>6.2</v>
      </c>
      <c r="CG9" s="47">
        <f t="shared" si="52"/>
        <v>5.8</v>
      </c>
      <c r="CH9" s="47">
        <f t="shared" si="36"/>
        <v>5.2</v>
      </c>
      <c r="CI9" s="47">
        <f>IF('[1]Indicator Data'!BR10="No data","x",ROUND(IF('[1]Indicator Data'!BR10&gt;CI$2,0,IF('[1]Indicator Data'!BR10&lt;CI$3,10,(CI$2-'[1]Indicator Data'!BR10)/(CI$2-CI$3)*10)),1))</f>
        <v>1.4</v>
      </c>
      <c r="CJ9" s="47">
        <f>IF('[1]Indicator Data'!BS10="No data","x",ROUND(IF('[1]Indicator Data'!BS10&gt;CJ$2,0,IF('[1]Indicator Data'!BS10&lt;CJ$3,10,(CJ$2-'[1]Indicator Data'!BS10)/(CJ$2-CJ$3)*10)),1))</f>
        <v>0.5</v>
      </c>
      <c r="CK9" s="47" t="str">
        <f>IF('[1]Indicator Data'!AC10="No data","x",ROUND(IF('[1]Indicator Data'!AC10&gt;CK$2,0,IF('[1]Indicator Data'!AC10&lt;CK$3,10,(CK$2-'[1]Indicator Data'!AC10)/(CK$2-CK$3)*10)),1))</f>
        <v>x</v>
      </c>
      <c r="CL9" s="47">
        <f t="shared" si="37"/>
        <v>1</v>
      </c>
      <c r="CM9" s="47">
        <f>IF('[1]Indicator Data'!X10="No data","x",ROUND(IF(LOG('[1]Indicator Data'!X10)&gt;CM$2,10,IF(LOG('[1]Indicator Data'!X10)&lt;CM$3,0,10-(CM$2-LOG('[1]Indicator Data'!X10))/(CM$2-CM$3)*10)),1))</f>
        <v>7.8</v>
      </c>
      <c r="CN9" s="47">
        <f>IF('[1]Indicator Data'!Y10="No data","x",ROUND(IF('[1]Indicator Data'!Y10&gt;CN$2,10,IF('[1]Indicator Data'!Y10&lt;CN$3,0,10-(CN$2-'[1]Indicator Data'!Y10)/(CN$2-CN$3)*10)),1))</f>
        <v>1.1000000000000001</v>
      </c>
      <c r="CO9" s="47">
        <f>IF('[1]Indicator Data'!Z10="No data","x",ROUND(IF('[1]Indicator Data'!Z10&gt;CO$2,10,IF('[1]Indicator Data'!Z10&lt;CO$3,0,10-(CO$2-'[1]Indicator Data'!Z10)/(CO$2-CO$3)*10)),1))</f>
        <v>2.4</v>
      </c>
      <c r="CP9" s="47" t="str">
        <f>IF('[1]Indicator Data'!AA10="No data","x",ROUND(IF('[1]Indicator Data'!AA10&gt;CP$2,10,IF('[1]Indicator Data'!AA10&lt;CP$3,0,10-(CP$2-'[1]Indicator Data'!AA10)/(CP$2-CP$3)*10)),1))</f>
        <v>x</v>
      </c>
      <c r="CQ9" s="47">
        <f t="shared" si="53"/>
        <v>3.8</v>
      </c>
      <c r="CR9" s="47">
        <f t="shared" si="54"/>
        <v>2.9</v>
      </c>
      <c r="CS9" s="47" t="str">
        <f>IF('[1]Indicator Data'!AF10="No data","x",ROUND(IF('[1]Indicator Data'!AF10&gt;CS$2,10,IF('[1]Indicator Data'!AF10&lt;CS$3,0,10-(CS$2-'[1]Indicator Data'!AF10)/(CS$2-CS$3)*10)),1))</f>
        <v>x</v>
      </c>
      <c r="CT9" s="47">
        <f>IF('[1]Indicator Data'!AG10="No data","x",ROUND(IF('[1]Indicator Data'!AG10&gt;CT$2,10,IF('[1]Indicator Data'!AG10&lt;CT$3,0,10-(CT$2-'[1]Indicator Data'!AG10)/(CT$2-CT$3)*10)),1))</f>
        <v>1.7</v>
      </c>
      <c r="CU9" s="47">
        <f t="shared" si="55"/>
        <v>3.3</v>
      </c>
      <c r="CV9" s="47">
        <f>IF('[1]Indicator Data'!AB10="No data","x",ROUND(IF('[1]Indicator Data'!AB10&gt;CV$2,10,IF('[1]Indicator Data'!AB10&lt;CV$3,0,10-(CV$2-'[1]Indicator Data'!AB10)/(CV$2-CV$3)*10)),1))</f>
        <v>0.1</v>
      </c>
      <c r="CW9" s="47">
        <f t="shared" si="56"/>
        <v>0.7</v>
      </c>
      <c r="CX9" s="48" t="str">
        <f>IF('[1]Indicator Data'!AD10="No data","x",'[1]Indicator Data'!AD10/'[1]Indicator Data'!$CA10)</f>
        <v>x</v>
      </c>
      <c r="CY9" s="47" t="str">
        <f t="shared" si="38"/>
        <v>x</v>
      </c>
      <c r="CZ9" s="47" t="str">
        <f>IF('[1]Indicator Data'!AE10="No data","x",ROUND(IF('[1]Indicator Data'!AE10&gt;CZ$2,0,IF('[1]Indicator Data'!AE10&lt;CZ$3,10,(CZ$2-'[1]Indicator Data'!AE10)/(CZ$2-CZ$3)*10)),1))</f>
        <v>x</v>
      </c>
      <c r="DA9" s="47" t="str">
        <f t="shared" si="57"/>
        <v>x</v>
      </c>
      <c r="DB9" s="47">
        <f t="shared" si="58"/>
        <v>2</v>
      </c>
      <c r="DC9" s="49">
        <f t="shared" si="39"/>
        <v>3.5</v>
      </c>
      <c r="DD9" s="51">
        <f t="shared" si="40"/>
        <v>3.7</v>
      </c>
      <c r="DE9" s="47">
        <f>ROUND(IF('[1]Indicator Data'!AH10=0,0,IF('[1]Indicator Data'!AH10&gt;DE$2,10,IF('[1]Indicator Data'!AH10&lt;DE$3,0,10-(DE$2-'[1]Indicator Data'!AH10)/(DE$2-DE$3)*10))),1)</f>
        <v>0</v>
      </c>
      <c r="DF9" s="47">
        <f>ROUND(IF('[1]Indicator Data'!AI10=0,0,IF(LOG('[1]Indicator Data'!AI10)&gt;LOG(DF$2),10,IF(LOG('[1]Indicator Data'!AI10)&lt;LOG(DF$3),0,10-(LOG(DF$2)-LOG('[1]Indicator Data'!AI10))/(LOG(DF$2)-LOG(DF$3))*10))),1)</f>
        <v>0</v>
      </c>
      <c r="DG9" s="49">
        <f t="shared" si="41"/>
        <v>0</v>
      </c>
      <c r="DH9" s="47">
        <f>'[1]Indicator Data'!AJ10</f>
        <v>0</v>
      </c>
      <c r="DI9" s="47">
        <f>'[1]Indicator Data'!AK10</f>
        <v>0</v>
      </c>
      <c r="DJ9" s="49">
        <f t="shared" si="42"/>
        <v>0</v>
      </c>
      <c r="DK9" s="51">
        <f t="shared" si="43"/>
        <v>0</v>
      </c>
      <c r="DL9" s="20"/>
      <c r="DM9" s="52"/>
    </row>
    <row r="10" spans="1:117" s="6" customFormat="1" x14ac:dyDescent="0.3">
      <c r="A10" s="44" t="str">
        <f>'[1]Indicator Data'!A11</f>
        <v>Argentina</v>
      </c>
      <c r="B10" s="45" t="str">
        <f>'[1]Indicator Data'!B11</f>
        <v>ARG</v>
      </c>
      <c r="C10" s="46">
        <f>ROUND(IF('[1]Indicator Data'!C11=0,0.1,IF(LOG('[1]Indicator Data'!C11)&gt;C$2,10,IF(LOG('[1]Indicator Data'!C11)&lt;C$3,0,10-(C$2-LOG('[1]Indicator Data'!C11))/(C$2-C$3)*10))),1)</f>
        <v>8.4</v>
      </c>
      <c r="D10" s="47">
        <f>ROUND(IF('[1]Indicator Data'!D11=0,0.1,IF(LOG('[1]Indicator Data'!D11)&gt;D$2,10,IF(LOG('[1]Indicator Data'!D11)&lt;D$3,0,10-(D$2-LOG('[1]Indicator Data'!D11))/(D$2-D$3)*10))),1)</f>
        <v>9.4</v>
      </c>
      <c r="E10" s="47">
        <f t="shared" si="0"/>
        <v>9</v>
      </c>
      <c r="F10" s="47">
        <f>IF('[1]Indicator Data'!E11="No data",0.1,(ROUND(IF('[1]Indicator Data'!E11=0,0,IF(LOG('[1]Indicator Data'!E11)&gt;F$2,10,IF(LOG('[1]Indicator Data'!E11)&lt;F$3,0,10-(F$2-LOG('[1]Indicator Data'!E11))/(F$2-F$3)*10))),1)))</f>
        <v>8.4</v>
      </c>
      <c r="G10" s="47">
        <f>ROUND(IF('[1]Indicator Data'!F11=0,0,IF(LOG('[1]Indicator Data'!F11)&gt;G$2,10,IF(LOG('[1]Indicator Data'!F11)&lt;G$3,0,10-(G$2-LOG('[1]Indicator Data'!F11))/(G$2-G$3)*10))),1)</f>
        <v>0</v>
      </c>
      <c r="H10" s="47">
        <f>ROUND(IF('[1]Indicator Data'!G11=0,0,IF(LOG('[1]Indicator Data'!G11)&gt;H$2,10,IF(LOG('[1]Indicator Data'!G11)&lt;H$3,0,10-(H$2-LOG('[1]Indicator Data'!G11))/(H$2-H$3)*10))),1)</f>
        <v>0</v>
      </c>
      <c r="I10" s="47">
        <f>ROUND(IF('[1]Indicator Data'!H11=0,0,IF(LOG('[1]Indicator Data'!H11)&gt;I$2,10,IF(LOG('[1]Indicator Data'!H11)&lt;I$3,0,10-(I$2-LOG('[1]Indicator Data'!H11))/(I$2-I$3)*10))),1)</f>
        <v>0</v>
      </c>
      <c r="J10" s="47">
        <f t="shared" si="1"/>
        <v>0</v>
      </c>
      <c r="K10" s="47">
        <f>ROUND(IF('[1]Indicator Data'!I11=0,0,IF(LOG('[1]Indicator Data'!I11)&gt;K$2,10,IF(LOG('[1]Indicator Data'!I11)&lt;K$3,0,10-(K$2-LOG('[1]Indicator Data'!I11))/(K$2-K$3)*10))),1)</f>
        <v>0</v>
      </c>
      <c r="L10" s="47">
        <f t="shared" si="2"/>
        <v>0</v>
      </c>
      <c r="M10" s="47">
        <f>ROUND(IF('[1]Indicator Data'!J11=0,0,IF(LOG('[1]Indicator Data'!J11)&gt;M$2,10,IF(LOG('[1]Indicator Data'!J11)&lt;M$3,0,10-(M$2-LOG('[1]Indicator Data'!J11))/(M$2-M$3)*10))),1)</f>
        <v>0</v>
      </c>
      <c r="N10" s="48">
        <f>'[1]Indicator Data'!C11/'[1]Indicator Data'!$CB11</f>
        <v>5.1972197437581984E-4</v>
      </c>
      <c r="O10" s="48">
        <f>'[1]Indicator Data'!D11/'[1]Indicator Data'!$CB11</f>
        <v>1.5158073961881615E-4</v>
      </c>
      <c r="P10" s="48">
        <f>IF(F10=0.1,"x",'[1]Indicator Data'!E11/'[1]Indicator Data'!$CB11)</f>
        <v>5.0840236749046652E-3</v>
      </c>
      <c r="Q10" s="48">
        <f>'[1]Indicator Data'!F11/'[1]Indicator Data'!$CB11</f>
        <v>0</v>
      </c>
      <c r="R10" s="48">
        <f>'[1]Indicator Data'!G11/'[1]Indicator Data'!$CB11</f>
        <v>0</v>
      </c>
      <c r="S10" s="48">
        <f>'[1]Indicator Data'!H11/'[1]Indicator Data'!$CB11</f>
        <v>0</v>
      </c>
      <c r="T10" s="48">
        <f>'[1]Indicator Data'!I11/'[1]Indicator Data'!$CB11</f>
        <v>0</v>
      </c>
      <c r="U10" s="48">
        <f>'[1]Indicator Data'!J11/'[1]Indicator Data'!$CB11</f>
        <v>0</v>
      </c>
      <c r="V10" s="47">
        <f t="shared" si="3"/>
        <v>2.6</v>
      </c>
      <c r="W10" s="47">
        <f t="shared" si="4"/>
        <v>1.5</v>
      </c>
      <c r="X10" s="47">
        <f t="shared" si="5"/>
        <v>2.1</v>
      </c>
      <c r="Y10" s="47">
        <f t="shared" si="6"/>
        <v>3.4</v>
      </c>
      <c r="Z10" s="47">
        <f t="shared" si="7"/>
        <v>0</v>
      </c>
      <c r="AA10" s="47">
        <f t="shared" si="8"/>
        <v>0</v>
      </c>
      <c r="AB10" s="47">
        <f t="shared" si="9"/>
        <v>0</v>
      </c>
      <c r="AC10" s="47">
        <f t="shared" si="10"/>
        <v>0</v>
      </c>
      <c r="AD10" s="47">
        <f t="shared" si="11"/>
        <v>0</v>
      </c>
      <c r="AE10" s="47">
        <f t="shared" si="12"/>
        <v>0</v>
      </c>
      <c r="AF10" s="47">
        <f t="shared" si="13"/>
        <v>0</v>
      </c>
      <c r="AG10" s="47">
        <f>ROUND(IF('[1]Indicator Data'!K11=0,0,IF('[1]Indicator Data'!K11&gt;AG$2,10,IF('[1]Indicator Data'!K11&lt;AG$3,0,10-(AG$2-'[1]Indicator Data'!K11)/(AG$2-AG$3)*10))),1)</f>
        <v>3.8</v>
      </c>
      <c r="AH10" s="47">
        <f t="shared" si="14"/>
        <v>5.5</v>
      </c>
      <c r="AI10" s="47">
        <f t="shared" si="14"/>
        <v>5.5</v>
      </c>
      <c r="AJ10" s="47">
        <f t="shared" si="15"/>
        <v>0</v>
      </c>
      <c r="AK10" s="47">
        <f t="shared" si="15"/>
        <v>0</v>
      </c>
      <c r="AL10" s="47">
        <f t="shared" si="16"/>
        <v>0</v>
      </c>
      <c r="AM10" s="47">
        <f t="shared" si="17"/>
        <v>0</v>
      </c>
      <c r="AN10" s="47">
        <f t="shared" si="18"/>
        <v>0</v>
      </c>
      <c r="AO10" s="49">
        <f t="shared" si="19"/>
        <v>6.7</v>
      </c>
      <c r="AP10" s="49">
        <f t="shared" si="44"/>
        <v>6.5</v>
      </c>
      <c r="AQ10" s="49">
        <f t="shared" si="20"/>
        <v>0</v>
      </c>
      <c r="AR10" s="49">
        <f t="shared" si="21"/>
        <v>0</v>
      </c>
      <c r="AS10" s="47">
        <f t="shared" si="22"/>
        <v>1.9</v>
      </c>
      <c r="AT10" s="47">
        <f>IF('[1]Indicator Data'!L11="No data","x",IF('[1]Indicator Data'!CC11&lt;1000,"x",ROUND((IF('[1]Indicator Data'!L11&gt;AT$2,10,IF('[1]Indicator Data'!L11&lt;AT$3,0,10-(AT$2-'[1]Indicator Data'!L11)/(AT$2-AT$3)*10))),1)))</f>
        <v>5.7</v>
      </c>
      <c r="AU10" s="49">
        <f t="shared" si="23"/>
        <v>3.8</v>
      </c>
      <c r="AV10" s="47" t="str">
        <f>IF('[1]Indicator Data'!M11="No data","x",ROUND(IF('[1]Indicator Data'!M11=0,0,IF(LOG('[1]Indicator Data'!M11)&gt;AV$2,10,IF(LOG('[1]Indicator Data'!M11)&lt;AV$3,0,10-(AV$2-LOG('[1]Indicator Data'!M11))/(AV$2-AV$3)*10))),1))</f>
        <v>x</v>
      </c>
      <c r="AW10" s="48" t="str">
        <f>IF(AV10="x","x",'[1]Indicator Data'!M11/'[1]Indicator Data'!$CB11)</f>
        <v>x</v>
      </c>
      <c r="AX10" s="47" t="str">
        <f t="shared" si="24"/>
        <v>x</v>
      </c>
      <c r="AY10" s="47" t="str">
        <f t="shared" si="45"/>
        <v>x</v>
      </c>
      <c r="AZ10" s="47" t="str">
        <f>IF('[1]Indicator Data'!N11="No data","x",ROUND(IF('[1]Indicator Data'!N11=0,0,IF(LOG('[1]Indicator Data'!N11)&gt;AZ$2,10,IF(LOG('[1]Indicator Data'!N11)&lt;AZ$3,0,10-(AZ$2-LOG('[1]Indicator Data'!N11))/(AZ$2-AZ$3)*10))),1))</f>
        <v>x</v>
      </c>
      <c r="BA10" s="48" t="str">
        <f>IF(AZ10="x","x",'[1]Indicator Data'!N11/'[1]Indicator Data'!$CB11)</f>
        <v>x</v>
      </c>
      <c r="BB10" s="47" t="str">
        <f t="shared" si="25"/>
        <v>x</v>
      </c>
      <c r="BC10" s="47" t="str">
        <f t="shared" si="46"/>
        <v>x</v>
      </c>
      <c r="BD10" s="47" t="str">
        <f>IF('[1]Indicator Data'!O11="No data","x",ROUND(IF('[1]Indicator Data'!O11=0,0,IF(LOG('[1]Indicator Data'!O11)&gt;BD$2,10,IF(LOG('[1]Indicator Data'!O11)&lt;BD$3,0,10-(BD$2-LOG('[1]Indicator Data'!O11))/(BD$2-BD$3)*10))),1))</f>
        <v>x</v>
      </c>
      <c r="BE10" s="48" t="str">
        <f>IF(BD10="x","x",'[1]Indicator Data'!O11/'[1]Indicator Data'!$CB11)</f>
        <v>x</v>
      </c>
      <c r="BF10" s="47" t="str">
        <f t="shared" si="26"/>
        <v>x</v>
      </c>
      <c r="BG10" s="47" t="str">
        <f t="shared" si="47"/>
        <v>x</v>
      </c>
      <c r="BH10" s="47" t="str">
        <f>IF('[1]Indicator Data'!P11="No data","x",ROUND(IF('[1]Indicator Data'!P11=0,0,IF(LOG('[1]Indicator Data'!P11)&gt;BH$2,10,IF(LOG('[1]Indicator Data'!P11)&lt;BH$3,0,10-(BH$2-LOG('[1]Indicator Data'!P11))/(BH$2-BH$3)*10))),1))</f>
        <v>x</v>
      </c>
      <c r="BI10" s="48" t="str">
        <f>IF(BH10="x","x",'[1]Indicator Data'!P11/'[1]Indicator Data'!$CB11)</f>
        <v>x</v>
      </c>
      <c r="BJ10" s="47" t="str">
        <f t="shared" si="27"/>
        <v>x</v>
      </c>
      <c r="BK10" s="47" t="str">
        <f t="shared" si="48"/>
        <v>x</v>
      </c>
      <c r="BL10" s="47" t="str">
        <f t="shared" si="49"/>
        <v>x</v>
      </c>
      <c r="BM10" s="47">
        <f>ROUND(IF('[1]Indicator Data'!Q11=0,0,IF(LOG('[1]Indicator Data'!Q11)&gt;BM$2,10,IF(LOG('[1]Indicator Data'!Q11)&lt;BM$3,0,10-(BM$2-LOG('[1]Indicator Data'!Q11))/(BM$2-BM$3)*10))),1)</f>
        <v>0</v>
      </c>
      <c r="BN10" s="50">
        <f>'[1]Indicator Data'!R11</f>
        <v>0</v>
      </c>
      <c r="BO10" s="47">
        <f t="shared" si="28"/>
        <v>0</v>
      </c>
      <c r="BP10" s="47">
        <f t="shared" si="29"/>
        <v>0</v>
      </c>
      <c r="BQ10" s="47">
        <f>ROUND(IF('[1]Indicator Data'!S11=0,0,IF(LOG('[1]Indicator Data'!S11)&gt;BQ$2,10,IF(LOG('[1]Indicator Data'!S11)&lt;BQ$3,0,10-(BQ$2-LOG('[1]Indicator Data'!S11))/(BQ$2-BQ$3)*10))),1)</f>
        <v>0</v>
      </c>
      <c r="BR10" s="50">
        <f>'[1]Indicator Data'!T11</f>
        <v>0</v>
      </c>
      <c r="BS10" s="47">
        <f t="shared" si="30"/>
        <v>0</v>
      </c>
      <c r="BT10" s="47">
        <f t="shared" si="31"/>
        <v>0</v>
      </c>
      <c r="BU10" s="47">
        <f t="shared" si="32"/>
        <v>0</v>
      </c>
      <c r="BV10" s="47">
        <f>ROUND(IF('[1]Indicator Data'!U11=0,0,IF(LOG('[1]Indicator Data'!U11)&gt;BV$2,10,IF(LOG('[1]Indicator Data'!U11)&lt;BV$3,0,10-(BV$2-LOG('[1]Indicator Data'!U11))/(BV$2-BV$3)*10))),1)</f>
        <v>8.1999999999999993</v>
      </c>
      <c r="BW10" s="48">
        <f>'[1]Indicator Data'!U11/'[1]Indicator Data'!$CB11</f>
        <v>0.12653790889783983</v>
      </c>
      <c r="BX10" s="47">
        <f t="shared" si="33"/>
        <v>1.4</v>
      </c>
      <c r="BY10" s="47">
        <f t="shared" si="50"/>
        <v>5.8</v>
      </c>
      <c r="BZ10" s="47">
        <f>ROUND(IF('[1]Indicator Data'!V11=0,0,IF(LOG('[1]Indicator Data'!V11)&gt;BZ$2,10,IF(LOG('[1]Indicator Data'!V11)&lt;BZ$3,0,10-(BZ$2-LOG('[1]Indicator Data'!V11))/(BZ$2-BZ$3)*10))),1)</f>
        <v>9.1999999999999993</v>
      </c>
      <c r="CA10" s="48">
        <f>IF('[1]Indicator Data'!V11/'[1]Indicator Data'!$CB11&gt;1,1,'[1]Indicator Data'!V11/'[1]Indicator Data'!$CB11)</f>
        <v>0.59607217716447158</v>
      </c>
      <c r="CB10" s="47">
        <f t="shared" si="34"/>
        <v>6</v>
      </c>
      <c r="CC10" s="47">
        <f t="shared" si="51"/>
        <v>8</v>
      </c>
      <c r="CD10" s="47">
        <f>ROUND(IF('[1]Indicator Data'!W11=0,0,IF(LOG('[1]Indicator Data'!W11)&gt;CD$2,10,IF(LOG('[1]Indicator Data'!W11)&lt;CD$3,0,10-(CD$2-LOG('[1]Indicator Data'!W11))/(CD$2-CD$3)*10))),1)</f>
        <v>7.8</v>
      </c>
      <c r="CE10" s="48">
        <f>'[1]Indicator Data'!W11/'[1]Indicator Data'!$CB11</f>
        <v>7.1827153740477476E-2</v>
      </c>
      <c r="CF10" s="47">
        <f t="shared" si="35"/>
        <v>0.7</v>
      </c>
      <c r="CG10" s="47">
        <f t="shared" si="52"/>
        <v>5.2</v>
      </c>
      <c r="CH10" s="47">
        <f t="shared" si="36"/>
        <v>5.4</v>
      </c>
      <c r="CI10" s="47">
        <f>IF('[1]Indicator Data'!BR11="No data","x",ROUND(IF('[1]Indicator Data'!BR11&gt;CI$2,0,IF('[1]Indicator Data'!BR11&lt;CI$3,10,(CI$2-'[1]Indicator Data'!BR11)/(CI$2-CI$3)*10)),1))</f>
        <v>0.6</v>
      </c>
      <c r="CJ10" s="47">
        <f>IF('[1]Indicator Data'!BS11="No data","x",ROUND(IF('[1]Indicator Data'!BS11&gt;CJ$2,0,IF('[1]Indicator Data'!BS11&lt;CJ$3,10,(CJ$2-'[1]Indicator Data'!BS11)/(CJ$2-CJ$3)*10)),1))</f>
        <v>0.2</v>
      </c>
      <c r="CK10" s="47" t="str">
        <f>IF('[1]Indicator Data'!AC11="No data","x",ROUND(IF('[1]Indicator Data'!AC11&gt;CK$2,0,IF('[1]Indicator Data'!AC11&lt;CK$3,10,(CK$2-'[1]Indicator Data'!AC11)/(CK$2-CK$3)*10)),1))</f>
        <v>x</v>
      </c>
      <c r="CL10" s="47">
        <f t="shared" si="37"/>
        <v>0.4</v>
      </c>
      <c r="CM10" s="47">
        <f>IF('[1]Indicator Data'!X11="No data","x",ROUND(IF(LOG('[1]Indicator Data'!X11)&gt;CM$2,10,IF(LOG('[1]Indicator Data'!X11)&lt;CM$3,0,10-(CM$2-LOG('[1]Indicator Data'!X11))/(CM$2-CM$3)*10)),1))</f>
        <v>4</v>
      </c>
      <c r="CN10" s="47">
        <f>IF('[1]Indicator Data'!Y11="No data","x",ROUND(IF('[1]Indicator Data'!Y11&gt;CN$2,10,IF('[1]Indicator Data'!Y11&lt;CN$3,0,10-(CN$2-'[1]Indicator Data'!Y11)/(CN$2-CN$3)*10)),1))</f>
        <v>2.2000000000000002</v>
      </c>
      <c r="CO10" s="47">
        <f>IF('[1]Indicator Data'!Z11="No data","x",ROUND(IF('[1]Indicator Data'!Z11&gt;CO$2,10,IF('[1]Indicator Data'!Z11&lt;CO$3,0,10-(CO$2-'[1]Indicator Data'!Z11)/(CO$2-CO$3)*10)),1))</f>
        <v>9.1999999999999993</v>
      </c>
      <c r="CP10" s="47">
        <f>IF('[1]Indicator Data'!AA11="No data","x",ROUND(IF('[1]Indicator Data'!AA11&gt;CP$2,10,IF('[1]Indicator Data'!AA11&lt;CP$3,0,10-(CP$2-'[1]Indicator Data'!AA11)/(CP$2-CP$3)*10)),1))</f>
        <v>3.1</v>
      </c>
      <c r="CQ10" s="47">
        <f t="shared" si="53"/>
        <v>4.5999999999999996</v>
      </c>
      <c r="CR10" s="47">
        <f t="shared" si="54"/>
        <v>3.2</v>
      </c>
      <c r="CS10" s="47">
        <f>IF('[1]Indicator Data'!AF11="No data","x",ROUND(IF('[1]Indicator Data'!AF11&gt;CS$2,10,IF('[1]Indicator Data'!AF11&lt;CS$3,0,10-(CS$2-'[1]Indicator Data'!AF11)/(CS$2-CS$3)*10)),1))</f>
        <v>1.6</v>
      </c>
      <c r="CT10" s="47">
        <f>IF('[1]Indicator Data'!AG11="No data","x",ROUND(IF('[1]Indicator Data'!AG11&gt;CT$2,10,IF('[1]Indicator Data'!AG11&lt;CT$3,0,10-(CT$2-'[1]Indicator Data'!AG11)/(CT$2-CT$3)*10)),1))</f>
        <v>2.2000000000000002</v>
      </c>
      <c r="CU10" s="47">
        <f t="shared" si="55"/>
        <v>3.7</v>
      </c>
      <c r="CV10" s="47">
        <f>IF('[1]Indicator Data'!AB11="No data","x",ROUND(IF('[1]Indicator Data'!AB11&gt;CV$2,10,IF('[1]Indicator Data'!AB11&lt;CV$3,0,10-(CV$2-'[1]Indicator Data'!AB11)/(CV$2-CV$3)*10)),1))</f>
        <v>0.7</v>
      </c>
      <c r="CW10" s="47">
        <f t="shared" si="56"/>
        <v>0.5</v>
      </c>
      <c r="CX10" s="48">
        <f>IF('[1]Indicator Data'!AD11="No data","x",'[1]Indicator Data'!AD11/'[1]Indicator Data'!$CA11)</f>
        <v>6.6373457856471851E-4</v>
      </c>
      <c r="CY10" s="47">
        <f t="shared" si="38"/>
        <v>3.4</v>
      </c>
      <c r="CZ10" s="47">
        <f>IF('[1]Indicator Data'!AE11="No data","x",ROUND(IF('[1]Indicator Data'!AE11&gt;CZ$2,0,IF('[1]Indicator Data'!AE11&lt;CZ$3,10,(CZ$2-'[1]Indicator Data'!AE11)/(CZ$2-CZ$3)*10)),1))</f>
        <v>2</v>
      </c>
      <c r="DA10" s="47">
        <f t="shared" si="57"/>
        <v>2.7</v>
      </c>
      <c r="DB10" s="47">
        <f t="shared" si="58"/>
        <v>2.2999999999999998</v>
      </c>
      <c r="DC10" s="49">
        <f t="shared" si="39"/>
        <v>3.8</v>
      </c>
      <c r="DD10" s="51">
        <f t="shared" si="40"/>
        <v>4</v>
      </c>
      <c r="DE10" s="47">
        <f>ROUND(IF('[1]Indicator Data'!AH11=0,0,IF('[1]Indicator Data'!AH11&gt;DE$2,10,IF('[1]Indicator Data'!AH11&lt;DE$3,0,10-(DE$2-'[1]Indicator Data'!AH11)/(DE$2-DE$3)*10))),1)</f>
        <v>0.4</v>
      </c>
      <c r="DF10" s="47">
        <f>ROUND(IF('[1]Indicator Data'!AI11=0,0,IF(LOG('[1]Indicator Data'!AI11)&gt;LOG(DF$2),10,IF(LOG('[1]Indicator Data'!AI11)&lt;LOG(DF$3),0,10-(LOG(DF$2)-LOG('[1]Indicator Data'!AI11))/(LOG(DF$2)-LOG(DF$3))*10))),1)</f>
        <v>2.2000000000000002</v>
      </c>
      <c r="DG10" s="49">
        <f t="shared" si="41"/>
        <v>1.3</v>
      </c>
      <c r="DH10" s="47">
        <f>'[1]Indicator Data'!AJ11</f>
        <v>0</v>
      </c>
      <c r="DI10" s="47">
        <f>'[1]Indicator Data'!AK11</f>
        <v>0</v>
      </c>
      <c r="DJ10" s="49">
        <f t="shared" si="42"/>
        <v>0</v>
      </c>
      <c r="DK10" s="51">
        <f t="shared" si="43"/>
        <v>0.9</v>
      </c>
      <c r="DL10" s="20"/>
      <c r="DM10" s="52"/>
    </row>
    <row r="11" spans="1:117" s="6" customFormat="1" x14ac:dyDescent="0.3">
      <c r="A11" s="44" t="str">
        <f>'[1]Indicator Data'!A12</f>
        <v>Armenia</v>
      </c>
      <c r="B11" s="45" t="str">
        <f>'[1]Indicator Data'!B12</f>
        <v>ARM</v>
      </c>
      <c r="C11" s="46">
        <f>ROUND(IF('[1]Indicator Data'!C12=0,0.1,IF(LOG('[1]Indicator Data'!C12)&gt;C$2,10,IF(LOG('[1]Indicator Data'!C12)&lt;C$3,0,10-(C$2-LOG('[1]Indicator Data'!C12))/(C$2-C$3)*10))),1)</f>
        <v>7</v>
      </c>
      <c r="D11" s="47">
        <f>ROUND(IF('[1]Indicator Data'!D12=0,0.1,IF(LOG('[1]Indicator Data'!D12)&gt;D$2,10,IF(LOG('[1]Indicator Data'!D12)&lt;D$3,0,10-(D$2-LOG('[1]Indicator Data'!D12))/(D$2-D$3)*10))),1)</f>
        <v>7.7</v>
      </c>
      <c r="E11" s="47">
        <f t="shared" si="0"/>
        <v>7.4</v>
      </c>
      <c r="F11" s="47">
        <f>IF('[1]Indicator Data'!E12="No data",0.1,(ROUND(IF('[1]Indicator Data'!E12=0,0,IF(LOG('[1]Indicator Data'!E12)&gt;F$2,10,IF(LOG('[1]Indicator Data'!E12)&lt;F$3,0,10-(F$2-LOG('[1]Indicator Data'!E12))/(F$2-F$3)*10))),1)))</f>
        <v>5.4</v>
      </c>
      <c r="G11" s="47">
        <f>ROUND(IF('[1]Indicator Data'!F12=0,0,IF(LOG('[1]Indicator Data'!F12)&gt;G$2,10,IF(LOG('[1]Indicator Data'!F12)&lt;G$3,0,10-(G$2-LOG('[1]Indicator Data'!F12))/(G$2-G$3)*10))),1)</f>
        <v>0</v>
      </c>
      <c r="H11" s="47">
        <f>ROUND(IF('[1]Indicator Data'!G12=0,0,IF(LOG('[1]Indicator Data'!G12)&gt;H$2,10,IF(LOG('[1]Indicator Data'!G12)&lt;H$3,0,10-(H$2-LOG('[1]Indicator Data'!G12))/(H$2-H$3)*10))),1)</f>
        <v>0</v>
      </c>
      <c r="I11" s="47">
        <f>ROUND(IF('[1]Indicator Data'!H12=0,0,IF(LOG('[1]Indicator Data'!H12)&gt;I$2,10,IF(LOG('[1]Indicator Data'!H12)&lt;I$3,0,10-(I$2-LOG('[1]Indicator Data'!H12))/(I$2-I$3)*10))),1)</f>
        <v>0</v>
      </c>
      <c r="J11" s="47">
        <f t="shared" si="1"/>
        <v>0</v>
      </c>
      <c r="K11" s="47">
        <f>ROUND(IF('[1]Indicator Data'!I12=0,0,IF(LOG('[1]Indicator Data'!I12)&gt;K$2,10,IF(LOG('[1]Indicator Data'!I12)&lt;K$3,0,10-(K$2-LOG('[1]Indicator Data'!I12))/(K$2-K$3)*10))),1)</f>
        <v>0</v>
      </c>
      <c r="L11" s="47">
        <f t="shared" si="2"/>
        <v>0</v>
      </c>
      <c r="M11" s="47">
        <f>ROUND(IF('[1]Indicator Data'!J12=0,0,IF(LOG('[1]Indicator Data'!J12)&gt;M$2,10,IF(LOG('[1]Indicator Data'!J12)&lt;M$3,0,10-(M$2-LOG('[1]Indicator Data'!J12))/(M$2-M$3)*10))),1)</f>
        <v>7.3</v>
      </c>
      <c r="N11" s="48">
        <f>'[1]Indicator Data'!C12/'[1]Indicator Data'!$CB12</f>
        <v>2.1052629243023492E-3</v>
      </c>
      <c r="O11" s="48">
        <f>'[1]Indicator Data'!D12/'[1]Indicator Data'!$CB12</f>
        <v>6.8512921870027201E-4</v>
      </c>
      <c r="P11" s="48">
        <f>IF(F11=0.1,"x",'[1]Indicator Data'!E12/'[1]Indicator Data'!$CB12)</f>
        <v>4.7121636511480687E-3</v>
      </c>
      <c r="Q11" s="48">
        <f>'[1]Indicator Data'!F12/'[1]Indicator Data'!$CB12</f>
        <v>0</v>
      </c>
      <c r="R11" s="48">
        <f>'[1]Indicator Data'!G12/'[1]Indicator Data'!$CB12</f>
        <v>0</v>
      </c>
      <c r="S11" s="48">
        <f>'[1]Indicator Data'!H12/'[1]Indicator Data'!$CB12</f>
        <v>0</v>
      </c>
      <c r="T11" s="48">
        <f>'[1]Indicator Data'!I12/'[1]Indicator Data'!$CB12</f>
        <v>0</v>
      </c>
      <c r="U11" s="48">
        <f>'[1]Indicator Data'!J12/'[1]Indicator Data'!$CB12</f>
        <v>2.8092528877199396E-3</v>
      </c>
      <c r="V11" s="47">
        <f t="shared" si="3"/>
        <v>10</v>
      </c>
      <c r="W11" s="47">
        <f t="shared" si="4"/>
        <v>6.9</v>
      </c>
      <c r="X11" s="47">
        <f t="shared" si="5"/>
        <v>8.9</v>
      </c>
      <c r="Y11" s="47">
        <f t="shared" si="6"/>
        <v>3.1</v>
      </c>
      <c r="Z11" s="47">
        <f t="shared" si="7"/>
        <v>0</v>
      </c>
      <c r="AA11" s="47">
        <f t="shared" si="8"/>
        <v>0</v>
      </c>
      <c r="AB11" s="47">
        <f t="shared" si="9"/>
        <v>0</v>
      </c>
      <c r="AC11" s="47">
        <f t="shared" si="10"/>
        <v>0</v>
      </c>
      <c r="AD11" s="47">
        <f t="shared" si="11"/>
        <v>0</v>
      </c>
      <c r="AE11" s="47">
        <f t="shared" si="12"/>
        <v>0</v>
      </c>
      <c r="AF11" s="47">
        <f t="shared" si="13"/>
        <v>0.9</v>
      </c>
      <c r="AG11" s="47">
        <f>ROUND(IF('[1]Indicator Data'!K12=0,0,IF('[1]Indicator Data'!K12&gt;AG$2,10,IF('[1]Indicator Data'!K12&lt;AG$3,0,10-(AG$2-'[1]Indicator Data'!K12)/(AG$2-AG$3)*10))),1)</f>
        <v>1</v>
      </c>
      <c r="AH11" s="47">
        <f t="shared" si="14"/>
        <v>8.5</v>
      </c>
      <c r="AI11" s="47">
        <f t="shared" si="14"/>
        <v>7.3</v>
      </c>
      <c r="AJ11" s="47">
        <f t="shared" si="15"/>
        <v>0</v>
      </c>
      <c r="AK11" s="47">
        <f t="shared" si="15"/>
        <v>0</v>
      </c>
      <c r="AL11" s="47">
        <f t="shared" si="16"/>
        <v>0</v>
      </c>
      <c r="AM11" s="47">
        <f t="shared" si="17"/>
        <v>0</v>
      </c>
      <c r="AN11" s="47">
        <f t="shared" si="18"/>
        <v>4.9000000000000004</v>
      </c>
      <c r="AO11" s="49">
        <f t="shared" si="19"/>
        <v>8.1999999999999993</v>
      </c>
      <c r="AP11" s="49">
        <f t="shared" si="44"/>
        <v>4.3</v>
      </c>
      <c r="AQ11" s="49">
        <f t="shared" si="20"/>
        <v>0</v>
      </c>
      <c r="AR11" s="49">
        <f t="shared" si="21"/>
        <v>0</v>
      </c>
      <c r="AS11" s="47">
        <f t="shared" si="22"/>
        <v>3</v>
      </c>
      <c r="AT11" s="47">
        <f>IF('[1]Indicator Data'!L12="No data","x",IF('[1]Indicator Data'!CC12&lt;1000,"x",ROUND((IF('[1]Indicator Data'!L12&gt;AT$2,10,IF('[1]Indicator Data'!L12&lt;AT$3,0,10-(AT$2-'[1]Indicator Data'!L12)/(AT$2-AT$3)*10))),1)))</f>
        <v>6.7</v>
      </c>
      <c r="AU11" s="49">
        <f t="shared" si="23"/>
        <v>4.9000000000000004</v>
      </c>
      <c r="AV11" s="47">
        <f>IF('[1]Indicator Data'!M12="No data","x",ROUND(IF('[1]Indicator Data'!M12=0,0,IF(LOG('[1]Indicator Data'!M12)&gt;AV$2,10,IF(LOG('[1]Indicator Data'!M12)&lt;AV$3,0,10-(AV$2-LOG('[1]Indicator Data'!M12))/(AV$2-AV$3)*10))),1))</f>
        <v>7.8</v>
      </c>
      <c r="AW11" s="48">
        <f>IF(AV11="x","x",'[1]Indicator Data'!M12/'[1]Indicator Data'!$CB12)</f>
        <v>0.90781794099476354</v>
      </c>
      <c r="AX11" s="47">
        <f t="shared" si="24"/>
        <v>10</v>
      </c>
      <c r="AY11" s="47">
        <f t="shared" si="45"/>
        <v>9.1999999999999993</v>
      </c>
      <c r="AZ11" s="47" t="str">
        <f>IF('[1]Indicator Data'!N12="No data","x",ROUND(IF('[1]Indicator Data'!N12=0,0,IF(LOG('[1]Indicator Data'!N12)&gt;AZ$2,10,IF(LOG('[1]Indicator Data'!N12)&lt;AZ$3,0,10-(AZ$2-LOG('[1]Indicator Data'!N12))/(AZ$2-AZ$3)*10))),1))</f>
        <v>x</v>
      </c>
      <c r="BA11" s="48" t="str">
        <f>IF(AZ11="x","x",'[1]Indicator Data'!N12/'[1]Indicator Data'!$CB12)</f>
        <v>x</v>
      </c>
      <c r="BB11" s="47" t="str">
        <f t="shared" si="25"/>
        <v>x</v>
      </c>
      <c r="BC11" s="47" t="str">
        <f t="shared" si="46"/>
        <v>x</v>
      </c>
      <c r="BD11" s="47" t="str">
        <f>IF('[1]Indicator Data'!O12="No data","x",ROUND(IF('[1]Indicator Data'!O12=0,0,IF(LOG('[1]Indicator Data'!O12)&gt;BD$2,10,IF(LOG('[1]Indicator Data'!O12)&lt;BD$3,0,10-(BD$2-LOG('[1]Indicator Data'!O12))/(BD$2-BD$3)*10))),1))</f>
        <v>x</v>
      </c>
      <c r="BE11" s="48" t="str">
        <f>IF(BD11="x","x",'[1]Indicator Data'!O12/'[1]Indicator Data'!$CB12)</f>
        <v>x</v>
      </c>
      <c r="BF11" s="47" t="str">
        <f t="shared" si="26"/>
        <v>x</v>
      </c>
      <c r="BG11" s="47" t="str">
        <f t="shared" si="47"/>
        <v>x</v>
      </c>
      <c r="BH11" s="47" t="str">
        <f>IF('[1]Indicator Data'!P12="No data","x",ROUND(IF('[1]Indicator Data'!P12=0,0,IF(LOG('[1]Indicator Data'!P12)&gt;BH$2,10,IF(LOG('[1]Indicator Data'!P12)&lt;BH$3,0,10-(BH$2-LOG('[1]Indicator Data'!P12))/(BH$2-BH$3)*10))),1))</f>
        <v>x</v>
      </c>
      <c r="BI11" s="48" t="str">
        <f>IF(BH11="x","x",'[1]Indicator Data'!P12/'[1]Indicator Data'!$CB12)</f>
        <v>x</v>
      </c>
      <c r="BJ11" s="47" t="str">
        <f t="shared" si="27"/>
        <v>x</v>
      </c>
      <c r="BK11" s="47" t="str">
        <f t="shared" si="48"/>
        <v>x</v>
      </c>
      <c r="BL11" s="47">
        <f t="shared" si="49"/>
        <v>9.1999999999999993</v>
      </c>
      <c r="BM11" s="47">
        <f>ROUND(IF('[1]Indicator Data'!Q12=0,0,IF(LOG('[1]Indicator Data'!Q12)&gt;BM$2,10,IF(LOG('[1]Indicator Data'!Q12)&lt;BM$3,0,10-(BM$2-LOG('[1]Indicator Data'!Q12))/(BM$2-BM$3)*10))),1)</f>
        <v>0</v>
      </c>
      <c r="BN11" s="50">
        <f>'[1]Indicator Data'!R12</f>
        <v>0</v>
      </c>
      <c r="BO11" s="47">
        <f t="shared" si="28"/>
        <v>0</v>
      </c>
      <c r="BP11" s="47">
        <f t="shared" si="29"/>
        <v>0</v>
      </c>
      <c r="BQ11" s="47">
        <f>ROUND(IF('[1]Indicator Data'!S12=0,0,IF(LOG('[1]Indicator Data'!S12)&gt;BQ$2,10,IF(LOG('[1]Indicator Data'!S12)&lt;BQ$3,0,10-(BQ$2-LOG('[1]Indicator Data'!S12))/(BQ$2-BQ$3)*10))),1)</f>
        <v>0</v>
      </c>
      <c r="BR11" s="50">
        <f>'[1]Indicator Data'!T12</f>
        <v>0</v>
      </c>
      <c r="BS11" s="47">
        <f t="shared" si="30"/>
        <v>0</v>
      </c>
      <c r="BT11" s="47">
        <f t="shared" si="31"/>
        <v>0</v>
      </c>
      <c r="BU11" s="47">
        <f t="shared" si="32"/>
        <v>0</v>
      </c>
      <c r="BV11" s="47">
        <f>ROUND(IF('[1]Indicator Data'!U12=0,0,IF(LOG('[1]Indicator Data'!U12)&gt;BV$2,10,IF(LOG('[1]Indicator Data'!U12)&lt;BV$3,0,10-(BV$2-LOG('[1]Indicator Data'!U12))/(BV$2-BV$3)*10))),1)</f>
        <v>0</v>
      </c>
      <c r="BW11" s="48">
        <f>'[1]Indicator Data'!U12/'[1]Indicator Data'!$CB12</f>
        <v>0</v>
      </c>
      <c r="BX11" s="47">
        <f t="shared" si="33"/>
        <v>0</v>
      </c>
      <c r="BY11" s="47">
        <f t="shared" si="50"/>
        <v>0</v>
      </c>
      <c r="BZ11" s="47">
        <f>ROUND(IF('[1]Indicator Data'!V12=0,0,IF(LOG('[1]Indicator Data'!V12)&gt;BZ$2,10,IF(LOG('[1]Indicator Data'!V12)&lt;BZ$3,0,10-(BZ$2-LOG('[1]Indicator Data'!V12))/(BZ$2-BZ$3)*10))),1)</f>
        <v>0</v>
      </c>
      <c r="CA11" s="48">
        <f>IF('[1]Indicator Data'!V12/'[1]Indicator Data'!$CB12&gt;1,1,'[1]Indicator Data'!V12/'[1]Indicator Data'!$CB12)</f>
        <v>0</v>
      </c>
      <c r="CB11" s="47">
        <f t="shared" si="34"/>
        <v>0</v>
      </c>
      <c r="CC11" s="47">
        <f t="shared" si="51"/>
        <v>0</v>
      </c>
      <c r="CD11" s="47">
        <f>ROUND(IF('[1]Indicator Data'!W12=0,0,IF(LOG('[1]Indicator Data'!W12)&gt;CD$2,10,IF(LOG('[1]Indicator Data'!W12)&lt;CD$3,0,10-(CD$2-LOG('[1]Indicator Data'!W12))/(CD$2-CD$3)*10))),1)</f>
        <v>0</v>
      </c>
      <c r="CE11" s="48">
        <f>'[1]Indicator Data'!W12/'[1]Indicator Data'!$CB12</f>
        <v>0</v>
      </c>
      <c r="CF11" s="47">
        <f t="shared" si="35"/>
        <v>0</v>
      </c>
      <c r="CG11" s="47">
        <f t="shared" si="52"/>
        <v>0</v>
      </c>
      <c r="CH11" s="47">
        <f t="shared" si="36"/>
        <v>0</v>
      </c>
      <c r="CI11" s="47">
        <f>IF('[1]Indicator Data'!BR12="No data","x",ROUND(IF('[1]Indicator Data'!BR12&gt;CI$2,0,IF('[1]Indicator Data'!BR12&lt;CI$3,10,(CI$2-'[1]Indicator Data'!BR12)/(CI$2-CI$3)*10)),1))</f>
        <v>0.7</v>
      </c>
      <c r="CJ11" s="47">
        <f>IF('[1]Indicator Data'!BS12="No data","x",ROUND(IF('[1]Indicator Data'!BS12&gt;CJ$2,0,IF('[1]Indicator Data'!BS12&lt;CJ$3,10,(CJ$2-'[1]Indicator Data'!BS12)/(CJ$2-CJ$3)*10)),1))</f>
        <v>0</v>
      </c>
      <c r="CK11" s="47">
        <f>IF('[1]Indicator Data'!AC12="No data","x",ROUND(IF('[1]Indicator Data'!AC12&gt;CK$2,0,IF('[1]Indicator Data'!AC12&lt;CK$3,10,(CK$2-'[1]Indicator Data'!AC12)/(CK$2-CK$3)*10)),1))</f>
        <v>0.6</v>
      </c>
      <c r="CL11" s="47">
        <f t="shared" si="37"/>
        <v>0.4</v>
      </c>
      <c r="CM11" s="47">
        <f>IF('[1]Indicator Data'!X12="No data","x",ROUND(IF(LOG('[1]Indicator Data'!X12)&gt;CM$2,10,IF(LOG('[1]Indicator Data'!X12)&lt;CM$3,0,10-(CM$2-LOG('[1]Indicator Data'!X12))/(CM$2-CM$3)*10)),1))</f>
        <v>6.7</v>
      </c>
      <c r="CN11" s="47">
        <f>IF('[1]Indicator Data'!Y12="No data","x",ROUND(IF('[1]Indicator Data'!Y12&gt;CN$2,10,IF('[1]Indicator Data'!Y12&lt;CN$3,0,10-(CN$2-'[1]Indicator Data'!Y12)/(CN$2-CN$3)*10)),1))</f>
        <v>0.7</v>
      </c>
      <c r="CO11" s="47">
        <f>IF('[1]Indicator Data'!Z12="No data","x",ROUND(IF('[1]Indicator Data'!Z12&gt;CO$2,10,IF('[1]Indicator Data'!Z12&lt;CO$3,0,10-(CO$2-'[1]Indicator Data'!Z12)/(CO$2-CO$3)*10)),1))</f>
        <v>6.3</v>
      </c>
      <c r="CP11" s="47">
        <f>IF('[1]Indicator Data'!AA12="No data","x",ROUND(IF('[1]Indicator Data'!AA12&gt;CP$2,10,IF('[1]Indicator Data'!AA12&lt;CP$3,0,10-(CP$2-'[1]Indicator Data'!AA12)/(CP$2-CP$3)*10)),1))</f>
        <v>3.9</v>
      </c>
      <c r="CQ11" s="47">
        <f t="shared" si="53"/>
        <v>4.4000000000000004</v>
      </c>
      <c r="CR11" s="47">
        <f t="shared" si="54"/>
        <v>3.1</v>
      </c>
      <c r="CS11" s="47">
        <f>IF('[1]Indicator Data'!AF12="No data","x",ROUND(IF('[1]Indicator Data'!AF12&gt;CS$2,10,IF('[1]Indicator Data'!AF12&lt;CS$3,0,10-(CS$2-'[1]Indicator Data'!AF12)/(CS$2-CS$3)*10)),1))</f>
        <v>1</v>
      </c>
      <c r="CT11" s="47">
        <f>IF('[1]Indicator Data'!AG12="No data","x",ROUND(IF('[1]Indicator Data'!AG12&gt;CT$2,10,IF('[1]Indicator Data'!AG12&lt;CT$3,0,10-(CT$2-'[1]Indicator Data'!AG12)/(CT$2-CT$3)*10)),1))</f>
        <v>1.3</v>
      </c>
      <c r="CU11" s="47">
        <f t="shared" si="55"/>
        <v>3.3</v>
      </c>
      <c r="CV11" s="47">
        <f>IF('[1]Indicator Data'!AB12="No data","x",ROUND(IF('[1]Indicator Data'!AB12&gt;CV$2,10,IF('[1]Indicator Data'!AB12&lt;CV$3,0,10-(CV$2-'[1]Indicator Data'!AB12)/(CV$2-CV$3)*10)),1))</f>
        <v>0</v>
      </c>
      <c r="CW11" s="47">
        <f t="shared" si="56"/>
        <v>0.3</v>
      </c>
      <c r="CX11" s="48">
        <f>IF('[1]Indicator Data'!AD12="No data","x",'[1]Indicator Data'!AD12/'[1]Indicator Data'!$CA12)</f>
        <v>1.9910678670668602E-4</v>
      </c>
      <c r="CY11" s="47">
        <f t="shared" si="38"/>
        <v>8</v>
      </c>
      <c r="CZ11" s="47">
        <f>IF('[1]Indicator Data'!AE12="No data","x",ROUND(IF('[1]Indicator Data'!AE12&gt;CZ$2,0,IF('[1]Indicator Data'!AE12&lt;CZ$3,10,(CZ$2-'[1]Indicator Data'!AE12)/(CZ$2-CZ$3)*10)),1))</f>
        <v>6</v>
      </c>
      <c r="DA11" s="47">
        <f t="shared" si="57"/>
        <v>7</v>
      </c>
      <c r="DB11" s="47">
        <f t="shared" si="58"/>
        <v>3.5</v>
      </c>
      <c r="DC11" s="49">
        <f t="shared" si="39"/>
        <v>5.0999999999999996</v>
      </c>
      <c r="DD11" s="51">
        <f t="shared" si="40"/>
        <v>4.4000000000000004</v>
      </c>
      <c r="DE11" s="47">
        <f>ROUND(IF('[1]Indicator Data'!AH12=0,0,IF('[1]Indicator Data'!AH12&gt;DE$2,10,IF('[1]Indicator Data'!AH12&lt;DE$3,0,10-(DE$2-'[1]Indicator Data'!AH12)/(DE$2-DE$3)*10))),1)</f>
        <v>0.8</v>
      </c>
      <c r="DF11" s="47">
        <f>ROUND(IF('[1]Indicator Data'!AI12=0,0,IF(LOG('[1]Indicator Data'!AI12)&gt;LOG(DF$2),10,IF(LOG('[1]Indicator Data'!AI12)&lt;LOG(DF$3),0,10-(LOG(DF$2)-LOG('[1]Indicator Data'!AI12))/(LOG(DF$2)-LOG(DF$3))*10))),1)</f>
        <v>3.6</v>
      </c>
      <c r="DG11" s="49">
        <f t="shared" si="41"/>
        <v>2.2999999999999998</v>
      </c>
      <c r="DH11" s="47">
        <f>'[1]Indicator Data'!AJ12</f>
        <v>5</v>
      </c>
      <c r="DI11" s="47">
        <f>'[1]Indicator Data'!AK12</f>
        <v>0</v>
      </c>
      <c r="DJ11" s="49">
        <f t="shared" si="42"/>
        <v>10</v>
      </c>
      <c r="DK11" s="51">
        <f t="shared" si="43"/>
        <v>10</v>
      </c>
      <c r="DL11" s="20"/>
      <c r="DM11" s="52"/>
    </row>
    <row r="12" spans="1:117" s="6" customFormat="1" x14ac:dyDescent="0.3">
      <c r="A12" s="44" t="str">
        <f>'[1]Indicator Data'!A13</f>
        <v>Australia</v>
      </c>
      <c r="B12" s="45" t="str">
        <f>'[1]Indicator Data'!B13</f>
        <v>AUS</v>
      </c>
      <c r="C12" s="46">
        <f>ROUND(IF('[1]Indicator Data'!C13=0,0.1,IF(LOG('[1]Indicator Data'!C13)&gt;C$2,10,IF(LOG('[1]Indicator Data'!C13)&lt;C$3,0,10-(C$2-LOG('[1]Indicator Data'!C13))/(C$2-C$3)*10))),1)</f>
        <v>0.7</v>
      </c>
      <c r="D12" s="47">
        <f>ROUND(IF('[1]Indicator Data'!D13=0,0.1,IF(LOG('[1]Indicator Data'!D13)&gt;D$2,10,IF(LOG('[1]Indicator Data'!D13)&lt;D$3,0,10-(D$2-LOG('[1]Indicator Data'!D13))/(D$2-D$3)*10))),1)</f>
        <v>0.1</v>
      </c>
      <c r="E12" s="47">
        <f t="shared" si="0"/>
        <v>0.4</v>
      </c>
      <c r="F12" s="47">
        <f>IF('[1]Indicator Data'!E13="No data",0.1,(ROUND(IF('[1]Indicator Data'!E13=0,0,IF(LOG('[1]Indicator Data'!E13)&gt;F$2,10,IF(LOG('[1]Indicator Data'!E13)&lt;F$3,0,10-(F$2-LOG('[1]Indicator Data'!E13))/(F$2-F$3)*10))),1)))</f>
        <v>7.3</v>
      </c>
      <c r="G12" s="47">
        <f>ROUND(IF('[1]Indicator Data'!F13=0,0,IF(LOG('[1]Indicator Data'!F13)&gt;G$2,10,IF(LOG('[1]Indicator Data'!F13)&lt;G$3,0,10-(G$2-LOG('[1]Indicator Data'!F13))/(G$2-G$3)*10))),1)</f>
        <v>7</v>
      </c>
      <c r="H12" s="47">
        <f>ROUND(IF('[1]Indicator Data'!G13=0,0,IF(LOG('[1]Indicator Data'!G13)&gt;H$2,10,IF(LOG('[1]Indicator Data'!G13)&lt;H$3,0,10-(H$2-LOG('[1]Indicator Data'!G13))/(H$2-H$3)*10))),1)</f>
        <v>6.4</v>
      </c>
      <c r="I12" s="47">
        <f>ROUND(IF('[1]Indicator Data'!H13=0,0,IF(LOG('[1]Indicator Data'!H13)&gt;I$2,10,IF(LOG('[1]Indicator Data'!H13)&lt;I$3,0,10-(I$2-LOG('[1]Indicator Data'!H13))/(I$2-I$3)*10))),1)</f>
        <v>7.6</v>
      </c>
      <c r="J12" s="47">
        <f t="shared" si="1"/>
        <v>7</v>
      </c>
      <c r="K12" s="47">
        <f>ROUND(IF('[1]Indicator Data'!I13=0,0,IF(LOG('[1]Indicator Data'!I13)&gt;K$2,10,IF(LOG('[1]Indicator Data'!I13)&lt;K$3,0,10-(K$2-LOG('[1]Indicator Data'!I13))/(K$2-K$3)*10))),1)</f>
        <v>7.1</v>
      </c>
      <c r="L12" s="47">
        <f t="shared" si="2"/>
        <v>7.1</v>
      </c>
      <c r="M12" s="47">
        <f>ROUND(IF('[1]Indicator Data'!J13=0,0,IF(LOG('[1]Indicator Data'!J13)&gt;M$2,10,IF(LOG('[1]Indicator Data'!J13)&lt;M$3,0,10-(M$2-LOG('[1]Indicator Data'!J13))/(M$2-M$3)*10))),1)</f>
        <v>10</v>
      </c>
      <c r="N12" s="48">
        <f>'[1]Indicator Data'!C13/'[1]Indicator Data'!$CB13</f>
        <v>7.6576085553336757E-7</v>
      </c>
      <c r="O12" s="48">
        <f>'[1]Indicator Data'!D13/'[1]Indicator Data'!$CB13</f>
        <v>0</v>
      </c>
      <c r="P12" s="48">
        <f>IF(F12=0.1,"x",'[1]Indicator Data'!E13/'[1]Indicator Data'!$CB13)</f>
        <v>3.4925497598790171E-3</v>
      </c>
      <c r="Q12" s="48">
        <f>'[1]Indicator Data'!F13/'[1]Indicator Data'!$CB13</f>
        <v>6.9615038350226232E-6</v>
      </c>
      <c r="R12" s="48">
        <f>'[1]Indicator Data'!G13/'[1]Indicator Data'!$CB13</f>
        <v>1.4941485568897672E-3</v>
      </c>
      <c r="S12" s="48">
        <f>'[1]Indicator Data'!H13/'[1]Indicator Data'!$CB13</f>
        <v>9.2755175558521336E-5</v>
      </c>
      <c r="T12" s="48">
        <f>'[1]Indicator Data'!I13/'[1]Indicator Data'!$CB13</f>
        <v>1.5584066458622589E-3</v>
      </c>
      <c r="U12" s="48">
        <f>'[1]Indicator Data'!J13/'[1]Indicator Data'!$CB13</f>
        <v>8.3441254165439564E-3</v>
      </c>
      <c r="V12" s="47">
        <f t="shared" si="3"/>
        <v>0</v>
      </c>
      <c r="W12" s="47">
        <f t="shared" si="4"/>
        <v>0</v>
      </c>
      <c r="X12" s="47">
        <f t="shared" si="5"/>
        <v>0</v>
      </c>
      <c r="Y12" s="47">
        <f t="shared" si="6"/>
        <v>2.2999999999999998</v>
      </c>
      <c r="Z12" s="47">
        <f t="shared" si="7"/>
        <v>7.4</v>
      </c>
      <c r="AA12" s="47">
        <f t="shared" si="8"/>
        <v>0.8</v>
      </c>
      <c r="AB12" s="47">
        <f t="shared" si="9"/>
        <v>0.2</v>
      </c>
      <c r="AC12" s="47">
        <f t="shared" si="10"/>
        <v>0.5</v>
      </c>
      <c r="AD12" s="47">
        <f t="shared" si="11"/>
        <v>1.6</v>
      </c>
      <c r="AE12" s="47">
        <f t="shared" si="12"/>
        <v>1.1000000000000001</v>
      </c>
      <c r="AF12" s="47">
        <f t="shared" si="13"/>
        <v>2.8</v>
      </c>
      <c r="AG12" s="47">
        <f>ROUND(IF('[1]Indicator Data'!K13=0,0,IF('[1]Indicator Data'!K13&gt;AG$2,10,IF('[1]Indicator Data'!K13&lt;AG$3,0,10-(AG$2-'[1]Indicator Data'!K13)/(AG$2-AG$3)*10))),1)</f>
        <v>4.8</v>
      </c>
      <c r="AH12" s="47">
        <f t="shared" si="14"/>
        <v>0.4</v>
      </c>
      <c r="AI12" s="47">
        <f t="shared" si="14"/>
        <v>0.1</v>
      </c>
      <c r="AJ12" s="47">
        <f t="shared" si="15"/>
        <v>3.6</v>
      </c>
      <c r="AK12" s="47">
        <f t="shared" si="15"/>
        <v>3.9</v>
      </c>
      <c r="AL12" s="47">
        <f t="shared" si="16"/>
        <v>3.8</v>
      </c>
      <c r="AM12" s="47">
        <f t="shared" si="17"/>
        <v>4.4000000000000004</v>
      </c>
      <c r="AN12" s="47">
        <f t="shared" si="18"/>
        <v>8.1</v>
      </c>
      <c r="AO12" s="49">
        <f t="shared" si="19"/>
        <v>0.2</v>
      </c>
      <c r="AP12" s="49">
        <f t="shared" si="44"/>
        <v>5.3</v>
      </c>
      <c r="AQ12" s="49">
        <f t="shared" si="20"/>
        <v>7.2</v>
      </c>
      <c r="AR12" s="49">
        <f t="shared" si="21"/>
        <v>4.8</v>
      </c>
      <c r="AS12" s="47">
        <f t="shared" si="22"/>
        <v>6.5</v>
      </c>
      <c r="AT12" s="47">
        <f>IF('[1]Indicator Data'!L13="No data","x",IF('[1]Indicator Data'!CC13&lt;1000,"x",ROUND((IF('[1]Indicator Data'!L13&gt;AT$2,10,IF('[1]Indicator Data'!L13&lt;AT$3,0,10-(AT$2-'[1]Indicator Data'!L13)/(AT$2-AT$3)*10))),1)))</f>
        <v>6.7</v>
      </c>
      <c r="AU12" s="49">
        <f t="shared" si="23"/>
        <v>6.6</v>
      </c>
      <c r="AV12" s="47">
        <f>IF('[1]Indicator Data'!M13="No data","x",ROUND(IF('[1]Indicator Data'!M13=0,0,IF(LOG('[1]Indicator Data'!M13)&gt;AV$2,10,IF(LOG('[1]Indicator Data'!M13)&lt;AV$3,0,10-(AV$2-LOG('[1]Indicator Data'!M13))/(AV$2-AV$3)*10))),1))</f>
        <v>0</v>
      </c>
      <c r="AW12" s="48">
        <f>IF(AV12="x","x",'[1]Indicator Data'!M13/'[1]Indicator Data'!$CB13)</f>
        <v>0</v>
      </c>
      <c r="AX12" s="47">
        <f t="shared" si="24"/>
        <v>0</v>
      </c>
      <c r="AY12" s="47">
        <f t="shared" si="45"/>
        <v>0</v>
      </c>
      <c r="AZ12" s="47" t="str">
        <f>IF('[1]Indicator Data'!N13="No data","x",ROUND(IF('[1]Indicator Data'!N13=0,0,IF(LOG('[1]Indicator Data'!N13)&gt;AZ$2,10,IF(LOG('[1]Indicator Data'!N13)&lt;AZ$3,0,10-(AZ$2-LOG('[1]Indicator Data'!N13))/(AZ$2-AZ$3)*10))),1))</f>
        <v>x</v>
      </c>
      <c r="BA12" s="48" t="str">
        <f>IF(AZ12="x","x",'[1]Indicator Data'!N13/'[1]Indicator Data'!$CB13)</f>
        <v>x</v>
      </c>
      <c r="BB12" s="47" t="str">
        <f t="shared" si="25"/>
        <v>x</v>
      </c>
      <c r="BC12" s="47" t="str">
        <f t="shared" si="46"/>
        <v>x</v>
      </c>
      <c r="BD12" s="47" t="str">
        <f>IF('[1]Indicator Data'!O13="No data","x",ROUND(IF('[1]Indicator Data'!O13=0,0,IF(LOG('[1]Indicator Data'!O13)&gt;BD$2,10,IF(LOG('[1]Indicator Data'!O13)&lt;BD$3,0,10-(BD$2-LOG('[1]Indicator Data'!O13))/(BD$2-BD$3)*10))),1))</f>
        <v>x</v>
      </c>
      <c r="BE12" s="48" t="str">
        <f>IF(BD12="x","x",'[1]Indicator Data'!O13/'[1]Indicator Data'!$CB13)</f>
        <v>x</v>
      </c>
      <c r="BF12" s="47" t="str">
        <f t="shared" si="26"/>
        <v>x</v>
      </c>
      <c r="BG12" s="47" t="str">
        <f t="shared" si="47"/>
        <v>x</v>
      </c>
      <c r="BH12" s="47" t="str">
        <f>IF('[1]Indicator Data'!P13="No data","x",ROUND(IF('[1]Indicator Data'!P13=0,0,IF(LOG('[1]Indicator Data'!P13)&gt;BH$2,10,IF(LOG('[1]Indicator Data'!P13)&lt;BH$3,0,10-(BH$2-LOG('[1]Indicator Data'!P13))/(BH$2-BH$3)*10))),1))</f>
        <v>x</v>
      </c>
      <c r="BI12" s="48" t="str">
        <f>IF(BH12="x","x",'[1]Indicator Data'!P13/'[1]Indicator Data'!$CB13)</f>
        <v>x</v>
      </c>
      <c r="BJ12" s="47" t="str">
        <f t="shared" si="27"/>
        <v>x</v>
      </c>
      <c r="BK12" s="47" t="str">
        <f t="shared" si="48"/>
        <v>x</v>
      </c>
      <c r="BL12" s="47">
        <f t="shared" si="49"/>
        <v>0</v>
      </c>
      <c r="BM12" s="47">
        <f>ROUND(IF('[1]Indicator Data'!Q13=0,0,IF(LOG('[1]Indicator Data'!Q13)&gt;BM$2,10,IF(LOG('[1]Indicator Data'!Q13)&lt;BM$3,0,10-(BM$2-LOG('[1]Indicator Data'!Q13))/(BM$2-BM$3)*10))),1)</f>
        <v>0</v>
      </c>
      <c r="BN12" s="50">
        <f>'[1]Indicator Data'!R13</f>
        <v>0</v>
      </c>
      <c r="BO12" s="47">
        <f t="shared" si="28"/>
        <v>0</v>
      </c>
      <c r="BP12" s="47">
        <f t="shared" si="29"/>
        <v>0</v>
      </c>
      <c r="BQ12" s="47">
        <f>ROUND(IF('[1]Indicator Data'!S13=0,0,IF(LOG('[1]Indicator Data'!S13)&gt;BQ$2,10,IF(LOG('[1]Indicator Data'!S13)&lt;BQ$3,0,10-(BQ$2-LOG('[1]Indicator Data'!S13))/(BQ$2-BQ$3)*10))),1)</f>
        <v>0</v>
      </c>
      <c r="BR12" s="50">
        <f>'[1]Indicator Data'!T13</f>
        <v>0</v>
      </c>
      <c r="BS12" s="47">
        <f t="shared" si="30"/>
        <v>0</v>
      </c>
      <c r="BT12" s="47">
        <f t="shared" si="31"/>
        <v>0</v>
      </c>
      <c r="BU12" s="47">
        <f t="shared" si="32"/>
        <v>0</v>
      </c>
      <c r="BV12" s="47">
        <f>ROUND(IF('[1]Indicator Data'!U13=0,0,IF(LOG('[1]Indicator Data'!U13)&gt;BV$2,10,IF(LOG('[1]Indicator Data'!U13)&lt;BV$3,0,10-(BV$2-LOG('[1]Indicator Data'!U13))/(BV$2-BV$3)*10))),1)</f>
        <v>6.9</v>
      </c>
      <c r="BW12" s="48">
        <f>'[1]Indicator Data'!U13/'[1]Indicator Data'!$CB13</f>
        <v>2.8959956083199109E-2</v>
      </c>
      <c r="BX12" s="47">
        <f t="shared" si="33"/>
        <v>0.3</v>
      </c>
      <c r="BY12" s="47">
        <f t="shared" si="50"/>
        <v>4.4000000000000004</v>
      </c>
      <c r="BZ12" s="47">
        <f>ROUND(IF('[1]Indicator Data'!V13=0,0,IF(LOG('[1]Indicator Data'!V13)&gt;BZ$2,10,IF(LOG('[1]Indicator Data'!V13)&lt;BZ$3,0,10-(BZ$2-LOG('[1]Indicator Data'!V13))/(BZ$2-BZ$3)*10))),1)</f>
        <v>8.1</v>
      </c>
      <c r="CA12" s="48">
        <f>IF('[1]Indicator Data'!V13/'[1]Indicator Data'!$CB13&gt;1,1,'[1]Indicator Data'!V13/'[1]Indicator Data'!$CB13)</f>
        <v>0.18549202339033583</v>
      </c>
      <c r="CB12" s="47">
        <f t="shared" si="34"/>
        <v>1.9</v>
      </c>
      <c r="CC12" s="47">
        <f t="shared" si="51"/>
        <v>5.8</v>
      </c>
      <c r="CD12" s="47">
        <f>ROUND(IF('[1]Indicator Data'!W13=0,0,IF(LOG('[1]Indicator Data'!W13)&gt;CD$2,10,IF(LOG('[1]Indicator Data'!W13)&lt;CD$3,0,10-(CD$2-LOG('[1]Indicator Data'!W13))/(CD$2-CD$3)*10))),1)</f>
        <v>7.5</v>
      </c>
      <c r="CE12" s="48">
        <f>'[1]Indicator Data'!W13/'[1]Indicator Data'!$CB13</f>
        <v>7.4424433870907789E-2</v>
      </c>
      <c r="CF12" s="47">
        <f t="shared" si="35"/>
        <v>0.7</v>
      </c>
      <c r="CG12" s="47">
        <f t="shared" si="52"/>
        <v>5</v>
      </c>
      <c r="CH12" s="47">
        <f t="shared" si="36"/>
        <v>4.0999999999999996</v>
      </c>
      <c r="CI12" s="47">
        <f>IF('[1]Indicator Data'!BR13="No data","x",ROUND(IF('[1]Indicator Data'!BR13&gt;CI$2,0,IF('[1]Indicator Data'!BR13&lt;CI$3,10,(CI$2-'[1]Indicator Data'!BR13)/(CI$2-CI$3)*10)),1))</f>
        <v>0</v>
      </c>
      <c r="CJ12" s="47">
        <f>IF('[1]Indicator Data'!BS13="No data","x",ROUND(IF('[1]Indicator Data'!BS13&gt;CJ$2,0,IF('[1]Indicator Data'!BS13&lt;CJ$3,10,(CJ$2-'[1]Indicator Data'!BS13)/(CJ$2-CJ$3)*10)),1))</f>
        <v>0</v>
      </c>
      <c r="CK12" s="47" t="str">
        <f>IF('[1]Indicator Data'!AC13="No data","x",ROUND(IF('[1]Indicator Data'!AC13&gt;CK$2,0,IF('[1]Indicator Data'!AC13&lt;CK$3,10,(CK$2-'[1]Indicator Data'!AC13)/(CK$2-CK$3)*10)),1))</f>
        <v>x</v>
      </c>
      <c r="CL12" s="47">
        <f t="shared" si="37"/>
        <v>0</v>
      </c>
      <c r="CM12" s="47">
        <f>IF('[1]Indicator Data'!X13="No data","x",ROUND(IF(LOG('[1]Indicator Data'!X13)&gt;CM$2,10,IF(LOG('[1]Indicator Data'!X13)&lt;CM$3,0,10-(CM$2-LOG('[1]Indicator Data'!X13))/(CM$2-CM$3)*10)),1))</f>
        <v>1.7</v>
      </c>
      <c r="CN12" s="47">
        <f>IF('[1]Indicator Data'!Y13="No data","x",ROUND(IF('[1]Indicator Data'!Y13&gt;CN$2,10,IF('[1]Indicator Data'!Y13&lt;CN$3,0,10-(CN$2-'[1]Indicator Data'!Y13)/(CN$2-CN$3)*10)),1))</f>
        <v>2.8</v>
      </c>
      <c r="CO12" s="47">
        <f>IF('[1]Indicator Data'!Z13="No data","x",ROUND(IF('[1]Indicator Data'!Z13&gt;CO$2,10,IF('[1]Indicator Data'!Z13&lt;CO$3,0,10-(CO$2-'[1]Indicator Data'!Z13)/(CO$2-CO$3)*10)),1))</f>
        <v>8.6</v>
      </c>
      <c r="CP12" s="47">
        <f>IF('[1]Indicator Data'!AA13="No data","x",ROUND(IF('[1]Indicator Data'!AA13&gt;CP$2,10,IF('[1]Indicator Data'!AA13&lt;CP$3,0,10-(CP$2-'[1]Indicator Data'!AA13)/(CP$2-CP$3)*10)),1))</f>
        <v>1.4</v>
      </c>
      <c r="CQ12" s="47">
        <f t="shared" si="53"/>
        <v>3.6</v>
      </c>
      <c r="CR12" s="47">
        <f t="shared" si="54"/>
        <v>2.4</v>
      </c>
      <c r="CS12" s="47" t="str">
        <f>IF('[1]Indicator Data'!AF13="No data","x",ROUND(IF('[1]Indicator Data'!AF13&gt;CS$2,10,IF('[1]Indicator Data'!AF13&lt;CS$3,0,10-(CS$2-'[1]Indicator Data'!AF13)/(CS$2-CS$3)*10)),1))</f>
        <v>x</v>
      </c>
      <c r="CT12" s="47">
        <f>IF('[1]Indicator Data'!AG13="No data","x",ROUND(IF('[1]Indicator Data'!AG13&gt;CT$2,10,IF('[1]Indicator Data'!AG13&lt;CT$3,0,10-(CT$2-'[1]Indicator Data'!AG13)/(CT$2-CT$3)*10)),1))</f>
        <v>1</v>
      </c>
      <c r="CU12" s="47">
        <f t="shared" si="55"/>
        <v>3.1</v>
      </c>
      <c r="CV12" s="47">
        <f>IF('[1]Indicator Data'!AB13="No data","x",ROUND(IF('[1]Indicator Data'!AB13&gt;CV$2,10,IF('[1]Indicator Data'!AB13&lt;CV$3,0,10-(CV$2-'[1]Indicator Data'!AB13)/(CV$2-CV$3)*10)),1))</f>
        <v>0</v>
      </c>
      <c r="CW12" s="47">
        <f t="shared" si="56"/>
        <v>0</v>
      </c>
      <c r="CX12" s="48">
        <f>IF('[1]Indicator Data'!AD13="No data","x",'[1]Indicator Data'!AD13/'[1]Indicator Data'!$CA13)</f>
        <v>6.4188534840613567E-4</v>
      </c>
      <c r="CY12" s="47">
        <f t="shared" si="38"/>
        <v>3.6</v>
      </c>
      <c r="CZ12" s="47">
        <f>IF('[1]Indicator Data'!AE13="No data","x",ROUND(IF('[1]Indicator Data'!AE13&gt;CZ$2,0,IF('[1]Indicator Data'!AE13&lt;CZ$3,10,(CZ$2-'[1]Indicator Data'!AE13)/(CZ$2-CZ$3)*10)),1))</f>
        <v>0</v>
      </c>
      <c r="DA12" s="47">
        <f t="shared" si="57"/>
        <v>1.8</v>
      </c>
      <c r="DB12" s="47">
        <f t="shared" si="58"/>
        <v>1.6</v>
      </c>
      <c r="DC12" s="49">
        <f t="shared" si="39"/>
        <v>2.1</v>
      </c>
      <c r="DD12" s="51">
        <f t="shared" si="40"/>
        <v>4.8</v>
      </c>
      <c r="DE12" s="47">
        <f>ROUND(IF('[1]Indicator Data'!AH13=0,0,IF('[1]Indicator Data'!AH13&gt;DE$2,10,IF('[1]Indicator Data'!AH13&lt;DE$3,0,10-(DE$2-'[1]Indicator Data'!AH13)/(DE$2-DE$3)*10))),1)</f>
        <v>0</v>
      </c>
      <c r="DF12" s="47">
        <f>ROUND(IF('[1]Indicator Data'!AI13=0,0,IF(LOG('[1]Indicator Data'!AI13)&gt;LOG(DF$2),10,IF(LOG('[1]Indicator Data'!AI13)&lt;LOG(DF$3),0,10-(LOG(DF$2)-LOG('[1]Indicator Data'!AI13))/(LOG(DF$2)-LOG(DF$3))*10))),1)</f>
        <v>0</v>
      </c>
      <c r="DG12" s="49">
        <f t="shared" si="41"/>
        <v>0</v>
      </c>
      <c r="DH12" s="47">
        <f>'[1]Indicator Data'!AJ13</f>
        <v>0</v>
      </c>
      <c r="DI12" s="47">
        <f>'[1]Indicator Data'!AK13</f>
        <v>0</v>
      </c>
      <c r="DJ12" s="49">
        <f t="shared" si="42"/>
        <v>0</v>
      </c>
      <c r="DK12" s="51">
        <f t="shared" si="43"/>
        <v>0</v>
      </c>
      <c r="DL12" s="20"/>
      <c r="DM12" s="52"/>
    </row>
    <row r="13" spans="1:117" s="6" customFormat="1" x14ac:dyDescent="0.3">
      <c r="A13" s="44" t="str">
        <f>'[1]Indicator Data'!A14</f>
        <v>Austria</v>
      </c>
      <c r="B13" s="45" t="str">
        <f>'[1]Indicator Data'!B14</f>
        <v>AUT</v>
      </c>
      <c r="C13" s="46">
        <f>ROUND(IF('[1]Indicator Data'!C14=0,0.1,IF(LOG('[1]Indicator Data'!C14)&gt;C$2,10,IF(LOG('[1]Indicator Data'!C14)&lt;C$3,0,10-(C$2-LOG('[1]Indicator Data'!C14))/(C$2-C$3)*10))),1)</f>
        <v>7.5</v>
      </c>
      <c r="D13" s="47">
        <f>ROUND(IF('[1]Indicator Data'!D14=0,0.1,IF(LOG('[1]Indicator Data'!D14)&gt;D$2,10,IF(LOG('[1]Indicator Data'!D14)&lt;D$3,0,10-(D$2-LOG('[1]Indicator Data'!D14))/(D$2-D$3)*10))),1)</f>
        <v>0.1</v>
      </c>
      <c r="E13" s="47">
        <f t="shared" si="0"/>
        <v>4.8</v>
      </c>
      <c r="F13" s="47">
        <f>IF('[1]Indicator Data'!E14="No data",0.1,(ROUND(IF('[1]Indicator Data'!E14=0,0,IF(LOG('[1]Indicator Data'!E14)&gt;F$2,10,IF(LOG('[1]Indicator Data'!E14)&lt;F$3,0,10-(F$2-LOG('[1]Indicator Data'!E14))/(F$2-F$3)*10))),1)))</f>
        <v>6.7</v>
      </c>
      <c r="G13" s="47">
        <f>ROUND(IF('[1]Indicator Data'!F14=0,0,IF(LOG('[1]Indicator Data'!F14)&gt;G$2,10,IF(LOG('[1]Indicator Data'!F14)&lt;G$3,0,10-(G$2-LOG('[1]Indicator Data'!F14))/(G$2-G$3)*10))),1)</f>
        <v>0</v>
      </c>
      <c r="H13" s="47">
        <f>ROUND(IF('[1]Indicator Data'!G14=0,0,IF(LOG('[1]Indicator Data'!G14)&gt;H$2,10,IF(LOG('[1]Indicator Data'!G14)&lt;H$3,0,10-(H$2-LOG('[1]Indicator Data'!G14))/(H$2-H$3)*10))),1)</f>
        <v>0</v>
      </c>
      <c r="I13" s="47">
        <f>ROUND(IF('[1]Indicator Data'!H14=0,0,IF(LOG('[1]Indicator Data'!H14)&gt;I$2,10,IF(LOG('[1]Indicator Data'!H14)&lt;I$3,0,10-(I$2-LOG('[1]Indicator Data'!H14))/(I$2-I$3)*10))),1)</f>
        <v>0</v>
      </c>
      <c r="J13" s="47">
        <f t="shared" si="1"/>
        <v>0</v>
      </c>
      <c r="K13" s="47">
        <f>ROUND(IF('[1]Indicator Data'!I14=0,0,IF(LOG('[1]Indicator Data'!I14)&gt;K$2,10,IF(LOG('[1]Indicator Data'!I14)&lt;K$3,0,10-(K$2-LOG('[1]Indicator Data'!I14))/(K$2-K$3)*10))),1)</f>
        <v>0</v>
      </c>
      <c r="L13" s="47">
        <f t="shared" si="2"/>
        <v>0</v>
      </c>
      <c r="M13" s="47">
        <f>ROUND(IF('[1]Indicator Data'!J14=0,0,IF(LOG('[1]Indicator Data'!J14)&gt;M$2,10,IF(LOG('[1]Indicator Data'!J14)&lt;M$3,0,10-(M$2-LOG('[1]Indicator Data'!J14))/(M$2-M$3)*10))),1)</f>
        <v>0</v>
      </c>
      <c r="N13" s="48">
        <f>'[1]Indicator Data'!C14/'[1]Indicator Data'!$CB14</f>
        <v>1.1867971661574681E-3</v>
      </c>
      <c r="O13" s="48">
        <f>'[1]Indicator Data'!D14/'[1]Indicator Data'!$CB14</f>
        <v>0</v>
      </c>
      <c r="P13" s="48">
        <f>IF(F13=0.1,"x",'[1]Indicator Data'!E14/'[1]Indicator Data'!$CB14)</f>
        <v>5.8700141192357938E-3</v>
      </c>
      <c r="Q13" s="48">
        <f>'[1]Indicator Data'!F14/'[1]Indicator Data'!$CB14</f>
        <v>0</v>
      </c>
      <c r="R13" s="48">
        <f>'[1]Indicator Data'!G14/'[1]Indicator Data'!$CB14</f>
        <v>0</v>
      </c>
      <c r="S13" s="48">
        <f>'[1]Indicator Data'!H14/'[1]Indicator Data'!$CB14</f>
        <v>0</v>
      </c>
      <c r="T13" s="48">
        <f>'[1]Indicator Data'!I14/'[1]Indicator Data'!$CB14</f>
        <v>0</v>
      </c>
      <c r="U13" s="48">
        <f>'[1]Indicator Data'!J14/'[1]Indicator Data'!$CB14</f>
        <v>0</v>
      </c>
      <c r="V13" s="47">
        <f t="shared" si="3"/>
        <v>5.9</v>
      </c>
      <c r="W13" s="47">
        <f t="shared" si="4"/>
        <v>0</v>
      </c>
      <c r="X13" s="47">
        <f t="shared" si="5"/>
        <v>3.5</v>
      </c>
      <c r="Y13" s="47">
        <f t="shared" si="6"/>
        <v>3.9</v>
      </c>
      <c r="Z13" s="47">
        <f t="shared" si="7"/>
        <v>0</v>
      </c>
      <c r="AA13" s="47">
        <f t="shared" si="8"/>
        <v>0</v>
      </c>
      <c r="AB13" s="47">
        <f t="shared" si="9"/>
        <v>0</v>
      </c>
      <c r="AC13" s="47">
        <f t="shared" si="10"/>
        <v>0</v>
      </c>
      <c r="AD13" s="47">
        <f t="shared" si="11"/>
        <v>0</v>
      </c>
      <c r="AE13" s="47">
        <f t="shared" si="12"/>
        <v>0</v>
      </c>
      <c r="AF13" s="47">
        <f t="shared" si="13"/>
        <v>0</v>
      </c>
      <c r="AG13" s="47">
        <f>ROUND(IF('[1]Indicator Data'!K14=0,0,IF('[1]Indicator Data'!K14&gt;AG$2,10,IF('[1]Indicator Data'!K14&lt;AG$3,0,10-(AG$2-'[1]Indicator Data'!K14)/(AG$2-AG$3)*10))),1)</f>
        <v>0</v>
      </c>
      <c r="AH13" s="47">
        <f t="shared" si="14"/>
        <v>6.7</v>
      </c>
      <c r="AI13" s="47">
        <f t="shared" si="14"/>
        <v>0.1</v>
      </c>
      <c r="AJ13" s="47">
        <f t="shared" si="15"/>
        <v>0</v>
      </c>
      <c r="AK13" s="47">
        <f t="shared" si="15"/>
        <v>0</v>
      </c>
      <c r="AL13" s="47">
        <f t="shared" si="16"/>
        <v>0</v>
      </c>
      <c r="AM13" s="47">
        <f t="shared" si="17"/>
        <v>0</v>
      </c>
      <c r="AN13" s="47">
        <f t="shared" si="18"/>
        <v>0</v>
      </c>
      <c r="AO13" s="49">
        <f t="shared" si="19"/>
        <v>4.2</v>
      </c>
      <c r="AP13" s="49">
        <f t="shared" si="44"/>
        <v>5.5</v>
      </c>
      <c r="AQ13" s="49">
        <f t="shared" si="20"/>
        <v>0</v>
      </c>
      <c r="AR13" s="49">
        <f t="shared" si="21"/>
        <v>0</v>
      </c>
      <c r="AS13" s="47">
        <f t="shared" si="22"/>
        <v>0</v>
      </c>
      <c r="AT13" s="47">
        <f>IF('[1]Indicator Data'!L14="No data","x",IF('[1]Indicator Data'!CC14&lt;1000,"x",ROUND((IF('[1]Indicator Data'!L14&gt;AT$2,10,IF('[1]Indicator Data'!L14&lt;AT$3,0,10-(AT$2-'[1]Indicator Data'!L14)/(AT$2-AT$3)*10))),1)))</f>
        <v>3.8</v>
      </c>
      <c r="AU13" s="49">
        <f t="shared" si="23"/>
        <v>1.9</v>
      </c>
      <c r="AV13" s="47">
        <f>IF('[1]Indicator Data'!M14="No data","x",ROUND(IF('[1]Indicator Data'!M14=0,0,IF(LOG('[1]Indicator Data'!M14)&gt;AV$2,10,IF(LOG('[1]Indicator Data'!M14)&lt;AV$3,0,10-(AV$2-LOG('[1]Indicator Data'!M14))/(AV$2-AV$3)*10))),1))</f>
        <v>3.5</v>
      </c>
      <c r="AW13" s="48">
        <f>IF(AV13="x","x",'[1]Indicator Data'!M14/'[1]Indicator Data'!$CB14)</f>
        <v>3.4470996155955177E-4</v>
      </c>
      <c r="AX13" s="47">
        <f t="shared" si="24"/>
        <v>0</v>
      </c>
      <c r="AY13" s="47">
        <f t="shared" si="45"/>
        <v>1.9</v>
      </c>
      <c r="AZ13" s="47" t="str">
        <f>IF('[1]Indicator Data'!N14="No data","x",ROUND(IF('[1]Indicator Data'!N14=0,0,IF(LOG('[1]Indicator Data'!N14)&gt;AZ$2,10,IF(LOG('[1]Indicator Data'!N14)&lt;AZ$3,0,10-(AZ$2-LOG('[1]Indicator Data'!N14))/(AZ$2-AZ$3)*10))),1))</f>
        <v>x</v>
      </c>
      <c r="BA13" s="48" t="str">
        <f>IF(AZ13="x","x",'[1]Indicator Data'!N14/'[1]Indicator Data'!$CB14)</f>
        <v>x</v>
      </c>
      <c r="BB13" s="47" t="str">
        <f t="shared" si="25"/>
        <v>x</v>
      </c>
      <c r="BC13" s="47" t="str">
        <f t="shared" si="46"/>
        <v>x</v>
      </c>
      <c r="BD13" s="47" t="str">
        <f>IF('[1]Indicator Data'!O14="No data","x",ROUND(IF('[1]Indicator Data'!O14=0,0,IF(LOG('[1]Indicator Data'!O14)&gt;BD$2,10,IF(LOG('[1]Indicator Data'!O14)&lt;BD$3,0,10-(BD$2-LOG('[1]Indicator Data'!O14))/(BD$2-BD$3)*10))),1))</f>
        <v>x</v>
      </c>
      <c r="BE13" s="48" t="str">
        <f>IF(BD13="x","x",'[1]Indicator Data'!O14/'[1]Indicator Data'!$CB14)</f>
        <v>x</v>
      </c>
      <c r="BF13" s="47" t="str">
        <f t="shared" si="26"/>
        <v>x</v>
      </c>
      <c r="BG13" s="47" t="str">
        <f t="shared" si="47"/>
        <v>x</v>
      </c>
      <c r="BH13" s="47" t="str">
        <f>IF('[1]Indicator Data'!P14="No data","x",ROUND(IF('[1]Indicator Data'!P14=0,0,IF(LOG('[1]Indicator Data'!P14)&gt;BH$2,10,IF(LOG('[1]Indicator Data'!P14)&lt;BH$3,0,10-(BH$2-LOG('[1]Indicator Data'!P14))/(BH$2-BH$3)*10))),1))</f>
        <v>x</v>
      </c>
      <c r="BI13" s="48" t="str">
        <f>IF(BH13="x","x",'[1]Indicator Data'!P14/'[1]Indicator Data'!$CB14)</f>
        <v>x</v>
      </c>
      <c r="BJ13" s="47" t="str">
        <f t="shared" si="27"/>
        <v>x</v>
      </c>
      <c r="BK13" s="47" t="str">
        <f t="shared" si="48"/>
        <v>x</v>
      </c>
      <c r="BL13" s="47">
        <f t="shared" si="49"/>
        <v>1.9</v>
      </c>
      <c r="BM13" s="47">
        <f>ROUND(IF('[1]Indicator Data'!Q14=0,0,IF(LOG('[1]Indicator Data'!Q14)&gt;BM$2,10,IF(LOG('[1]Indicator Data'!Q14)&lt;BM$3,0,10-(BM$2-LOG('[1]Indicator Data'!Q14))/(BM$2-BM$3)*10))),1)</f>
        <v>0</v>
      </c>
      <c r="BN13" s="50">
        <f>'[1]Indicator Data'!R14</f>
        <v>0</v>
      </c>
      <c r="BO13" s="47">
        <f t="shared" si="28"/>
        <v>0</v>
      </c>
      <c r="BP13" s="47">
        <f t="shared" si="29"/>
        <v>0</v>
      </c>
      <c r="BQ13" s="47">
        <f>ROUND(IF('[1]Indicator Data'!S14=0,0,IF(LOG('[1]Indicator Data'!S14)&gt;BQ$2,10,IF(LOG('[1]Indicator Data'!S14)&lt;BQ$3,0,10-(BQ$2-LOG('[1]Indicator Data'!S14))/(BQ$2-BQ$3)*10))),1)</f>
        <v>0</v>
      </c>
      <c r="BR13" s="50">
        <f>'[1]Indicator Data'!T14</f>
        <v>0</v>
      </c>
      <c r="BS13" s="47">
        <f t="shared" si="30"/>
        <v>0</v>
      </c>
      <c r="BT13" s="47">
        <f t="shared" si="31"/>
        <v>0</v>
      </c>
      <c r="BU13" s="47">
        <f t="shared" si="32"/>
        <v>0</v>
      </c>
      <c r="BV13" s="47">
        <f>ROUND(IF('[1]Indicator Data'!U14=0,0,IF(LOG('[1]Indicator Data'!U14)&gt;BV$2,10,IF(LOG('[1]Indicator Data'!U14)&lt;BV$3,0,10-(BV$2-LOG('[1]Indicator Data'!U14))/(BV$2-BV$3)*10))),1)</f>
        <v>0</v>
      </c>
      <c r="BW13" s="48">
        <f>'[1]Indicator Data'!U14/'[1]Indicator Data'!$CB14</f>
        <v>0</v>
      </c>
      <c r="BX13" s="47">
        <f t="shared" si="33"/>
        <v>0</v>
      </c>
      <c r="BY13" s="47">
        <f t="shared" si="50"/>
        <v>0</v>
      </c>
      <c r="BZ13" s="47">
        <f>ROUND(IF('[1]Indicator Data'!V14=0,0,IF(LOG('[1]Indicator Data'!V14)&gt;BZ$2,10,IF(LOG('[1]Indicator Data'!V14)&lt;BZ$3,0,10-(BZ$2-LOG('[1]Indicator Data'!V14))/(BZ$2-BZ$3)*10))),1)</f>
        <v>0</v>
      </c>
      <c r="CA13" s="48">
        <f>IF('[1]Indicator Data'!V14/'[1]Indicator Data'!$CB14&gt;1,1,'[1]Indicator Data'!V14/'[1]Indicator Data'!$CB14)</f>
        <v>0</v>
      </c>
      <c r="CB13" s="47">
        <f t="shared" si="34"/>
        <v>0</v>
      </c>
      <c r="CC13" s="47">
        <f t="shared" si="51"/>
        <v>0</v>
      </c>
      <c r="CD13" s="47">
        <f>ROUND(IF('[1]Indicator Data'!W14=0,0,IF(LOG('[1]Indicator Data'!W14)&gt;CD$2,10,IF(LOG('[1]Indicator Data'!W14)&lt;CD$3,0,10-(CD$2-LOG('[1]Indicator Data'!W14))/(CD$2-CD$3)*10))),1)</f>
        <v>0</v>
      </c>
      <c r="CE13" s="48">
        <f>'[1]Indicator Data'!W14/'[1]Indicator Data'!$CB14</f>
        <v>0</v>
      </c>
      <c r="CF13" s="47">
        <f t="shared" si="35"/>
        <v>0</v>
      </c>
      <c r="CG13" s="47">
        <f t="shared" si="52"/>
        <v>0</v>
      </c>
      <c r="CH13" s="47">
        <f t="shared" si="36"/>
        <v>0</v>
      </c>
      <c r="CI13" s="47">
        <f>IF('[1]Indicator Data'!BR14="No data","x",ROUND(IF('[1]Indicator Data'!BR14&gt;CI$2,0,IF('[1]Indicator Data'!BR14&lt;CI$3,10,(CI$2-'[1]Indicator Data'!BR14)/(CI$2-CI$3)*10)),1))</f>
        <v>0</v>
      </c>
      <c r="CJ13" s="47">
        <f>IF('[1]Indicator Data'!BS14="No data","x",ROUND(IF('[1]Indicator Data'!BS14&gt;CJ$2,0,IF('[1]Indicator Data'!BS14&lt;CJ$3,10,(CJ$2-'[1]Indicator Data'!BS14)/(CJ$2-CJ$3)*10)),1))</f>
        <v>0</v>
      </c>
      <c r="CK13" s="47" t="str">
        <f>IF('[1]Indicator Data'!AC14="No data","x",ROUND(IF('[1]Indicator Data'!AC14&gt;CK$2,0,IF('[1]Indicator Data'!AC14&lt;CK$3,10,(CK$2-'[1]Indicator Data'!AC14)/(CK$2-CK$3)*10)),1))</f>
        <v>x</v>
      </c>
      <c r="CL13" s="47">
        <f t="shared" si="37"/>
        <v>0</v>
      </c>
      <c r="CM13" s="47">
        <f>IF('[1]Indicator Data'!X14="No data","x",ROUND(IF(LOG('[1]Indicator Data'!X14)&gt;CM$2,10,IF(LOG('[1]Indicator Data'!X14)&lt;CM$3,0,10-(CM$2-LOG('[1]Indicator Data'!X14))/(CM$2-CM$3)*10)),1))</f>
        <v>6.8</v>
      </c>
      <c r="CN13" s="47">
        <f>IF('[1]Indicator Data'!Y14="No data","x",ROUND(IF('[1]Indicator Data'!Y14&gt;CN$2,10,IF('[1]Indicator Data'!Y14&lt;CN$3,0,10-(CN$2-'[1]Indicator Data'!Y14)/(CN$2-CN$3)*10)),1))</f>
        <v>1.6</v>
      </c>
      <c r="CO13" s="47">
        <f>IF('[1]Indicator Data'!Z14="No data","x",ROUND(IF('[1]Indicator Data'!Z14&gt;CO$2,10,IF('[1]Indicator Data'!Z14&lt;CO$3,0,10-(CO$2-'[1]Indicator Data'!Z14)/(CO$2-CO$3)*10)),1))</f>
        <v>5.9</v>
      </c>
      <c r="CP13" s="47">
        <f>IF('[1]Indicator Data'!AA14="No data","x",ROUND(IF('[1]Indicator Data'!AA14&gt;CP$2,10,IF('[1]Indicator Data'!AA14&lt;CP$3,0,10-(CP$2-'[1]Indicator Data'!AA14)/(CP$2-CP$3)*10)),1))</f>
        <v>0.7</v>
      </c>
      <c r="CQ13" s="47">
        <f t="shared" si="53"/>
        <v>3.8</v>
      </c>
      <c r="CR13" s="47">
        <f t="shared" si="54"/>
        <v>2.5</v>
      </c>
      <c r="CS13" s="47" t="str">
        <f>IF('[1]Indicator Data'!AF14="No data","x",ROUND(IF('[1]Indicator Data'!AF14&gt;CS$2,10,IF('[1]Indicator Data'!AF14&lt;CS$3,0,10-(CS$2-'[1]Indicator Data'!AF14)/(CS$2-CS$3)*10)),1))</f>
        <v>x</v>
      </c>
      <c r="CT13" s="47">
        <f>IF('[1]Indicator Data'!AG14="No data","x",ROUND(IF('[1]Indicator Data'!AG14&gt;CT$2,10,IF('[1]Indicator Data'!AG14&lt;CT$3,0,10-(CT$2-'[1]Indicator Data'!AG14)/(CT$2-CT$3)*10)),1))</f>
        <v>0</v>
      </c>
      <c r="CU13" s="47">
        <f t="shared" si="55"/>
        <v>3</v>
      </c>
      <c r="CV13" s="47">
        <f>IF('[1]Indicator Data'!AB14="No data","x",ROUND(IF('[1]Indicator Data'!AB14&gt;CV$2,10,IF('[1]Indicator Data'!AB14&lt;CV$3,0,10-(CV$2-'[1]Indicator Data'!AB14)/(CV$2-CV$3)*10)),1))</f>
        <v>0</v>
      </c>
      <c r="CW13" s="47">
        <f t="shared" si="56"/>
        <v>0</v>
      </c>
      <c r="CX13" s="48">
        <f>IF('[1]Indicator Data'!AD14="No data","x",'[1]Indicator Data'!AD14/'[1]Indicator Data'!$CA14)</f>
        <v>5.5138568129330253E-4</v>
      </c>
      <c r="CY13" s="47">
        <f t="shared" si="38"/>
        <v>4.5</v>
      </c>
      <c r="CZ13" s="47">
        <f>IF('[1]Indicator Data'!AE14="No data","x",ROUND(IF('[1]Indicator Data'!AE14&gt;CZ$2,0,IF('[1]Indicator Data'!AE14&lt;CZ$3,10,(CZ$2-'[1]Indicator Data'!AE14)/(CZ$2-CZ$3)*10)),1))</f>
        <v>0</v>
      </c>
      <c r="DA13" s="47">
        <f t="shared" si="57"/>
        <v>2.2999999999999998</v>
      </c>
      <c r="DB13" s="47">
        <f t="shared" si="58"/>
        <v>1.8</v>
      </c>
      <c r="DC13" s="49">
        <f t="shared" si="39"/>
        <v>1.6</v>
      </c>
      <c r="DD13" s="51">
        <f t="shared" si="40"/>
        <v>2.5</v>
      </c>
      <c r="DE13" s="47">
        <f>ROUND(IF('[1]Indicator Data'!AH14=0,0,IF('[1]Indicator Data'!AH14&gt;DE$2,10,IF('[1]Indicator Data'!AH14&lt;DE$3,0,10-(DE$2-'[1]Indicator Data'!AH14)/(DE$2-DE$3)*10))),1)</f>
        <v>0</v>
      </c>
      <c r="DF13" s="47">
        <f>ROUND(IF('[1]Indicator Data'!AI14=0,0,IF(LOG('[1]Indicator Data'!AI14)&gt;LOG(DF$2),10,IF(LOG('[1]Indicator Data'!AI14)&lt;LOG(DF$3),0,10-(LOG(DF$2)-LOG('[1]Indicator Data'!AI14))/(LOG(DF$2)-LOG(DF$3))*10))),1)</f>
        <v>0</v>
      </c>
      <c r="DG13" s="49">
        <f t="shared" si="41"/>
        <v>0</v>
      </c>
      <c r="DH13" s="47">
        <f>'[1]Indicator Data'!AJ14</f>
        <v>0</v>
      </c>
      <c r="DI13" s="47">
        <f>'[1]Indicator Data'!AK14</f>
        <v>0</v>
      </c>
      <c r="DJ13" s="49">
        <f t="shared" si="42"/>
        <v>0</v>
      </c>
      <c r="DK13" s="51">
        <f t="shared" si="43"/>
        <v>0</v>
      </c>
      <c r="DL13" s="20"/>
      <c r="DM13" s="52"/>
    </row>
    <row r="14" spans="1:117" s="6" customFormat="1" x14ac:dyDescent="0.3">
      <c r="A14" s="44" t="str">
        <f>'[1]Indicator Data'!A15</f>
        <v>Azerbaijan</v>
      </c>
      <c r="B14" s="45" t="str">
        <f>'[1]Indicator Data'!B15</f>
        <v>AZE</v>
      </c>
      <c r="C14" s="46">
        <f>ROUND(IF('[1]Indicator Data'!C15=0,0.1,IF(LOG('[1]Indicator Data'!C15)&gt;C$2,10,IF(LOG('[1]Indicator Data'!C15)&lt;C$3,0,10-(C$2-LOG('[1]Indicator Data'!C15))/(C$2-C$3)*10))),1)</f>
        <v>8.3000000000000007</v>
      </c>
      <c r="D14" s="47">
        <f>ROUND(IF('[1]Indicator Data'!D15=0,0.1,IF(LOG('[1]Indicator Data'!D15)&gt;D$2,10,IF(LOG('[1]Indicator Data'!D15)&lt;D$3,0,10-(D$2-LOG('[1]Indicator Data'!D15))/(D$2-D$3)*10))),1)</f>
        <v>9.1999999999999993</v>
      </c>
      <c r="E14" s="47">
        <f t="shared" si="0"/>
        <v>8.8000000000000007</v>
      </c>
      <c r="F14" s="47">
        <f>IF('[1]Indicator Data'!E15="No data",0.1,(ROUND(IF('[1]Indicator Data'!E15=0,0,IF(LOG('[1]Indicator Data'!E15)&gt;F$2,10,IF(LOG('[1]Indicator Data'!E15)&lt;F$3,0,10-(F$2-LOG('[1]Indicator Data'!E15))/(F$2-F$3)*10))),1)))</f>
        <v>6.5</v>
      </c>
      <c r="G14" s="47">
        <f>ROUND(IF('[1]Indicator Data'!F15=0,0,IF(LOG('[1]Indicator Data'!F15)&gt;G$2,10,IF(LOG('[1]Indicator Data'!F15)&lt;G$3,0,10-(G$2-LOG('[1]Indicator Data'!F15))/(G$2-G$3)*10))),1)</f>
        <v>0</v>
      </c>
      <c r="H14" s="47">
        <f>ROUND(IF('[1]Indicator Data'!G15=0,0,IF(LOG('[1]Indicator Data'!G15)&gt;H$2,10,IF(LOG('[1]Indicator Data'!G15)&lt;H$3,0,10-(H$2-LOG('[1]Indicator Data'!G15))/(H$2-H$3)*10))),1)</f>
        <v>0</v>
      </c>
      <c r="I14" s="47">
        <f>ROUND(IF('[1]Indicator Data'!H15=0,0,IF(LOG('[1]Indicator Data'!H15)&gt;I$2,10,IF(LOG('[1]Indicator Data'!H15)&lt;I$3,0,10-(I$2-LOG('[1]Indicator Data'!H15))/(I$2-I$3)*10))),1)</f>
        <v>0</v>
      </c>
      <c r="J14" s="47">
        <f t="shared" si="1"/>
        <v>0</v>
      </c>
      <c r="K14" s="47">
        <f>ROUND(IF('[1]Indicator Data'!I15=0,0,IF(LOG('[1]Indicator Data'!I15)&gt;K$2,10,IF(LOG('[1]Indicator Data'!I15)&lt;K$3,0,10-(K$2-LOG('[1]Indicator Data'!I15))/(K$2-K$3)*10))),1)</f>
        <v>0</v>
      </c>
      <c r="L14" s="47">
        <f t="shared" si="2"/>
        <v>0</v>
      </c>
      <c r="M14" s="47">
        <f>ROUND(IF('[1]Indicator Data'!J15=0,0,IF(LOG('[1]Indicator Data'!J15)&gt;M$2,10,IF(LOG('[1]Indicator Data'!J15)&lt;M$3,0,10-(M$2-LOG('[1]Indicator Data'!J15))/(M$2-M$3)*10))),1)</f>
        <v>0</v>
      </c>
      <c r="N14" s="48">
        <f>'[1]Indicator Data'!C15/'[1]Indicator Data'!$CB15</f>
        <v>2.105263209610889E-3</v>
      </c>
      <c r="O14" s="48">
        <f>'[1]Indicator Data'!D15/'[1]Indicator Data'!$CB15</f>
        <v>5.8953816106569563E-4</v>
      </c>
      <c r="P14" s="48">
        <f>IF(F14=0.1,"x",'[1]Indicator Data'!E15/'[1]Indicator Data'!$CB15)</f>
        <v>4.0650936353290737E-3</v>
      </c>
      <c r="Q14" s="48">
        <f>'[1]Indicator Data'!F15/'[1]Indicator Data'!$CB15</f>
        <v>0</v>
      </c>
      <c r="R14" s="48">
        <f>'[1]Indicator Data'!G15/'[1]Indicator Data'!$CB15</f>
        <v>0</v>
      </c>
      <c r="S14" s="48">
        <f>'[1]Indicator Data'!H15/'[1]Indicator Data'!$CB15</f>
        <v>0</v>
      </c>
      <c r="T14" s="48">
        <f>'[1]Indicator Data'!I15/'[1]Indicator Data'!$CB15</f>
        <v>0</v>
      </c>
      <c r="U14" s="48">
        <f>'[1]Indicator Data'!J15/'[1]Indicator Data'!$CB15</f>
        <v>0</v>
      </c>
      <c r="V14" s="47">
        <f t="shared" si="3"/>
        <v>10</v>
      </c>
      <c r="W14" s="47">
        <f t="shared" si="4"/>
        <v>5.9</v>
      </c>
      <c r="X14" s="47">
        <f t="shared" si="5"/>
        <v>8.6999999999999993</v>
      </c>
      <c r="Y14" s="47">
        <f t="shared" si="6"/>
        <v>2.7</v>
      </c>
      <c r="Z14" s="47">
        <f t="shared" si="7"/>
        <v>0</v>
      </c>
      <c r="AA14" s="47">
        <f t="shared" si="8"/>
        <v>0</v>
      </c>
      <c r="AB14" s="47">
        <f t="shared" si="9"/>
        <v>0</v>
      </c>
      <c r="AC14" s="47">
        <f t="shared" si="10"/>
        <v>0</v>
      </c>
      <c r="AD14" s="47">
        <f t="shared" si="11"/>
        <v>0</v>
      </c>
      <c r="AE14" s="47">
        <f t="shared" si="12"/>
        <v>0</v>
      </c>
      <c r="AF14" s="47">
        <f t="shared" si="13"/>
        <v>0</v>
      </c>
      <c r="AG14" s="47">
        <f>ROUND(IF('[1]Indicator Data'!K15=0,0,IF('[1]Indicator Data'!K15&gt;AG$2,10,IF('[1]Indicator Data'!K15&lt;AG$3,0,10-(AG$2-'[1]Indicator Data'!K15)/(AG$2-AG$3)*10))),1)</f>
        <v>1</v>
      </c>
      <c r="AH14" s="47">
        <f t="shared" si="14"/>
        <v>9.1999999999999993</v>
      </c>
      <c r="AI14" s="47">
        <f t="shared" si="14"/>
        <v>7.6</v>
      </c>
      <c r="AJ14" s="47">
        <f t="shared" si="15"/>
        <v>0</v>
      </c>
      <c r="AK14" s="47">
        <f t="shared" si="15"/>
        <v>0</v>
      </c>
      <c r="AL14" s="47">
        <f t="shared" si="16"/>
        <v>0</v>
      </c>
      <c r="AM14" s="47">
        <f t="shared" si="17"/>
        <v>0</v>
      </c>
      <c r="AN14" s="47">
        <f t="shared" si="18"/>
        <v>0</v>
      </c>
      <c r="AO14" s="49">
        <f t="shared" si="19"/>
        <v>8.8000000000000007</v>
      </c>
      <c r="AP14" s="49">
        <f t="shared" si="44"/>
        <v>4.9000000000000004</v>
      </c>
      <c r="AQ14" s="49">
        <f t="shared" si="20"/>
        <v>0</v>
      </c>
      <c r="AR14" s="49">
        <f t="shared" si="21"/>
        <v>0</v>
      </c>
      <c r="AS14" s="47">
        <f t="shared" si="22"/>
        <v>0.5</v>
      </c>
      <c r="AT14" s="47">
        <f>IF('[1]Indicator Data'!L15="No data","x",IF('[1]Indicator Data'!CC15&lt;1000,"x",ROUND((IF('[1]Indicator Data'!L15&gt;AT$2,10,IF('[1]Indicator Data'!L15&lt;AT$3,0,10-(AT$2-'[1]Indicator Data'!L15)/(AT$2-AT$3)*10))),1)))</f>
        <v>9.5</v>
      </c>
      <c r="AU14" s="49">
        <f t="shared" si="23"/>
        <v>5</v>
      </c>
      <c r="AV14" s="47">
        <f>IF('[1]Indicator Data'!M15="No data","x",ROUND(IF('[1]Indicator Data'!M15=0,0,IF(LOG('[1]Indicator Data'!M15)&gt;AV$2,10,IF(LOG('[1]Indicator Data'!M15)&lt;AV$3,0,10-(AV$2-LOG('[1]Indicator Data'!M15))/(AV$2-AV$3)*10))),1))</f>
        <v>8.5</v>
      </c>
      <c r="AW14" s="48">
        <f>IF(AV14="x","x",'[1]Indicator Data'!M15/'[1]Indicator Data'!$CB15)</f>
        <v>0.87624509641312198</v>
      </c>
      <c r="AX14" s="47">
        <f t="shared" si="24"/>
        <v>9.6999999999999993</v>
      </c>
      <c r="AY14" s="47">
        <f t="shared" si="45"/>
        <v>9.1999999999999993</v>
      </c>
      <c r="AZ14" s="47" t="str">
        <f>IF('[1]Indicator Data'!N15="No data","x",ROUND(IF('[1]Indicator Data'!N15=0,0,IF(LOG('[1]Indicator Data'!N15)&gt;AZ$2,10,IF(LOG('[1]Indicator Data'!N15)&lt;AZ$3,0,10-(AZ$2-LOG('[1]Indicator Data'!N15))/(AZ$2-AZ$3)*10))),1))</f>
        <v>x</v>
      </c>
      <c r="BA14" s="48" t="str">
        <f>IF(AZ14="x","x",'[1]Indicator Data'!N15/'[1]Indicator Data'!$CB15)</f>
        <v>x</v>
      </c>
      <c r="BB14" s="47" t="str">
        <f t="shared" si="25"/>
        <v>x</v>
      </c>
      <c r="BC14" s="47" t="str">
        <f t="shared" si="46"/>
        <v>x</v>
      </c>
      <c r="BD14" s="47" t="str">
        <f>IF('[1]Indicator Data'!O15="No data","x",ROUND(IF('[1]Indicator Data'!O15=0,0,IF(LOG('[1]Indicator Data'!O15)&gt;BD$2,10,IF(LOG('[1]Indicator Data'!O15)&lt;BD$3,0,10-(BD$2-LOG('[1]Indicator Data'!O15))/(BD$2-BD$3)*10))),1))</f>
        <v>x</v>
      </c>
      <c r="BE14" s="48" t="str">
        <f>IF(BD14="x","x",'[1]Indicator Data'!O15/'[1]Indicator Data'!$CB15)</f>
        <v>x</v>
      </c>
      <c r="BF14" s="47" t="str">
        <f t="shared" si="26"/>
        <v>x</v>
      </c>
      <c r="BG14" s="47" t="str">
        <f t="shared" si="47"/>
        <v>x</v>
      </c>
      <c r="BH14" s="47" t="str">
        <f>IF('[1]Indicator Data'!P15="No data","x",ROUND(IF('[1]Indicator Data'!P15=0,0,IF(LOG('[1]Indicator Data'!P15)&gt;BH$2,10,IF(LOG('[1]Indicator Data'!P15)&lt;BH$3,0,10-(BH$2-LOG('[1]Indicator Data'!P15))/(BH$2-BH$3)*10))),1))</f>
        <v>x</v>
      </c>
      <c r="BI14" s="48" t="str">
        <f>IF(BH14="x","x",'[1]Indicator Data'!P15/'[1]Indicator Data'!$CB15)</f>
        <v>x</v>
      </c>
      <c r="BJ14" s="47" t="str">
        <f t="shared" si="27"/>
        <v>x</v>
      </c>
      <c r="BK14" s="47" t="str">
        <f t="shared" si="48"/>
        <v>x</v>
      </c>
      <c r="BL14" s="47">
        <f t="shared" si="49"/>
        <v>9.1999999999999993</v>
      </c>
      <c r="BM14" s="47">
        <f>ROUND(IF('[1]Indicator Data'!Q15=0,0,IF(LOG('[1]Indicator Data'!Q15)&gt;BM$2,10,IF(LOG('[1]Indicator Data'!Q15)&lt;BM$3,0,10-(BM$2-LOG('[1]Indicator Data'!Q15))/(BM$2-BM$3)*10))),1)</f>
        <v>0</v>
      </c>
      <c r="BN14" s="50">
        <f>'[1]Indicator Data'!R15</f>
        <v>0</v>
      </c>
      <c r="BO14" s="47">
        <f t="shared" si="28"/>
        <v>0</v>
      </c>
      <c r="BP14" s="47">
        <f t="shared" si="29"/>
        <v>0</v>
      </c>
      <c r="BQ14" s="47">
        <f>ROUND(IF('[1]Indicator Data'!S15=0,0,IF(LOG('[1]Indicator Data'!S15)&gt;BQ$2,10,IF(LOG('[1]Indicator Data'!S15)&lt;BQ$3,0,10-(BQ$2-LOG('[1]Indicator Data'!S15))/(BQ$2-BQ$3)*10))),1)</f>
        <v>0</v>
      </c>
      <c r="BR14" s="50">
        <f>'[1]Indicator Data'!T15</f>
        <v>0</v>
      </c>
      <c r="BS14" s="47">
        <f t="shared" si="30"/>
        <v>0</v>
      </c>
      <c r="BT14" s="47">
        <f t="shared" si="31"/>
        <v>0</v>
      </c>
      <c r="BU14" s="47">
        <f t="shared" si="32"/>
        <v>0</v>
      </c>
      <c r="BV14" s="47">
        <f>ROUND(IF('[1]Indicator Data'!U15=0,0,IF(LOG('[1]Indicator Data'!U15)&gt;BV$2,10,IF(LOG('[1]Indicator Data'!U15)&lt;BV$3,0,10-(BV$2-LOG('[1]Indicator Data'!U15))/(BV$2-BV$3)*10))),1)</f>
        <v>0</v>
      </c>
      <c r="BW14" s="48">
        <f>'[1]Indicator Data'!U15/'[1]Indicator Data'!$CB15</f>
        <v>0</v>
      </c>
      <c r="BX14" s="47">
        <f t="shared" si="33"/>
        <v>0</v>
      </c>
      <c r="BY14" s="47">
        <f t="shared" si="50"/>
        <v>0</v>
      </c>
      <c r="BZ14" s="47">
        <f>ROUND(IF('[1]Indicator Data'!V15=0,0,IF(LOG('[1]Indicator Data'!V15)&gt;BZ$2,10,IF(LOG('[1]Indicator Data'!V15)&lt;BZ$3,0,10-(BZ$2-LOG('[1]Indicator Data'!V15))/(BZ$2-BZ$3)*10))),1)</f>
        <v>1.8</v>
      </c>
      <c r="CA14" s="48">
        <f>IF('[1]Indicator Data'!V15/'[1]Indicator Data'!$CB15&gt;1,1,'[1]Indicator Data'!V15/'[1]Indicator Data'!$CB15)</f>
        <v>1.7851788008736804E-5</v>
      </c>
      <c r="CB14" s="47">
        <f t="shared" si="34"/>
        <v>0</v>
      </c>
      <c r="CC14" s="47">
        <f t="shared" si="51"/>
        <v>0.9</v>
      </c>
      <c r="CD14" s="47">
        <f>ROUND(IF('[1]Indicator Data'!W15=0,0,IF(LOG('[1]Indicator Data'!W15)&gt;CD$2,10,IF(LOG('[1]Indicator Data'!W15)&lt;CD$3,0,10-(CD$2-LOG('[1]Indicator Data'!W15))/(CD$2-CD$3)*10))),1)</f>
        <v>5.0999999999999996</v>
      </c>
      <c r="CE14" s="48">
        <f>'[1]Indicator Data'!W15/'[1]Indicator Data'!$CB15</f>
        <v>3.730284587722444E-3</v>
      </c>
      <c r="CF14" s="47">
        <f t="shared" si="35"/>
        <v>0</v>
      </c>
      <c r="CG14" s="47">
        <f t="shared" si="52"/>
        <v>2.9</v>
      </c>
      <c r="CH14" s="47">
        <f t="shared" si="36"/>
        <v>1</v>
      </c>
      <c r="CI14" s="47">
        <f>IF('[1]Indicator Data'!BR15="No data","x",ROUND(IF('[1]Indicator Data'!BR15&gt;CI$2,0,IF('[1]Indicator Data'!BR15&lt;CI$3,10,(CI$2-'[1]Indicator Data'!BR15)/(CI$2-CI$3)*10)),1))</f>
        <v>0.8</v>
      </c>
      <c r="CJ14" s="47">
        <f>IF('[1]Indicator Data'!BS15="No data","x",ROUND(IF('[1]Indicator Data'!BS15&gt;CJ$2,0,IF('[1]Indicator Data'!BS15&lt;CJ$3,10,(CJ$2-'[1]Indicator Data'!BS15)/(CJ$2-CJ$3)*10)),1))</f>
        <v>1.4</v>
      </c>
      <c r="CK14" s="47">
        <f>IF('[1]Indicator Data'!AC15="No data","x",ROUND(IF('[1]Indicator Data'!AC15&gt;CK$2,0,IF('[1]Indicator Data'!AC15&lt;CK$3,10,(CK$2-'[1]Indicator Data'!AC15)/(CK$2-CK$3)*10)),1))</f>
        <v>1.7</v>
      </c>
      <c r="CL14" s="47">
        <f t="shared" si="37"/>
        <v>1.3</v>
      </c>
      <c r="CM14" s="47">
        <f>IF('[1]Indicator Data'!X15="No data","x",ROUND(IF(LOG('[1]Indicator Data'!X15)&gt;CM$2,10,IF(LOG('[1]Indicator Data'!X15)&lt;CM$3,0,10-(CM$2-LOG('[1]Indicator Data'!X15))/(CM$2-CM$3)*10)),1))</f>
        <v>6.9</v>
      </c>
      <c r="CN14" s="47">
        <f>IF('[1]Indicator Data'!Y15="No data","x",ROUND(IF('[1]Indicator Data'!Y15&gt;CN$2,10,IF('[1]Indicator Data'!Y15&lt;CN$3,0,10-(CN$2-'[1]Indicator Data'!Y15)/(CN$2-CN$3)*10)),1))</f>
        <v>3</v>
      </c>
      <c r="CO14" s="47">
        <f>IF('[1]Indicator Data'!Z15="No data","x",ROUND(IF('[1]Indicator Data'!Z15&gt;CO$2,10,IF('[1]Indicator Data'!Z15&lt;CO$3,0,10-(CO$2-'[1]Indicator Data'!Z15)/(CO$2-CO$3)*10)),1))</f>
        <v>5.6</v>
      </c>
      <c r="CP14" s="47">
        <f>IF('[1]Indicator Data'!AA15="No data","x",ROUND(IF('[1]Indicator Data'!AA15&gt;CP$2,10,IF('[1]Indicator Data'!AA15&lt;CP$3,0,10-(CP$2-'[1]Indicator Data'!AA15)/(CP$2-CP$3)*10)),1))</f>
        <v>6.4</v>
      </c>
      <c r="CQ14" s="47">
        <f t="shared" si="53"/>
        <v>5.5</v>
      </c>
      <c r="CR14" s="47">
        <f t="shared" si="54"/>
        <v>4.0999999999999996</v>
      </c>
      <c r="CS14" s="47" t="str">
        <f>IF('[1]Indicator Data'!AF15="No data","x",ROUND(IF('[1]Indicator Data'!AF15&gt;CS$2,10,IF('[1]Indicator Data'!AF15&lt;CS$3,0,10-(CS$2-'[1]Indicator Data'!AF15)/(CS$2-CS$3)*10)),1))</f>
        <v>x</v>
      </c>
      <c r="CT14" s="47">
        <f>IF('[1]Indicator Data'!AG15="No data","x",ROUND(IF('[1]Indicator Data'!AG15&gt;CT$2,10,IF('[1]Indicator Data'!AG15&lt;CT$3,0,10-(CT$2-'[1]Indicator Data'!AG15)/(CT$2-CT$3)*10)),1))</f>
        <v>2.1</v>
      </c>
      <c r="CU14" s="47">
        <f t="shared" si="55"/>
        <v>4.8</v>
      </c>
      <c r="CV14" s="47">
        <f>IF('[1]Indicator Data'!AB15="No data","x",ROUND(IF('[1]Indicator Data'!AB15&gt;CV$2,10,IF('[1]Indicator Data'!AB15&lt;CV$3,0,10-(CV$2-'[1]Indicator Data'!AB15)/(CV$2-CV$3)*10)),1))</f>
        <v>0.1</v>
      </c>
      <c r="CW14" s="47">
        <f t="shared" si="56"/>
        <v>1</v>
      </c>
      <c r="CX14" s="48">
        <f>IF('[1]Indicator Data'!AD15="No data","x",'[1]Indicator Data'!AD15/'[1]Indicator Data'!$CA15)</f>
        <v>2.8611795338378122E-4</v>
      </c>
      <c r="CY14" s="47">
        <f t="shared" si="38"/>
        <v>7.1</v>
      </c>
      <c r="CZ14" s="47">
        <f>IF('[1]Indicator Data'!AE15="No data","x",ROUND(IF('[1]Indicator Data'!AE15&gt;CZ$2,0,IF('[1]Indicator Data'!AE15&lt;CZ$3,10,(CZ$2-'[1]Indicator Data'!AE15)/(CZ$2-CZ$3)*10)),1))</f>
        <v>2</v>
      </c>
      <c r="DA14" s="47">
        <f t="shared" si="57"/>
        <v>4.5999999999999996</v>
      </c>
      <c r="DB14" s="47">
        <f t="shared" si="58"/>
        <v>3.5</v>
      </c>
      <c r="DC14" s="49">
        <f t="shared" si="39"/>
        <v>5.4</v>
      </c>
      <c r="DD14" s="51">
        <f t="shared" si="40"/>
        <v>4.8</v>
      </c>
      <c r="DE14" s="47">
        <f>ROUND(IF('[1]Indicator Data'!AH15=0,0,IF('[1]Indicator Data'!AH15&gt;DE$2,10,IF('[1]Indicator Data'!AH15&lt;DE$3,0,10-(DE$2-'[1]Indicator Data'!AH15)/(DE$2-DE$3)*10))),1)</f>
        <v>5.5</v>
      </c>
      <c r="DF14" s="47">
        <f>ROUND(IF('[1]Indicator Data'!AI15=0,0,IF(LOG('[1]Indicator Data'!AI15)&gt;LOG(DF$2),10,IF(LOG('[1]Indicator Data'!AI15)&lt;LOG(DF$3),0,10-(LOG(DF$2)-LOG('[1]Indicator Data'!AI15))/(LOG(DF$2)-LOG(DF$3))*10))),1)</f>
        <v>8.5</v>
      </c>
      <c r="DG14" s="49">
        <f t="shared" si="41"/>
        <v>7.3</v>
      </c>
      <c r="DH14" s="47">
        <f>'[1]Indicator Data'!AJ15</f>
        <v>5</v>
      </c>
      <c r="DI14" s="47">
        <f>'[1]Indicator Data'!AK15</f>
        <v>5</v>
      </c>
      <c r="DJ14" s="49">
        <f t="shared" si="42"/>
        <v>10</v>
      </c>
      <c r="DK14" s="51">
        <f t="shared" si="43"/>
        <v>10</v>
      </c>
      <c r="DL14" s="20"/>
      <c r="DM14" s="52"/>
    </row>
    <row r="15" spans="1:117" s="6" customFormat="1" x14ac:dyDescent="0.3">
      <c r="A15" s="44" t="str">
        <f>'[1]Indicator Data'!A16</f>
        <v>Bahamas</v>
      </c>
      <c r="B15" s="45" t="str">
        <f>'[1]Indicator Data'!B16</f>
        <v>BHS</v>
      </c>
      <c r="C15" s="46">
        <f>ROUND(IF('[1]Indicator Data'!C16=0,0.1,IF(LOG('[1]Indicator Data'!C16)&gt;C$2,10,IF(LOG('[1]Indicator Data'!C16)&lt;C$3,0,10-(C$2-LOG('[1]Indicator Data'!C16))/(C$2-C$3)*10))),1)</f>
        <v>0.1</v>
      </c>
      <c r="D15" s="47">
        <f>ROUND(IF('[1]Indicator Data'!D16=0,0.1,IF(LOG('[1]Indicator Data'!D16)&gt;D$2,10,IF(LOG('[1]Indicator Data'!D16)&lt;D$3,0,10-(D$2-LOG('[1]Indicator Data'!D16))/(D$2-D$3)*10))),1)</f>
        <v>0.1</v>
      </c>
      <c r="E15" s="47">
        <f t="shared" si="0"/>
        <v>0.1</v>
      </c>
      <c r="F15" s="47">
        <f>IF('[1]Indicator Data'!E16="No data",0.1,(ROUND(IF('[1]Indicator Data'!E16=0,0,IF(LOG('[1]Indicator Data'!E16)&gt;F$2,10,IF(LOG('[1]Indicator Data'!E16)&lt;F$3,0,10-(F$2-LOG('[1]Indicator Data'!E16))/(F$2-F$3)*10))),1)))</f>
        <v>0.1</v>
      </c>
      <c r="G15" s="47">
        <f>ROUND(IF('[1]Indicator Data'!F16=0,0,IF(LOG('[1]Indicator Data'!F16)&gt;G$2,10,IF(LOG('[1]Indicator Data'!F16)&lt;G$3,0,10-(G$2-LOG('[1]Indicator Data'!F16))/(G$2-G$3)*10))),1)</f>
        <v>0</v>
      </c>
      <c r="H15" s="47">
        <f>ROUND(IF('[1]Indicator Data'!G16=0,0,IF(LOG('[1]Indicator Data'!G16)&gt;H$2,10,IF(LOG('[1]Indicator Data'!G16)&lt;H$3,0,10-(H$2-LOG('[1]Indicator Data'!G16))/(H$2-H$3)*10))),1)</f>
        <v>4.7</v>
      </c>
      <c r="I15" s="47">
        <f>ROUND(IF('[1]Indicator Data'!H16=0,0,IF(LOG('[1]Indicator Data'!H16)&gt;I$2,10,IF(LOG('[1]Indicator Data'!H16)&lt;I$3,0,10-(I$2-LOG('[1]Indicator Data'!H16))/(I$2-I$3)*10))),1)</f>
        <v>7.7</v>
      </c>
      <c r="J15" s="47">
        <f t="shared" si="1"/>
        <v>6.4</v>
      </c>
      <c r="K15" s="47">
        <f>ROUND(IF('[1]Indicator Data'!I16=0,0,IF(LOG('[1]Indicator Data'!I16)&gt;K$2,10,IF(LOG('[1]Indicator Data'!I16)&lt;K$3,0,10-(K$2-LOG('[1]Indicator Data'!I16))/(K$2-K$3)*10))),1)</f>
        <v>6.5</v>
      </c>
      <c r="L15" s="47">
        <f t="shared" si="2"/>
        <v>6.5</v>
      </c>
      <c r="M15" s="47">
        <f>ROUND(IF('[1]Indicator Data'!J16=0,0,IF(LOG('[1]Indicator Data'!J16)&gt;M$2,10,IF(LOG('[1]Indicator Data'!J16)&lt;M$3,0,10-(M$2-LOG('[1]Indicator Data'!J16))/(M$2-M$3)*10))),1)</f>
        <v>0</v>
      </c>
      <c r="N15" s="48">
        <f>'[1]Indicator Data'!C16/'[1]Indicator Data'!$CB16</f>
        <v>0</v>
      </c>
      <c r="O15" s="48">
        <f>'[1]Indicator Data'!D16/'[1]Indicator Data'!$CB16</f>
        <v>0</v>
      </c>
      <c r="P15" s="48" t="str">
        <f>IF(F15=0.1,"x",'[1]Indicator Data'!E16/'[1]Indicator Data'!$CB16)</f>
        <v>x</v>
      </c>
      <c r="Q15" s="48">
        <f>'[1]Indicator Data'!F16/'[1]Indicator Data'!$CB16</f>
        <v>0</v>
      </c>
      <c r="R15" s="48">
        <f>'[1]Indicator Data'!G16/'[1]Indicator Data'!$CB16</f>
        <v>1.8972235895664904E-2</v>
      </c>
      <c r="S15" s="48">
        <f>'[1]Indicator Data'!H16/'[1]Indicator Data'!$CB16</f>
        <v>5.9912323881047063E-3</v>
      </c>
      <c r="T15" s="48">
        <f>'[1]Indicator Data'!I16/'[1]Indicator Data'!$CB16</f>
        <v>4.7870859416678048E-2</v>
      </c>
      <c r="U15" s="48">
        <f>'[1]Indicator Data'!J16/'[1]Indicator Data'!$CB16</f>
        <v>0</v>
      </c>
      <c r="V15" s="47">
        <f t="shared" si="3"/>
        <v>0</v>
      </c>
      <c r="W15" s="47">
        <f t="shared" si="4"/>
        <v>0</v>
      </c>
      <c r="X15" s="47">
        <f t="shared" si="5"/>
        <v>0</v>
      </c>
      <c r="Y15" s="47">
        <f t="shared" si="6"/>
        <v>0.1</v>
      </c>
      <c r="Z15" s="47">
        <f t="shared" si="7"/>
        <v>0</v>
      </c>
      <c r="AA15" s="47">
        <f t="shared" si="8"/>
        <v>10</v>
      </c>
      <c r="AB15" s="47">
        <f t="shared" si="9"/>
        <v>10</v>
      </c>
      <c r="AC15" s="47">
        <f t="shared" si="10"/>
        <v>10</v>
      </c>
      <c r="AD15" s="47">
        <f t="shared" si="11"/>
        <v>10</v>
      </c>
      <c r="AE15" s="47">
        <f t="shared" si="12"/>
        <v>10</v>
      </c>
      <c r="AF15" s="47">
        <f t="shared" si="13"/>
        <v>0</v>
      </c>
      <c r="AG15" s="47">
        <f>ROUND(IF('[1]Indicator Data'!K16=0,0,IF('[1]Indicator Data'!K16&gt;AG$2,10,IF('[1]Indicator Data'!K16&lt;AG$3,0,10-(AG$2-'[1]Indicator Data'!K16)/(AG$2-AG$3)*10))),1)</f>
        <v>0</v>
      </c>
      <c r="AH15" s="47">
        <f t="shared" si="14"/>
        <v>0.1</v>
      </c>
      <c r="AI15" s="47">
        <f t="shared" si="14"/>
        <v>0.1</v>
      </c>
      <c r="AJ15" s="47">
        <f t="shared" si="15"/>
        <v>7.4</v>
      </c>
      <c r="AK15" s="47">
        <f t="shared" si="15"/>
        <v>8.9</v>
      </c>
      <c r="AL15" s="47">
        <f t="shared" si="16"/>
        <v>8.1999999999999993</v>
      </c>
      <c r="AM15" s="47">
        <f t="shared" si="17"/>
        <v>8.3000000000000007</v>
      </c>
      <c r="AN15" s="47">
        <f t="shared" si="18"/>
        <v>0</v>
      </c>
      <c r="AO15" s="49">
        <f t="shared" si="19"/>
        <v>0.1</v>
      </c>
      <c r="AP15" s="49">
        <f t="shared" si="44"/>
        <v>0.1</v>
      </c>
      <c r="AQ15" s="49">
        <f t="shared" si="20"/>
        <v>0</v>
      </c>
      <c r="AR15" s="49">
        <f t="shared" si="21"/>
        <v>8.8000000000000007</v>
      </c>
      <c r="AS15" s="47">
        <f t="shared" si="22"/>
        <v>0</v>
      </c>
      <c r="AT15" s="47">
        <f>IF('[1]Indicator Data'!L16="No data","x",IF('[1]Indicator Data'!CC16&lt;1000,"x",ROUND((IF('[1]Indicator Data'!L16&gt;AT$2,10,IF('[1]Indicator Data'!L16&lt;AT$3,0,10-(AT$2-'[1]Indicator Data'!L16)/(AT$2-AT$3)*10))),1)))</f>
        <v>2.9</v>
      </c>
      <c r="AU15" s="49">
        <f t="shared" si="23"/>
        <v>1.5</v>
      </c>
      <c r="AV15" s="47" t="str">
        <f>IF('[1]Indicator Data'!M16="No data","x",ROUND(IF('[1]Indicator Data'!M16=0,0,IF(LOG('[1]Indicator Data'!M16)&gt;AV$2,10,IF(LOG('[1]Indicator Data'!M16)&lt;AV$3,0,10-(AV$2-LOG('[1]Indicator Data'!M16))/(AV$2-AV$3)*10))),1))</f>
        <v>x</v>
      </c>
      <c r="AW15" s="48" t="str">
        <f>IF(AV15="x","x",'[1]Indicator Data'!M16/'[1]Indicator Data'!$CB16)</f>
        <v>x</v>
      </c>
      <c r="AX15" s="47" t="str">
        <f t="shared" si="24"/>
        <v>x</v>
      </c>
      <c r="AY15" s="47" t="str">
        <f t="shared" si="45"/>
        <v>x</v>
      </c>
      <c r="AZ15" s="47" t="str">
        <f>IF('[1]Indicator Data'!N16="No data","x",ROUND(IF('[1]Indicator Data'!N16=0,0,IF(LOG('[1]Indicator Data'!N16)&gt;AZ$2,10,IF(LOG('[1]Indicator Data'!N16)&lt;AZ$3,0,10-(AZ$2-LOG('[1]Indicator Data'!N16))/(AZ$2-AZ$3)*10))),1))</f>
        <v>x</v>
      </c>
      <c r="BA15" s="48" t="str">
        <f>IF(AZ15="x","x",'[1]Indicator Data'!N16/'[1]Indicator Data'!$CB16)</f>
        <v>x</v>
      </c>
      <c r="BB15" s="47" t="str">
        <f t="shared" si="25"/>
        <v>x</v>
      </c>
      <c r="BC15" s="47" t="str">
        <f t="shared" si="46"/>
        <v>x</v>
      </c>
      <c r="BD15" s="47" t="str">
        <f>IF('[1]Indicator Data'!O16="No data","x",ROUND(IF('[1]Indicator Data'!O16=0,0,IF(LOG('[1]Indicator Data'!O16)&gt;BD$2,10,IF(LOG('[1]Indicator Data'!O16)&lt;BD$3,0,10-(BD$2-LOG('[1]Indicator Data'!O16))/(BD$2-BD$3)*10))),1))</f>
        <v>x</v>
      </c>
      <c r="BE15" s="48" t="str">
        <f>IF(BD15="x","x",'[1]Indicator Data'!O16/'[1]Indicator Data'!$CB16)</f>
        <v>x</v>
      </c>
      <c r="BF15" s="47" t="str">
        <f t="shared" si="26"/>
        <v>x</v>
      </c>
      <c r="BG15" s="47" t="str">
        <f t="shared" si="47"/>
        <v>x</v>
      </c>
      <c r="BH15" s="47" t="str">
        <f>IF('[1]Indicator Data'!P16="No data","x",ROUND(IF('[1]Indicator Data'!P16=0,0,IF(LOG('[1]Indicator Data'!P16)&gt;BH$2,10,IF(LOG('[1]Indicator Data'!P16)&lt;BH$3,0,10-(BH$2-LOG('[1]Indicator Data'!P16))/(BH$2-BH$3)*10))),1))</f>
        <v>x</v>
      </c>
      <c r="BI15" s="48" t="str">
        <f>IF(BH15="x","x",'[1]Indicator Data'!P16/'[1]Indicator Data'!$CB16)</f>
        <v>x</v>
      </c>
      <c r="BJ15" s="47" t="str">
        <f t="shared" si="27"/>
        <v>x</v>
      </c>
      <c r="BK15" s="47" t="str">
        <f t="shared" si="48"/>
        <v>x</v>
      </c>
      <c r="BL15" s="47" t="str">
        <f t="shared" si="49"/>
        <v>x</v>
      </c>
      <c r="BM15" s="47">
        <f>ROUND(IF('[1]Indicator Data'!Q16=0,0,IF(LOG('[1]Indicator Data'!Q16)&gt;BM$2,10,IF(LOG('[1]Indicator Data'!Q16)&lt;BM$3,0,10-(BM$2-LOG('[1]Indicator Data'!Q16))/(BM$2-BM$3)*10))),1)</f>
        <v>0</v>
      </c>
      <c r="BN15" s="50">
        <f>'[1]Indicator Data'!R16</f>
        <v>0</v>
      </c>
      <c r="BO15" s="47">
        <f t="shared" si="28"/>
        <v>0</v>
      </c>
      <c r="BP15" s="47">
        <f t="shared" si="29"/>
        <v>0</v>
      </c>
      <c r="BQ15" s="47">
        <f>ROUND(IF('[1]Indicator Data'!S16=0,0,IF(LOG('[1]Indicator Data'!S16)&gt;BQ$2,10,IF(LOG('[1]Indicator Data'!S16)&lt;BQ$3,0,10-(BQ$2-LOG('[1]Indicator Data'!S16))/(BQ$2-BQ$3)*10))),1)</f>
        <v>0</v>
      </c>
      <c r="BR15" s="50">
        <f>'[1]Indicator Data'!T16</f>
        <v>0</v>
      </c>
      <c r="BS15" s="47">
        <f t="shared" si="30"/>
        <v>0</v>
      </c>
      <c r="BT15" s="47">
        <f t="shared" si="31"/>
        <v>0</v>
      </c>
      <c r="BU15" s="47">
        <f t="shared" si="32"/>
        <v>0</v>
      </c>
      <c r="BV15" s="47">
        <f>ROUND(IF('[1]Indicator Data'!U16=0,0,IF(LOG('[1]Indicator Data'!U16)&gt;BV$2,10,IF(LOG('[1]Indicator Data'!U16)&lt;BV$3,0,10-(BV$2-LOG('[1]Indicator Data'!U16))/(BV$2-BV$3)*10))),1)</f>
        <v>5.8</v>
      </c>
      <c r="BW15" s="48">
        <f>'[1]Indicator Data'!U16/'[1]Indicator Data'!$CB16</f>
        <v>0.29148572621443797</v>
      </c>
      <c r="BX15" s="47">
        <f t="shared" si="33"/>
        <v>3.2</v>
      </c>
      <c r="BY15" s="47">
        <f t="shared" si="50"/>
        <v>4.5999999999999996</v>
      </c>
      <c r="BZ15" s="47">
        <f>ROUND(IF('[1]Indicator Data'!V16=0,0,IF(LOG('[1]Indicator Data'!V16)&gt;BZ$2,10,IF(LOG('[1]Indicator Data'!V16)&lt;BZ$3,0,10-(BZ$2-LOG('[1]Indicator Data'!V16))/(BZ$2-BZ$3)*10))),1)</f>
        <v>6.3</v>
      </c>
      <c r="CA15" s="48">
        <f>IF('[1]Indicator Data'!V16/'[1]Indicator Data'!$CB16&gt;1,1,'[1]Indicator Data'!V16/'[1]Indicator Data'!$CB16)</f>
        <v>0.7134402084820588</v>
      </c>
      <c r="CB15" s="47">
        <f t="shared" si="34"/>
        <v>7.1</v>
      </c>
      <c r="CC15" s="47">
        <f t="shared" si="51"/>
        <v>6.7</v>
      </c>
      <c r="CD15" s="47">
        <f>ROUND(IF('[1]Indicator Data'!W16=0,0,IF(LOG('[1]Indicator Data'!W16)&gt;CD$2,10,IF(LOG('[1]Indicator Data'!W16)&lt;CD$3,0,10-(CD$2-LOG('[1]Indicator Data'!W16))/(CD$2-CD$3)*10))),1)</f>
        <v>6.2</v>
      </c>
      <c r="CE15" s="48">
        <f>'[1]Indicator Data'!W16/'[1]Indicator Data'!$CB16</f>
        <v>0.54806859311786282</v>
      </c>
      <c r="CF15" s="47">
        <f t="shared" si="35"/>
        <v>5.5</v>
      </c>
      <c r="CG15" s="47">
        <f t="shared" si="52"/>
        <v>5.9</v>
      </c>
      <c r="CH15" s="47">
        <f t="shared" si="36"/>
        <v>4.7</v>
      </c>
      <c r="CI15" s="47">
        <f>IF('[1]Indicator Data'!BR16="No data","x",ROUND(IF('[1]Indicator Data'!BR16&gt;CI$2,0,IF('[1]Indicator Data'!BR16&lt;CI$3,10,(CI$2-'[1]Indicator Data'!BR16)/(CI$2-CI$3)*10)),1))</f>
        <v>0.6</v>
      </c>
      <c r="CJ15" s="47">
        <f>IF('[1]Indicator Data'!BS16="No data","x",ROUND(IF('[1]Indicator Data'!BS16&gt;CJ$2,0,IF('[1]Indicator Data'!BS16&lt;CJ$3,10,(CJ$2-'[1]Indicator Data'!BS16)/(CJ$2-CJ$3)*10)),1))</f>
        <v>0.2</v>
      </c>
      <c r="CK15" s="47" t="str">
        <f>IF('[1]Indicator Data'!AC16="No data","x",ROUND(IF('[1]Indicator Data'!AC16&gt;CK$2,0,IF('[1]Indicator Data'!AC16&lt;CK$3,10,(CK$2-'[1]Indicator Data'!AC16)/(CK$2-CK$3)*10)),1))</f>
        <v>x</v>
      </c>
      <c r="CL15" s="47">
        <f t="shared" si="37"/>
        <v>0.4</v>
      </c>
      <c r="CM15" s="47">
        <f>IF('[1]Indicator Data'!X16="No data","x",ROUND(IF(LOG('[1]Indicator Data'!X16)&gt;CM$2,10,IF(LOG('[1]Indicator Data'!X16)&lt;CM$3,0,10-(CM$2-LOG('[1]Indicator Data'!X16))/(CM$2-CM$3)*10)),1))</f>
        <v>5.3</v>
      </c>
      <c r="CN15" s="47">
        <f>IF('[1]Indicator Data'!Y16="No data","x",ROUND(IF('[1]Indicator Data'!Y16&gt;CN$2,10,IF('[1]Indicator Data'!Y16&lt;CN$3,0,10-(CN$2-'[1]Indicator Data'!Y16)/(CN$2-CN$3)*10)),1))</f>
        <v>2.2000000000000002</v>
      </c>
      <c r="CO15" s="47">
        <f>IF('[1]Indicator Data'!Z16="No data","x",ROUND(IF('[1]Indicator Data'!Z16&gt;CO$2,10,IF('[1]Indicator Data'!Z16&lt;CO$3,0,10-(CO$2-'[1]Indicator Data'!Z16)/(CO$2-CO$3)*10)),1))</f>
        <v>8.3000000000000007</v>
      </c>
      <c r="CP15" s="47">
        <f>IF('[1]Indicator Data'!AA16="No data","x",ROUND(IF('[1]Indicator Data'!AA16&gt;CP$2,10,IF('[1]Indicator Data'!AA16&lt;CP$3,0,10-(CP$2-'[1]Indicator Data'!AA16)/(CP$2-CP$3)*10)),1))</f>
        <v>3.5</v>
      </c>
      <c r="CQ15" s="47">
        <f t="shared" si="53"/>
        <v>4.8</v>
      </c>
      <c r="CR15" s="47">
        <f t="shared" si="54"/>
        <v>3.3</v>
      </c>
      <c r="CS15" s="47" t="str">
        <f>IF('[1]Indicator Data'!AF16="No data","x",ROUND(IF('[1]Indicator Data'!AF16&gt;CS$2,10,IF('[1]Indicator Data'!AF16&lt;CS$3,0,10-(CS$2-'[1]Indicator Data'!AF16)/(CS$2-CS$3)*10)),1))</f>
        <v>x</v>
      </c>
      <c r="CT15" s="47">
        <f>IF('[1]Indicator Data'!AG16="No data","x",ROUND(IF('[1]Indicator Data'!AG16&gt;CT$2,10,IF('[1]Indicator Data'!AG16&lt;CT$3,0,10-(CT$2-'[1]Indicator Data'!AG16)/(CT$2-CT$3)*10)),1))</f>
        <v>1.3</v>
      </c>
      <c r="CU15" s="47">
        <f t="shared" si="55"/>
        <v>4.0999999999999996</v>
      </c>
      <c r="CV15" s="47">
        <f>IF('[1]Indicator Data'!AB16="No data","x",ROUND(IF('[1]Indicator Data'!AB16&gt;CV$2,10,IF('[1]Indicator Data'!AB16&lt;CV$3,0,10-(CV$2-'[1]Indicator Data'!AB16)/(CV$2-CV$3)*10)),1))</f>
        <v>0.1</v>
      </c>
      <c r="CW15" s="47">
        <f t="shared" si="56"/>
        <v>0.3</v>
      </c>
      <c r="CX15" s="48">
        <f>IF('[1]Indicator Data'!AD16="No data","x",'[1]Indicator Data'!AD16/'[1]Indicator Data'!$CA16)</f>
        <v>3.3058019366913501E-4</v>
      </c>
      <c r="CY15" s="47">
        <f t="shared" si="38"/>
        <v>6.7</v>
      </c>
      <c r="CZ15" s="47">
        <f>IF('[1]Indicator Data'!AE16="No data","x",ROUND(IF('[1]Indicator Data'!AE16&gt;CZ$2,0,IF('[1]Indicator Data'!AE16&lt;CZ$3,10,(CZ$2-'[1]Indicator Data'!AE16)/(CZ$2-CZ$3)*10)),1))</f>
        <v>2</v>
      </c>
      <c r="DA15" s="47">
        <f t="shared" si="57"/>
        <v>4.4000000000000004</v>
      </c>
      <c r="DB15" s="47">
        <f t="shared" si="58"/>
        <v>2.9</v>
      </c>
      <c r="DC15" s="49">
        <f t="shared" si="39"/>
        <v>3.7</v>
      </c>
      <c r="DD15" s="51">
        <f t="shared" si="40"/>
        <v>3.3</v>
      </c>
      <c r="DE15" s="47">
        <f>ROUND(IF('[1]Indicator Data'!AH16=0,0,IF('[1]Indicator Data'!AH16&gt;DE$2,10,IF('[1]Indicator Data'!AH16&lt;DE$3,0,10-(DE$2-'[1]Indicator Data'!AH16)/(DE$2-DE$3)*10))),1)</f>
        <v>0</v>
      </c>
      <c r="DF15" s="47">
        <f>ROUND(IF('[1]Indicator Data'!AI16=0,0,IF(LOG('[1]Indicator Data'!AI16)&gt;LOG(DF$2),10,IF(LOG('[1]Indicator Data'!AI16)&lt;LOG(DF$3),0,10-(LOG(DF$2)-LOG('[1]Indicator Data'!AI16))/(LOG(DF$2)-LOG(DF$3))*10))),1)</f>
        <v>0</v>
      </c>
      <c r="DG15" s="49">
        <f t="shared" si="41"/>
        <v>0</v>
      </c>
      <c r="DH15" s="47">
        <f>'[1]Indicator Data'!AJ16</f>
        <v>0</v>
      </c>
      <c r="DI15" s="47">
        <f>'[1]Indicator Data'!AK16</f>
        <v>0</v>
      </c>
      <c r="DJ15" s="49">
        <f t="shared" si="42"/>
        <v>0</v>
      </c>
      <c r="DK15" s="51">
        <f t="shared" si="43"/>
        <v>0</v>
      </c>
      <c r="DL15" s="20"/>
      <c r="DM15" s="52"/>
    </row>
    <row r="16" spans="1:117" s="6" customFormat="1" x14ac:dyDescent="0.3">
      <c r="A16" s="44" t="str">
        <f>'[1]Indicator Data'!A17</f>
        <v>Bahrain</v>
      </c>
      <c r="B16" s="45" t="str">
        <f>'[1]Indicator Data'!B17</f>
        <v>BHR</v>
      </c>
      <c r="C16" s="46">
        <f>ROUND(IF('[1]Indicator Data'!C17=0,0.1,IF(LOG('[1]Indicator Data'!C17)&gt;C$2,10,IF(LOG('[1]Indicator Data'!C17)&lt;C$3,0,10-(C$2-LOG('[1]Indicator Data'!C17))/(C$2-C$3)*10))),1)</f>
        <v>0.1</v>
      </c>
      <c r="D16" s="47">
        <f>ROUND(IF('[1]Indicator Data'!D17=0,0.1,IF(LOG('[1]Indicator Data'!D17)&gt;D$2,10,IF(LOG('[1]Indicator Data'!D17)&lt;D$3,0,10-(D$2-LOG('[1]Indicator Data'!D17))/(D$2-D$3)*10))),1)</f>
        <v>0.1</v>
      </c>
      <c r="E16" s="47">
        <f t="shared" si="0"/>
        <v>0.1</v>
      </c>
      <c r="F16" s="47">
        <f>IF('[1]Indicator Data'!E17="No data",0.1,(ROUND(IF('[1]Indicator Data'!E17=0,0,IF(LOG('[1]Indicator Data'!E17)&gt;F$2,10,IF(LOG('[1]Indicator Data'!E17)&lt;F$3,0,10-(F$2-LOG('[1]Indicator Data'!E17))/(F$2-F$3)*10))),1)))</f>
        <v>0.1</v>
      </c>
      <c r="G16" s="47">
        <f>ROUND(IF('[1]Indicator Data'!F17=0,0,IF(LOG('[1]Indicator Data'!F17)&gt;G$2,10,IF(LOG('[1]Indicator Data'!F17)&lt;G$3,0,10-(G$2-LOG('[1]Indicator Data'!F17))/(G$2-G$3)*10))),1)</f>
        <v>0</v>
      </c>
      <c r="H16" s="47">
        <f>ROUND(IF('[1]Indicator Data'!G17=0,0,IF(LOG('[1]Indicator Data'!G17)&gt;H$2,10,IF(LOG('[1]Indicator Data'!G17)&lt;H$3,0,10-(H$2-LOG('[1]Indicator Data'!G17))/(H$2-H$3)*10))),1)</f>
        <v>0</v>
      </c>
      <c r="I16" s="47">
        <f>ROUND(IF('[1]Indicator Data'!H17=0,0,IF(LOG('[1]Indicator Data'!H17)&gt;I$2,10,IF(LOG('[1]Indicator Data'!H17)&lt;I$3,0,10-(I$2-LOG('[1]Indicator Data'!H17))/(I$2-I$3)*10))),1)</f>
        <v>0</v>
      </c>
      <c r="J16" s="47">
        <f t="shared" si="1"/>
        <v>0</v>
      </c>
      <c r="K16" s="47">
        <f>ROUND(IF('[1]Indicator Data'!I17=0,0,IF(LOG('[1]Indicator Data'!I17)&gt;K$2,10,IF(LOG('[1]Indicator Data'!I17)&lt;K$3,0,10-(K$2-LOG('[1]Indicator Data'!I17))/(K$2-K$3)*10))),1)</f>
        <v>0</v>
      </c>
      <c r="L16" s="47">
        <f t="shared" si="2"/>
        <v>0</v>
      </c>
      <c r="M16" s="47">
        <f>ROUND(IF('[1]Indicator Data'!J17=0,0,IF(LOG('[1]Indicator Data'!J17)&gt;M$2,10,IF(LOG('[1]Indicator Data'!J17)&lt;M$3,0,10-(M$2-LOG('[1]Indicator Data'!J17))/(M$2-M$3)*10))),1)</f>
        <v>0</v>
      </c>
      <c r="N16" s="48">
        <f>'[1]Indicator Data'!C17/'[1]Indicator Data'!$CB17</f>
        <v>0</v>
      </c>
      <c r="O16" s="48">
        <f>'[1]Indicator Data'!D17/'[1]Indicator Data'!$CB17</f>
        <v>0</v>
      </c>
      <c r="P16" s="48" t="str">
        <f>IF(F16=0.1,"x",'[1]Indicator Data'!E17/'[1]Indicator Data'!$CB17)</f>
        <v>x</v>
      </c>
      <c r="Q16" s="48">
        <f>'[1]Indicator Data'!F17/'[1]Indicator Data'!$CB17</f>
        <v>0</v>
      </c>
      <c r="R16" s="48">
        <f>'[1]Indicator Data'!G17/'[1]Indicator Data'!$CB17</f>
        <v>0</v>
      </c>
      <c r="S16" s="48">
        <f>'[1]Indicator Data'!H17/'[1]Indicator Data'!$CB17</f>
        <v>0</v>
      </c>
      <c r="T16" s="48">
        <f>'[1]Indicator Data'!I17/'[1]Indicator Data'!$CB17</f>
        <v>0</v>
      </c>
      <c r="U16" s="48">
        <f>'[1]Indicator Data'!J17/'[1]Indicator Data'!$CB17</f>
        <v>0</v>
      </c>
      <c r="V16" s="47">
        <f t="shared" si="3"/>
        <v>0</v>
      </c>
      <c r="W16" s="47">
        <f t="shared" si="4"/>
        <v>0</v>
      </c>
      <c r="X16" s="47">
        <f t="shared" si="5"/>
        <v>0</v>
      </c>
      <c r="Y16" s="47">
        <f t="shared" si="6"/>
        <v>0.1</v>
      </c>
      <c r="Z16" s="47">
        <f t="shared" si="7"/>
        <v>0</v>
      </c>
      <c r="AA16" s="47">
        <f t="shared" si="8"/>
        <v>0</v>
      </c>
      <c r="AB16" s="47">
        <f t="shared" si="9"/>
        <v>0</v>
      </c>
      <c r="AC16" s="47">
        <f t="shared" si="10"/>
        <v>0</v>
      </c>
      <c r="AD16" s="47">
        <f t="shared" si="11"/>
        <v>0</v>
      </c>
      <c r="AE16" s="47">
        <f t="shared" si="12"/>
        <v>0</v>
      </c>
      <c r="AF16" s="47">
        <f t="shared" si="13"/>
        <v>0</v>
      </c>
      <c r="AG16" s="47">
        <f>ROUND(IF('[1]Indicator Data'!K17=0,0,IF('[1]Indicator Data'!K17&gt;AG$2,10,IF('[1]Indicator Data'!K17&lt;AG$3,0,10-(AG$2-'[1]Indicator Data'!K17)/(AG$2-AG$3)*10))),1)</f>
        <v>0</v>
      </c>
      <c r="AH16" s="47">
        <f t="shared" si="14"/>
        <v>0.1</v>
      </c>
      <c r="AI16" s="47">
        <f t="shared" si="14"/>
        <v>0.1</v>
      </c>
      <c r="AJ16" s="47">
        <f t="shared" si="15"/>
        <v>0</v>
      </c>
      <c r="AK16" s="47">
        <f t="shared" si="15"/>
        <v>0</v>
      </c>
      <c r="AL16" s="47">
        <f t="shared" si="16"/>
        <v>0</v>
      </c>
      <c r="AM16" s="47">
        <f t="shared" si="17"/>
        <v>0</v>
      </c>
      <c r="AN16" s="47">
        <f t="shared" si="18"/>
        <v>0</v>
      </c>
      <c r="AO16" s="49">
        <f t="shared" si="19"/>
        <v>0.1</v>
      </c>
      <c r="AP16" s="49">
        <f t="shared" si="44"/>
        <v>0.1</v>
      </c>
      <c r="AQ16" s="49">
        <f t="shared" si="20"/>
        <v>0</v>
      </c>
      <c r="AR16" s="49">
        <f t="shared" si="21"/>
        <v>0</v>
      </c>
      <c r="AS16" s="47">
        <f t="shared" si="22"/>
        <v>0</v>
      </c>
      <c r="AT16" s="47" t="str">
        <f>IF('[1]Indicator Data'!L17="No data","x",IF('[1]Indicator Data'!CC17&lt;1000,"x",ROUND((IF('[1]Indicator Data'!L17&gt;AT$2,10,IF('[1]Indicator Data'!L17&lt;AT$3,0,10-(AT$2-'[1]Indicator Data'!L17)/(AT$2-AT$3)*10))),1)))</f>
        <v>x</v>
      </c>
      <c r="AU16" s="49">
        <f t="shared" si="23"/>
        <v>0</v>
      </c>
      <c r="AV16" s="47">
        <f>IF('[1]Indicator Data'!M17="No data","x",ROUND(IF('[1]Indicator Data'!M17=0,0,IF(LOG('[1]Indicator Data'!M17)&gt;AV$2,10,IF(LOG('[1]Indicator Data'!M17)&lt;AV$3,0,10-(AV$2-LOG('[1]Indicator Data'!M17))/(AV$2-AV$3)*10))),1))</f>
        <v>0</v>
      </c>
      <c r="AW16" s="48">
        <f>IF(AV16="x","x",'[1]Indicator Data'!M17/'[1]Indicator Data'!$CB17)</f>
        <v>0</v>
      </c>
      <c r="AX16" s="47">
        <f t="shared" si="24"/>
        <v>0</v>
      </c>
      <c r="AY16" s="47">
        <f t="shared" si="45"/>
        <v>0</v>
      </c>
      <c r="AZ16" s="47" t="str">
        <f>IF('[1]Indicator Data'!N17="No data","x",ROUND(IF('[1]Indicator Data'!N17=0,0,IF(LOG('[1]Indicator Data'!N17)&gt;AZ$2,10,IF(LOG('[1]Indicator Data'!N17)&lt;AZ$3,0,10-(AZ$2-LOG('[1]Indicator Data'!N17))/(AZ$2-AZ$3)*10))),1))</f>
        <v>x</v>
      </c>
      <c r="BA16" s="48" t="str">
        <f>IF(AZ16="x","x",'[1]Indicator Data'!N17/'[1]Indicator Data'!$CB17)</f>
        <v>x</v>
      </c>
      <c r="BB16" s="47" t="str">
        <f t="shared" si="25"/>
        <v>x</v>
      </c>
      <c r="BC16" s="47" t="str">
        <f t="shared" si="46"/>
        <v>x</v>
      </c>
      <c r="BD16" s="47" t="str">
        <f>IF('[1]Indicator Data'!O17="No data","x",ROUND(IF('[1]Indicator Data'!O17=0,0,IF(LOG('[1]Indicator Data'!O17)&gt;BD$2,10,IF(LOG('[1]Indicator Data'!O17)&lt;BD$3,0,10-(BD$2-LOG('[1]Indicator Data'!O17))/(BD$2-BD$3)*10))),1))</f>
        <v>x</v>
      </c>
      <c r="BE16" s="48" t="str">
        <f>IF(BD16="x","x",'[1]Indicator Data'!O17/'[1]Indicator Data'!$CB17)</f>
        <v>x</v>
      </c>
      <c r="BF16" s="47" t="str">
        <f t="shared" si="26"/>
        <v>x</v>
      </c>
      <c r="BG16" s="47" t="str">
        <f t="shared" si="47"/>
        <v>x</v>
      </c>
      <c r="BH16" s="47" t="str">
        <f>IF('[1]Indicator Data'!P17="No data","x",ROUND(IF('[1]Indicator Data'!P17=0,0,IF(LOG('[1]Indicator Data'!P17)&gt;BH$2,10,IF(LOG('[1]Indicator Data'!P17)&lt;BH$3,0,10-(BH$2-LOG('[1]Indicator Data'!P17))/(BH$2-BH$3)*10))),1))</f>
        <v>x</v>
      </c>
      <c r="BI16" s="48" t="str">
        <f>IF(BH16="x","x",'[1]Indicator Data'!P17/'[1]Indicator Data'!$CB17)</f>
        <v>x</v>
      </c>
      <c r="BJ16" s="47" t="str">
        <f t="shared" si="27"/>
        <v>x</v>
      </c>
      <c r="BK16" s="47" t="str">
        <f t="shared" si="48"/>
        <v>x</v>
      </c>
      <c r="BL16" s="47">
        <f t="shared" si="49"/>
        <v>0</v>
      </c>
      <c r="BM16" s="47">
        <f>ROUND(IF('[1]Indicator Data'!Q17=0,0,IF(LOG('[1]Indicator Data'!Q17)&gt;BM$2,10,IF(LOG('[1]Indicator Data'!Q17)&lt;BM$3,0,10-(BM$2-LOG('[1]Indicator Data'!Q17))/(BM$2-BM$3)*10))),1)</f>
        <v>0</v>
      </c>
      <c r="BN16" s="50">
        <f>'[1]Indicator Data'!R17</f>
        <v>0</v>
      </c>
      <c r="BO16" s="47">
        <f t="shared" si="28"/>
        <v>0</v>
      </c>
      <c r="BP16" s="47">
        <f t="shared" si="29"/>
        <v>0</v>
      </c>
      <c r="BQ16" s="47">
        <f>ROUND(IF('[1]Indicator Data'!S17=0,0,IF(LOG('[1]Indicator Data'!S17)&gt;BQ$2,10,IF(LOG('[1]Indicator Data'!S17)&lt;BQ$3,0,10-(BQ$2-LOG('[1]Indicator Data'!S17))/(BQ$2-BQ$3)*10))),1)</f>
        <v>0</v>
      </c>
      <c r="BR16" s="50">
        <f>'[1]Indicator Data'!T17</f>
        <v>0</v>
      </c>
      <c r="BS16" s="47">
        <f t="shared" si="30"/>
        <v>0</v>
      </c>
      <c r="BT16" s="47">
        <f t="shared" si="31"/>
        <v>0</v>
      </c>
      <c r="BU16" s="47">
        <f t="shared" si="32"/>
        <v>0</v>
      </c>
      <c r="BV16" s="47">
        <f>ROUND(IF('[1]Indicator Data'!U17=0,0,IF(LOG('[1]Indicator Data'!U17)&gt;BV$2,10,IF(LOG('[1]Indicator Data'!U17)&lt;BV$3,0,10-(BV$2-LOG('[1]Indicator Data'!U17))/(BV$2-BV$3)*10))),1)</f>
        <v>0</v>
      </c>
      <c r="BW16" s="48">
        <f>'[1]Indicator Data'!U17/'[1]Indicator Data'!$CB17</f>
        <v>0</v>
      </c>
      <c r="BX16" s="47">
        <f t="shared" si="33"/>
        <v>0</v>
      </c>
      <c r="BY16" s="47">
        <f t="shared" si="50"/>
        <v>0</v>
      </c>
      <c r="BZ16" s="47">
        <f>ROUND(IF('[1]Indicator Data'!V17=0,0,IF(LOG('[1]Indicator Data'!V17)&gt;BZ$2,10,IF(LOG('[1]Indicator Data'!V17)&lt;BZ$3,0,10-(BZ$2-LOG('[1]Indicator Data'!V17))/(BZ$2-BZ$3)*10))),1)</f>
        <v>7.3</v>
      </c>
      <c r="CA16" s="48">
        <f>IF('[1]Indicator Data'!V17/'[1]Indicator Data'!$CB17&gt;1,1,'[1]Indicator Data'!V17/'[1]Indicator Data'!$CB17)</f>
        <v>0.89819364211594765</v>
      </c>
      <c r="CB16" s="47">
        <f t="shared" si="34"/>
        <v>9</v>
      </c>
      <c r="CC16" s="47">
        <f t="shared" si="51"/>
        <v>8.3000000000000007</v>
      </c>
      <c r="CD16" s="47">
        <f>ROUND(IF('[1]Indicator Data'!W17=0,0,IF(LOG('[1]Indicator Data'!W17)&gt;CD$2,10,IF(LOG('[1]Indicator Data'!W17)&lt;CD$3,0,10-(CD$2-LOG('[1]Indicator Data'!W17))/(CD$2-CD$3)*10))),1)</f>
        <v>7</v>
      </c>
      <c r="CE16" s="48">
        <f>'[1]Indicator Data'!W17/'[1]Indicator Data'!$CB17</f>
        <v>0.54374591549336682</v>
      </c>
      <c r="CF16" s="47">
        <f t="shared" si="35"/>
        <v>5.4</v>
      </c>
      <c r="CG16" s="47">
        <f t="shared" si="52"/>
        <v>6.3</v>
      </c>
      <c r="CH16" s="47">
        <f t="shared" si="36"/>
        <v>4.7</v>
      </c>
      <c r="CI16" s="47">
        <f>IF('[1]Indicator Data'!BR17="No data","x",ROUND(IF('[1]Indicator Data'!BR17&gt;CI$2,0,IF('[1]Indicator Data'!BR17&lt;CI$3,10,(CI$2-'[1]Indicator Data'!BR17)/(CI$2-CI$3)*10)),1))</f>
        <v>0</v>
      </c>
      <c r="CJ16" s="47">
        <f>IF('[1]Indicator Data'!BS17="No data","x",ROUND(IF('[1]Indicator Data'!BS17&gt;CJ$2,0,IF('[1]Indicator Data'!BS17&lt;CJ$3,10,(CJ$2-'[1]Indicator Data'!BS17)/(CJ$2-CJ$3)*10)),1))</f>
        <v>0</v>
      </c>
      <c r="CK16" s="47" t="str">
        <f>IF('[1]Indicator Data'!AC17="No data","x",ROUND(IF('[1]Indicator Data'!AC17&gt;CK$2,0,IF('[1]Indicator Data'!AC17&lt;CK$3,10,(CK$2-'[1]Indicator Data'!AC17)/(CK$2-CK$3)*10)),1))</f>
        <v>x</v>
      </c>
      <c r="CL16" s="47">
        <f t="shared" si="37"/>
        <v>0</v>
      </c>
      <c r="CM16" s="47">
        <f>IF('[1]Indicator Data'!X17="No data","x",ROUND(IF(LOG('[1]Indicator Data'!X17)&gt;CM$2,10,IF(LOG('[1]Indicator Data'!X17)&lt;CM$3,0,10-(CM$2-LOG('[1]Indicator Data'!X17))/(CM$2-CM$3)*10)),1))</f>
        <v>10</v>
      </c>
      <c r="CN16" s="47">
        <f>IF('[1]Indicator Data'!Y17="No data","x",ROUND(IF('[1]Indicator Data'!Y17&gt;CN$2,10,IF('[1]Indicator Data'!Y17&lt;CN$3,0,10-(CN$2-'[1]Indicator Data'!Y17)/(CN$2-CN$3)*10)),1))</f>
        <v>7.5</v>
      </c>
      <c r="CO16" s="47">
        <f>IF('[1]Indicator Data'!Z17="No data","x",ROUND(IF('[1]Indicator Data'!Z17&gt;CO$2,10,IF('[1]Indicator Data'!Z17&lt;CO$3,0,10-(CO$2-'[1]Indicator Data'!Z17)/(CO$2-CO$3)*10)),1))</f>
        <v>9</v>
      </c>
      <c r="CP16" s="47" t="str">
        <f>IF('[1]Indicator Data'!AA17="No data","x",ROUND(IF('[1]Indicator Data'!AA17&gt;CP$2,10,IF('[1]Indicator Data'!AA17&lt;CP$3,0,10-(CP$2-'[1]Indicator Data'!AA17)/(CP$2-CP$3)*10)),1))</f>
        <v>x</v>
      </c>
      <c r="CQ16" s="47">
        <f t="shared" si="53"/>
        <v>8.8000000000000007</v>
      </c>
      <c r="CR16" s="47">
        <f t="shared" si="54"/>
        <v>5.9</v>
      </c>
      <c r="CS16" s="47" t="str">
        <f>IF('[1]Indicator Data'!AF17="No data","x",ROUND(IF('[1]Indicator Data'!AF17&gt;CS$2,10,IF('[1]Indicator Data'!AF17&lt;CS$3,0,10-(CS$2-'[1]Indicator Data'!AF17)/(CS$2-CS$3)*10)),1))</f>
        <v>x</v>
      </c>
      <c r="CT16" s="47">
        <f>IF('[1]Indicator Data'!AG17="No data","x",ROUND(IF('[1]Indicator Data'!AG17&gt;CT$2,10,IF('[1]Indicator Data'!AG17&lt;CT$3,0,10-(CT$2-'[1]Indicator Data'!AG17)/(CT$2-CT$3)*10)),1))</f>
        <v>0.9</v>
      </c>
      <c r="CU16" s="47">
        <f t="shared" si="55"/>
        <v>6.9</v>
      </c>
      <c r="CV16" s="47">
        <f>IF('[1]Indicator Data'!AB17="No data","x",ROUND(IF('[1]Indicator Data'!AB17&gt;CV$2,10,IF('[1]Indicator Data'!AB17&lt;CV$3,0,10-(CV$2-'[1]Indicator Data'!AB17)/(CV$2-CV$3)*10)),1))</f>
        <v>0</v>
      </c>
      <c r="CW16" s="47">
        <f t="shared" si="56"/>
        <v>0</v>
      </c>
      <c r="CX16" s="48">
        <f>IF('[1]Indicator Data'!AD17="No data","x",'[1]Indicator Data'!AD17/'[1]Indicator Data'!$CA17)</f>
        <v>1.1459917030200701E-4</v>
      </c>
      <c r="CY16" s="47">
        <f t="shared" si="38"/>
        <v>8.9</v>
      </c>
      <c r="CZ16" s="47" t="str">
        <f>IF('[1]Indicator Data'!AE17="No data","x",ROUND(IF('[1]Indicator Data'!AE17&gt;CZ$2,0,IF('[1]Indicator Data'!AE17&lt;CZ$3,10,(CZ$2-'[1]Indicator Data'!AE17)/(CZ$2-CZ$3)*10)),1))</f>
        <v>x</v>
      </c>
      <c r="DA16" s="47">
        <f t="shared" si="57"/>
        <v>8.9</v>
      </c>
      <c r="DB16" s="47">
        <f t="shared" si="58"/>
        <v>5.3</v>
      </c>
      <c r="DC16" s="49">
        <f t="shared" si="39"/>
        <v>4.3</v>
      </c>
      <c r="DD16" s="51">
        <f t="shared" si="40"/>
        <v>0.9</v>
      </c>
      <c r="DE16" s="47">
        <f>ROUND(IF('[1]Indicator Data'!AH17=0,0,IF('[1]Indicator Data'!AH17&gt;DE$2,10,IF('[1]Indicator Data'!AH17&lt;DE$3,0,10-(DE$2-'[1]Indicator Data'!AH17)/(DE$2-DE$3)*10))),1)</f>
        <v>0.1</v>
      </c>
      <c r="DF16" s="47">
        <f>ROUND(IF('[1]Indicator Data'!AI17=0,0,IF(LOG('[1]Indicator Data'!AI17)&gt;LOG(DF$2),10,IF(LOG('[1]Indicator Data'!AI17)&lt;LOG(DF$3),0,10-(LOG(DF$2)-LOG('[1]Indicator Data'!AI17))/(LOG(DF$2)-LOG(DF$3))*10))),1)</f>
        <v>0</v>
      </c>
      <c r="DG16" s="49">
        <f t="shared" si="41"/>
        <v>0.1</v>
      </c>
      <c r="DH16" s="47">
        <f>'[1]Indicator Data'!AJ17</f>
        <v>0</v>
      </c>
      <c r="DI16" s="47">
        <f>'[1]Indicator Data'!AK17</f>
        <v>0</v>
      </c>
      <c r="DJ16" s="49">
        <f t="shared" si="42"/>
        <v>0</v>
      </c>
      <c r="DK16" s="51">
        <f t="shared" si="43"/>
        <v>0.1</v>
      </c>
      <c r="DL16" s="20"/>
      <c r="DM16" s="52"/>
    </row>
    <row r="17" spans="1:117" s="6" customFormat="1" x14ac:dyDescent="0.3">
      <c r="A17" s="44" t="str">
        <f>'[1]Indicator Data'!A18</f>
        <v>Bangladesh</v>
      </c>
      <c r="B17" s="45" t="str">
        <f>'[1]Indicator Data'!B18</f>
        <v>BGD</v>
      </c>
      <c r="C17" s="46">
        <f>ROUND(IF('[1]Indicator Data'!C18=0,0.1,IF(LOG('[1]Indicator Data'!C18)&gt;C$2,10,IF(LOG('[1]Indicator Data'!C18)&lt;C$3,0,10-(C$2-LOG('[1]Indicator Data'!C18))/(C$2-C$3)*10))),1)</f>
        <v>10</v>
      </c>
      <c r="D17" s="47">
        <f>ROUND(IF('[1]Indicator Data'!D18=0,0.1,IF(LOG('[1]Indicator Data'!D18)&gt;D$2,10,IF(LOG('[1]Indicator Data'!D18)&lt;D$3,0,10-(D$2-LOG('[1]Indicator Data'!D18))/(D$2-D$3)*10))),1)</f>
        <v>10</v>
      </c>
      <c r="E17" s="47">
        <f t="shared" si="0"/>
        <v>10</v>
      </c>
      <c r="F17" s="47">
        <f>IF('[1]Indicator Data'!E18="No data",0.1,(ROUND(IF('[1]Indicator Data'!E18=0,0,IF(LOG('[1]Indicator Data'!E18)&gt;F$2,10,IF(LOG('[1]Indicator Data'!E18)&lt;F$3,0,10-(F$2-LOG('[1]Indicator Data'!E18))/(F$2-F$3)*10))),1)))</f>
        <v>10</v>
      </c>
      <c r="G17" s="47">
        <f>ROUND(IF('[1]Indicator Data'!F18=0,0,IF(LOG('[1]Indicator Data'!F18)&gt;G$2,10,IF(LOG('[1]Indicator Data'!F18)&lt;G$3,0,10-(G$2-LOG('[1]Indicator Data'!F18))/(G$2-G$3)*10))),1)</f>
        <v>8.6</v>
      </c>
      <c r="H17" s="47">
        <f>ROUND(IF('[1]Indicator Data'!G18=0,0,IF(LOG('[1]Indicator Data'!G18)&gt;H$2,10,IF(LOG('[1]Indicator Data'!G18)&lt;H$3,0,10-(H$2-LOG('[1]Indicator Data'!G18))/(H$2-H$3)*10))),1)</f>
        <v>9.6</v>
      </c>
      <c r="I17" s="47">
        <f>ROUND(IF('[1]Indicator Data'!H18=0,0,IF(LOG('[1]Indicator Data'!H18)&gt;I$2,10,IF(LOG('[1]Indicator Data'!H18)&lt;I$3,0,10-(I$2-LOG('[1]Indicator Data'!H18))/(I$2-I$3)*10))),1)</f>
        <v>9.1</v>
      </c>
      <c r="J17" s="47">
        <f t="shared" si="1"/>
        <v>9.4</v>
      </c>
      <c r="K17" s="47">
        <f>ROUND(IF('[1]Indicator Data'!I18=0,0,IF(LOG('[1]Indicator Data'!I18)&gt;K$2,10,IF(LOG('[1]Indicator Data'!I18)&lt;K$3,0,10-(K$2-LOG('[1]Indicator Data'!I18))/(K$2-K$3)*10))),1)</f>
        <v>9</v>
      </c>
      <c r="L17" s="47">
        <f t="shared" si="2"/>
        <v>9.1999999999999993</v>
      </c>
      <c r="M17" s="47">
        <f>ROUND(IF('[1]Indicator Data'!J18=0,0,IF(LOG('[1]Indicator Data'!J18)&gt;M$2,10,IF(LOG('[1]Indicator Data'!J18)&lt;M$3,0,10-(M$2-LOG('[1]Indicator Data'!J18))/(M$2-M$3)*10))),1)</f>
        <v>10</v>
      </c>
      <c r="N17" s="48">
        <f>'[1]Indicator Data'!C18/'[1]Indicator Data'!$CB18</f>
        <v>2.1015928800047863E-3</v>
      </c>
      <c r="O17" s="48">
        <f>'[1]Indicator Data'!D18/'[1]Indicator Data'!$CB18</f>
        <v>1.9541457172720953E-4</v>
      </c>
      <c r="P17" s="48">
        <f>IF(F17=0.1,"x",'[1]Indicator Data'!E18/'[1]Indicator Data'!$CB18)</f>
        <v>2.2009733046259861E-2</v>
      </c>
      <c r="Q17" s="48">
        <f>'[1]Indicator Data'!F18/'[1]Indicator Data'!$CB18</f>
        <v>9.0949858512369267E-6</v>
      </c>
      <c r="R17" s="48">
        <f>'[1]Indicator Data'!G18/'[1]Indicator Data'!$CB18</f>
        <v>4.1985604599136597E-3</v>
      </c>
      <c r="S17" s="48">
        <f>'[1]Indicator Data'!H18/'[1]Indicator Data'!$CB18</f>
        <v>1.371432569401962E-4</v>
      </c>
      <c r="T17" s="48">
        <f>'[1]Indicator Data'!I18/'[1]Indicator Data'!$CB18</f>
        <v>1.9344810373292381E-3</v>
      </c>
      <c r="U17" s="48">
        <f>'[1]Indicator Data'!J18/'[1]Indicator Data'!$CB18</f>
        <v>8.8705777508868899E-4</v>
      </c>
      <c r="V17" s="47">
        <f t="shared" si="3"/>
        <v>10</v>
      </c>
      <c r="W17" s="47">
        <f t="shared" si="4"/>
        <v>2</v>
      </c>
      <c r="X17" s="47">
        <f t="shared" si="5"/>
        <v>7.9</v>
      </c>
      <c r="Y17" s="47">
        <f t="shared" si="6"/>
        <v>10</v>
      </c>
      <c r="Z17" s="47">
        <f t="shared" si="7"/>
        <v>7.7</v>
      </c>
      <c r="AA17" s="47">
        <f t="shared" si="8"/>
        <v>2.2999999999999998</v>
      </c>
      <c r="AB17" s="47">
        <f t="shared" si="9"/>
        <v>0.3</v>
      </c>
      <c r="AC17" s="47">
        <f t="shared" si="10"/>
        <v>1.4</v>
      </c>
      <c r="AD17" s="47">
        <f t="shared" si="11"/>
        <v>1.9</v>
      </c>
      <c r="AE17" s="47">
        <f t="shared" si="12"/>
        <v>1.7</v>
      </c>
      <c r="AF17" s="47">
        <f t="shared" si="13"/>
        <v>0.3</v>
      </c>
      <c r="AG17" s="47">
        <f>ROUND(IF('[1]Indicator Data'!K18=0,0,IF('[1]Indicator Data'!K18&gt;AG$2,10,IF('[1]Indicator Data'!K18&lt;AG$3,0,10-(AG$2-'[1]Indicator Data'!K18)/(AG$2-AG$3)*10))),1)</f>
        <v>1.9</v>
      </c>
      <c r="AH17" s="47">
        <f t="shared" si="14"/>
        <v>10</v>
      </c>
      <c r="AI17" s="47">
        <f t="shared" si="14"/>
        <v>6</v>
      </c>
      <c r="AJ17" s="47">
        <f t="shared" si="15"/>
        <v>6</v>
      </c>
      <c r="AK17" s="47">
        <f t="shared" si="15"/>
        <v>4.7</v>
      </c>
      <c r="AL17" s="47">
        <f t="shared" si="16"/>
        <v>5.4</v>
      </c>
      <c r="AM17" s="47">
        <f t="shared" si="17"/>
        <v>5.5</v>
      </c>
      <c r="AN17" s="47">
        <f t="shared" si="18"/>
        <v>7.6</v>
      </c>
      <c r="AO17" s="49">
        <f t="shared" si="19"/>
        <v>9.1999999999999993</v>
      </c>
      <c r="AP17" s="49">
        <f t="shared" si="44"/>
        <v>10</v>
      </c>
      <c r="AQ17" s="49">
        <f t="shared" si="20"/>
        <v>8.1999999999999993</v>
      </c>
      <c r="AR17" s="49">
        <f t="shared" si="21"/>
        <v>6.9</v>
      </c>
      <c r="AS17" s="47">
        <f t="shared" si="22"/>
        <v>4.8</v>
      </c>
      <c r="AT17" s="47">
        <f>IF('[1]Indicator Data'!L18="No data","x",IF('[1]Indicator Data'!CC18&lt;1000,"x",ROUND((IF('[1]Indicator Data'!L18&gt;AT$2,10,IF('[1]Indicator Data'!L18&lt;AT$3,0,10-(AT$2-'[1]Indicator Data'!L18)/(AT$2-AT$3)*10))),1)))</f>
        <v>2.9</v>
      </c>
      <c r="AU17" s="49">
        <f t="shared" si="23"/>
        <v>3.9</v>
      </c>
      <c r="AV17" s="47">
        <f>IF('[1]Indicator Data'!M18="No data","x",ROUND(IF('[1]Indicator Data'!M18=0,0,IF(LOG('[1]Indicator Data'!M18)&gt;AV$2,10,IF(LOG('[1]Indicator Data'!M18)&lt;AV$3,0,10-(AV$2-LOG('[1]Indicator Data'!M18))/(AV$2-AV$3)*10))),1))</f>
        <v>9.8000000000000007</v>
      </c>
      <c r="AW17" s="48">
        <f>IF(AV17="x","x",'[1]Indicator Data'!M18/'[1]Indicator Data'!$CB18)</f>
        <v>0.43324990783682266</v>
      </c>
      <c r="AX17" s="47">
        <f t="shared" si="24"/>
        <v>4.8</v>
      </c>
      <c r="AY17" s="47">
        <f t="shared" si="45"/>
        <v>8.1999999999999993</v>
      </c>
      <c r="AZ17" s="47" t="str">
        <f>IF('[1]Indicator Data'!N18="No data","x",ROUND(IF('[1]Indicator Data'!N18=0,0,IF(LOG('[1]Indicator Data'!N18)&gt;AZ$2,10,IF(LOG('[1]Indicator Data'!N18)&lt;AZ$3,0,10-(AZ$2-LOG('[1]Indicator Data'!N18))/(AZ$2-AZ$3)*10))),1))</f>
        <v>x</v>
      </c>
      <c r="BA17" s="48" t="str">
        <f>IF(AZ17="x","x",'[1]Indicator Data'!N18/'[1]Indicator Data'!$CB18)</f>
        <v>x</v>
      </c>
      <c r="BB17" s="47" t="str">
        <f t="shared" si="25"/>
        <v>x</v>
      </c>
      <c r="BC17" s="47" t="str">
        <f t="shared" si="46"/>
        <v>x</v>
      </c>
      <c r="BD17" s="47" t="str">
        <f>IF('[1]Indicator Data'!O18="No data","x",ROUND(IF('[1]Indicator Data'!O18=0,0,IF(LOG('[1]Indicator Data'!O18)&gt;BD$2,10,IF(LOG('[1]Indicator Data'!O18)&lt;BD$3,0,10-(BD$2-LOG('[1]Indicator Data'!O18))/(BD$2-BD$3)*10))),1))</f>
        <v>x</v>
      </c>
      <c r="BE17" s="48" t="str">
        <f>IF(BD17="x","x",'[1]Indicator Data'!O18/'[1]Indicator Data'!$CB18)</f>
        <v>x</v>
      </c>
      <c r="BF17" s="47" t="str">
        <f t="shared" si="26"/>
        <v>x</v>
      </c>
      <c r="BG17" s="47" t="str">
        <f t="shared" si="47"/>
        <v>x</v>
      </c>
      <c r="BH17" s="47" t="str">
        <f>IF('[1]Indicator Data'!P18="No data","x",ROUND(IF('[1]Indicator Data'!P18=0,0,IF(LOG('[1]Indicator Data'!P18)&gt;BH$2,10,IF(LOG('[1]Indicator Data'!P18)&lt;BH$3,0,10-(BH$2-LOG('[1]Indicator Data'!P18))/(BH$2-BH$3)*10))),1))</f>
        <v>x</v>
      </c>
      <c r="BI17" s="48" t="str">
        <f>IF(BH17="x","x",'[1]Indicator Data'!P18/'[1]Indicator Data'!$CB18)</f>
        <v>x</v>
      </c>
      <c r="BJ17" s="47" t="str">
        <f t="shared" si="27"/>
        <v>x</v>
      </c>
      <c r="BK17" s="47" t="str">
        <f t="shared" si="48"/>
        <v>x</v>
      </c>
      <c r="BL17" s="47">
        <f t="shared" si="49"/>
        <v>8.1999999999999993</v>
      </c>
      <c r="BM17" s="47">
        <f>ROUND(IF('[1]Indicator Data'!Q18=0,0,IF(LOG('[1]Indicator Data'!Q18)&gt;BM$2,10,IF(LOG('[1]Indicator Data'!Q18)&lt;BM$3,0,10-(BM$2-LOG('[1]Indicator Data'!Q18))/(BM$2-BM$3)*10))),1)</f>
        <v>9.4</v>
      </c>
      <c r="BN17" s="50">
        <f>'[1]Indicator Data'!R18</f>
        <v>0.22312627900000001</v>
      </c>
      <c r="BO17" s="47">
        <f t="shared" si="28"/>
        <v>2.2000000000000002</v>
      </c>
      <c r="BP17" s="47">
        <f t="shared" si="29"/>
        <v>7.2</v>
      </c>
      <c r="BQ17" s="47">
        <f>ROUND(IF('[1]Indicator Data'!S18=0,0,IF(LOG('[1]Indicator Data'!S18)&gt;BQ$2,10,IF(LOG('[1]Indicator Data'!S18)&lt;BQ$3,0,10-(BQ$2-LOG('[1]Indicator Data'!S18))/(BQ$2-BQ$3)*10))),1)</f>
        <v>9.4</v>
      </c>
      <c r="BR17" s="50">
        <f>'[1]Indicator Data'!T18</f>
        <v>0.23668618999999999</v>
      </c>
      <c r="BS17" s="47">
        <f t="shared" si="30"/>
        <v>2.4</v>
      </c>
      <c r="BT17" s="47">
        <f t="shared" si="31"/>
        <v>7.3</v>
      </c>
      <c r="BU17" s="47">
        <f t="shared" si="32"/>
        <v>7.3</v>
      </c>
      <c r="BV17" s="47">
        <f>ROUND(IF('[1]Indicator Data'!U18=0,0,IF(LOG('[1]Indicator Data'!U18)&gt;BV$2,10,IF(LOG('[1]Indicator Data'!U18)&lt;BV$3,0,10-(BV$2-LOG('[1]Indicator Data'!U18))/(BV$2-BV$3)*10))),1)</f>
        <v>10</v>
      </c>
      <c r="BW17" s="48">
        <f>'[1]Indicator Data'!U18/'[1]Indicator Data'!$CB18</f>
        <v>0.84477720262076872</v>
      </c>
      <c r="BX17" s="47">
        <f t="shared" si="33"/>
        <v>9.4</v>
      </c>
      <c r="BY17" s="47">
        <f t="shared" si="50"/>
        <v>9.6999999999999993</v>
      </c>
      <c r="BZ17" s="47">
        <f>ROUND(IF('[1]Indicator Data'!V18=0,0,IF(LOG('[1]Indicator Data'!V18)&gt;BZ$2,10,IF(LOG('[1]Indicator Data'!V18)&lt;BZ$3,0,10-(BZ$2-LOG('[1]Indicator Data'!V18))/(BZ$2-BZ$3)*10))),1)</f>
        <v>10</v>
      </c>
      <c r="CA17" s="48">
        <f>IF('[1]Indicator Data'!V18/'[1]Indicator Data'!$CB18&gt;1,1,'[1]Indicator Data'!V18/'[1]Indicator Data'!$CB18)</f>
        <v>0.99369751555892027</v>
      </c>
      <c r="CB17" s="47">
        <f t="shared" si="34"/>
        <v>9.9</v>
      </c>
      <c r="CC17" s="47">
        <f t="shared" si="51"/>
        <v>10</v>
      </c>
      <c r="CD17" s="47">
        <f>ROUND(IF('[1]Indicator Data'!W18=0,0,IF(LOG('[1]Indicator Data'!W18)&gt;CD$2,10,IF(LOG('[1]Indicator Data'!W18)&lt;CD$3,0,10-(CD$2-LOG('[1]Indicator Data'!W18))/(CD$2-CD$3)*10))),1)</f>
        <v>10</v>
      </c>
      <c r="CE17" s="48">
        <f>'[1]Indicator Data'!W18/'[1]Indicator Data'!$CB18</f>
        <v>0.989684645903391</v>
      </c>
      <c r="CF17" s="47">
        <f t="shared" si="35"/>
        <v>9.9</v>
      </c>
      <c r="CG17" s="47">
        <f t="shared" si="52"/>
        <v>10</v>
      </c>
      <c r="CH17" s="47">
        <f t="shared" si="36"/>
        <v>9.5</v>
      </c>
      <c r="CI17" s="47">
        <f>IF('[1]Indicator Data'!BR18="No data","x",ROUND(IF('[1]Indicator Data'!BR18&gt;CI$2,0,IF('[1]Indicator Data'!BR18&lt;CI$3,10,(CI$2-'[1]Indicator Data'!BR18)/(CI$2-CI$3)*10)),1))</f>
        <v>5.8</v>
      </c>
      <c r="CJ17" s="47">
        <f>IF('[1]Indicator Data'!BS18="No data","x",ROUND(IF('[1]Indicator Data'!BS18&gt;CJ$2,0,IF('[1]Indicator Data'!BS18&lt;CJ$3,10,(CJ$2-'[1]Indicator Data'!BS18)/(CJ$2-CJ$3)*10)),1))</f>
        <v>0.5</v>
      </c>
      <c r="CK17" s="47">
        <f>IF('[1]Indicator Data'!AC18="No data","x",ROUND(IF('[1]Indicator Data'!AC18&gt;CK$2,0,IF('[1]Indicator Data'!AC18&lt;CK$3,10,(CK$2-'[1]Indicator Data'!AC18)/(CK$2-CK$3)*10)),1))</f>
        <v>6.5</v>
      </c>
      <c r="CL17" s="47">
        <f t="shared" si="37"/>
        <v>4.3</v>
      </c>
      <c r="CM17" s="47">
        <f>IF('[1]Indicator Data'!X18="No data","x",ROUND(IF(LOG('[1]Indicator Data'!X18)&gt;CM$2,10,IF(LOG('[1]Indicator Data'!X18)&lt;CM$3,0,10-(CM$2-LOG('[1]Indicator Data'!X18))/(CM$2-CM$3)*10)),1))</f>
        <v>10</v>
      </c>
      <c r="CN17" s="47">
        <f>IF('[1]Indicator Data'!Y18="No data","x",ROUND(IF('[1]Indicator Data'!Y18&gt;CN$2,10,IF('[1]Indicator Data'!Y18&lt;CN$3,0,10-(CN$2-'[1]Indicator Data'!Y18)/(CN$2-CN$3)*10)),1))</f>
        <v>6.1</v>
      </c>
      <c r="CO17" s="47">
        <f>IF('[1]Indicator Data'!Z18="No data","x",ROUND(IF('[1]Indicator Data'!Z18&gt;CO$2,10,IF('[1]Indicator Data'!Z18&lt;CO$3,0,10-(CO$2-'[1]Indicator Data'!Z18)/(CO$2-CO$3)*10)),1))</f>
        <v>3.8</v>
      </c>
      <c r="CP17" s="47">
        <f>IF('[1]Indicator Data'!AA18="No data","x",ROUND(IF('[1]Indicator Data'!AA18&gt;CP$2,10,IF('[1]Indicator Data'!AA18&lt;CP$3,0,10-(CP$2-'[1]Indicator Data'!AA18)/(CP$2-CP$3)*10)),1))</f>
        <v>6.2</v>
      </c>
      <c r="CQ17" s="47">
        <f t="shared" si="53"/>
        <v>6.5</v>
      </c>
      <c r="CR17" s="47">
        <f t="shared" si="54"/>
        <v>5.8</v>
      </c>
      <c r="CS17" s="47">
        <f>IF('[1]Indicator Data'!AF18="No data","x",ROUND(IF('[1]Indicator Data'!AF18&gt;CS$2,10,IF('[1]Indicator Data'!AF18&lt;CS$3,0,10-(CS$2-'[1]Indicator Data'!AF18)/(CS$2-CS$3)*10)),1))</f>
        <v>5.2</v>
      </c>
      <c r="CT17" s="47">
        <f>IF('[1]Indicator Data'!AG18="No data","x",ROUND(IF('[1]Indicator Data'!AG18&gt;CT$2,10,IF('[1]Indicator Data'!AG18&lt;CT$3,0,10-(CT$2-'[1]Indicator Data'!AG18)/(CT$2-CT$3)*10)),1))</f>
        <v>2.5</v>
      </c>
      <c r="CU17" s="47">
        <f t="shared" si="55"/>
        <v>5.6</v>
      </c>
      <c r="CV17" s="47">
        <f>IF('[1]Indicator Data'!AB18="No data","x",ROUND(IF('[1]Indicator Data'!AB18&gt;CV$2,10,IF('[1]Indicator Data'!AB18&lt;CV$3,0,10-(CV$2-'[1]Indicator Data'!AB18)/(CV$2-CV$3)*10)),1))</f>
        <v>0</v>
      </c>
      <c r="CW17" s="47">
        <f t="shared" si="56"/>
        <v>3.2</v>
      </c>
      <c r="CX17" s="48">
        <f>IF('[1]Indicator Data'!AD18="No data","x",'[1]Indicator Data'!AD18/'[1]Indicator Data'!$CA18)</f>
        <v>2.1538729063062917E-4</v>
      </c>
      <c r="CY17" s="47">
        <f t="shared" si="38"/>
        <v>7.8</v>
      </c>
      <c r="CZ17" s="47">
        <f>IF('[1]Indicator Data'!AE18="No data","x",ROUND(IF('[1]Indicator Data'!AE18&gt;CZ$2,0,IF('[1]Indicator Data'!AE18&lt;CZ$3,10,(CZ$2-'[1]Indicator Data'!AE18)/(CZ$2-CZ$3)*10)),1))</f>
        <v>4</v>
      </c>
      <c r="DA17" s="47">
        <f t="shared" si="57"/>
        <v>5.9</v>
      </c>
      <c r="DB17" s="47">
        <f t="shared" si="58"/>
        <v>4.9000000000000004</v>
      </c>
      <c r="DC17" s="49">
        <f t="shared" si="39"/>
        <v>7.6</v>
      </c>
      <c r="DD17" s="51">
        <f t="shared" si="40"/>
        <v>8.1999999999999993</v>
      </c>
      <c r="DE17" s="47">
        <f>ROUND(IF('[1]Indicator Data'!AH18=0,0,IF('[1]Indicator Data'!AH18&gt;DE$2,10,IF('[1]Indicator Data'!AH18&lt;DE$3,0,10-(DE$2-'[1]Indicator Data'!AH18)/(DE$2-DE$3)*10))),1)</f>
        <v>5.0999999999999996</v>
      </c>
      <c r="DF17" s="47">
        <f>ROUND(IF('[1]Indicator Data'!AI18=0,0,IF(LOG('[1]Indicator Data'!AI18)&gt;LOG(DF$2),10,IF(LOG('[1]Indicator Data'!AI18)&lt;LOG(DF$3),0,10-(LOG(DF$2)-LOG('[1]Indicator Data'!AI18))/(LOG(DF$2)-LOG(DF$3))*10))),1)</f>
        <v>8.5</v>
      </c>
      <c r="DG17" s="49">
        <f t="shared" si="41"/>
        <v>7.1</v>
      </c>
      <c r="DH17" s="47">
        <f>'[1]Indicator Data'!AJ18</f>
        <v>0</v>
      </c>
      <c r="DI17" s="47">
        <f>'[1]Indicator Data'!AK18</f>
        <v>0</v>
      </c>
      <c r="DJ17" s="49">
        <f t="shared" si="42"/>
        <v>0</v>
      </c>
      <c r="DK17" s="51">
        <f t="shared" si="43"/>
        <v>5</v>
      </c>
      <c r="DL17" s="20"/>
      <c r="DM17" s="52"/>
    </row>
    <row r="18" spans="1:117" s="6" customFormat="1" x14ac:dyDescent="0.3">
      <c r="A18" s="44" t="str">
        <f>'[1]Indicator Data'!A19</f>
        <v>Barbados</v>
      </c>
      <c r="B18" s="45" t="str">
        <f>'[1]Indicator Data'!B19</f>
        <v>BRB</v>
      </c>
      <c r="C18" s="46">
        <f>ROUND(IF('[1]Indicator Data'!C19=0,0.1,IF(LOG('[1]Indicator Data'!C19)&gt;C$2,10,IF(LOG('[1]Indicator Data'!C19)&lt;C$3,0,10-(C$2-LOG('[1]Indicator Data'!C19))/(C$2-C$3)*10))),1)</f>
        <v>4.4000000000000004</v>
      </c>
      <c r="D18" s="47">
        <f>ROUND(IF('[1]Indicator Data'!D19=0,0.1,IF(LOG('[1]Indicator Data'!D19)&gt;D$2,10,IF(LOG('[1]Indicator Data'!D19)&lt;D$3,0,10-(D$2-LOG('[1]Indicator Data'!D19))/(D$2-D$3)*10))),1)</f>
        <v>0.1</v>
      </c>
      <c r="E18" s="47">
        <f t="shared" si="0"/>
        <v>2.5</v>
      </c>
      <c r="F18" s="47">
        <f>IF('[1]Indicator Data'!E19="No data",0.1,(ROUND(IF('[1]Indicator Data'!E19=0,0,IF(LOG('[1]Indicator Data'!E19)&gt;F$2,10,IF(LOG('[1]Indicator Data'!E19)&lt;F$3,0,10-(F$2-LOG('[1]Indicator Data'!E19))/(F$2-F$3)*10))),1)))</f>
        <v>0.1</v>
      </c>
      <c r="G18" s="47">
        <f>ROUND(IF('[1]Indicator Data'!F19=0,0,IF(LOG('[1]Indicator Data'!F19)&gt;G$2,10,IF(LOG('[1]Indicator Data'!F19)&lt;G$3,0,10-(G$2-LOG('[1]Indicator Data'!F19))/(G$2-G$3)*10))),1)</f>
        <v>3.6</v>
      </c>
      <c r="H18" s="47">
        <f>ROUND(IF('[1]Indicator Data'!G19=0,0,IF(LOG('[1]Indicator Data'!G19)&gt;H$2,10,IF(LOG('[1]Indicator Data'!G19)&lt;H$3,0,10-(H$2-LOG('[1]Indicator Data'!G19))/(H$2-H$3)*10))),1)</f>
        <v>4</v>
      </c>
      <c r="I18" s="47">
        <f>ROUND(IF('[1]Indicator Data'!H19=0,0,IF(LOG('[1]Indicator Data'!H19)&gt;I$2,10,IF(LOG('[1]Indicator Data'!H19)&lt;I$3,0,10-(I$2-LOG('[1]Indicator Data'!H19))/(I$2-I$3)*10))),1)</f>
        <v>6.8</v>
      </c>
      <c r="J18" s="47">
        <f t="shared" si="1"/>
        <v>5.6</v>
      </c>
      <c r="K18" s="47">
        <f>ROUND(IF('[1]Indicator Data'!I19=0,0,IF(LOG('[1]Indicator Data'!I19)&gt;K$2,10,IF(LOG('[1]Indicator Data'!I19)&lt;K$3,0,10-(K$2-LOG('[1]Indicator Data'!I19))/(K$2-K$3)*10))),1)</f>
        <v>3.5</v>
      </c>
      <c r="L18" s="47">
        <f t="shared" si="2"/>
        <v>4.5999999999999996</v>
      </c>
      <c r="M18" s="47">
        <f>ROUND(IF('[1]Indicator Data'!J19=0,0,IF(LOG('[1]Indicator Data'!J19)&gt;M$2,10,IF(LOG('[1]Indicator Data'!J19)&lt;M$3,0,10-(M$2-LOG('[1]Indicator Data'!J19))/(M$2-M$3)*10))),1)</f>
        <v>0</v>
      </c>
      <c r="N18" s="48">
        <f>'[1]Indicator Data'!C19/'[1]Indicator Data'!$CB19</f>
        <v>2.0486271707797188E-3</v>
      </c>
      <c r="O18" s="48">
        <f>'[1]Indicator Data'!D19/'[1]Indicator Data'!$CB19</f>
        <v>0</v>
      </c>
      <c r="P18" s="48" t="str">
        <f>IF(F18=0.1,"x",'[1]Indicator Data'!E19/'[1]Indicator Data'!$CB19)</f>
        <v>x</v>
      </c>
      <c r="Q18" s="48">
        <f>'[1]Indicator Data'!F19/'[1]Indicator Data'!$CB19</f>
        <v>5.4113963020952445E-6</v>
      </c>
      <c r="R18" s="48">
        <f>'[1]Indicator Data'!G19/'[1]Indicator Data'!$CB19</f>
        <v>1.39889168411238E-2</v>
      </c>
      <c r="S18" s="48">
        <f>'[1]Indicator Data'!H19/'[1]Indicator Data'!$CB19</f>
        <v>1.9984166915891139E-3</v>
      </c>
      <c r="T18" s="48">
        <f>'[1]Indicator Data'!I19/'[1]Indicator Data'!$CB19</f>
        <v>1.9141565364248897E-3</v>
      </c>
      <c r="U18" s="48">
        <f>'[1]Indicator Data'!J19/'[1]Indicator Data'!$CB19</f>
        <v>0</v>
      </c>
      <c r="V18" s="47">
        <f t="shared" si="3"/>
        <v>10</v>
      </c>
      <c r="W18" s="47">
        <f t="shared" si="4"/>
        <v>0</v>
      </c>
      <c r="X18" s="47">
        <f t="shared" si="5"/>
        <v>7.6</v>
      </c>
      <c r="Y18" s="47">
        <f t="shared" si="6"/>
        <v>0.1</v>
      </c>
      <c r="Z18" s="47">
        <f t="shared" si="7"/>
        <v>7.2</v>
      </c>
      <c r="AA18" s="47">
        <f t="shared" si="8"/>
        <v>7.8</v>
      </c>
      <c r="AB18" s="47">
        <f t="shared" si="9"/>
        <v>4</v>
      </c>
      <c r="AC18" s="47">
        <f t="shared" si="10"/>
        <v>6.3</v>
      </c>
      <c r="AD18" s="47">
        <f t="shared" si="11"/>
        <v>1.9</v>
      </c>
      <c r="AE18" s="47">
        <f t="shared" si="12"/>
        <v>4.5</v>
      </c>
      <c r="AF18" s="47">
        <f t="shared" si="13"/>
        <v>0</v>
      </c>
      <c r="AG18" s="47">
        <f>ROUND(IF('[1]Indicator Data'!K19=0,0,IF('[1]Indicator Data'!K19&gt;AG$2,10,IF('[1]Indicator Data'!K19&lt;AG$3,0,10-(AG$2-'[1]Indicator Data'!K19)/(AG$2-AG$3)*10))),1)</f>
        <v>1</v>
      </c>
      <c r="AH18" s="47">
        <f t="shared" si="14"/>
        <v>7.2</v>
      </c>
      <c r="AI18" s="47">
        <f t="shared" si="14"/>
        <v>0.1</v>
      </c>
      <c r="AJ18" s="47">
        <f t="shared" si="15"/>
        <v>5.9</v>
      </c>
      <c r="AK18" s="47">
        <f t="shared" si="15"/>
        <v>5.4</v>
      </c>
      <c r="AL18" s="47">
        <f t="shared" si="16"/>
        <v>5.7</v>
      </c>
      <c r="AM18" s="47">
        <f t="shared" si="17"/>
        <v>2.7</v>
      </c>
      <c r="AN18" s="47">
        <f t="shared" si="18"/>
        <v>0</v>
      </c>
      <c r="AO18" s="49">
        <f t="shared" si="19"/>
        <v>5.6</v>
      </c>
      <c r="AP18" s="49">
        <f t="shared" si="44"/>
        <v>0.1</v>
      </c>
      <c r="AQ18" s="49">
        <f t="shared" si="20"/>
        <v>5.7</v>
      </c>
      <c r="AR18" s="49">
        <f t="shared" si="21"/>
        <v>4.5999999999999996</v>
      </c>
      <c r="AS18" s="47">
        <f t="shared" si="22"/>
        <v>0.5</v>
      </c>
      <c r="AT18" s="47" t="str">
        <f>IF('[1]Indicator Data'!L19="No data","x",IF('[1]Indicator Data'!CC19&lt;1000,"x",ROUND((IF('[1]Indicator Data'!L19&gt;AT$2,10,IF('[1]Indicator Data'!L19&lt;AT$3,0,10-(AT$2-'[1]Indicator Data'!L19)/(AT$2-AT$3)*10))),1)))</f>
        <v>x</v>
      </c>
      <c r="AU18" s="49">
        <f t="shared" si="23"/>
        <v>0.5</v>
      </c>
      <c r="AV18" s="47" t="str">
        <f>IF('[1]Indicator Data'!M19="No data","x",ROUND(IF('[1]Indicator Data'!M19=0,0,IF(LOG('[1]Indicator Data'!M19)&gt;AV$2,10,IF(LOG('[1]Indicator Data'!M19)&lt;AV$3,0,10-(AV$2-LOG('[1]Indicator Data'!M19))/(AV$2-AV$3)*10))),1))</f>
        <v>x</v>
      </c>
      <c r="AW18" s="48" t="str">
        <f>IF(AV18="x","x",'[1]Indicator Data'!M19/'[1]Indicator Data'!$CB19)</f>
        <v>x</v>
      </c>
      <c r="AX18" s="47" t="str">
        <f t="shared" si="24"/>
        <v>x</v>
      </c>
      <c r="AY18" s="47" t="str">
        <f t="shared" si="45"/>
        <v>x</v>
      </c>
      <c r="AZ18" s="47" t="str">
        <f>IF('[1]Indicator Data'!N19="No data","x",ROUND(IF('[1]Indicator Data'!N19=0,0,IF(LOG('[1]Indicator Data'!N19)&gt;AZ$2,10,IF(LOG('[1]Indicator Data'!N19)&lt;AZ$3,0,10-(AZ$2-LOG('[1]Indicator Data'!N19))/(AZ$2-AZ$3)*10))),1))</f>
        <v>x</v>
      </c>
      <c r="BA18" s="48" t="str">
        <f>IF(AZ18="x","x",'[1]Indicator Data'!N19/'[1]Indicator Data'!$CB19)</f>
        <v>x</v>
      </c>
      <c r="BB18" s="47" t="str">
        <f t="shared" si="25"/>
        <v>x</v>
      </c>
      <c r="BC18" s="47" t="str">
        <f t="shared" si="46"/>
        <v>x</v>
      </c>
      <c r="BD18" s="47" t="str">
        <f>IF('[1]Indicator Data'!O19="No data","x",ROUND(IF('[1]Indicator Data'!O19=0,0,IF(LOG('[1]Indicator Data'!O19)&gt;BD$2,10,IF(LOG('[1]Indicator Data'!O19)&lt;BD$3,0,10-(BD$2-LOG('[1]Indicator Data'!O19))/(BD$2-BD$3)*10))),1))</f>
        <v>x</v>
      </c>
      <c r="BE18" s="48" t="str">
        <f>IF(BD18="x","x",'[1]Indicator Data'!O19/'[1]Indicator Data'!$CB19)</f>
        <v>x</v>
      </c>
      <c r="BF18" s="47" t="str">
        <f t="shared" si="26"/>
        <v>x</v>
      </c>
      <c r="BG18" s="47" t="str">
        <f t="shared" si="47"/>
        <v>x</v>
      </c>
      <c r="BH18" s="47" t="str">
        <f>IF('[1]Indicator Data'!P19="No data","x",ROUND(IF('[1]Indicator Data'!P19=0,0,IF(LOG('[1]Indicator Data'!P19)&gt;BH$2,10,IF(LOG('[1]Indicator Data'!P19)&lt;BH$3,0,10-(BH$2-LOG('[1]Indicator Data'!P19))/(BH$2-BH$3)*10))),1))</f>
        <v>x</v>
      </c>
      <c r="BI18" s="48" t="str">
        <f>IF(BH18="x","x",'[1]Indicator Data'!P19/'[1]Indicator Data'!$CB19)</f>
        <v>x</v>
      </c>
      <c r="BJ18" s="47" t="str">
        <f t="shared" si="27"/>
        <v>x</v>
      </c>
      <c r="BK18" s="47" t="str">
        <f t="shared" si="48"/>
        <v>x</v>
      </c>
      <c r="BL18" s="47" t="str">
        <f t="shared" si="49"/>
        <v>x</v>
      </c>
      <c r="BM18" s="47">
        <f>ROUND(IF('[1]Indicator Data'!Q19=0,0,IF(LOG('[1]Indicator Data'!Q19)&gt;BM$2,10,IF(LOG('[1]Indicator Data'!Q19)&lt;BM$3,0,10-(BM$2-LOG('[1]Indicator Data'!Q19))/(BM$2-BM$3)*10))),1)</f>
        <v>0</v>
      </c>
      <c r="BN18" s="50">
        <f>'[1]Indicator Data'!R19</f>
        <v>0</v>
      </c>
      <c r="BO18" s="47">
        <f t="shared" si="28"/>
        <v>0</v>
      </c>
      <c r="BP18" s="47">
        <f t="shared" si="29"/>
        <v>0</v>
      </c>
      <c r="BQ18" s="47">
        <f>ROUND(IF('[1]Indicator Data'!S19=0,0,IF(LOG('[1]Indicator Data'!S19)&gt;BQ$2,10,IF(LOG('[1]Indicator Data'!S19)&lt;BQ$3,0,10-(BQ$2-LOG('[1]Indicator Data'!S19))/(BQ$2-BQ$3)*10))),1)</f>
        <v>0</v>
      </c>
      <c r="BR18" s="50">
        <f>'[1]Indicator Data'!T19</f>
        <v>0</v>
      </c>
      <c r="BS18" s="47">
        <f t="shared" si="30"/>
        <v>0</v>
      </c>
      <c r="BT18" s="47">
        <f t="shared" si="31"/>
        <v>0</v>
      </c>
      <c r="BU18" s="47">
        <f t="shared" si="32"/>
        <v>0</v>
      </c>
      <c r="BV18" s="47">
        <f>ROUND(IF('[1]Indicator Data'!U19=0,0,IF(LOG('[1]Indicator Data'!U19)&gt;BV$2,10,IF(LOG('[1]Indicator Data'!U19)&lt;BV$3,0,10-(BV$2-LOG('[1]Indicator Data'!U19))/(BV$2-BV$3)*10))),1)</f>
        <v>6</v>
      </c>
      <c r="BW18" s="48">
        <f>'[1]Indicator Data'!U19/'[1]Indicator Data'!$CB19</f>
        <v>0.56166282567774395</v>
      </c>
      <c r="BX18" s="47">
        <f t="shared" si="33"/>
        <v>6.2</v>
      </c>
      <c r="BY18" s="47">
        <f t="shared" si="50"/>
        <v>6.1</v>
      </c>
      <c r="BZ18" s="47">
        <f>ROUND(IF('[1]Indicator Data'!V19=0,0,IF(LOG('[1]Indicator Data'!V19)&gt;BZ$2,10,IF(LOG('[1]Indicator Data'!V19)&lt;BZ$3,0,10-(BZ$2-LOG('[1]Indicator Data'!V19))/(BZ$2-BZ$3)*10))),1)</f>
        <v>6.3</v>
      </c>
      <c r="CA18" s="48">
        <f>IF('[1]Indicator Data'!V19/'[1]Indicator Data'!$CB19&gt;1,1,'[1]Indicator Data'!V19/'[1]Indicator Data'!$CB19)</f>
        <v>0.8971024871593688</v>
      </c>
      <c r="CB18" s="47">
        <f t="shared" si="34"/>
        <v>9</v>
      </c>
      <c r="CC18" s="47">
        <f t="shared" si="51"/>
        <v>7.9</v>
      </c>
      <c r="CD18" s="47">
        <f>ROUND(IF('[1]Indicator Data'!W19=0,0,IF(LOG('[1]Indicator Data'!W19)&gt;CD$2,10,IF(LOG('[1]Indicator Data'!W19)&lt;CD$3,0,10-(CD$2-LOG('[1]Indicator Data'!W19))/(CD$2-CD$3)*10))),1)</f>
        <v>6.2</v>
      </c>
      <c r="CE18" s="48">
        <f>'[1]Indicator Data'!W19/'[1]Indicator Data'!$CB19</f>
        <v>0.82039021004169388</v>
      </c>
      <c r="CF18" s="47">
        <f t="shared" si="35"/>
        <v>8.1999999999999993</v>
      </c>
      <c r="CG18" s="47">
        <f t="shared" si="52"/>
        <v>7.3</v>
      </c>
      <c r="CH18" s="47">
        <f t="shared" si="36"/>
        <v>6</v>
      </c>
      <c r="CI18" s="47">
        <f>IF('[1]Indicator Data'!BR19="No data","x",ROUND(IF('[1]Indicator Data'!BR19&gt;CI$2,0,IF('[1]Indicator Data'!BR19&lt;CI$3,10,(CI$2-'[1]Indicator Data'!BR19)/(CI$2-CI$3)*10)),1))</f>
        <v>0.3</v>
      </c>
      <c r="CJ18" s="47">
        <f>IF('[1]Indicator Data'!BS19="No data","x",ROUND(IF('[1]Indicator Data'!BS19&gt;CJ$2,0,IF('[1]Indicator Data'!BS19&lt;CJ$3,10,(CJ$2-'[1]Indicator Data'!BS19)/(CJ$2-CJ$3)*10)),1))</f>
        <v>0.3</v>
      </c>
      <c r="CK18" s="47">
        <f>IF('[1]Indicator Data'!AC19="No data","x",ROUND(IF('[1]Indicator Data'!AC19&gt;CK$2,0,IF('[1]Indicator Data'!AC19&lt;CK$3,10,(CK$2-'[1]Indicator Data'!AC19)/(CK$2-CK$3)*10)),1))</f>
        <v>1.2</v>
      </c>
      <c r="CL18" s="47">
        <f t="shared" si="37"/>
        <v>0.6</v>
      </c>
      <c r="CM18" s="47">
        <f>IF('[1]Indicator Data'!X19="No data","x",ROUND(IF(LOG('[1]Indicator Data'!X19)&gt;CM$2,10,IF(LOG('[1]Indicator Data'!X19)&lt;CM$3,0,10-(CM$2-LOG('[1]Indicator Data'!X19))/(CM$2-CM$3)*10)),1))</f>
        <v>9.4</v>
      </c>
      <c r="CN18" s="47">
        <f>IF('[1]Indicator Data'!Y19="No data","x",ROUND(IF('[1]Indicator Data'!Y19&gt;CN$2,10,IF('[1]Indicator Data'!Y19&lt;CN$3,0,10-(CN$2-'[1]Indicator Data'!Y19)/(CN$2-CN$3)*10)),1))</f>
        <v>0.5</v>
      </c>
      <c r="CO18" s="47">
        <f>IF('[1]Indicator Data'!Z19="No data","x",ROUND(IF('[1]Indicator Data'!Z19&gt;CO$2,10,IF('[1]Indicator Data'!Z19&lt;CO$3,0,10-(CO$2-'[1]Indicator Data'!Z19)/(CO$2-CO$3)*10)),1))</f>
        <v>3.1</v>
      </c>
      <c r="CP18" s="47" t="str">
        <f>IF('[1]Indicator Data'!AA19="No data","x",ROUND(IF('[1]Indicator Data'!AA19&gt;CP$2,10,IF('[1]Indicator Data'!AA19&lt;CP$3,0,10-(CP$2-'[1]Indicator Data'!AA19)/(CP$2-CP$3)*10)),1))</f>
        <v>x</v>
      </c>
      <c r="CQ18" s="47">
        <f t="shared" si="53"/>
        <v>4.3</v>
      </c>
      <c r="CR18" s="47">
        <f t="shared" si="54"/>
        <v>3.1</v>
      </c>
      <c r="CS18" s="47" t="str">
        <f>IF('[1]Indicator Data'!AF19="No data","x",ROUND(IF('[1]Indicator Data'!AF19&gt;CS$2,10,IF('[1]Indicator Data'!AF19&lt;CS$3,0,10-(CS$2-'[1]Indicator Data'!AF19)/(CS$2-CS$3)*10)),1))</f>
        <v>x</v>
      </c>
      <c r="CT18" s="47">
        <f>IF('[1]Indicator Data'!AG19="No data","x",ROUND(IF('[1]Indicator Data'!AG19&gt;CT$2,10,IF('[1]Indicator Data'!AG19&lt;CT$3,0,10-(CT$2-'[1]Indicator Data'!AG19)/(CT$2-CT$3)*10)),1))</f>
        <v>0.2</v>
      </c>
      <c r="CU18" s="47">
        <f t="shared" si="55"/>
        <v>3.3</v>
      </c>
      <c r="CV18" s="47">
        <f>IF('[1]Indicator Data'!AB19="No data","x",ROUND(IF('[1]Indicator Data'!AB19&gt;CV$2,10,IF('[1]Indicator Data'!AB19&lt;CV$3,0,10-(CV$2-'[1]Indicator Data'!AB19)/(CV$2-CV$3)*10)),1))</f>
        <v>0.3</v>
      </c>
      <c r="CW18" s="47">
        <f t="shared" si="56"/>
        <v>0.5</v>
      </c>
      <c r="CX18" s="48">
        <f>IF('[1]Indicator Data'!AD19="No data","x",'[1]Indicator Data'!AD19/'[1]Indicator Data'!$CA19)</f>
        <v>2.0530951279008669E-4</v>
      </c>
      <c r="CY18" s="47">
        <f t="shared" si="38"/>
        <v>7.9</v>
      </c>
      <c r="CZ18" s="47">
        <f>IF('[1]Indicator Data'!AE19="No data","x",ROUND(IF('[1]Indicator Data'!AE19&gt;CZ$2,0,IF('[1]Indicator Data'!AE19&lt;CZ$3,10,(CZ$2-'[1]Indicator Data'!AE19)/(CZ$2-CZ$3)*10)),1))</f>
        <v>2</v>
      </c>
      <c r="DA18" s="47">
        <f t="shared" si="57"/>
        <v>5</v>
      </c>
      <c r="DB18" s="47">
        <f t="shared" si="58"/>
        <v>2.9</v>
      </c>
      <c r="DC18" s="49">
        <f t="shared" si="39"/>
        <v>4.2</v>
      </c>
      <c r="DD18" s="51">
        <f t="shared" si="40"/>
        <v>3.8</v>
      </c>
      <c r="DE18" s="47">
        <f>ROUND(IF('[1]Indicator Data'!AH19=0,0,IF('[1]Indicator Data'!AH19&gt;DE$2,10,IF('[1]Indicator Data'!AH19&lt;DE$3,0,10-(DE$2-'[1]Indicator Data'!AH19)/(DE$2-DE$3)*10))),1)</f>
        <v>0</v>
      </c>
      <c r="DF18" s="47">
        <f>ROUND(IF('[1]Indicator Data'!AI19=0,0,IF(LOG('[1]Indicator Data'!AI19)&gt;LOG(DF$2),10,IF(LOG('[1]Indicator Data'!AI19)&lt;LOG(DF$3),0,10-(LOG(DF$2)-LOG('[1]Indicator Data'!AI19))/(LOG(DF$2)-LOG(DF$3))*10))),1)</f>
        <v>0</v>
      </c>
      <c r="DG18" s="49">
        <f t="shared" si="41"/>
        <v>0</v>
      </c>
      <c r="DH18" s="47">
        <f>'[1]Indicator Data'!AJ19</f>
        <v>0</v>
      </c>
      <c r="DI18" s="47">
        <f>'[1]Indicator Data'!AK19</f>
        <v>0</v>
      </c>
      <c r="DJ18" s="49">
        <f t="shared" si="42"/>
        <v>0</v>
      </c>
      <c r="DK18" s="51">
        <f t="shared" si="43"/>
        <v>0</v>
      </c>
      <c r="DL18" s="20"/>
      <c r="DM18" s="52"/>
    </row>
    <row r="19" spans="1:117" s="6" customFormat="1" x14ac:dyDescent="0.3">
      <c r="A19" s="44" t="str">
        <f>'[1]Indicator Data'!A20</f>
        <v>Belarus</v>
      </c>
      <c r="B19" s="45" t="str">
        <f>'[1]Indicator Data'!B20</f>
        <v>BLR</v>
      </c>
      <c r="C19" s="46">
        <f>ROUND(IF('[1]Indicator Data'!C20=0,0.1,IF(LOG('[1]Indicator Data'!C20)&gt;C$2,10,IF(LOG('[1]Indicator Data'!C20)&lt;C$3,0,10-(C$2-LOG('[1]Indicator Data'!C20))/(C$2-C$3)*10))),1)</f>
        <v>0.1</v>
      </c>
      <c r="D19" s="47">
        <f>ROUND(IF('[1]Indicator Data'!D20=0,0.1,IF(LOG('[1]Indicator Data'!D20)&gt;D$2,10,IF(LOG('[1]Indicator Data'!D20)&lt;D$3,0,10-(D$2-LOG('[1]Indicator Data'!D20))/(D$2-D$3)*10))),1)</f>
        <v>0.1</v>
      </c>
      <c r="E19" s="47">
        <f t="shared" si="0"/>
        <v>0.1</v>
      </c>
      <c r="F19" s="47">
        <f>IF('[1]Indicator Data'!E20="No data",0.1,(ROUND(IF('[1]Indicator Data'!E20=0,0,IF(LOG('[1]Indicator Data'!E20)&gt;F$2,10,IF(LOG('[1]Indicator Data'!E20)&lt;F$3,0,10-(F$2-LOG('[1]Indicator Data'!E20))/(F$2-F$3)*10))),1)))</f>
        <v>7.1</v>
      </c>
      <c r="G19" s="47">
        <f>ROUND(IF('[1]Indicator Data'!F20=0,0,IF(LOG('[1]Indicator Data'!F20)&gt;G$2,10,IF(LOG('[1]Indicator Data'!F20)&lt;G$3,0,10-(G$2-LOG('[1]Indicator Data'!F20))/(G$2-G$3)*10))),1)</f>
        <v>0</v>
      </c>
      <c r="H19" s="47">
        <f>ROUND(IF('[1]Indicator Data'!G20=0,0,IF(LOG('[1]Indicator Data'!G20)&gt;H$2,10,IF(LOG('[1]Indicator Data'!G20)&lt;H$3,0,10-(H$2-LOG('[1]Indicator Data'!G20))/(H$2-H$3)*10))),1)</f>
        <v>0</v>
      </c>
      <c r="I19" s="47">
        <f>ROUND(IF('[1]Indicator Data'!H20=0,0,IF(LOG('[1]Indicator Data'!H20)&gt;I$2,10,IF(LOG('[1]Indicator Data'!H20)&lt;I$3,0,10-(I$2-LOG('[1]Indicator Data'!H20))/(I$2-I$3)*10))),1)</f>
        <v>0</v>
      </c>
      <c r="J19" s="47">
        <f t="shared" si="1"/>
        <v>0</v>
      </c>
      <c r="K19" s="47">
        <f>ROUND(IF('[1]Indicator Data'!I20=0,0,IF(LOG('[1]Indicator Data'!I20)&gt;K$2,10,IF(LOG('[1]Indicator Data'!I20)&lt;K$3,0,10-(K$2-LOG('[1]Indicator Data'!I20))/(K$2-K$3)*10))),1)</f>
        <v>0</v>
      </c>
      <c r="L19" s="47">
        <f t="shared" si="2"/>
        <v>0</v>
      </c>
      <c r="M19" s="47">
        <f>ROUND(IF('[1]Indicator Data'!J20=0,0,IF(LOG('[1]Indicator Data'!J20)&gt;M$2,10,IF(LOG('[1]Indicator Data'!J20)&lt;M$3,0,10-(M$2-LOG('[1]Indicator Data'!J20))/(M$2-M$3)*10))),1)</f>
        <v>0</v>
      </c>
      <c r="N19" s="48">
        <f>'[1]Indicator Data'!C20/'[1]Indicator Data'!$CB20</f>
        <v>0</v>
      </c>
      <c r="O19" s="48">
        <f>'[1]Indicator Data'!D20/'[1]Indicator Data'!$CB20</f>
        <v>0</v>
      </c>
      <c r="P19" s="48">
        <f>IF(F19=0.1,"x",'[1]Indicator Data'!E20/'[1]Indicator Data'!$CB20)</f>
        <v>7.5713172034969139E-3</v>
      </c>
      <c r="Q19" s="48">
        <f>'[1]Indicator Data'!F20/'[1]Indicator Data'!$CB20</f>
        <v>0</v>
      </c>
      <c r="R19" s="48">
        <f>'[1]Indicator Data'!G20/'[1]Indicator Data'!$CB20</f>
        <v>0</v>
      </c>
      <c r="S19" s="48">
        <f>'[1]Indicator Data'!H20/'[1]Indicator Data'!$CB20</f>
        <v>0</v>
      </c>
      <c r="T19" s="48">
        <f>'[1]Indicator Data'!I20/'[1]Indicator Data'!$CB20</f>
        <v>0</v>
      </c>
      <c r="U19" s="48">
        <f>'[1]Indicator Data'!J20/'[1]Indicator Data'!$CB20</f>
        <v>0</v>
      </c>
      <c r="V19" s="47">
        <f t="shared" si="3"/>
        <v>0</v>
      </c>
      <c r="W19" s="47">
        <f t="shared" si="4"/>
        <v>0</v>
      </c>
      <c r="X19" s="47">
        <f t="shared" si="5"/>
        <v>0</v>
      </c>
      <c r="Y19" s="47">
        <f t="shared" si="6"/>
        <v>5</v>
      </c>
      <c r="Z19" s="47">
        <f t="shared" si="7"/>
        <v>0</v>
      </c>
      <c r="AA19" s="47">
        <f t="shared" si="8"/>
        <v>0</v>
      </c>
      <c r="AB19" s="47">
        <f t="shared" si="9"/>
        <v>0</v>
      </c>
      <c r="AC19" s="47">
        <f t="shared" si="10"/>
        <v>0</v>
      </c>
      <c r="AD19" s="47">
        <f t="shared" si="11"/>
        <v>0</v>
      </c>
      <c r="AE19" s="47">
        <f t="shared" si="12"/>
        <v>0</v>
      </c>
      <c r="AF19" s="47">
        <f t="shared" si="13"/>
        <v>0</v>
      </c>
      <c r="AG19" s="47">
        <f>ROUND(IF('[1]Indicator Data'!K20=0,0,IF('[1]Indicator Data'!K20&gt;AG$2,10,IF('[1]Indicator Data'!K20&lt;AG$3,0,10-(AG$2-'[1]Indicator Data'!K20)/(AG$2-AG$3)*10))),1)</f>
        <v>0</v>
      </c>
      <c r="AH19" s="47">
        <f t="shared" si="14"/>
        <v>0.1</v>
      </c>
      <c r="AI19" s="47">
        <f t="shared" si="14"/>
        <v>0.1</v>
      </c>
      <c r="AJ19" s="47">
        <f t="shared" si="15"/>
        <v>0</v>
      </c>
      <c r="AK19" s="47">
        <f t="shared" si="15"/>
        <v>0</v>
      </c>
      <c r="AL19" s="47">
        <f t="shared" si="16"/>
        <v>0</v>
      </c>
      <c r="AM19" s="47">
        <f t="shared" si="17"/>
        <v>0</v>
      </c>
      <c r="AN19" s="47">
        <f t="shared" si="18"/>
        <v>0</v>
      </c>
      <c r="AO19" s="49">
        <f t="shared" si="19"/>
        <v>0.1</v>
      </c>
      <c r="AP19" s="49">
        <f t="shared" si="44"/>
        <v>6.2</v>
      </c>
      <c r="AQ19" s="49">
        <f t="shared" si="20"/>
        <v>0</v>
      </c>
      <c r="AR19" s="49">
        <f t="shared" si="21"/>
        <v>0</v>
      </c>
      <c r="AS19" s="47">
        <f t="shared" si="22"/>
        <v>0</v>
      </c>
      <c r="AT19" s="47">
        <f>IF('[1]Indicator Data'!L20="No data","x",IF('[1]Indicator Data'!CC20&lt;1000,"x",ROUND((IF('[1]Indicator Data'!L20&gt;AT$2,10,IF('[1]Indicator Data'!L20&lt;AT$3,0,10-(AT$2-'[1]Indicator Data'!L20)/(AT$2-AT$3)*10))),1)))</f>
        <v>2.9</v>
      </c>
      <c r="AU19" s="49">
        <f t="shared" si="23"/>
        <v>1.5</v>
      </c>
      <c r="AV19" s="47">
        <f>IF('[1]Indicator Data'!M20="No data","x",ROUND(IF('[1]Indicator Data'!M20=0,0,IF(LOG('[1]Indicator Data'!M20)&gt;AV$2,10,IF(LOG('[1]Indicator Data'!M20)&lt;AV$3,0,10-(AV$2-LOG('[1]Indicator Data'!M20))/(AV$2-AV$3)*10))),1))</f>
        <v>6.9</v>
      </c>
      <c r="AW19" s="48">
        <f>IF(AV19="x","x",'[1]Indicator Data'!M20/'[1]Indicator Data'!$CB20)</f>
        <v>6.9886281057568292E-2</v>
      </c>
      <c r="AX19" s="47">
        <f t="shared" si="24"/>
        <v>0.8</v>
      </c>
      <c r="AY19" s="47">
        <f t="shared" si="45"/>
        <v>4.5</v>
      </c>
      <c r="AZ19" s="47" t="str">
        <f>IF('[1]Indicator Data'!N20="No data","x",ROUND(IF('[1]Indicator Data'!N20=0,0,IF(LOG('[1]Indicator Data'!N20)&gt;AZ$2,10,IF(LOG('[1]Indicator Data'!N20)&lt;AZ$3,0,10-(AZ$2-LOG('[1]Indicator Data'!N20))/(AZ$2-AZ$3)*10))),1))</f>
        <v>x</v>
      </c>
      <c r="BA19" s="48" t="str">
        <f>IF(AZ19="x","x",'[1]Indicator Data'!N20/'[1]Indicator Data'!$CB20)</f>
        <v>x</v>
      </c>
      <c r="BB19" s="47" t="str">
        <f t="shared" si="25"/>
        <v>x</v>
      </c>
      <c r="BC19" s="47" t="str">
        <f t="shared" si="46"/>
        <v>x</v>
      </c>
      <c r="BD19" s="47" t="str">
        <f>IF('[1]Indicator Data'!O20="No data","x",ROUND(IF('[1]Indicator Data'!O20=0,0,IF(LOG('[1]Indicator Data'!O20)&gt;BD$2,10,IF(LOG('[1]Indicator Data'!O20)&lt;BD$3,0,10-(BD$2-LOG('[1]Indicator Data'!O20))/(BD$2-BD$3)*10))),1))</f>
        <v>x</v>
      </c>
      <c r="BE19" s="48" t="str">
        <f>IF(BD19="x","x",'[1]Indicator Data'!O20/'[1]Indicator Data'!$CB20)</f>
        <v>x</v>
      </c>
      <c r="BF19" s="47" t="str">
        <f t="shared" si="26"/>
        <v>x</v>
      </c>
      <c r="BG19" s="47" t="str">
        <f t="shared" si="47"/>
        <v>x</v>
      </c>
      <c r="BH19" s="47" t="str">
        <f>IF('[1]Indicator Data'!P20="No data","x",ROUND(IF('[1]Indicator Data'!P20=0,0,IF(LOG('[1]Indicator Data'!P20)&gt;BH$2,10,IF(LOG('[1]Indicator Data'!P20)&lt;BH$3,0,10-(BH$2-LOG('[1]Indicator Data'!P20))/(BH$2-BH$3)*10))),1))</f>
        <v>x</v>
      </c>
      <c r="BI19" s="48" t="str">
        <f>IF(BH19="x","x",'[1]Indicator Data'!P20/'[1]Indicator Data'!$CB20)</f>
        <v>x</v>
      </c>
      <c r="BJ19" s="47" t="str">
        <f t="shared" si="27"/>
        <v>x</v>
      </c>
      <c r="BK19" s="47" t="str">
        <f t="shared" si="48"/>
        <v>x</v>
      </c>
      <c r="BL19" s="47">
        <f t="shared" si="49"/>
        <v>4.5</v>
      </c>
      <c r="BM19" s="47">
        <f>ROUND(IF('[1]Indicator Data'!Q20=0,0,IF(LOG('[1]Indicator Data'!Q20)&gt;BM$2,10,IF(LOG('[1]Indicator Data'!Q20)&lt;BM$3,0,10-(BM$2-LOG('[1]Indicator Data'!Q20))/(BM$2-BM$3)*10))),1)</f>
        <v>0</v>
      </c>
      <c r="BN19" s="50">
        <f>'[1]Indicator Data'!R20</f>
        <v>0</v>
      </c>
      <c r="BO19" s="47">
        <f t="shared" si="28"/>
        <v>0</v>
      </c>
      <c r="BP19" s="47">
        <f t="shared" si="29"/>
        <v>0</v>
      </c>
      <c r="BQ19" s="47">
        <f>ROUND(IF('[1]Indicator Data'!S20=0,0,IF(LOG('[1]Indicator Data'!S20)&gt;BQ$2,10,IF(LOG('[1]Indicator Data'!S20)&lt;BQ$3,0,10-(BQ$2-LOG('[1]Indicator Data'!S20))/(BQ$2-BQ$3)*10))),1)</f>
        <v>0</v>
      </c>
      <c r="BR19" s="50">
        <f>'[1]Indicator Data'!T20</f>
        <v>0</v>
      </c>
      <c r="BS19" s="47">
        <f t="shared" si="30"/>
        <v>0</v>
      </c>
      <c r="BT19" s="47">
        <f t="shared" si="31"/>
        <v>0</v>
      </c>
      <c r="BU19" s="47">
        <f t="shared" si="32"/>
        <v>0</v>
      </c>
      <c r="BV19" s="47">
        <f>ROUND(IF('[1]Indicator Data'!U20=0,0,IF(LOG('[1]Indicator Data'!U20)&gt;BV$2,10,IF(LOG('[1]Indicator Data'!U20)&lt;BV$3,0,10-(BV$2-LOG('[1]Indicator Data'!U20))/(BV$2-BV$3)*10))),1)</f>
        <v>0</v>
      </c>
      <c r="BW19" s="48">
        <f>'[1]Indicator Data'!U20/'[1]Indicator Data'!$CB20</f>
        <v>0</v>
      </c>
      <c r="BX19" s="47">
        <f t="shared" si="33"/>
        <v>0</v>
      </c>
      <c r="BY19" s="47">
        <f t="shared" si="50"/>
        <v>0</v>
      </c>
      <c r="BZ19" s="47">
        <f>ROUND(IF('[1]Indicator Data'!V20=0,0,IF(LOG('[1]Indicator Data'!V20)&gt;BZ$2,10,IF(LOG('[1]Indicator Data'!V20)&lt;BZ$3,0,10-(BZ$2-LOG('[1]Indicator Data'!V20))/(BZ$2-BZ$3)*10))),1)</f>
        <v>0</v>
      </c>
      <c r="CA19" s="48">
        <f>IF('[1]Indicator Data'!V20/'[1]Indicator Data'!$CB20&gt;1,1,'[1]Indicator Data'!V20/'[1]Indicator Data'!$CB20)</f>
        <v>0</v>
      </c>
      <c r="CB19" s="47">
        <f t="shared" si="34"/>
        <v>0</v>
      </c>
      <c r="CC19" s="47">
        <f t="shared" si="51"/>
        <v>0</v>
      </c>
      <c r="CD19" s="47">
        <f>ROUND(IF('[1]Indicator Data'!W20=0,0,IF(LOG('[1]Indicator Data'!W20)&gt;CD$2,10,IF(LOG('[1]Indicator Data'!W20)&lt;CD$3,0,10-(CD$2-LOG('[1]Indicator Data'!W20))/(CD$2-CD$3)*10))),1)</f>
        <v>0</v>
      </c>
      <c r="CE19" s="48">
        <f>'[1]Indicator Data'!W20/'[1]Indicator Data'!$CB20</f>
        <v>0</v>
      </c>
      <c r="CF19" s="47">
        <f t="shared" si="35"/>
        <v>0</v>
      </c>
      <c r="CG19" s="47">
        <f t="shared" si="52"/>
        <v>0</v>
      </c>
      <c r="CH19" s="47">
        <f t="shared" si="36"/>
        <v>0</v>
      </c>
      <c r="CI19" s="47">
        <f>IF('[1]Indicator Data'!BR20="No data","x",ROUND(IF('[1]Indicator Data'!BR20&gt;CI$2,0,IF('[1]Indicator Data'!BR20&lt;CI$3,10,(CI$2-'[1]Indicator Data'!BR20)/(CI$2-CI$3)*10)),1))</f>
        <v>0.2</v>
      </c>
      <c r="CJ19" s="47">
        <f>IF('[1]Indicator Data'!BS20="No data","x",ROUND(IF('[1]Indicator Data'!BS20&gt;CJ$2,0,IF('[1]Indicator Data'!BS20&lt;CJ$3,10,(CJ$2-'[1]Indicator Data'!BS20)/(CJ$2-CJ$3)*10)),1))</f>
        <v>0.6</v>
      </c>
      <c r="CK19" s="47" t="str">
        <f>IF('[1]Indicator Data'!AC20="No data","x",ROUND(IF('[1]Indicator Data'!AC20&gt;CK$2,0,IF('[1]Indicator Data'!AC20&lt;CK$3,10,(CK$2-'[1]Indicator Data'!AC20)/(CK$2-CK$3)*10)),1))</f>
        <v>x</v>
      </c>
      <c r="CL19" s="47">
        <f t="shared" si="37"/>
        <v>0.4</v>
      </c>
      <c r="CM19" s="47">
        <f>IF('[1]Indicator Data'!X20="No data","x",ROUND(IF(LOG('[1]Indicator Data'!X20)&gt;CM$2,10,IF(LOG('[1]Indicator Data'!X20)&lt;CM$3,0,10-(CM$2-LOG('[1]Indicator Data'!X20))/(CM$2-CM$3)*10)),1))</f>
        <v>5.6</v>
      </c>
      <c r="CN19" s="47">
        <f>IF('[1]Indicator Data'!Y20="No data","x",ROUND(IF('[1]Indicator Data'!Y20&gt;CN$2,10,IF('[1]Indicator Data'!Y20&lt;CN$3,0,10-(CN$2-'[1]Indicator Data'!Y20)/(CN$2-CN$3)*10)),1))</f>
        <v>0.7</v>
      </c>
      <c r="CO19" s="47">
        <f>IF('[1]Indicator Data'!Z20="No data","x",ROUND(IF('[1]Indicator Data'!Z20&gt;CO$2,10,IF('[1]Indicator Data'!Z20&lt;CO$3,0,10-(CO$2-'[1]Indicator Data'!Z20)/(CO$2-CO$3)*10)),1))</f>
        <v>7.9</v>
      </c>
      <c r="CP19" s="47">
        <f>IF('[1]Indicator Data'!AA20="No data","x",ROUND(IF('[1]Indicator Data'!AA20&gt;CP$2,10,IF('[1]Indicator Data'!AA20&lt;CP$3,0,10-(CP$2-'[1]Indicator Data'!AA20)/(CP$2-CP$3)*10)),1))</f>
        <v>1.2</v>
      </c>
      <c r="CQ19" s="47">
        <f t="shared" si="53"/>
        <v>3.9</v>
      </c>
      <c r="CR19" s="47">
        <f t="shared" si="54"/>
        <v>2.7</v>
      </c>
      <c r="CS19" s="47">
        <f>IF('[1]Indicator Data'!AF20="No data","x",ROUND(IF('[1]Indicator Data'!AF20&gt;CS$2,10,IF('[1]Indicator Data'!AF20&lt;CS$3,0,10-(CS$2-'[1]Indicator Data'!AF20)/(CS$2-CS$3)*10)),1))</f>
        <v>3.7</v>
      </c>
      <c r="CT19" s="47">
        <f>IF('[1]Indicator Data'!AG20="No data","x",ROUND(IF('[1]Indicator Data'!AG20&gt;CT$2,10,IF('[1]Indicator Data'!AG20&lt;CT$3,0,10-(CT$2-'[1]Indicator Data'!AG20)/(CT$2-CT$3)*10)),1))</f>
        <v>0.5</v>
      </c>
      <c r="CU19" s="47">
        <f t="shared" si="55"/>
        <v>3.3</v>
      </c>
      <c r="CV19" s="47">
        <f>IF('[1]Indicator Data'!AB20="No data","x",ROUND(IF('[1]Indicator Data'!AB20&gt;CV$2,10,IF('[1]Indicator Data'!AB20&lt;CV$3,0,10-(CV$2-'[1]Indicator Data'!AB20)/(CV$2-CV$3)*10)),1))</f>
        <v>0</v>
      </c>
      <c r="CW19" s="47">
        <f t="shared" si="56"/>
        <v>0.3</v>
      </c>
      <c r="CX19" s="48" t="str">
        <f>IF('[1]Indicator Data'!AD20="No data","x",'[1]Indicator Data'!AD20/'[1]Indicator Data'!$CA20)</f>
        <v>x</v>
      </c>
      <c r="CY19" s="47" t="str">
        <f t="shared" si="38"/>
        <v>x</v>
      </c>
      <c r="CZ19" s="47">
        <f>IF('[1]Indicator Data'!AE20="No data","x",ROUND(IF('[1]Indicator Data'!AE20&gt;CZ$2,0,IF('[1]Indicator Data'!AE20&lt;CZ$3,10,(CZ$2-'[1]Indicator Data'!AE20)/(CZ$2-CZ$3)*10)),1))</f>
        <v>0</v>
      </c>
      <c r="DA19" s="47">
        <f t="shared" si="57"/>
        <v>0</v>
      </c>
      <c r="DB19" s="47">
        <f t="shared" si="58"/>
        <v>1.2</v>
      </c>
      <c r="DC19" s="49">
        <f t="shared" si="39"/>
        <v>2.2999999999999998</v>
      </c>
      <c r="DD19" s="51">
        <f t="shared" si="40"/>
        <v>2</v>
      </c>
      <c r="DE19" s="47">
        <f>ROUND(IF('[1]Indicator Data'!AH20=0,0,IF('[1]Indicator Data'!AH20&gt;DE$2,10,IF('[1]Indicator Data'!AH20&lt;DE$3,0,10-(DE$2-'[1]Indicator Data'!AH20)/(DE$2-DE$3)*10))),1)</f>
        <v>0.6</v>
      </c>
      <c r="DF19" s="47">
        <f>ROUND(IF('[1]Indicator Data'!AI20=0,0,IF(LOG('[1]Indicator Data'!AI20)&gt;LOG(DF$2),10,IF(LOG('[1]Indicator Data'!AI20)&lt;LOG(DF$3),0,10-(LOG(DF$2)-LOG('[1]Indicator Data'!AI20))/(LOG(DF$2)-LOG(DF$3))*10))),1)</f>
        <v>3.7</v>
      </c>
      <c r="DG19" s="49">
        <f t="shared" si="41"/>
        <v>2.2999999999999998</v>
      </c>
      <c r="DH19" s="47">
        <f>'[1]Indicator Data'!AJ20</f>
        <v>0</v>
      </c>
      <c r="DI19" s="47">
        <f>'[1]Indicator Data'!AK20</f>
        <v>0</v>
      </c>
      <c r="DJ19" s="49">
        <f t="shared" si="42"/>
        <v>0</v>
      </c>
      <c r="DK19" s="51">
        <f t="shared" si="43"/>
        <v>1.6</v>
      </c>
      <c r="DL19" s="20"/>
      <c r="DM19" s="52"/>
    </row>
    <row r="20" spans="1:117" s="6" customFormat="1" x14ac:dyDescent="0.3">
      <c r="A20" s="44" t="str">
        <f>'[1]Indicator Data'!A21</f>
        <v>Belgium</v>
      </c>
      <c r="B20" s="45" t="str">
        <f>'[1]Indicator Data'!B21</f>
        <v>BEL</v>
      </c>
      <c r="C20" s="46">
        <f>ROUND(IF('[1]Indicator Data'!C21=0,0.1,IF(LOG('[1]Indicator Data'!C21)&gt;C$2,10,IF(LOG('[1]Indicator Data'!C21)&lt;C$3,0,10-(C$2-LOG('[1]Indicator Data'!C21))/(C$2-C$3)*10))),1)</f>
        <v>7.3</v>
      </c>
      <c r="D20" s="47">
        <f>ROUND(IF('[1]Indicator Data'!D21=0,0.1,IF(LOG('[1]Indicator Data'!D21)&gt;D$2,10,IF(LOG('[1]Indicator Data'!D21)&lt;D$3,0,10-(D$2-LOG('[1]Indicator Data'!D21))/(D$2-D$3)*10))),1)</f>
        <v>0.1</v>
      </c>
      <c r="E20" s="47">
        <f t="shared" si="0"/>
        <v>4.5999999999999996</v>
      </c>
      <c r="F20" s="47">
        <f>IF('[1]Indicator Data'!E21="No data",0.1,(ROUND(IF('[1]Indicator Data'!E21=0,0,IF(LOG('[1]Indicator Data'!E21)&gt;F$2,10,IF(LOG('[1]Indicator Data'!E21)&lt;F$3,0,10-(F$2-LOG('[1]Indicator Data'!E21))/(F$2-F$3)*10))),1)))</f>
        <v>5.9</v>
      </c>
      <c r="G20" s="47">
        <f>ROUND(IF('[1]Indicator Data'!F21=0,0,IF(LOG('[1]Indicator Data'!F21)&gt;G$2,10,IF(LOG('[1]Indicator Data'!F21)&lt;G$3,0,10-(G$2-LOG('[1]Indicator Data'!F21))/(G$2-G$3)*10))),1)</f>
        <v>0</v>
      </c>
      <c r="H20" s="47">
        <f>ROUND(IF('[1]Indicator Data'!G21=0,0,IF(LOG('[1]Indicator Data'!G21)&gt;H$2,10,IF(LOG('[1]Indicator Data'!G21)&lt;H$3,0,10-(H$2-LOG('[1]Indicator Data'!G21))/(H$2-H$3)*10))),1)</f>
        <v>0</v>
      </c>
      <c r="I20" s="47">
        <f>ROUND(IF('[1]Indicator Data'!H21=0,0,IF(LOG('[1]Indicator Data'!H21)&gt;I$2,10,IF(LOG('[1]Indicator Data'!H21)&lt;I$3,0,10-(I$2-LOG('[1]Indicator Data'!H21))/(I$2-I$3)*10))),1)</f>
        <v>0</v>
      </c>
      <c r="J20" s="47">
        <f t="shared" si="1"/>
        <v>0</v>
      </c>
      <c r="K20" s="47">
        <f>ROUND(IF('[1]Indicator Data'!I21=0,0,IF(LOG('[1]Indicator Data'!I21)&gt;K$2,10,IF(LOG('[1]Indicator Data'!I21)&lt;K$3,0,10-(K$2-LOG('[1]Indicator Data'!I21))/(K$2-K$3)*10))),1)</f>
        <v>0</v>
      </c>
      <c r="L20" s="47">
        <f t="shared" si="2"/>
        <v>0</v>
      </c>
      <c r="M20" s="47">
        <f>ROUND(IF('[1]Indicator Data'!J21=0,0,IF(LOG('[1]Indicator Data'!J21)&gt;M$2,10,IF(LOG('[1]Indicator Data'!J21)&lt;M$3,0,10-(M$2-LOG('[1]Indicator Data'!J21))/(M$2-M$3)*10))),1)</f>
        <v>0</v>
      </c>
      <c r="N20" s="48">
        <f>'[1]Indicator Data'!C21/'[1]Indicator Data'!$CB21</f>
        <v>7.0612974929983561E-4</v>
      </c>
      <c r="O20" s="48">
        <f>'[1]Indicator Data'!D21/'[1]Indicator Data'!$CB21</f>
        <v>0</v>
      </c>
      <c r="P20" s="48">
        <f>IF(F20=0.1,"x",'[1]Indicator Data'!E21/'[1]Indicator Data'!$CB21)</f>
        <v>1.9403083232425891E-3</v>
      </c>
      <c r="Q20" s="48">
        <f>'[1]Indicator Data'!F21/'[1]Indicator Data'!$CB21</f>
        <v>0</v>
      </c>
      <c r="R20" s="48">
        <f>'[1]Indicator Data'!G21/'[1]Indicator Data'!$CB21</f>
        <v>0</v>
      </c>
      <c r="S20" s="48">
        <f>'[1]Indicator Data'!H21/'[1]Indicator Data'!$CB21</f>
        <v>0</v>
      </c>
      <c r="T20" s="48">
        <f>'[1]Indicator Data'!I21/'[1]Indicator Data'!$CB21</f>
        <v>0</v>
      </c>
      <c r="U20" s="48">
        <f>'[1]Indicator Data'!J21/'[1]Indicator Data'!$CB21</f>
        <v>0</v>
      </c>
      <c r="V20" s="47">
        <f t="shared" si="3"/>
        <v>3.5</v>
      </c>
      <c r="W20" s="47">
        <f t="shared" si="4"/>
        <v>0</v>
      </c>
      <c r="X20" s="47">
        <f t="shared" si="5"/>
        <v>1.9</v>
      </c>
      <c r="Y20" s="47">
        <f t="shared" si="6"/>
        <v>1.3</v>
      </c>
      <c r="Z20" s="47">
        <f t="shared" si="7"/>
        <v>0</v>
      </c>
      <c r="AA20" s="47">
        <f t="shared" si="8"/>
        <v>0</v>
      </c>
      <c r="AB20" s="47">
        <f t="shared" si="9"/>
        <v>0</v>
      </c>
      <c r="AC20" s="47">
        <f t="shared" si="10"/>
        <v>0</v>
      </c>
      <c r="AD20" s="47">
        <f t="shared" si="11"/>
        <v>0</v>
      </c>
      <c r="AE20" s="47">
        <f t="shared" si="12"/>
        <v>0</v>
      </c>
      <c r="AF20" s="47">
        <f t="shared" si="13"/>
        <v>0</v>
      </c>
      <c r="AG20" s="47">
        <f>ROUND(IF('[1]Indicator Data'!K21=0,0,IF('[1]Indicator Data'!K21&gt;AG$2,10,IF('[1]Indicator Data'!K21&lt;AG$3,0,10-(AG$2-'[1]Indicator Data'!K21)/(AG$2-AG$3)*10))),1)</f>
        <v>0</v>
      </c>
      <c r="AH20" s="47">
        <f t="shared" si="14"/>
        <v>5.4</v>
      </c>
      <c r="AI20" s="47">
        <f t="shared" si="14"/>
        <v>0.1</v>
      </c>
      <c r="AJ20" s="47">
        <f t="shared" si="15"/>
        <v>0</v>
      </c>
      <c r="AK20" s="47">
        <f t="shared" si="15"/>
        <v>0</v>
      </c>
      <c r="AL20" s="47">
        <f t="shared" si="16"/>
        <v>0</v>
      </c>
      <c r="AM20" s="47">
        <f t="shared" si="17"/>
        <v>0</v>
      </c>
      <c r="AN20" s="47">
        <f t="shared" si="18"/>
        <v>0</v>
      </c>
      <c r="AO20" s="49">
        <f t="shared" si="19"/>
        <v>3.4</v>
      </c>
      <c r="AP20" s="49">
        <f t="shared" si="44"/>
        <v>4</v>
      </c>
      <c r="AQ20" s="49">
        <f t="shared" si="20"/>
        <v>0</v>
      </c>
      <c r="AR20" s="49">
        <f t="shared" si="21"/>
        <v>0</v>
      </c>
      <c r="AS20" s="47">
        <f t="shared" si="22"/>
        <v>0</v>
      </c>
      <c r="AT20" s="47">
        <f>IF('[1]Indicator Data'!L21="No data","x",IF('[1]Indicator Data'!CC21&lt;1000,"x",ROUND((IF('[1]Indicator Data'!L21&gt;AT$2,10,IF('[1]Indicator Data'!L21&lt;AT$3,0,10-(AT$2-'[1]Indicator Data'!L21)/(AT$2-AT$3)*10))),1)))</f>
        <v>1.9</v>
      </c>
      <c r="AU20" s="49">
        <f t="shared" si="23"/>
        <v>1</v>
      </c>
      <c r="AV20" s="47">
        <f>IF('[1]Indicator Data'!M21="No data","x",ROUND(IF('[1]Indicator Data'!M21=0,0,IF(LOG('[1]Indicator Data'!M21)&gt;AV$2,10,IF(LOG('[1]Indicator Data'!M21)&lt;AV$3,0,10-(AV$2-LOG('[1]Indicator Data'!M21))/(AV$2-AV$3)*10))),1))</f>
        <v>0</v>
      </c>
      <c r="AW20" s="48">
        <f>IF(AV20="x","x",'[1]Indicator Data'!M21/'[1]Indicator Data'!$CB21)</f>
        <v>0</v>
      </c>
      <c r="AX20" s="47">
        <f t="shared" si="24"/>
        <v>0</v>
      </c>
      <c r="AY20" s="47">
        <f t="shared" si="45"/>
        <v>0</v>
      </c>
      <c r="AZ20" s="47" t="str">
        <f>IF('[1]Indicator Data'!N21="No data","x",ROUND(IF('[1]Indicator Data'!N21=0,0,IF(LOG('[1]Indicator Data'!N21)&gt;AZ$2,10,IF(LOG('[1]Indicator Data'!N21)&lt;AZ$3,0,10-(AZ$2-LOG('[1]Indicator Data'!N21))/(AZ$2-AZ$3)*10))),1))</f>
        <v>x</v>
      </c>
      <c r="BA20" s="48" t="str">
        <f>IF(AZ20="x","x",'[1]Indicator Data'!N21/'[1]Indicator Data'!$CB21)</f>
        <v>x</v>
      </c>
      <c r="BB20" s="47" t="str">
        <f t="shared" si="25"/>
        <v>x</v>
      </c>
      <c r="BC20" s="47" t="str">
        <f t="shared" si="46"/>
        <v>x</v>
      </c>
      <c r="BD20" s="47" t="str">
        <f>IF('[1]Indicator Data'!O21="No data","x",ROUND(IF('[1]Indicator Data'!O21=0,0,IF(LOG('[1]Indicator Data'!O21)&gt;BD$2,10,IF(LOG('[1]Indicator Data'!O21)&lt;BD$3,0,10-(BD$2-LOG('[1]Indicator Data'!O21))/(BD$2-BD$3)*10))),1))</f>
        <v>x</v>
      </c>
      <c r="BE20" s="48" t="str">
        <f>IF(BD20="x","x",'[1]Indicator Data'!O21/'[1]Indicator Data'!$CB21)</f>
        <v>x</v>
      </c>
      <c r="BF20" s="47" t="str">
        <f t="shared" si="26"/>
        <v>x</v>
      </c>
      <c r="BG20" s="47" t="str">
        <f t="shared" si="47"/>
        <v>x</v>
      </c>
      <c r="BH20" s="47" t="str">
        <f>IF('[1]Indicator Data'!P21="No data","x",ROUND(IF('[1]Indicator Data'!P21=0,0,IF(LOG('[1]Indicator Data'!P21)&gt;BH$2,10,IF(LOG('[1]Indicator Data'!P21)&lt;BH$3,0,10-(BH$2-LOG('[1]Indicator Data'!P21))/(BH$2-BH$3)*10))),1))</f>
        <v>x</v>
      </c>
      <c r="BI20" s="48" t="str">
        <f>IF(BH20="x","x",'[1]Indicator Data'!P21/'[1]Indicator Data'!$CB21)</f>
        <v>x</v>
      </c>
      <c r="BJ20" s="47" t="str">
        <f t="shared" si="27"/>
        <v>x</v>
      </c>
      <c r="BK20" s="47" t="str">
        <f t="shared" si="48"/>
        <v>x</v>
      </c>
      <c r="BL20" s="47">
        <f t="shared" si="49"/>
        <v>0</v>
      </c>
      <c r="BM20" s="47">
        <f>ROUND(IF('[1]Indicator Data'!Q21=0,0,IF(LOG('[1]Indicator Data'!Q21)&gt;BM$2,10,IF(LOG('[1]Indicator Data'!Q21)&lt;BM$3,0,10-(BM$2-LOG('[1]Indicator Data'!Q21))/(BM$2-BM$3)*10))),1)</f>
        <v>0</v>
      </c>
      <c r="BN20" s="50">
        <f>'[1]Indicator Data'!R21</f>
        <v>0</v>
      </c>
      <c r="BO20" s="47">
        <f t="shared" si="28"/>
        <v>0</v>
      </c>
      <c r="BP20" s="47">
        <f t="shared" si="29"/>
        <v>0</v>
      </c>
      <c r="BQ20" s="47">
        <f>ROUND(IF('[1]Indicator Data'!S21=0,0,IF(LOG('[1]Indicator Data'!S21)&gt;BQ$2,10,IF(LOG('[1]Indicator Data'!S21)&lt;BQ$3,0,10-(BQ$2-LOG('[1]Indicator Data'!S21))/(BQ$2-BQ$3)*10))),1)</f>
        <v>0</v>
      </c>
      <c r="BR20" s="50">
        <f>'[1]Indicator Data'!T21</f>
        <v>0</v>
      </c>
      <c r="BS20" s="47">
        <f t="shared" si="30"/>
        <v>0</v>
      </c>
      <c r="BT20" s="47">
        <f t="shared" si="31"/>
        <v>0</v>
      </c>
      <c r="BU20" s="47">
        <f t="shared" si="32"/>
        <v>0</v>
      </c>
      <c r="BV20" s="47">
        <f>ROUND(IF('[1]Indicator Data'!U21=0,0,IF(LOG('[1]Indicator Data'!U21)&gt;BV$2,10,IF(LOG('[1]Indicator Data'!U21)&lt;BV$3,0,10-(BV$2-LOG('[1]Indicator Data'!U21))/(BV$2-BV$3)*10))),1)</f>
        <v>0</v>
      </c>
      <c r="BW20" s="48">
        <f>'[1]Indicator Data'!U21/'[1]Indicator Data'!$CB21</f>
        <v>0</v>
      </c>
      <c r="BX20" s="47">
        <f t="shared" si="33"/>
        <v>0</v>
      </c>
      <c r="BY20" s="47">
        <f t="shared" si="50"/>
        <v>0</v>
      </c>
      <c r="BZ20" s="47">
        <f>ROUND(IF('[1]Indicator Data'!V21=0,0,IF(LOG('[1]Indicator Data'!V21)&gt;BZ$2,10,IF(LOG('[1]Indicator Data'!V21)&lt;BZ$3,0,10-(BZ$2-LOG('[1]Indicator Data'!V21))/(BZ$2-BZ$3)*10))),1)</f>
        <v>0</v>
      </c>
      <c r="CA20" s="48">
        <f>IF('[1]Indicator Data'!V21/'[1]Indicator Data'!$CB21&gt;1,1,'[1]Indicator Data'!V21/'[1]Indicator Data'!$CB21)</f>
        <v>0</v>
      </c>
      <c r="CB20" s="47">
        <f t="shared" si="34"/>
        <v>0</v>
      </c>
      <c r="CC20" s="47">
        <f t="shared" si="51"/>
        <v>0</v>
      </c>
      <c r="CD20" s="47">
        <f>ROUND(IF('[1]Indicator Data'!W21=0,0,IF(LOG('[1]Indicator Data'!W21)&gt;CD$2,10,IF(LOG('[1]Indicator Data'!W21)&lt;CD$3,0,10-(CD$2-LOG('[1]Indicator Data'!W21))/(CD$2-CD$3)*10))),1)</f>
        <v>0</v>
      </c>
      <c r="CE20" s="48">
        <f>'[1]Indicator Data'!W21/'[1]Indicator Data'!$CB21</f>
        <v>0</v>
      </c>
      <c r="CF20" s="47">
        <f t="shared" si="35"/>
        <v>0</v>
      </c>
      <c r="CG20" s="47">
        <f t="shared" si="52"/>
        <v>0</v>
      </c>
      <c r="CH20" s="47">
        <f t="shared" si="36"/>
        <v>0</v>
      </c>
      <c r="CI20" s="47">
        <f>IF('[1]Indicator Data'!BR21="No data","x",ROUND(IF('[1]Indicator Data'!BR21&gt;CI$2,0,IF('[1]Indicator Data'!BR21&lt;CI$3,10,(CI$2-'[1]Indicator Data'!BR21)/(CI$2-CI$3)*10)),1))</f>
        <v>0.1</v>
      </c>
      <c r="CJ20" s="47">
        <f>IF('[1]Indicator Data'!BS21="No data","x",ROUND(IF('[1]Indicator Data'!BS21&gt;CJ$2,0,IF('[1]Indicator Data'!BS21&lt;CJ$3,10,(CJ$2-'[1]Indicator Data'!BS21)/(CJ$2-CJ$3)*10)),1))</f>
        <v>0</v>
      </c>
      <c r="CK20" s="47" t="str">
        <f>IF('[1]Indicator Data'!AC21="No data","x",ROUND(IF('[1]Indicator Data'!AC21&gt;CK$2,0,IF('[1]Indicator Data'!AC21&lt;CK$3,10,(CK$2-'[1]Indicator Data'!AC21)/(CK$2-CK$3)*10)),1))</f>
        <v>x</v>
      </c>
      <c r="CL20" s="47">
        <f t="shared" si="37"/>
        <v>0.1</v>
      </c>
      <c r="CM20" s="47">
        <f>IF('[1]Indicator Data'!X21="No data","x",ROUND(IF(LOG('[1]Indicator Data'!X21)&gt;CM$2,10,IF(LOG('[1]Indicator Data'!X21)&lt;CM$3,0,10-(CM$2-LOG('[1]Indicator Data'!X21))/(CM$2-CM$3)*10)),1))</f>
        <v>8.6</v>
      </c>
      <c r="CN20" s="47">
        <f>IF('[1]Indicator Data'!Y21="No data","x",ROUND(IF('[1]Indicator Data'!Y21&gt;CN$2,10,IF('[1]Indicator Data'!Y21&lt;CN$3,0,10-(CN$2-'[1]Indicator Data'!Y21)/(CN$2-CN$3)*10)),1))</f>
        <v>1.2</v>
      </c>
      <c r="CO20" s="47">
        <f>IF('[1]Indicator Data'!Z21="No data","x",ROUND(IF('[1]Indicator Data'!Z21&gt;CO$2,10,IF('[1]Indicator Data'!Z21&lt;CO$3,0,10-(CO$2-'[1]Indicator Data'!Z21)/(CO$2-CO$3)*10)),1))</f>
        <v>9.8000000000000007</v>
      </c>
      <c r="CP20" s="47">
        <f>IF('[1]Indicator Data'!AA21="No data","x",ROUND(IF('[1]Indicator Data'!AA21&gt;CP$2,10,IF('[1]Indicator Data'!AA21&lt;CP$3,0,10-(CP$2-'[1]Indicator Data'!AA21)/(CP$2-CP$3)*10)),1))</f>
        <v>0.9</v>
      </c>
      <c r="CQ20" s="47">
        <f t="shared" si="53"/>
        <v>5.0999999999999996</v>
      </c>
      <c r="CR20" s="47">
        <f t="shared" si="54"/>
        <v>3.4</v>
      </c>
      <c r="CS20" s="47" t="str">
        <f>IF('[1]Indicator Data'!AF21="No data","x",ROUND(IF('[1]Indicator Data'!AF21&gt;CS$2,10,IF('[1]Indicator Data'!AF21&lt;CS$3,0,10-(CS$2-'[1]Indicator Data'!AF21)/(CS$2-CS$3)*10)),1))</f>
        <v>x</v>
      </c>
      <c r="CT20" s="47">
        <f>IF('[1]Indicator Data'!AG21="No data","x",ROUND(IF('[1]Indicator Data'!AG21&gt;CT$2,10,IF('[1]Indicator Data'!AG21&lt;CT$3,0,10-(CT$2-'[1]Indicator Data'!AG21)/(CT$2-CT$3)*10)),1))</f>
        <v>0.3</v>
      </c>
      <c r="CU20" s="47">
        <f t="shared" si="55"/>
        <v>4.2</v>
      </c>
      <c r="CV20" s="47">
        <f>IF('[1]Indicator Data'!AB21="No data","x",ROUND(IF('[1]Indicator Data'!AB21&gt;CV$2,10,IF('[1]Indicator Data'!AB21&lt;CV$3,0,10-(CV$2-'[1]Indicator Data'!AB21)/(CV$2-CV$3)*10)),1))</f>
        <v>0</v>
      </c>
      <c r="CW20" s="47">
        <f t="shared" si="56"/>
        <v>0</v>
      </c>
      <c r="CX20" s="48">
        <f>IF('[1]Indicator Data'!AD21="No data","x",'[1]Indicator Data'!AD21/'[1]Indicator Data'!$CA21)</f>
        <v>9.7268106208178078E-4</v>
      </c>
      <c r="CY20" s="47">
        <f t="shared" si="38"/>
        <v>0.3</v>
      </c>
      <c r="CZ20" s="47">
        <f>IF('[1]Indicator Data'!AE21="No data","x",ROUND(IF('[1]Indicator Data'!AE21&gt;CZ$2,0,IF('[1]Indicator Data'!AE21&lt;CZ$3,10,(CZ$2-'[1]Indicator Data'!AE21)/(CZ$2-CZ$3)*10)),1))</f>
        <v>0</v>
      </c>
      <c r="DA20" s="47">
        <f t="shared" si="57"/>
        <v>0.2</v>
      </c>
      <c r="DB20" s="47">
        <f t="shared" si="58"/>
        <v>1.5</v>
      </c>
      <c r="DC20" s="49">
        <f t="shared" si="39"/>
        <v>1.3</v>
      </c>
      <c r="DD20" s="51">
        <f t="shared" si="40"/>
        <v>1.8</v>
      </c>
      <c r="DE20" s="47">
        <f>ROUND(IF('[1]Indicator Data'!AH21=0,0,IF('[1]Indicator Data'!AH21&gt;DE$2,10,IF('[1]Indicator Data'!AH21&lt;DE$3,0,10-(DE$2-'[1]Indicator Data'!AH21)/(DE$2-DE$3)*10))),1)</f>
        <v>0.2</v>
      </c>
      <c r="DF20" s="47">
        <f>ROUND(IF('[1]Indicator Data'!AI21=0,0,IF(LOG('[1]Indicator Data'!AI21)&gt;LOG(DF$2),10,IF(LOG('[1]Indicator Data'!AI21)&lt;LOG(DF$3),0,10-(LOG(DF$2)-LOG('[1]Indicator Data'!AI21))/(LOG(DF$2)-LOG(DF$3))*10))),1)</f>
        <v>1.2</v>
      </c>
      <c r="DG20" s="49">
        <f t="shared" si="41"/>
        <v>0.7</v>
      </c>
      <c r="DH20" s="47">
        <f>'[1]Indicator Data'!AJ21</f>
        <v>0</v>
      </c>
      <c r="DI20" s="47">
        <f>'[1]Indicator Data'!AK21</f>
        <v>0</v>
      </c>
      <c r="DJ20" s="49">
        <f t="shared" si="42"/>
        <v>0</v>
      </c>
      <c r="DK20" s="51">
        <f t="shared" si="43"/>
        <v>0.5</v>
      </c>
      <c r="DL20" s="20"/>
      <c r="DM20" s="52"/>
    </row>
    <row r="21" spans="1:117" s="6" customFormat="1" x14ac:dyDescent="0.3">
      <c r="A21" s="44" t="str">
        <f>'[1]Indicator Data'!A22</f>
        <v>Belize</v>
      </c>
      <c r="B21" s="45" t="str">
        <f>'[1]Indicator Data'!B22</f>
        <v>BLZ</v>
      </c>
      <c r="C21" s="46">
        <f>ROUND(IF('[1]Indicator Data'!C22=0,0.1,IF(LOG('[1]Indicator Data'!C22)&gt;C$2,10,IF(LOG('[1]Indicator Data'!C22)&lt;C$3,0,10-(C$2-LOG('[1]Indicator Data'!C22))/(C$2-C$3)*10))),1)</f>
        <v>3.8</v>
      </c>
      <c r="D21" s="47">
        <f>ROUND(IF('[1]Indicator Data'!D22=0,0.1,IF(LOG('[1]Indicator Data'!D22)&gt;D$2,10,IF(LOG('[1]Indicator Data'!D22)&lt;D$3,0,10-(D$2-LOG('[1]Indicator Data'!D22))/(D$2-D$3)*10))),1)</f>
        <v>0.1</v>
      </c>
      <c r="E21" s="47">
        <f t="shared" si="0"/>
        <v>2.1</v>
      </c>
      <c r="F21" s="47">
        <f>IF('[1]Indicator Data'!E22="No data",0.1,(ROUND(IF('[1]Indicator Data'!E22=0,0,IF(LOG('[1]Indicator Data'!E22)&gt;F$2,10,IF(LOG('[1]Indicator Data'!E22)&lt;F$3,0,10-(F$2-LOG('[1]Indicator Data'!E22))/(F$2-F$3)*10))),1)))</f>
        <v>4.5</v>
      </c>
      <c r="G21" s="47">
        <f>ROUND(IF('[1]Indicator Data'!F22=0,0,IF(LOG('[1]Indicator Data'!F22)&gt;G$2,10,IF(LOG('[1]Indicator Data'!F22)&lt;G$3,0,10-(G$2-LOG('[1]Indicator Data'!F22))/(G$2-G$3)*10))),1)</f>
        <v>3.5</v>
      </c>
      <c r="H21" s="47">
        <f>ROUND(IF('[1]Indicator Data'!G22=0,0,IF(LOG('[1]Indicator Data'!G22)&gt;H$2,10,IF(LOG('[1]Indicator Data'!G22)&lt;H$3,0,10-(H$2-LOG('[1]Indicator Data'!G22))/(H$2-H$3)*10))),1)</f>
        <v>4.0999999999999996</v>
      </c>
      <c r="I21" s="47">
        <f>ROUND(IF('[1]Indicator Data'!H22=0,0,IF(LOG('[1]Indicator Data'!H22)&gt;I$2,10,IF(LOG('[1]Indicator Data'!H22)&lt;I$3,0,10-(I$2-LOG('[1]Indicator Data'!H22))/(I$2-I$3)*10))),1)</f>
        <v>6.7</v>
      </c>
      <c r="J21" s="47">
        <f t="shared" si="1"/>
        <v>5.5</v>
      </c>
      <c r="K21" s="47">
        <f>ROUND(IF('[1]Indicator Data'!I22=0,0,IF(LOG('[1]Indicator Data'!I22)&gt;K$2,10,IF(LOG('[1]Indicator Data'!I22)&lt;K$3,0,10-(K$2-LOG('[1]Indicator Data'!I22))/(K$2-K$3)*10))),1)</f>
        <v>5.2</v>
      </c>
      <c r="L21" s="47">
        <f t="shared" si="2"/>
        <v>5.4</v>
      </c>
      <c r="M21" s="47">
        <f>ROUND(IF('[1]Indicator Data'!J22=0,0,IF(LOG('[1]Indicator Data'!J22)&gt;M$2,10,IF(LOG('[1]Indicator Data'!J22)&lt;M$3,0,10-(M$2-LOG('[1]Indicator Data'!J22))/(M$2-M$3)*10))),1)</f>
        <v>0</v>
      </c>
      <c r="N21" s="48">
        <f>'[1]Indicator Data'!C22/'[1]Indicator Data'!$CB22</f>
        <v>9.2517875113180673E-4</v>
      </c>
      <c r="O21" s="48">
        <f>'[1]Indicator Data'!D22/'[1]Indicator Data'!$CB22</f>
        <v>0</v>
      </c>
      <c r="P21" s="48">
        <f>IF(F21=0.1,"x",'[1]Indicator Data'!E22/'[1]Indicator Data'!$CB22)</f>
        <v>1.7538672520103903E-2</v>
      </c>
      <c r="Q21" s="48">
        <f>'[1]Indicator Data'!F22/'[1]Indicator Data'!$CB22</f>
        <v>3.3139970732813825E-6</v>
      </c>
      <c r="R21" s="48">
        <f>'[1]Indicator Data'!G22/'[1]Indicator Data'!$CB22</f>
        <v>1.1649020600447584E-2</v>
      </c>
      <c r="S21" s="48">
        <f>'[1]Indicator Data'!H22/'[1]Indicator Data'!$CB22</f>
        <v>1.4235194206314297E-3</v>
      </c>
      <c r="T21" s="48">
        <f>'[1]Indicator Data'!I22/'[1]Indicator Data'!$CB22</f>
        <v>1.1366841218599323E-2</v>
      </c>
      <c r="U21" s="48">
        <f>'[1]Indicator Data'!J22/'[1]Indicator Data'!$CB22</f>
        <v>0</v>
      </c>
      <c r="V21" s="47">
        <f t="shared" si="3"/>
        <v>4.5999999999999996</v>
      </c>
      <c r="W21" s="47">
        <f t="shared" si="4"/>
        <v>0</v>
      </c>
      <c r="X21" s="47">
        <f t="shared" si="5"/>
        <v>2.6</v>
      </c>
      <c r="Y21" s="47">
        <f t="shared" si="6"/>
        <v>10</v>
      </c>
      <c r="Z21" s="47">
        <f t="shared" si="7"/>
        <v>6.7</v>
      </c>
      <c r="AA21" s="47">
        <f t="shared" si="8"/>
        <v>6.5</v>
      </c>
      <c r="AB21" s="47">
        <f t="shared" si="9"/>
        <v>2.8</v>
      </c>
      <c r="AC21" s="47">
        <f t="shared" si="10"/>
        <v>4.9000000000000004</v>
      </c>
      <c r="AD21" s="47">
        <f t="shared" si="11"/>
        <v>10</v>
      </c>
      <c r="AE21" s="47">
        <f t="shared" si="12"/>
        <v>8.5</v>
      </c>
      <c r="AF21" s="47">
        <f t="shared" si="13"/>
        <v>0</v>
      </c>
      <c r="AG21" s="47">
        <f>ROUND(IF('[1]Indicator Data'!K22=0,0,IF('[1]Indicator Data'!K22&gt;AG$2,10,IF('[1]Indicator Data'!K22&lt;AG$3,0,10-(AG$2-'[1]Indicator Data'!K22)/(AG$2-AG$3)*10))),1)</f>
        <v>0</v>
      </c>
      <c r="AH21" s="47">
        <f t="shared" si="14"/>
        <v>4.2</v>
      </c>
      <c r="AI21" s="47">
        <f t="shared" si="14"/>
        <v>0.1</v>
      </c>
      <c r="AJ21" s="47">
        <f t="shared" si="15"/>
        <v>5.3</v>
      </c>
      <c r="AK21" s="47">
        <f t="shared" si="15"/>
        <v>4.8</v>
      </c>
      <c r="AL21" s="47">
        <f t="shared" si="16"/>
        <v>5.0999999999999996</v>
      </c>
      <c r="AM21" s="47">
        <f t="shared" si="17"/>
        <v>7.6</v>
      </c>
      <c r="AN21" s="47">
        <f t="shared" si="18"/>
        <v>0</v>
      </c>
      <c r="AO21" s="49">
        <f t="shared" si="19"/>
        <v>2.4</v>
      </c>
      <c r="AP21" s="49">
        <f t="shared" si="44"/>
        <v>8.4</v>
      </c>
      <c r="AQ21" s="49">
        <f t="shared" si="20"/>
        <v>5.3</v>
      </c>
      <c r="AR21" s="49">
        <f t="shared" si="21"/>
        <v>7.2</v>
      </c>
      <c r="AS21" s="47">
        <f t="shared" si="22"/>
        <v>0</v>
      </c>
      <c r="AT21" s="47">
        <f>IF('[1]Indicator Data'!L22="No data","x",IF('[1]Indicator Data'!CC22&lt;1000,"x",ROUND((IF('[1]Indicator Data'!L22&gt;AT$2,10,IF('[1]Indicator Data'!L22&lt;AT$3,0,10-(AT$2-'[1]Indicator Data'!L22)/(AT$2-AT$3)*10))),1)))</f>
        <v>4.8</v>
      </c>
      <c r="AU21" s="49">
        <f t="shared" si="23"/>
        <v>2.4</v>
      </c>
      <c r="AV21" s="47" t="str">
        <f>IF('[1]Indicator Data'!M22="No data","x",ROUND(IF('[1]Indicator Data'!M22=0,0,IF(LOG('[1]Indicator Data'!M22)&gt;AV$2,10,IF(LOG('[1]Indicator Data'!M22)&lt;AV$3,0,10-(AV$2-LOG('[1]Indicator Data'!M22))/(AV$2-AV$3)*10))),1))</f>
        <v>x</v>
      </c>
      <c r="AW21" s="48" t="str">
        <f>IF(AV21="x","x",'[1]Indicator Data'!M22/'[1]Indicator Data'!$CB22)</f>
        <v>x</v>
      </c>
      <c r="AX21" s="47" t="str">
        <f t="shared" si="24"/>
        <v>x</v>
      </c>
      <c r="AY21" s="47" t="str">
        <f t="shared" si="45"/>
        <v>x</v>
      </c>
      <c r="AZ21" s="47" t="str">
        <f>IF('[1]Indicator Data'!N22="No data","x",ROUND(IF('[1]Indicator Data'!N22=0,0,IF(LOG('[1]Indicator Data'!N22)&gt;AZ$2,10,IF(LOG('[1]Indicator Data'!N22)&lt;AZ$3,0,10-(AZ$2-LOG('[1]Indicator Data'!N22))/(AZ$2-AZ$3)*10))),1))</f>
        <v>x</v>
      </c>
      <c r="BA21" s="48" t="str">
        <f>IF(AZ21="x","x",'[1]Indicator Data'!N22/'[1]Indicator Data'!$CB22)</f>
        <v>x</v>
      </c>
      <c r="BB21" s="47" t="str">
        <f t="shared" si="25"/>
        <v>x</v>
      </c>
      <c r="BC21" s="47" t="str">
        <f t="shared" si="46"/>
        <v>x</v>
      </c>
      <c r="BD21" s="47" t="str">
        <f>IF('[1]Indicator Data'!O22="No data","x",ROUND(IF('[1]Indicator Data'!O22=0,0,IF(LOG('[1]Indicator Data'!O22)&gt;BD$2,10,IF(LOG('[1]Indicator Data'!O22)&lt;BD$3,0,10-(BD$2-LOG('[1]Indicator Data'!O22))/(BD$2-BD$3)*10))),1))</f>
        <v>x</v>
      </c>
      <c r="BE21" s="48" t="str">
        <f>IF(BD21="x","x",'[1]Indicator Data'!O22/'[1]Indicator Data'!$CB22)</f>
        <v>x</v>
      </c>
      <c r="BF21" s="47" t="str">
        <f t="shared" si="26"/>
        <v>x</v>
      </c>
      <c r="BG21" s="47" t="str">
        <f t="shared" si="47"/>
        <v>x</v>
      </c>
      <c r="BH21" s="47" t="str">
        <f>IF('[1]Indicator Data'!P22="No data","x",ROUND(IF('[1]Indicator Data'!P22=0,0,IF(LOG('[1]Indicator Data'!P22)&gt;BH$2,10,IF(LOG('[1]Indicator Data'!P22)&lt;BH$3,0,10-(BH$2-LOG('[1]Indicator Data'!P22))/(BH$2-BH$3)*10))),1))</f>
        <v>x</v>
      </c>
      <c r="BI21" s="48" t="str">
        <f>IF(BH21="x","x",'[1]Indicator Data'!P22/'[1]Indicator Data'!$CB22)</f>
        <v>x</v>
      </c>
      <c r="BJ21" s="47" t="str">
        <f t="shared" si="27"/>
        <v>x</v>
      </c>
      <c r="BK21" s="47" t="str">
        <f t="shared" si="48"/>
        <v>x</v>
      </c>
      <c r="BL21" s="47" t="str">
        <f t="shared" si="49"/>
        <v>x</v>
      </c>
      <c r="BM21" s="47">
        <f>ROUND(IF('[1]Indicator Data'!Q22=0,0,IF(LOG('[1]Indicator Data'!Q22)&gt;BM$2,10,IF(LOG('[1]Indicator Data'!Q22)&lt;BM$3,0,10-(BM$2-LOG('[1]Indicator Data'!Q22))/(BM$2-BM$3)*10))),1)</f>
        <v>5</v>
      </c>
      <c r="BN21" s="50">
        <f>'[1]Indicator Data'!R22</f>
        <v>7.2912360999999995E-2</v>
      </c>
      <c r="BO21" s="47">
        <f t="shared" si="28"/>
        <v>0.7</v>
      </c>
      <c r="BP21" s="47">
        <f t="shared" si="29"/>
        <v>3.1</v>
      </c>
      <c r="BQ21" s="47">
        <f>ROUND(IF('[1]Indicator Data'!S22=0,0,IF(LOG('[1]Indicator Data'!S22)&gt;BQ$2,10,IF(LOG('[1]Indicator Data'!S22)&lt;BQ$3,0,10-(BQ$2-LOG('[1]Indicator Data'!S22))/(BQ$2-BQ$3)*10))),1)</f>
        <v>0</v>
      </c>
      <c r="BR21" s="50">
        <f>'[1]Indicator Data'!T22</f>
        <v>0</v>
      </c>
      <c r="BS21" s="47">
        <f t="shared" si="30"/>
        <v>0</v>
      </c>
      <c r="BT21" s="47">
        <f t="shared" si="31"/>
        <v>0</v>
      </c>
      <c r="BU21" s="47">
        <f t="shared" si="32"/>
        <v>1.7</v>
      </c>
      <c r="BV21" s="47">
        <f>ROUND(IF('[1]Indicator Data'!U22=0,0,IF(LOG('[1]Indicator Data'!U22)&gt;BV$2,10,IF(LOG('[1]Indicator Data'!U22)&lt;BV$3,0,10-(BV$2-LOG('[1]Indicator Data'!U22))/(BV$2-BV$3)*10))),1)</f>
        <v>6.3</v>
      </c>
      <c r="BW21" s="48">
        <f>'[1]Indicator Data'!U22/'[1]Indicator Data'!$CB22</f>
        <v>0.66164034556303375</v>
      </c>
      <c r="BX21" s="47">
        <f t="shared" si="33"/>
        <v>7.4</v>
      </c>
      <c r="BY21" s="47">
        <f t="shared" si="50"/>
        <v>6.9</v>
      </c>
      <c r="BZ21" s="47">
        <f>ROUND(IF('[1]Indicator Data'!V22=0,0,IF(LOG('[1]Indicator Data'!V22)&gt;BZ$2,10,IF(LOG('[1]Indicator Data'!V22)&lt;BZ$3,0,10-(BZ$2-LOG('[1]Indicator Data'!V22))/(BZ$2-BZ$3)*10))),1)</f>
        <v>6.3</v>
      </c>
      <c r="CA21" s="48">
        <f>IF('[1]Indicator Data'!V22/'[1]Indicator Data'!$CB22&gt;1,1,'[1]Indicator Data'!V22/'[1]Indicator Data'!$CB22)</f>
        <v>0.75358058633404978</v>
      </c>
      <c r="CB21" s="47">
        <f t="shared" si="34"/>
        <v>7.5</v>
      </c>
      <c r="CC21" s="47">
        <f t="shared" si="51"/>
        <v>6.9</v>
      </c>
      <c r="CD21" s="47">
        <f>ROUND(IF('[1]Indicator Data'!W22=0,0,IF(LOG('[1]Indicator Data'!W22)&gt;CD$2,10,IF(LOG('[1]Indicator Data'!W22)&lt;CD$3,0,10-(CD$2-LOG('[1]Indicator Data'!W22))/(CD$2-CD$3)*10))),1)</f>
        <v>6.4</v>
      </c>
      <c r="CE21" s="48">
        <f>'[1]Indicator Data'!W22/'[1]Indicator Data'!$CB22</f>
        <v>0.80858483817846338</v>
      </c>
      <c r="CF21" s="47">
        <f t="shared" si="35"/>
        <v>8.1</v>
      </c>
      <c r="CG21" s="47">
        <f t="shared" si="52"/>
        <v>7.3</v>
      </c>
      <c r="CH21" s="47">
        <f t="shared" si="36"/>
        <v>6.1</v>
      </c>
      <c r="CI21" s="47">
        <f>IF('[1]Indicator Data'!BR22="No data","x",ROUND(IF('[1]Indicator Data'!BR22&gt;CI$2,0,IF('[1]Indicator Data'!BR22&lt;CI$3,10,(CI$2-'[1]Indicator Data'!BR22)/(CI$2-CI$3)*10)),1))</f>
        <v>1.3</v>
      </c>
      <c r="CJ21" s="47">
        <f>IF('[1]Indicator Data'!BS22="No data","x",ROUND(IF('[1]Indicator Data'!BS22&gt;CJ$2,0,IF('[1]Indicator Data'!BS22&lt;CJ$3,10,(CJ$2-'[1]Indicator Data'!BS22)/(CJ$2-CJ$3)*10)),1))</f>
        <v>0.3</v>
      </c>
      <c r="CK21" s="47">
        <f>IF('[1]Indicator Data'!AC22="No data","x",ROUND(IF('[1]Indicator Data'!AC22&gt;CK$2,0,IF('[1]Indicator Data'!AC22&lt;CK$3,10,(CK$2-'[1]Indicator Data'!AC22)/(CK$2-CK$3)*10)),1))</f>
        <v>1</v>
      </c>
      <c r="CL21" s="47">
        <f t="shared" si="37"/>
        <v>0.9</v>
      </c>
      <c r="CM21" s="47">
        <f>IF('[1]Indicator Data'!X22="No data","x",ROUND(IF(LOG('[1]Indicator Data'!X22)&gt;CM$2,10,IF(LOG('[1]Indicator Data'!X22)&lt;CM$3,0,10-(CM$2-LOG('[1]Indicator Data'!X22))/(CM$2-CM$3)*10)),1))</f>
        <v>4.0999999999999996</v>
      </c>
      <c r="CN21" s="47">
        <f>IF('[1]Indicator Data'!Y22="No data","x",ROUND(IF('[1]Indicator Data'!Y22&gt;CN$2,10,IF('[1]Indicator Data'!Y22&lt;CN$3,0,10-(CN$2-'[1]Indicator Data'!Y22)/(CN$2-CN$3)*10)),1))</f>
        <v>4.4000000000000004</v>
      </c>
      <c r="CO21" s="47">
        <f>IF('[1]Indicator Data'!Z22="No data","x",ROUND(IF('[1]Indicator Data'!Z22&gt;CO$2,10,IF('[1]Indicator Data'!Z22&lt;CO$3,0,10-(CO$2-'[1]Indicator Data'!Z22)/(CO$2-CO$3)*10)),1))</f>
        <v>4.5999999999999996</v>
      </c>
      <c r="CP21" s="47" t="str">
        <f>IF('[1]Indicator Data'!AA22="No data","x",ROUND(IF('[1]Indicator Data'!AA22&gt;CP$2,10,IF('[1]Indicator Data'!AA22&lt;CP$3,0,10-(CP$2-'[1]Indicator Data'!AA22)/(CP$2-CP$3)*10)),1))</f>
        <v>x</v>
      </c>
      <c r="CQ21" s="47">
        <f t="shared" si="53"/>
        <v>4.4000000000000004</v>
      </c>
      <c r="CR21" s="47">
        <f t="shared" si="54"/>
        <v>3.2</v>
      </c>
      <c r="CS21" s="47">
        <f>IF('[1]Indicator Data'!AF22="No data","x",ROUND(IF('[1]Indicator Data'!AF22&gt;CS$2,10,IF('[1]Indicator Data'!AF22&lt;CS$3,0,10-(CS$2-'[1]Indicator Data'!AF22)/(CS$2-CS$3)*10)),1))</f>
        <v>0.6</v>
      </c>
      <c r="CT21" s="47">
        <f>IF('[1]Indicator Data'!AG22="No data","x",ROUND(IF('[1]Indicator Data'!AG22&gt;CT$2,10,IF('[1]Indicator Data'!AG22&lt;CT$3,0,10-(CT$2-'[1]Indicator Data'!AG22)/(CT$2-CT$3)*10)),1))</f>
        <v>3.3</v>
      </c>
      <c r="CU21" s="47">
        <f t="shared" si="55"/>
        <v>3.4</v>
      </c>
      <c r="CV21" s="47">
        <f>IF('[1]Indicator Data'!AB22="No data","x",ROUND(IF('[1]Indicator Data'!AB22&gt;CV$2,10,IF('[1]Indicator Data'!AB22&lt;CV$3,0,10-(CV$2-'[1]Indicator Data'!AB22)/(CV$2-CV$3)*10)),1))</f>
        <v>0.3</v>
      </c>
      <c r="CW21" s="47">
        <f t="shared" si="56"/>
        <v>0.7</v>
      </c>
      <c r="CX21" s="48" t="str">
        <f>IF('[1]Indicator Data'!AD22="No data","x",'[1]Indicator Data'!AD22/'[1]Indicator Data'!$CA22)</f>
        <v>x</v>
      </c>
      <c r="CY21" s="47" t="str">
        <f t="shared" si="38"/>
        <v>x</v>
      </c>
      <c r="CZ21" s="47">
        <f>IF('[1]Indicator Data'!AE22="No data","x",ROUND(IF('[1]Indicator Data'!AE22&gt;CZ$2,0,IF('[1]Indicator Data'!AE22&lt;CZ$3,10,(CZ$2-'[1]Indicator Data'!AE22)/(CZ$2-CZ$3)*10)),1))</f>
        <v>2</v>
      </c>
      <c r="DA21" s="47">
        <f t="shared" si="57"/>
        <v>2</v>
      </c>
      <c r="DB21" s="47">
        <f t="shared" si="58"/>
        <v>2</v>
      </c>
      <c r="DC21" s="49">
        <f t="shared" si="39"/>
        <v>4</v>
      </c>
      <c r="DD21" s="51">
        <f t="shared" si="40"/>
        <v>5.4</v>
      </c>
      <c r="DE21" s="47">
        <f>ROUND(IF('[1]Indicator Data'!AH22=0,0,IF('[1]Indicator Data'!AH22&gt;DE$2,10,IF('[1]Indicator Data'!AH22&lt;DE$3,0,10-(DE$2-'[1]Indicator Data'!AH22)/(DE$2-DE$3)*10))),1)</f>
        <v>0</v>
      </c>
      <c r="DF21" s="47">
        <f>ROUND(IF('[1]Indicator Data'!AI22=0,0,IF(LOG('[1]Indicator Data'!AI22)&gt;LOG(DF$2),10,IF(LOG('[1]Indicator Data'!AI22)&lt;LOG(DF$3),0,10-(LOG(DF$2)-LOG('[1]Indicator Data'!AI22))/(LOG(DF$2)-LOG(DF$3))*10))),1)</f>
        <v>0</v>
      </c>
      <c r="DG21" s="49">
        <f t="shared" si="41"/>
        <v>0</v>
      </c>
      <c r="DH21" s="47">
        <f>'[1]Indicator Data'!AJ22</f>
        <v>0</v>
      </c>
      <c r="DI21" s="47">
        <f>'[1]Indicator Data'!AK22</f>
        <v>0</v>
      </c>
      <c r="DJ21" s="49">
        <f t="shared" si="42"/>
        <v>0</v>
      </c>
      <c r="DK21" s="51">
        <f t="shared" si="43"/>
        <v>0</v>
      </c>
      <c r="DL21" s="20"/>
      <c r="DM21" s="52"/>
    </row>
    <row r="22" spans="1:117" s="6" customFormat="1" x14ac:dyDescent="0.3">
      <c r="A22" s="44" t="str">
        <f>'[1]Indicator Data'!A23</f>
        <v>Benin</v>
      </c>
      <c r="B22" s="45" t="str">
        <f>'[1]Indicator Data'!B23</f>
        <v>BEN</v>
      </c>
      <c r="C22" s="46">
        <f>ROUND(IF('[1]Indicator Data'!C23=0,0.1,IF(LOG('[1]Indicator Data'!C23)&gt;C$2,10,IF(LOG('[1]Indicator Data'!C23)&lt;C$3,0,10-(C$2-LOG('[1]Indicator Data'!C23))/(C$2-C$3)*10))),1)</f>
        <v>0.1</v>
      </c>
      <c r="D22" s="47">
        <f>ROUND(IF('[1]Indicator Data'!D23=0,0.1,IF(LOG('[1]Indicator Data'!D23)&gt;D$2,10,IF(LOG('[1]Indicator Data'!D23)&lt;D$3,0,10-(D$2-LOG('[1]Indicator Data'!D23))/(D$2-D$3)*10))),1)</f>
        <v>0.1</v>
      </c>
      <c r="E22" s="47">
        <f t="shared" si="0"/>
        <v>0.1</v>
      </c>
      <c r="F22" s="47">
        <f>IF('[1]Indicator Data'!E23="No data",0.1,(ROUND(IF('[1]Indicator Data'!E23=0,0,IF(LOG('[1]Indicator Data'!E23)&gt;F$2,10,IF(LOG('[1]Indicator Data'!E23)&lt;F$3,0,10-(F$2-LOG('[1]Indicator Data'!E23))/(F$2-F$3)*10))),1)))</f>
        <v>6.7</v>
      </c>
      <c r="G22" s="47">
        <f>ROUND(IF('[1]Indicator Data'!F23=0,0,IF(LOG('[1]Indicator Data'!F23)&gt;G$2,10,IF(LOG('[1]Indicator Data'!F23)&lt;G$3,0,10-(G$2-LOG('[1]Indicator Data'!F23))/(G$2-G$3)*10))),1)</f>
        <v>0</v>
      </c>
      <c r="H22" s="47">
        <f>ROUND(IF('[1]Indicator Data'!G23=0,0,IF(LOG('[1]Indicator Data'!G23)&gt;H$2,10,IF(LOG('[1]Indicator Data'!G23)&lt;H$3,0,10-(H$2-LOG('[1]Indicator Data'!G23))/(H$2-H$3)*10))),1)</f>
        <v>0</v>
      </c>
      <c r="I22" s="47">
        <f>ROUND(IF('[1]Indicator Data'!H23=0,0,IF(LOG('[1]Indicator Data'!H23)&gt;I$2,10,IF(LOG('[1]Indicator Data'!H23)&lt;I$3,0,10-(I$2-LOG('[1]Indicator Data'!H23))/(I$2-I$3)*10))),1)</f>
        <v>0</v>
      </c>
      <c r="J22" s="47">
        <f t="shared" si="1"/>
        <v>0</v>
      </c>
      <c r="K22" s="47">
        <f>ROUND(IF('[1]Indicator Data'!I23=0,0,IF(LOG('[1]Indicator Data'!I23)&gt;K$2,10,IF(LOG('[1]Indicator Data'!I23)&lt;K$3,0,10-(K$2-LOG('[1]Indicator Data'!I23))/(K$2-K$3)*10))),1)</f>
        <v>0</v>
      </c>
      <c r="L22" s="47">
        <f t="shared" si="2"/>
        <v>0</v>
      </c>
      <c r="M22" s="47">
        <f>ROUND(IF('[1]Indicator Data'!J23=0,0,IF(LOG('[1]Indicator Data'!J23)&gt;M$2,10,IF(LOG('[1]Indicator Data'!J23)&lt;M$3,0,10-(M$2-LOG('[1]Indicator Data'!J23))/(M$2-M$3)*10))),1)</f>
        <v>0</v>
      </c>
      <c r="N22" s="48">
        <f>'[1]Indicator Data'!C23/'[1]Indicator Data'!$CB23</f>
        <v>0</v>
      </c>
      <c r="O22" s="48">
        <f>'[1]Indicator Data'!D23/'[1]Indicator Data'!$CB23</f>
        <v>0</v>
      </c>
      <c r="P22" s="48">
        <f>IF(F22=0.1,"x",'[1]Indicator Data'!E23/'[1]Indicator Data'!$CB23)</f>
        <v>4.4294917591233317E-3</v>
      </c>
      <c r="Q22" s="48">
        <f>'[1]Indicator Data'!F23/'[1]Indicator Data'!$CB23</f>
        <v>0</v>
      </c>
      <c r="R22" s="48">
        <f>'[1]Indicator Data'!G23/'[1]Indicator Data'!$CB23</f>
        <v>0</v>
      </c>
      <c r="S22" s="48">
        <f>'[1]Indicator Data'!H23/'[1]Indicator Data'!$CB23</f>
        <v>0</v>
      </c>
      <c r="T22" s="48">
        <f>'[1]Indicator Data'!I23/'[1]Indicator Data'!$CB23</f>
        <v>0</v>
      </c>
      <c r="U22" s="48">
        <f>'[1]Indicator Data'!J23/'[1]Indicator Data'!$CB23</f>
        <v>0</v>
      </c>
      <c r="V22" s="47">
        <f t="shared" si="3"/>
        <v>0</v>
      </c>
      <c r="W22" s="47">
        <f t="shared" si="4"/>
        <v>0</v>
      </c>
      <c r="X22" s="47">
        <f t="shared" si="5"/>
        <v>0</v>
      </c>
      <c r="Y22" s="47">
        <f t="shared" si="6"/>
        <v>3</v>
      </c>
      <c r="Z22" s="47">
        <f t="shared" si="7"/>
        <v>0</v>
      </c>
      <c r="AA22" s="47">
        <f t="shared" si="8"/>
        <v>0</v>
      </c>
      <c r="AB22" s="47">
        <f t="shared" si="9"/>
        <v>0</v>
      </c>
      <c r="AC22" s="47">
        <f t="shared" si="10"/>
        <v>0</v>
      </c>
      <c r="AD22" s="47">
        <f t="shared" si="11"/>
        <v>0</v>
      </c>
      <c r="AE22" s="47">
        <f t="shared" si="12"/>
        <v>0</v>
      </c>
      <c r="AF22" s="47">
        <f t="shared" si="13"/>
        <v>0</v>
      </c>
      <c r="AG22" s="47">
        <f>ROUND(IF('[1]Indicator Data'!K23=0,0,IF('[1]Indicator Data'!K23&gt;AG$2,10,IF('[1]Indicator Data'!K23&lt;AG$3,0,10-(AG$2-'[1]Indicator Data'!K23)/(AG$2-AG$3)*10))),1)</f>
        <v>0</v>
      </c>
      <c r="AH22" s="47">
        <f t="shared" si="14"/>
        <v>0.1</v>
      </c>
      <c r="AI22" s="47">
        <f t="shared" si="14"/>
        <v>0.1</v>
      </c>
      <c r="AJ22" s="47">
        <f t="shared" si="15"/>
        <v>0</v>
      </c>
      <c r="AK22" s="47">
        <f t="shared" si="15"/>
        <v>0</v>
      </c>
      <c r="AL22" s="47">
        <f t="shared" si="16"/>
        <v>0</v>
      </c>
      <c r="AM22" s="47">
        <f t="shared" si="17"/>
        <v>0</v>
      </c>
      <c r="AN22" s="47">
        <f t="shared" si="18"/>
        <v>0</v>
      </c>
      <c r="AO22" s="49">
        <f t="shared" si="19"/>
        <v>0.1</v>
      </c>
      <c r="AP22" s="49">
        <f t="shared" si="44"/>
        <v>5.0999999999999996</v>
      </c>
      <c r="AQ22" s="49">
        <f t="shared" si="20"/>
        <v>0</v>
      </c>
      <c r="AR22" s="49">
        <f t="shared" si="21"/>
        <v>0</v>
      </c>
      <c r="AS22" s="47">
        <f t="shared" si="22"/>
        <v>0</v>
      </c>
      <c r="AT22" s="47">
        <f>IF('[1]Indicator Data'!L23="No data","x",IF('[1]Indicator Data'!CC23&lt;1000,"x",ROUND((IF('[1]Indicator Data'!L23&gt;AT$2,10,IF('[1]Indicator Data'!L23&lt;AT$3,0,10-(AT$2-'[1]Indicator Data'!L23)/(AT$2-AT$3)*10))),1)))</f>
        <v>1.9</v>
      </c>
      <c r="AU22" s="49">
        <f t="shared" si="23"/>
        <v>1</v>
      </c>
      <c r="AV22" s="47">
        <f>IF('[1]Indicator Data'!M23="No data","x",ROUND(IF('[1]Indicator Data'!M23=0,0,IF(LOG('[1]Indicator Data'!M23)&gt;AV$2,10,IF(LOG('[1]Indicator Data'!M23)&lt;AV$3,0,10-(AV$2-LOG('[1]Indicator Data'!M23))/(AV$2-AV$3)*10))),1))</f>
        <v>7.9</v>
      </c>
      <c r="AW22" s="48">
        <f>IF(AV22="x","x",'[1]Indicator Data'!M23/'[1]Indicator Data'!$CB23)</f>
        <v>0.3366609403566011</v>
      </c>
      <c r="AX22" s="47">
        <f t="shared" si="24"/>
        <v>3.7</v>
      </c>
      <c r="AY22" s="47">
        <f t="shared" si="45"/>
        <v>6.2</v>
      </c>
      <c r="AZ22" s="47">
        <f>IF('[1]Indicator Data'!N23="No data","x",ROUND(IF('[1]Indicator Data'!N23=0,0,IF(LOG('[1]Indicator Data'!N23)&gt;AZ$2,10,IF(LOG('[1]Indicator Data'!N23)&lt;AZ$3,0,10-(AZ$2-LOG('[1]Indicator Data'!N23))/(AZ$2-AZ$3)*10))),1))</f>
        <v>4.9000000000000004</v>
      </c>
      <c r="BA22" s="48">
        <f>IF(AZ22="x","x",'[1]Indicator Data'!N23/'[1]Indicator Data'!$CB23)</f>
        <v>8.0200421371424133E-4</v>
      </c>
      <c r="BB22" s="47">
        <f t="shared" si="25"/>
        <v>0.2</v>
      </c>
      <c r="BC22" s="47">
        <f t="shared" si="46"/>
        <v>2.9</v>
      </c>
      <c r="BD22" s="47">
        <f>IF('[1]Indicator Data'!O23="No data","x",ROUND(IF('[1]Indicator Data'!O23=0,0,IF(LOG('[1]Indicator Data'!O23)&gt;BD$2,10,IF(LOG('[1]Indicator Data'!O23)&lt;BD$3,0,10-(BD$2-LOG('[1]Indicator Data'!O23))/(BD$2-BD$3)*10))),1))</f>
        <v>9.4</v>
      </c>
      <c r="BE22" s="48">
        <f>IF(BD22="x","x",'[1]Indicator Data'!O23/'[1]Indicator Data'!$CB23)</f>
        <v>0.39254387228981202</v>
      </c>
      <c r="BF22" s="47">
        <f t="shared" si="26"/>
        <v>10</v>
      </c>
      <c r="BG22" s="47">
        <f t="shared" si="47"/>
        <v>9.6999999999999993</v>
      </c>
      <c r="BH22" s="47">
        <f>IF('[1]Indicator Data'!P23="No data","x",ROUND(IF('[1]Indicator Data'!P23=0,0,IF(LOG('[1]Indicator Data'!P23)&gt;BH$2,10,IF(LOG('[1]Indicator Data'!P23)&lt;BH$3,0,10-(BH$2-LOG('[1]Indicator Data'!P23))/(BH$2-BH$3)*10))),1))</f>
        <v>0</v>
      </c>
      <c r="BI22" s="48">
        <f>IF(BH22="x","x",'[1]Indicator Data'!P23/'[1]Indicator Data'!$CB23)</f>
        <v>0</v>
      </c>
      <c r="BJ22" s="47">
        <f t="shared" si="27"/>
        <v>0</v>
      </c>
      <c r="BK22" s="47">
        <f t="shared" si="48"/>
        <v>0</v>
      </c>
      <c r="BL22" s="47">
        <f t="shared" si="49"/>
        <v>6.1</v>
      </c>
      <c r="BM22" s="47">
        <f>ROUND(IF('[1]Indicator Data'!Q23=0,0,IF(LOG('[1]Indicator Data'!Q23)&gt;BM$2,10,IF(LOG('[1]Indicator Data'!Q23)&lt;BM$3,0,10-(BM$2-LOG('[1]Indicator Data'!Q23))/(BM$2-BM$3)*10))),1)</f>
        <v>8.1999999999999993</v>
      </c>
      <c r="BN22" s="50">
        <f>'[1]Indicator Data'!R23</f>
        <v>0.43233017899999998</v>
      </c>
      <c r="BO22" s="47">
        <f t="shared" si="28"/>
        <v>4.3</v>
      </c>
      <c r="BP22" s="47">
        <f t="shared" si="29"/>
        <v>6.7</v>
      </c>
      <c r="BQ22" s="47">
        <f>ROUND(IF('[1]Indicator Data'!S23=0,0,IF(LOG('[1]Indicator Data'!S23)&gt;BQ$2,10,IF(LOG('[1]Indicator Data'!S23)&lt;BQ$3,0,10-(BQ$2-LOG('[1]Indicator Data'!S23))/(BQ$2-BQ$3)*10))),1)</f>
        <v>8.6999999999999993</v>
      </c>
      <c r="BR22" s="50">
        <f>'[1]Indicator Data'!T23</f>
        <v>1</v>
      </c>
      <c r="BS22" s="47">
        <f t="shared" si="30"/>
        <v>10</v>
      </c>
      <c r="BT22" s="47">
        <f t="shared" si="31"/>
        <v>9.5</v>
      </c>
      <c r="BU22" s="47">
        <f t="shared" si="32"/>
        <v>8.4</v>
      </c>
      <c r="BV22" s="47">
        <f>ROUND(IF('[1]Indicator Data'!U23=0,0,IF(LOG('[1]Indicator Data'!U23)&gt;BV$2,10,IF(LOG('[1]Indicator Data'!U23)&lt;BV$3,0,10-(BV$2-LOG('[1]Indicator Data'!U23))/(BV$2-BV$3)*10))),1)</f>
        <v>8.3000000000000007</v>
      </c>
      <c r="BW22" s="48">
        <f>'[1]Indicator Data'!U23/'[1]Indicator Data'!$CB23</f>
        <v>0.60804304487368688</v>
      </c>
      <c r="BX22" s="47">
        <f t="shared" si="33"/>
        <v>6.8</v>
      </c>
      <c r="BY22" s="47">
        <f t="shared" si="50"/>
        <v>7.6</v>
      </c>
      <c r="BZ22" s="47">
        <f>ROUND(IF('[1]Indicator Data'!V23=0,0,IF(LOG('[1]Indicator Data'!V23)&gt;BZ$2,10,IF(LOG('[1]Indicator Data'!V23)&lt;BZ$3,0,10-(BZ$2-LOG('[1]Indicator Data'!V23))/(BZ$2-BZ$3)*10))),1)</f>
        <v>8.6</v>
      </c>
      <c r="CA22" s="48">
        <f>IF('[1]Indicator Data'!V23/'[1]Indicator Data'!$CB23&gt;1,1,'[1]Indicator Data'!V23/'[1]Indicator Data'!$CB23)</f>
        <v>0.91348632709127864</v>
      </c>
      <c r="CB22" s="47">
        <f t="shared" si="34"/>
        <v>9.1</v>
      </c>
      <c r="CC22" s="47">
        <f t="shared" si="51"/>
        <v>8.9</v>
      </c>
      <c r="CD22" s="47">
        <f>ROUND(IF('[1]Indicator Data'!W23=0,0,IF(LOG('[1]Indicator Data'!W23)&gt;CD$2,10,IF(LOG('[1]Indicator Data'!W23)&lt;CD$3,0,10-(CD$2-LOG('[1]Indicator Data'!W23))/(CD$2-CD$3)*10))),1)</f>
        <v>8.6</v>
      </c>
      <c r="CE22" s="48">
        <f>'[1]Indicator Data'!W23/'[1]Indicator Data'!$CB23</f>
        <v>0.99612849432497852</v>
      </c>
      <c r="CF22" s="47">
        <f t="shared" si="35"/>
        <v>10</v>
      </c>
      <c r="CG22" s="47">
        <f t="shared" si="52"/>
        <v>9.4</v>
      </c>
      <c r="CH22" s="47">
        <f t="shared" si="36"/>
        <v>8.6999999999999993</v>
      </c>
      <c r="CI22" s="47">
        <f>IF('[1]Indicator Data'!BR23="No data","x",ROUND(IF('[1]Indicator Data'!BR23&gt;CI$2,0,IF('[1]Indicator Data'!BR23&lt;CI$3,10,(CI$2-'[1]Indicator Data'!BR23)/(CI$2-CI$3)*10)),1))</f>
        <v>9.3000000000000007</v>
      </c>
      <c r="CJ22" s="47">
        <f>IF('[1]Indicator Data'!BS23="No data","x",ROUND(IF('[1]Indicator Data'!BS23&gt;CJ$2,0,IF('[1]Indicator Data'!BS23&lt;CJ$3,10,(CJ$2-'[1]Indicator Data'!BS23)/(CJ$2-CJ$3)*10)),1))</f>
        <v>5.6</v>
      </c>
      <c r="CK22" s="47">
        <f>IF('[1]Indicator Data'!AC23="No data","x",ROUND(IF('[1]Indicator Data'!AC23&gt;CK$2,0,IF('[1]Indicator Data'!AC23&lt;CK$3,10,(CK$2-'[1]Indicator Data'!AC23)/(CK$2-CK$3)*10)),1))</f>
        <v>8.9</v>
      </c>
      <c r="CL22" s="47">
        <f t="shared" si="37"/>
        <v>7.9</v>
      </c>
      <c r="CM22" s="47">
        <f>IF('[1]Indicator Data'!X23="No data","x",ROUND(IF(LOG('[1]Indicator Data'!X23)&gt;CM$2,10,IF(LOG('[1]Indicator Data'!X23)&lt;CM$3,0,10-(CM$2-LOG('[1]Indicator Data'!X23))/(CM$2-CM$3)*10)),1))</f>
        <v>6.7</v>
      </c>
      <c r="CN22" s="47">
        <f>IF('[1]Indicator Data'!Y23="No data","x",ROUND(IF('[1]Indicator Data'!Y23&gt;CN$2,10,IF('[1]Indicator Data'!Y23&lt;CN$3,0,10-(CN$2-'[1]Indicator Data'!Y23)/(CN$2-CN$3)*10)),1))</f>
        <v>7.7</v>
      </c>
      <c r="CO22" s="47">
        <f>IF('[1]Indicator Data'!Z23="No data","x",ROUND(IF('[1]Indicator Data'!Z23&gt;CO$2,10,IF('[1]Indicator Data'!Z23&lt;CO$3,0,10-(CO$2-'[1]Indicator Data'!Z23)/(CO$2-CO$3)*10)),1))</f>
        <v>4.8</v>
      </c>
      <c r="CP22" s="47">
        <f>IF('[1]Indicator Data'!AA23="No data","x",ROUND(IF('[1]Indicator Data'!AA23&gt;CP$2,10,IF('[1]Indicator Data'!AA23&lt;CP$3,0,10-(CP$2-'[1]Indicator Data'!AA23)/(CP$2-CP$3)*10)),1))</f>
        <v>8</v>
      </c>
      <c r="CQ22" s="47">
        <f t="shared" si="53"/>
        <v>6.8</v>
      </c>
      <c r="CR22" s="47">
        <f t="shared" si="54"/>
        <v>7.2</v>
      </c>
      <c r="CS22" s="47">
        <f>IF('[1]Indicator Data'!AF23="No data","x",ROUND(IF('[1]Indicator Data'!AF23&gt;CS$2,10,IF('[1]Indicator Data'!AF23&lt;CS$3,0,10-(CS$2-'[1]Indicator Data'!AF23)/(CS$2-CS$3)*10)),1))</f>
        <v>6.5</v>
      </c>
      <c r="CT22" s="47">
        <f>IF('[1]Indicator Data'!AG23="No data","x",ROUND(IF('[1]Indicator Data'!AG23&gt;CT$2,10,IF('[1]Indicator Data'!AG23&lt;CT$3,0,10-(CT$2-'[1]Indicator Data'!AG23)/(CT$2-CT$3)*10)),1))</f>
        <v>7.2</v>
      </c>
      <c r="CU22" s="47">
        <f t="shared" si="55"/>
        <v>6.8</v>
      </c>
      <c r="CV22" s="47">
        <f>IF('[1]Indicator Data'!AB23="No data","x",ROUND(IF('[1]Indicator Data'!AB23&gt;CV$2,10,IF('[1]Indicator Data'!AB23&lt;CV$3,0,10-(CV$2-'[1]Indicator Data'!AB23)/(CV$2-CV$3)*10)),1))</f>
        <v>10</v>
      </c>
      <c r="CW22" s="47">
        <f t="shared" si="56"/>
        <v>8.5</v>
      </c>
      <c r="CX22" s="48">
        <f>IF('[1]Indicator Data'!AD23="No data","x",'[1]Indicator Data'!AD23/'[1]Indicator Data'!$CA23)</f>
        <v>4.5615026662106811E-5</v>
      </c>
      <c r="CY22" s="47">
        <f t="shared" si="38"/>
        <v>9.5</v>
      </c>
      <c r="CZ22" s="47">
        <f>IF('[1]Indicator Data'!AE23="No data","x",ROUND(IF('[1]Indicator Data'!AE23&gt;CZ$2,0,IF('[1]Indicator Data'!AE23&lt;CZ$3,10,(CZ$2-'[1]Indicator Data'!AE23)/(CZ$2-CZ$3)*10)),1))</f>
        <v>6</v>
      </c>
      <c r="DA22" s="47">
        <f t="shared" si="57"/>
        <v>7.8</v>
      </c>
      <c r="DB22" s="47">
        <f t="shared" si="58"/>
        <v>7.7</v>
      </c>
      <c r="DC22" s="49">
        <f t="shared" si="39"/>
        <v>7.5</v>
      </c>
      <c r="DD22" s="51">
        <f t="shared" si="40"/>
        <v>2.9</v>
      </c>
      <c r="DE22" s="47">
        <f>ROUND(IF('[1]Indicator Data'!AH23=0,0,IF('[1]Indicator Data'!AH23&gt;DE$2,10,IF('[1]Indicator Data'!AH23&lt;DE$3,0,10-(DE$2-'[1]Indicator Data'!AH23)/(DE$2-DE$3)*10))),1)</f>
        <v>3.8</v>
      </c>
      <c r="DF22" s="47">
        <f>ROUND(IF('[1]Indicator Data'!AI23=0,0,IF(LOG('[1]Indicator Data'!AI23)&gt;LOG(DF$2),10,IF(LOG('[1]Indicator Data'!AI23)&lt;LOG(DF$3),0,10-(LOG(DF$2)-LOG('[1]Indicator Data'!AI23))/(LOG(DF$2)-LOG(DF$3))*10))),1)</f>
        <v>3</v>
      </c>
      <c r="DG22" s="49">
        <f t="shared" si="41"/>
        <v>3.4</v>
      </c>
      <c r="DH22" s="47">
        <f>'[1]Indicator Data'!AJ23</f>
        <v>0</v>
      </c>
      <c r="DI22" s="47">
        <f>'[1]Indicator Data'!AK23</f>
        <v>0</v>
      </c>
      <c r="DJ22" s="49">
        <f t="shared" si="42"/>
        <v>0</v>
      </c>
      <c r="DK22" s="51">
        <f t="shared" si="43"/>
        <v>2.4</v>
      </c>
      <c r="DL22" s="20"/>
      <c r="DM22" s="52"/>
    </row>
    <row r="23" spans="1:117" s="6" customFormat="1" x14ac:dyDescent="0.3">
      <c r="A23" s="44" t="str">
        <f>'[1]Indicator Data'!A24</f>
        <v>Bhutan</v>
      </c>
      <c r="B23" s="45" t="str">
        <f>'[1]Indicator Data'!B24</f>
        <v>BTN</v>
      </c>
      <c r="C23" s="46">
        <f>ROUND(IF('[1]Indicator Data'!C24=0,0.1,IF(LOG('[1]Indicator Data'!C24)&gt;C$2,10,IF(LOG('[1]Indicator Data'!C24)&lt;C$3,0,10-(C$2-LOG('[1]Indicator Data'!C24))/(C$2-C$3)*10))),1)</f>
        <v>5.6</v>
      </c>
      <c r="D23" s="47">
        <f>ROUND(IF('[1]Indicator Data'!D24=0,0.1,IF(LOG('[1]Indicator Data'!D24)&gt;D$2,10,IF(LOG('[1]Indicator Data'!D24)&lt;D$3,0,10-(D$2-LOG('[1]Indicator Data'!D24))/(D$2-D$3)*10))),1)</f>
        <v>5.5</v>
      </c>
      <c r="E23" s="47">
        <f t="shared" si="0"/>
        <v>5.6</v>
      </c>
      <c r="F23" s="47">
        <f>IF('[1]Indicator Data'!E24="No data",0.1,(ROUND(IF('[1]Indicator Data'!E24=0,0,IF(LOG('[1]Indicator Data'!E24)&gt;F$2,10,IF(LOG('[1]Indicator Data'!E24)&lt;F$3,0,10-(F$2-LOG('[1]Indicator Data'!E24))/(F$2-F$3)*10))),1)))</f>
        <v>4.5999999999999996</v>
      </c>
      <c r="G23" s="47">
        <f>ROUND(IF('[1]Indicator Data'!F24=0,0,IF(LOG('[1]Indicator Data'!F24)&gt;G$2,10,IF(LOG('[1]Indicator Data'!F24)&lt;G$3,0,10-(G$2-LOG('[1]Indicator Data'!F24))/(G$2-G$3)*10))),1)</f>
        <v>0</v>
      </c>
      <c r="H23" s="47">
        <f>ROUND(IF('[1]Indicator Data'!G24=0,0,IF(LOG('[1]Indicator Data'!G24)&gt;H$2,10,IF(LOG('[1]Indicator Data'!G24)&lt;H$3,0,10-(H$2-LOG('[1]Indicator Data'!G24))/(H$2-H$3)*10))),1)</f>
        <v>0</v>
      </c>
      <c r="I23" s="47">
        <f>ROUND(IF('[1]Indicator Data'!H24=0,0,IF(LOG('[1]Indicator Data'!H24)&gt;I$2,10,IF(LOG('[1]Indicator Data'!H24)&lt;I$3,0,10-(I$2-LOG('[1]Indicator Data'!H24))/(I$2-I$3)*10))),1)</f>
        <v>0</v>
      </c>
      <c r="J23" s="47">
        <f t="shared" si="1"/>
        <v>0</v>
      </c>
      <c r="K23" s="47">
        <f>ROUND(IF('[1]Indicator Data'!I24=0,0,IF(LOG('[1]Indicator Data'!I24)&gt;K$2,10,IF(LOG('[1]Indicator Data'!I24)&lt;K$3,0,10-(K$2-LOG('[1]Indicator Data'!I24))/(K$2-K$3)*10))),1)</f>
        <v>0</v>
      </c>
      <c r="L23" s="47">
        <f t="shared" si="2"/>
        <v>0</v>
      </c>
      <c r="M23" s="47">
        <f>ROUND(IF('[1]Indicator Data'!J24=0,0,IF(LOG('[1]Indicator Data'!J24)&gt;M$2,10,IF(LOG('[1]Indicator Data'!J24)&lt;M$3,0,10-(M$2-LOG('[1]Indicator Data'!J24))/(M$2-M$3)*10))),1)</f>
        <v>0</v>
      </c>
      <c r="N23" s="48">
        <f>'[1]Indicator Data'!C24/'[1]Indicator Data'!$CB24</f>
        <v>2.1052636186584318E-3</v>
      </c>
      <c r="O23" s="48">
        <f>'[1]Indicator Data'!D24/'[1]Indicator Data'!$CB24</f>
        <v>5.6450590184693868E-4</v>
      </c>
      <c r="P23" s="48">
        <f>IF(F23=0.1,"x",'[1]Indicator Data'!E24/'[1]Indicator Data'!$CB24)</f>
        <v>8.3628576510741126E-3</v>
      </c>
      <c r="Q23" s="48">
        <f>'[1]Indicator Data'!F24/'[1]Indicator Data'!$CB24</f>
        <v>0</v>
      </c>
      <c r="R23" s="48">
        <f>'[1]Indicator Data'!G24/'[1]Indicator Data'!$CB24</f>
        <v>0</v>
      </c>
      <c r="S23" s="48">
        <f>'[1]Indicator Data'!H24/'[1]Indicator Data'!$CB24</f>
        <v>0</v>
      </c>
      <c r="T23" s="48">
        <f>'[1]Indicator Data'!I24/'[1]Indicator Data'!$CB24</f>
        <v>0</v>
      </c>
      <c r="U23" s="48">
        <f>'[1]Indicator Data'!J24/'[1]Indicator Data'!$CB24</f>
        <v>0</v>
      </c>
      <c r="V23" s="47">
        <f t="shared" si="3"/>
        <v>10</v>
      </c>
      <c r="W23" s="47">
        <f t="shared" si="4"/>
        <v>5.6</v>
      </c>
      <c r="X23" s="47">
        <f t="shared" si="5"/>
        <v>8.6</v>
      </c>
      <c r="Y23" s="47">
        <f t="shared" si="6"/>
        <v>5.6</v>
      </c>
      <c r="Z23" s="47">
        <f t="shared" si="7"/>
        <v>0</v>
      </c>
      <c r="AA23" s="47">
        <f t="shared" si="8"/>
        <v>0</v>
      </c>
      <c r="AB23" s="47">
        <f t="shared" si="9"/>
        <v>0</v>
      </c>
      <c r="AC23" s="47">
        <f t="shared" si="10"/>
        <v>0</v>
      </c>
      <c r="AD23" s="47">
        <f t="shared" si="11"/>
        <v>0</v>
      </c>
      <c r="AE23" s="47">
        <f t="shared" si="12"/>
        <v>0</v>
      </c>
      <c r="AF23" s="47">
        <f t="shared" si="13"/>
        <v>0</v>
      </c>
      <c r="AG23" s="47">
        <f>ROUND(IF('[1]Indicator Data'!K24=0,0,IF('[1]Indicator Data'!K24&gt;AG$2,10,IF('[1]Indicator Data'!K24&lt;AG$3,0,10-(AG$2-'[1]Indicator Data'!K24)/(AG$2-AG$3)*10))),1)</f>
        <v>0</v>
      </c>
      <c r="AH23" s="47">
        <f t="shared" si="14"/>
        <v>7.8</v>
      </c>
      <c r="AI23" s="47">
        <f t="shared" si="14"/>
        <v>5.6</v>
      </c>
      <c r="AJ23" s="47">
        <f t="shared" si="15"/>
        <v>0</v>
      </c>
      <c r="AK23" s="47">
        <f t="shared" si="15"/>
        <v>0</v>
      </c>
      <c r="AL23" s="47">
        <f t="shared" si="16"/>
        <v>0</v>
      </c>
      <c r="AM23" s="47">
        <f t="shared" si="17"/>
        <v>0</v>
      </c>
      <c r="AN23" s="47">
        <f t="shared" si="18"/>
        <v>0</v>
      </c>
      <c r="AO23" s="49">
        <f t="shared" si="19"/>
        <v>7.4</v>
      </c>
      <c r="AP23" s="49">
        <f t="shared" si="44"/>
        <v>5.0999999999999996</v>
      </c>
      <c r="AQ23" s="49">
        <f t="shared" si="20"/>
        <v>0</v>
      </c>
      <c r="AR23" s="49">
        <f t="shared" si="21"/>
        <v>0</v>
      </c>
      <c r="AS23" s="47">
        <f t="shared" si="22"/>
        <v>0</v>
      </c>
      <c r="AT23" s="47">
        <f>IF('[1]Indicator Data'!L24="No data","x",IF('[1]Indicator Data'!CC24&lt;1000,"x",ROUND((IF('[1]Indicator Data'!L24&gt;AT$2,10,IF('[1]Indicator Data'!L24&lt;AT$3,0,10-(AT$2-'[1]Indicator Data'!L24)/(AT$2-AT$3)*10))),1)))</f>
        <v>0</v>
      </c>
      <c r="AU23" s="49">
        <f t="shared" si="23"/>
        <v>0</v>
      </c>
      <c r="AV23" s="47">
        <f>IF('[1]Indicator Data'!M24="No data","x",ROUND(IF('[1]Indicator Data'!M24=0,0,IF(LOG('[1]Indicator Data'!M24)&gt;AV$2,10,IF(LOG('[1]Indicator Data'!M24)&lt;AV$3,0,10-(AV$2-LOG('[1]Indicator Data'!M24))/(AV$2-AV$3)*10))),1))</f>
        <v>6.8</v>
      </c>
      <c r="AW23" s="48">
        <f>IF(AV23="x","x",'[1]Indicator Data'!M24/'[1]Indicator Data'!$CB24)</f>
        <v>0.69843639522427803</v>
      </c>
      <c r="AX23" s="47">
        <f t="shared" si="24"/>
        <v>7.8</v>
      </c>
      <c r="AY23" s="47">
        <f t="shared" si="45"/>
        <v>7.3</v>
      </c>
      <c r="AZ23" s="47" t="str">
        <f>IF('[1]Indicator Data'!N24="No data","x",ROUND(IF('[1]Indicator Data'!N24=0,0,IF(LOG('[1]Indicator Data'!N24)&gt;AZ$2,10,IF(LOG('[1]Indicator Data'!N24)&lt;AZ$3,0,10-(AZ$2-LOG('[1]Indicator Data'!N24))/(AZ$2-AZ$3)*10))),1))</f>
        <v>x</v>
      </c>
      <c r="BA23" s="48" t="str">
        <f>IF(AZ23="x","x",'[1]Indicator Data'!N24/'[1]Indicator Data'!$CB24)</f>
        <v>x</v>
      </c>
      <c r="BB23" s="47" t="str">
        <f t="shared" si="25"/>
        <v>x</v>
      </c>
      <c r="BC23" s="47" t="str">
        <f t="shared" si="46"/>
        <v>x</v>
      </c>
      <c r="BD23" s="47" t="str">
        <f>IF('[1]Indicator Data'!O24="No data","x",ROUND(IF('[1]Indicator Data'!O24=0,0,IF(LOG('[1]Indicator Data'!O24)&gt;BD$2,10,IF(LOG('[1]Indicator Data'!O24)&lt;BD$3,0,10-(BD$2-LOG('[1]Indicator Data'!O24))/(BD$2-BD$3)*10))),1))</f>
        <v>x</v>
      </c>
      <c r="BE23" s="48" t="str">
        <f>IF(BD23="x","x",'[1]Indicator Data'!O24/'[1]Indicator Data'!$CB24)</f>
        <v>x</v>
      </c>
      <c r="BF23" s="47" t="str">
        <f t="shared" si="26"/>
        <v>x</v>
      </c>
      <c r="BG23" s="47" t="str">
        <f t="shared" si="47"/>
        <v>x</v>
      </c>
      <c r="BH23" s="47" t="str">
        <f>IF('[1]Indicator Data'!P24="No data","x",ROUND(IF('[1]Indicator Data'!P24=0,0,IF(LOG('[1]Indicator Data'!P24)&gt;BH$2,10,IF(LOG('[1]Indicator Data'!P24)&lt;BH$3,0,10-(BH$2-LOG('[1]Indicator Data'!P24))/(BH$2-BH$3)*10))),1))</f>
        <v>x</v>
      </c>
      <c r="BI23" s="48" t="str">
        <f>IF(BH23="x","x",'[1]Indicator Data'!P24/'[1]Indicator Data'!$CB24)</f>
        <v>x</v>
      </c>
      <c r="BJ23" s="47" t="str">
        <f t="shared" si="27"/>
        <v>x</v>
      </c>
      <c r="BK23" s="47" t="str">
        <f t="shared" si="48"/>
        <v>x</v>
      </c>
      <c r="BL23" s="47">
        <f t="shared" si="49"/>
        <v>7.3</v>
      </c>
      <c r="BM23" s="47">
        <f>ROUND(IF('[1]Indicator Data'!Q24=0,0,IF(LOG('[1]Indicator Data'!Q24)&gt;BM$2,10,IF(LOG('[1]Indicator Data'!Q24)&lt;BM$3,0,10-(BM$2-LOG('[1]Indicator Data'!Q24))/(BM$2-BM$3)*10))),1)</f>
        <v>5.8</v>
      </c>
      <c r="BN23" s="50">
        <f>'[1]Indicator Data'!R24</f>
        <v>0.153082364</v>
      </c>
      <c r="BO23" s="47">
        <f t="shared" si="28"/>
        <v>1.5</v>
      </c>
      <c r="BP23" s="47">
        <f t="shared" si="29"/>
        <v>4</v>
      </c>
      <c r="BQ23" s="47">
        <f>ROUND(IF('[1]Indicator Data'!S24=0,0,IF(LOG('[1]Indicator Data'!S24)&gt;BQ$2,10,IF(LOG('[1]Indicator Data'!S24)&lt;BQ$3,0,10-(BQ$2-LOG('[1]Indicator Data'!S24))/(BQ$2-BQ$3)*10))),1)</f>
        <v>5.8</v>
      </c>
      <c r="BR23" s="50">
        <f>'[1]Indicator Data'!T24</f>
        <v>0.15248484900000001</v>
      </c>
      <c r="BS23" s="47">
        <f t="shared" si="30"/>
        <v>1.5</v>
      </c>
      <c r="BT23" s="47">
        <f t="shared" si="31"/>
        <v>4</v>
      </c>
      <c r="BU23" s="47">
        <f t="shared" si="32"/>
        <v>4</v>
      </c>
      <c r="BV23" s="47">
        <f>ROUND(IF('[1]Indicator Data'!U24=0,0,IF(LOG('[1]Indicator Data'!U24)&gt;BV$2,10,IF(LOG('[1]Indicator Data'!U24)&lt;BV$3,0,10-(BV$2-LOG('[1]Indicator Data'!U24))/(BV$2-BV$3)*10))),1)</f>
        <v>6</v>
      </c>
      <c r="BW23" s="48">
        <f>'[1]Indicator Data'!U24/'[1]Indicator Data'!$CB24</f>
        <v>0.2071871761330018</v>
      </c>
      <c r="BX23" s="47">
        <f t="shared" si="33"/>
        <v>2.2999999999999998</v>
      </c>
      <c r="BY23" s="47">
        <f t="shared" si="50"/>
        <v>4.4000000000000004</v>
      </c>
      <c r="BZ23" s="47">
        <f>ROUND(IF('[1]Indicator Data'!V24=0,0,IF(LOG('[1]Indicator Data'!V24)&gt;BZ$2,10,IF(LOG('[1]Indicator Data'!V24)&lt;BZ$3,0,10-(BZ$2-LOG('[1]Indicator Data'!V24))/(BZ$2-BZ$3)*10))),1)</f>
        <v>6.5</v>
      </c>
      <c r="CA23" s="48">
        <f>IF('[1]Indicator Data'!V24/'[1]Indicator Data'!$CB24&gt;1,1,'[1]Indicator Data'!V24/'[1]Indicator Data'!$CB24)</f>
        <v>0.42209629378064195</v>
      </c>
      <c r="CB23" s="47">
        <f t="shared" si="34"/>
        <v>4.2</v>
      </c>
      <c r="CC23" s="47">
        <f t="shared" si="51"/>
        <v>5.5</v>
      </c>
      <c r="CD23" s="47">
        <f>ROUND(IF('[1]Indicator Data'!W24=0,0,IF(LOG('[1]Indicator Data'!W24)&gt;CD$2,10,IF(LOG('[1]Indicator Data'!W24)&lt;CD$3,0,10-(CD$2-LOG('[1]Indicator Data'!W24))/(CD$2-CD$3)*10))),1)</f>
        <v>6.7</v>
      </c>
      <c r="CE23" s="48">
        <f>'[1]Indicator Data'!W24/'[1]Indicator Data'!$CB24</f>
        <v>0.55912751123521254</v>
      </c>
      <c r="CF23" s="47">
        <f t="shared" si="35"/>
        <v>5.6</v>
      </c>
      <c r="CG23" s="47">
        <f t="shared" si="52"/>
        <v>6.2</v>
      </c>
      <c r="CH23" s="47">
        <f t="shared" si="36"/>
        <v>5.0999999999999996</v>
      </c>
      <c r="CI23" s="47">
        <f>IF('[1]Indicator Data'!BR24="No data","x",ROUND(IF('[1]Indicator Data'!BR24&gt;CI$2,0,IF('[1]Indicator Data'!BR24&lt;CI$3,10,(CI$2-'[1]Indicator Data'!BR24)/(CI$2-CI$3)*10)),1))</f>
        <v>3.4</v>
      </c>
      <c r="CJ23" s="47">
        <f>IF('[1]Indicator Data'!BS24="No data","x",ROUND(IF('[1]Indicator Data'!BS24&gt;CJ$2,0,IF('[1]Indicator Data'!BS24&lt;CJ$3,10,(CJ$2-'[1]Indicator Data'!BS24)/(CJ$2-CJ$3)*10)),1))</f>
        <v>0.5</v>
      </c>
      <c r="CK23" s="47">
        <f>IF('[1]Indicator Data'!AC24="No data","x",ROUND(IF('[1]Indicator Data'!AC24&gt;CK$2,0,IF('[1]Indicator Data'!AC24&lt;CK$3,10,(CK$2-'[1]Indicator Data'!AC24)/(CK$2-CK$3)*10)),1))</f>
        <v>2</v>
      </c>
      <c r="CL23" s="47">
        <f t="shared" si="37"/>
        <v>2</v>
      </c>
      <c r="CM23" s="47">
        <f>IF('[1]Indicator Data'!X24="No data","x",ROUND(IF(LOG('[1]Indicator Data'!X24)&gt;CM$2,10,IF(LOG('[1]Indicator Data'!X24)&lt;CM$3,0,10-(CM$2-LOG('[1]Indicator Data'!X24))/(CM$2-CM$3)*10)),1))</f>
        <v>4.3</v>
      </c>
      <c r="CN23" s="47">
        <f>IF('[1]Indicator Data'!Y24="No data","x",ROUND(IF('[1]Indicator Data'!Y24&gt;CN$2,10,IF('[1]Indicator Data'!Y24&lt;CN$3,0,10-(CN$2-'[1]Indicator Data'!Y24)/(CN$2-CN$3)*10)),1))</f>
        <v>5.6</v>
      </c>
      <c r="CO23" s="47">
        <f>IF('[1]Indicator Data'!Z24="No data","x",ROUND(IF('[1]Indicator Data'!Z24&gt;CO$2,10,IF('[1]Indicator Data'!Z24&lt;CO$3,0,10-(CO$2-'[1]Indicator Data'!Z24)/(CO$2-CO$3)*10)),1))</f>
        <v>4.2</v>
      </c>
      <c r="CP23" s="47" t="str">
        <f>IF('[1]Indicator Data'!AA24="No data","x",ROUND(IF('[1]Indicator Data'!AA24&gt;CP$2,10,IF('[1]Indicator Data'!AA24&lt;CP$3,0,10-(CP$2-'[1]Indicator Data'!AA24)/(CP$2-CP$3)*10)),1))</f>
        <v>x</v>
      </c>
      <c r="CQ23" s="47">
        <f t="shared" si="53"/>
        <v>4.7</v>
      </c>
      <c r="CR23" s="47">
        <f t="shared" si="54"/>
        <v>3.8</v>
      </c>
      <c r="CS23" s="47" t="str">
        <f>IF('[1]Indicator Data'!AF24="No data","x",ROUND(IF('[1]Indicator Data'!AF24&gt;CS$2,10,IF('[1]Indicator Data'!AF24&lt;CS$3,0,10-(CS$2-'[1]Indicator Data'!AF24)/(CS$2-CS$3)*10)),1))</f>
        <v>x</v>
      </c>
      <c r="CT23" s="47">
        <f>IF('[1]Indicator Data'!AG24="No data","x",ROUND(IF('[1]Indicator Data'!AG24&gt;CT$2,10,IF('[1]Indicator Data'!AG24&lt;CT$3,0,10-(CT$2-'[1]Indicator Data'!AG24)/(CT$2-CT$3)*10)),1))</f>
        <v>2.2000000000000002</v>
      </c>
      <c r="CU23" s="47">
        <f t="shared" si="55"/>
        <v>4.0999999999999996</v>
      </c>
      <c r="CV23" s="47">
        <f>IF('[1]Indicator Data'!AB24="No data","x",ROUND(IF('[1]Indicator Data'!AB24&gt;CV$2,10,IF('[1]Indicator Data'!AB24&lt;CV$3,0,10-(CV$2-'[1]Indicator Data'!AB24)/(CV$2-CV$3)*10)),1))</f>
        <v>0</v>
      </c>
      <c r="CW23" s="47">
        <f t="shared" si="56"/>
        <v>1.5</v>
      </c>
      <c r="CX23" s="48">
        <f>IF('[1]Indicator Data'!AD24="No data","x",'[1]Indicator Data'!AD24/'[1]Indicator Data'!$CA24)</f>
        <v>1.0717821910493875E-3</v>
      </c>
      <c r="CY23" s="47">
        <f t="shared" si="38"/>
        <v>0</v>
      </c>
      <c r="CZ23" s="47">
        <f>IF('[1]Indicator Data'!AE24="No data","x",ROUND(IF('[1]Indicator Data'!AE24&gt;CZ$2,0,IF('[1]Indicator Data'!AE24&lt;CZ$3,10,(CZ$2-'[1]Indicator Data'!AE24)/(CZ$2-CZ$3)*10)),1))</f>
        <v>4</v>
      </c>
      <c r="DA23" s="47">
        <f t="shared" si="57"/>
        <v>2</v>
      </c>
      <c r="DB23" s="47">
        <f t="shared" si="58"/>
        <v>2.5</v>
      </c>
      <c r="DC23" s="49">
        <f t="shared" si="39"/>
        <v>4.9000000000000004</v>
      </c>
      <c r="DD23" s="51">
        <f t="shared" si="40"/>
        <v>3.5</v>
      </c>
      <c r="DE23" s="47">
        <f>ROUND(IF('[1]Indicator Data'!AH24=0,0,IF('[1]Indicator Data'!AH24&gt;DE$2,10,IF('[1]Indicator Data'!AH24&lt;DE$3,0,10-(DE$2-'[1]Indicator Data'!AH24)/(DE$2-DE$3)*10))),1)</f>
        <v>0</v>
      </c>
      <c r="DF23" s="47">
        <f>ROUND(IF('[1]Indicator Data'!AI24=0,0,IF(LOG('[1]Indicator Data'!AI24)&gt;LOG(DF$2),10,IF(LOG('[1]Indicator Data'!AI24)&lt;LOG(DF$3),0,10-(LOG(DF$2)-LOG('[1]Indicator Data'!AI24))/(LOG(DF$2)-LOG(DF$3))*10))),1)</f>
        <v>0</v>
      </c>
      <c r="DG23" s="49">
        <f t="shared" si="41"/>
        <v>0</v>
      </c>
      <c r="DH23" s="47">
        <f>'[1]Indicator Data'!AJ24</f>
        <v>0</v>
      </c>
      <c r="DI23" s="47">
        <f>'[1]Indicator Data'!AK24</f>
        <v>0</v>
      </c>
      <c r="DJ23" s="49">
        <f t="shared" si="42"/>
        <v>0</v>
      </c>
      <c r="DK23" s="51">
        <f t="shared" si="43"/>
        <v>0</v>
      </c>
      <c r="DL23" s="20"/>
      <c r="DM23" s="52"/>
    </row>
    <row r="24" spans="1:117" s="6" customFormat="1" x14ac:dyDescent="0.3">
      <c r="A24" s="44" t="str">
        <f>'[1]Indicator Data'!A25</f>
        <v>Bolivia</v>
      </c>
      <c r="B24" s="45" t="str">
        <f>'[1]Indicator Data'!B25</f>
        <v>BOL</v>
      </c>
      <c r="C24" s="46">
        <f>ROUND(IF('[1]Indicator Data'!C25=0,0.1,IF(LOG('[1]Indicator Data'!C25)&gt;C$2,10,IF(LOG('[1]Indicator Data'!C25)&lt;C$3,0,10-(C$2-LOG('[1]Indicator Data'!C25))/(C$2-C$3)*10))),1)</f>
        <v>8.3000000000000007</v>
      </c>
      <c r="D24" s="47">
        <f>ROUND(IF('[1]Indicator Data'!D25=0,0.1,IF(LOG('[1]Indicator Data'!D25)&gt;D$2,10,IF(LOG('[1]Indicator Data'!D25)&lt;D$3,0,10-(D$2-LOG('[1]Indicator Data'!D25))/(D$2-D$3)*10))),1)</f>
        <v>8.1</v>
      </c>
      <c r="E24" s="47">
        <f t="shared" si="0"/>
        <v>8.1999999999999993</v>
      </c>
      <c r="F24" s="47">
        <f>IF('[1]Indicator Data'!E25="No data",0.1,(ROUND(IF('[1]Indicator Data'!E25=0,0,IF(LOG('[1]Indicator Data'!E25)&gt;F$2,10,IF(LOG('[1]Indicator Data'!E25)&lt;F$3,0,10-(F$2-LOG('[1]Indicator Data'!E25))/(F$2-F$3)*10))),1)))</f>
        <v>6.9</v>
      </c>
      <c r="G24" s="47">
        <f>ROUND(IF('[1]Indicator Data'!F25=0,0,IF(LOG('[1]Indicator Data'!F25)&gt;G$2,10,IF(LOG('[1]Indicator Data'!F25)&lt;G$3,0,10-(G$2-LOG('[1]Indicator Data'!F25))/(G$2-G$3)*10))),1)</f>
        <v>0</v>
      </c>
      <c r="H24" s="47">
        <f>ROUND(IF('[1]Indicator Data'!G25=0,0,IF(LOG('[1]Indicator Data'!G25)&gt;H$2,10,IF(LOG('[1]Indicator Data'!G25)&lt;H$3,0,10-(H$2-LOG('[1]Indicator Data'!G25))/(H$2-H$3)*10))),1)</f>
        <v>0</v>
      </c>
      <c r="I24" s="47">
        <f>ROUND(IF('[1]Indicator Data'!H25=0,0,IF(LOG('[1]Indicator Data'!H25)&gt;I$2,10,IF(LOG('[1]Indicator Data'!H25)&lt;I$3,0,10-(I$2-LOG('[1]Indicator Data'!H25))/(I$2-I$3)*10))),1)</f>
        <v>0</v>
      </c>
      <c r="J24" s="47">
        <f t="shared" si="1"/>
        <v>0</v>
      </c>
      <c r="K24" s="47">
        <f>ROUND(IF('[1]Indicator Data'!I25=0,0,IF(LOG('[1]Indicator Data'!I25)&gt;K$2,10,IF(LOG('[1]Indicator Data'!I25)&lt;K$3,0,10-(K$2-LOG('[1]Indicator Data'!I25))/(K$2-K$3)*10))),1)</f>
        <v>0</v>
      </c>
      <c r="L24" s="47">
        <f t="shared" si="2"/>
        <v>0</v>
      </c>
      <c r="M24" s="47">
        <f>ROUND(IF('[1]Indicator Data'!J25=0,0,IF(LOG('[1]Indicator Data'!J25)&gt;M$2,10,IF(LOG('[1]Indicator Data'!J25)&lt;M$3,0,10-(M$2-LOG('[1]Indicator Data'!J25))/(M$2-M$3)*10))),1)</f>
        <v>9.1</v>
      </c>
      <c r="N24" s="48">
        <f>'[1]Indicator Data'!C25/'[1]Indicator Data'!$CB25</f>
        <v>1.869821411973175E-3</v>
      </c>
      <c r="O24" s="48">
        <f>'[1]Indicator Data'!D25/'[1]Indicator Data'!$CB25</f>
        <v>2.5563244703215272E-4</v>
      </c>
      <c r="P24" s="48">
        <f>IF(F24=0.1,"x",'[1]Indicator Data'!E25/'[1]Indicator Data'!$CB25)</f>
        <v>5.5175120753811714E-3</v>
      </c>
      <c r="Q24" s="48">
        <f>'[1]Indicator Data'!F25/'[1]Indicator Data'!$CB25</f>
        <v>0</v>
      </c>
      <c r="R24" s="48">
        <f>'[1]Indicator Data'!G25/'[1]Indicator Data'!$CB25</f>
        <v>0</v>
      </c>
      <c r="S24" s="48">
        <f>'[1]Indicator Data'!H25/'[1]Indicator Data'!$CB25</f>
        <v>0</v>
      </c>
      <c r="T24" s="48">
        <f>'[1]Indicator Data'!I25/'[1]Indicator Data'!$CB25</f>
        <v>0</v>
      </c>
      <c r="U24" s="48">
        <f>'[1]Indicator Data'!J25/'[1]Indicator Data'!$CB25</f>
        <v>4.1398244607808504E-3</v>
      </c>
      <c r="V24" s="47">
        <f t="shared" si="3"/>
        <v>9.3000000000000007</v>
      </c>
      <c r="W24" s="47">
        <f t="shared" si="4"/>
        <v>2.6</v>
      </c>
      <c r="X24" s="47">
        <f t="shared" si="5"/>
        <v>7.2</v>
      </c>
      <c r="Y24" s="47">
        <f t="shared" si="6"/>
        <v>3.7</v>
      </c>
      <c r="Z24" s="47">
        <f t="shared" si="7"/>
        <v>0</v>
      </c>
      <c r="AA24" s="47">
        <f t="shared" si="8"/>
        <v>0</v>
      </c>
      <c r="AB24" s="47">
        <f t="shared" si="9"/>
        <v>0</v>
      </c>
      <c r="AC24" s="47">
        <f t="shared" si="10"/>
        <v>0</v>
      </c>
      <c r="AD24" s="47">
        <f t="shared" si="11"/>
        <v>0</v>
      </c>
      <c r="AE24" s="47">
        <f t="shared" si="12"/>
        <v>0</v>
      </c>
      <c r="AF24" s="47">
        <f t="shared" si="13"/>
        <v>1.4</v>
      </c>
      <c r="AG24" s="47">
        <f>ROUND(IF('[1]Indicator Data'!K25=0,0,IF('[1]Indicator Data'!K25&gt;AG$2,10,IF('[1]Indicator Data'!K25&lt;AG$3,0,10-(AG$2-'[1]Indicator Data'!K25)/(AG$2-AG$3)*10))),1)</f>
        <v>9.5</v>
      </c>
      <c r="AH24" s="47">
        <f t="shared" si="14"/>
        <v>8.8000000000000007</v>
      </c>
      <c r="AI24" s="47">
        <f t="shared" si="14"/>
        <v>5.4</v>
      </c>
      <c r="AJ24" s="47">
        <f t="shared" si="15"/>
        <v>0</v>
      </c>
      <c r="AK24" s="47">
        <f t="shared" si="15"/>
        <v>0</v>
      </c>
      <c r="AL24" s="47">
        <f t="shared" si="16"/>
        <v>0</v>
      </c>
      <c r="AM24" s="47">
        <f t="shared" si="17"/>
        <v>0</v>
      </c>
      <c r="AN24" s="47">
        <f t="shared" si="18"/>
        <v>6.7</v>
      </c>
      <c r="AO24" s="49">
        <f t="shared" si="19"/>
        <v>7.7</v>
      </c>
      <c r="AP24" s="49">
        <f t="shared" si="44"/>
        <v>5.5</v>
      </c>
      <c r="AQ24" s="49">
        <f t="shared" si="20"/>
        <v>0</v>
      </c>
      <c r="AR24" s="49">
        <f t="shared" si="21"/>
        <v>0</v>
      </c>
      <c r="AS24" s="47">
        <f t="shared" si="22"/>
        <v>8.1</v>
      </c>
      <c r="AT24" s="47">
        <f>IF('[1]Indicator Data'!L25="No data","x",IF('[1]Indicator Data'!CC25&lt;1000,"x",ROUND((IF('[1]Indicator Data'!L25&gt;AT$2,10,IF('[1]Indicator Data'!L25&lt;AT$3,0,10-(AT$2-'[1]Indicator Data'!L25)/(AT$2-AT$3)*10))),1)))</f>
        <v>4.8</v>
      </c>
      <c r="AU24" s="49">
        <f t="shared" si="23"/>
        <v>6.5</v>
      </c>
      <c r="AV24" s="47" t="str">
        <f>IF('[1]Indicator Data'!M25="No data","x",ROUND(IF('[1]Indicator Data'!M25=0,0,IF(LOG('[1]Indicator Data'!M25)&gt;AV$2,10,IF(LOG('[1]Indicator Data'!M25)&lt;AV$3,0,10-(AV$2-LOG('[1]Indicator Data'!M25))/(AV$2-AV$3)*10))),1))</f>
        <v>x</v>
      </c>
      <c r="AW24" s="48" t="str">
        <f>IF(AV24="x","x",'[1]Indicator Data'!M25/'[1]Indicator Data'!$CB25)</f>
        <v>x</v>
      </c>
      <c r="AX24" s="47" t="str">
        <f t="shared" si="24"/>
        <v>x</v>
      </c>
      <c r="AY24" s="47" t="str">
        <f t="shared" si="45"/>
        <v>x</v>
      </c>
      <c r="AZ24" s="47" t="str">
        <f>IF('[1]Indicator Data'!N25="No data","x",ROUND(IF('[1]Indicator Data'!N25=0,0,IF(LOG('[1]Indicator Data'!N25)&gt;AZ$2,10,IF(LOG('[1]Indicator Data'!N25)&lt;AZ$3,0,10-(AZ$2-LOG('[1]Indicator Data'!N25))/(AZ$2-AZ$3)*10))),1))</f>
        <v>x</v>
      </c>
      <c r="BA24" s="48" t="str">
        <f>IF(AZ24="x","x",'[1]Indicator Data'!N25/'[1]Indicator Data'!$CB25)</f>
        <v>x</v>
      </c>
      <c r="BB24" s="47" t="str">
        <f t="shared" si="25"/>
        <v>x</v>
      </c>
      <c r="BC24" s="47" t="str">
        <f t="shared" si="46"/>
        <v>x</v>
      </c>
      <c r="BD24" s="47" t="str">
        <f>IF('[1]Indicator Data'!O25="No data","x",ROUND(IF('[1]Indicator Data'!O25=0,0,IF(LOG('[1]Indicator Data'!O25)&gt;BD$2,10,IF(LOG('[1]Indicator Data'!O25)&lt;BD$3,0,10-(BD$2-LOG('[1]Indicator Data'!O25))/(BD$2-BD$3)*10))),1))</f>
        <v>x</v>
      </c>
      <c r="BE24" s="48" t="str">
        <f>IF(BD24="x","x",'[1]Indicator Data'!O25/'[1]Indicator Data'!$CB25)</f>
        <v>x</v>
      </c>
      <c r="BF24" s="47" t="str">
        <f t="shared" si="26"/>
        <v>x</v>
      </c>
      <c r="BG24" s="47" t="str">
        <f t="shared" si="47"/>
        <v>x</v>
      </c>
      <c r="BH24" s="47" t="str">
        <f>IF('[1]Indicator Data'!P25="No data","x",ROUND(IF('[1]Indicator Data'!P25=0,0,IF(LOG('[1]Indicator Data'!P25)&gt;BH$2,10,IF(LOG('[1]Indicator Data'!P25)&lt;BH$3,0,10-(BH$2-LOG('[1]Indicator Data'!P25))/(BH$2-BH$3)*10))),1))</f>
        <v>x</v>
      </c>
      <c r="BI24" s="48" t="str">
        <f>IF(BH24="x","x",'[1]Indicator Data'!P25/'[1]Indicator Data'!$CB25)</f>
        <v>x</v>
      </c>
      <c r="BJ24" s="47" t="str">
        <f t="shared" si="27"/>
        <v>x</v>
      </c>
      <c r="BK24" s="47" t="str">
        <f t="shared" si="48"/>
        <v>x</v>
      </c>
      <c r="BL24" s="47" t="str">
        <f t="shared" si="49"/>
        <v>x</v>
      </c>
      <c r="BM24" s="47">
        <f>ROUND(IF('[1]Indicator Data'!Q25=0,0,IF(LOG('[1]Indicator Data'!Q25)&gt;BM$2,10,IF(LOG('[1]Indicator Data'!Q25)&lt;BM$3,0,10-(BM$2-LOG('[1]Indicator Data'!Q25))/(BM$2-BM$3)*10))),1)</f>
        <v>8.4</v>
      </c>
      <c r="BN24" s="50">
        <f>'[1]Indicator Data'!R25</f>
        <v>0.63655831100000004</v>
      </c>
      <c r="BO24" s="47">
        <f t="shared" si="28"/>
        <v>6.4</v>
      </c>
      <c r="BP24" s="47">
        <f t="shared" si="29"/>
        <v>7.5</v>
      </c>
      <c r="BQ24" s="47">
        <f>ROUND(IF('[1]Indicator Data'!S25=0,0,IF(LOG('[1]Indicator Data'!S25)&gt;BQ$2,10,IF(LOG('[1]Indicator Data'!S25)&lt;BQ$3,0,10-(BQ$2-LOG('[1]Indicator Data'!S25))/(BQ$2-BQ$3)*10))),1)</f>
        <v>0</v>
      </c>
      <c r="BR24" s="50">
        <f>'[1]Indicator Data'!T25</f>
        <v>0</v>
      </c>
      <c r="BS24" s="47">
        <f t="shared" si="30"/>
        <v>0</v>
      </c>
      <c r="BT24" s="47">
        <f t="shared" si="31"/>
        <v>0</v>
      </c>
      <c r="BU24" s="47">
        <f t="shared" si="32"/>
        <v>4.8</v>
      </c>
      <c r="BV24" s="47">
        <f>ROUND(IF('[1]Indicator Data'!U25=0,0,IF(LOG('[1]Indicator Data'!U25)&gt;BV$2,10,IF(LOG('[1]Indicator Data'!U25)&lt;BV$3,0,10-(BV$2-LOG('[1]Indicator Data'!U25))/(BV$2-BV$3)*10))),1)</f>
        <v>7.9</v>
      </c>
      <c r="BW24" s="48">
        <f>'[1]Indicator Data'!U25/'[1]Indicator Data'!$CB25</f>
        <v>0.32363391571157468</v>
      </c>
      <c r="BX24" s="47">
        <f t="shared" si="33"/>
        <v>3.6</v>
      </c>
      <c r="BY24" s="47">
        <f t="shared" si="50"/>
        <v>6.2</v>
      </c>
      <c r="BZ24" s="47">
        <f>ROUND(IF('[1]Indicator Data'!V25=0,0,IF(LOG('[1]Indicator Data'!V25)&gt;BZ$2,10,IF(LOG('[1]Indicator Data'!V25)&lt;BZ$3,0,10-(BZ$2-LOG('[1]Indicator Data'!V25))/(BZ$2-BZ$3)*10))),1)</f>
        <v>8.1</v>
      </c>
      <c r="CA24" s="48">
        <f>IF('[1]Indicator Data'!V25/'[1]Indicator Data'!$CB25&gt;1,1,'[1]Indicator Data'!V25/'[1]Indicator Data'!$CB25)</f>
        <v>0.41230215534346687</v>
      </c>
      <c r="CB24" s="47">
        <f t="shared" si="34"/>
        <v>4.0999999999999996</v>
      </c>
      <c r="CC24" s="47">
        <f t="shared" si="51"/>
        <v>6.5</v>
      </c>
      <c r="CD24" s="47">
        <f>ROUND(IF('[1]Indicator Data'!W25=0,0,IF(LOG('[1]Indicator Data'!W25)&gt;CD$2,10,IF(LOG('[1]Indicator Data'!W25)&lt;CD$3,0,10-(CD$2-LOG('[1]Indicator Data'!W25))/(CD$2-CD$3)*10))),1)</f>
        <v>8</v>
      </c>
      <c r="CE24" s="48">
        <f>'[1]Indicator Data'!W25/'[1]Indicator Data'!$CB25</f>
        <v>0.37811142361069039</v>
      </c>
      <c r="CF24" s="47">
        <f t="shared" si="35"/>
        <v>3.8</v>
      </c>
      <c r="CG24" s="47">
        <f t="shared" si="52"/>
        <v>6.3</v>
      </c>
      <c r="CH24" s="47">
        <f t="shared" si="36"/>
        <v>6</v>
      </c>
      <c r="CI24" s="47">
        <f>IF('[1]Indicator Data'!BR25="No data","x",ROUND(IF('[1]Indicator Data'!BR25&gt;CI$2,0,IF('[1]Indicator Data'!BR25&lt;CI$3,10,(CI$2-'[1]Indicator Data'!BR25)/(CI$2-CI$3)*10)),1))</f>
        <v>4.4000000000000004</v>
      </c>
      <c r="CJ24" s="47">
        <f>IF('[1]Indicator Data'!BS25="No data","x",ROUND(IF('[1]Indicator Data'!BS25&gt;CJ$2,0,IF('[1]Indicator Data'!BS25&lt;CJ$3,10,(CJ$2-'[1]Indicator Data'!BS25)/(CJ$2-CJ$3)*10)),1))</f>
        <v>1.2</v>
      </c>
      <c r="CK24" s="47">
        <f>IF('[1]Indicator Data'!AC25="No data","x",ROUND(IF('[1]Indicator Data'!AC25&gt;CK$2,0,IF('[1]Indicator Data'!AC25&lt;CK$3,10,(CK$2-'[1]Indicator Data'!AC25)/(CK$2-CK$3)*10)),1))</f>
        <v>7.5</v>
      </c>
      <c r="CL24" s="47">
        <f t="shared" si="37"/>
        <v>4.4000000000000004</v>
      </c>
      <c r="CM24" s="47">
        <f>IF('[1]Indicator Data'!X25="No data","x",ROUND(IF(LOG('[1]Indicator Data'!X25)&gt;CM$2,10,IF(LOG('[1]Indicator Data'!X25)&lt;CM$3,0,10-(CM$2-LOG('[1]Indicator Data'!X25))/(CM$2-CM$3)*10)),1))</f>
        <v>3.4</v>
      </c>
      <c r="CN24" s="47">
        <f>IF('[1]Indicator Data'!Y25="No data","x",ROUND(IF('[1]Indicator Data'!Y25&gt;CN$2,10,IF('[1]Indicator Data'!Y25&lt;CN$3,0,10-(CN$2-'[1]Indicator Data'!Y25)/(CN$2-CN$3)*10)),1))</f>
        <v>3.8</v>
      </c>
      <c r="CO24" s="47">
        <f>IF('[1]Indicator Data'!Z25="No data","x",ROUND(IF('[1]Indicator Data'!Z25&gt;CO$2,10,IF('[1]Indicator Data'!Z25&lt;CO$3,0,10-(CO$2-'[1]Indicator Data'!Z25)/(CO$2-CO$3)*10)),1))</f>
        <v>7</v>
      </c>
      <c r="CP24" s="47">
        <f>IF('[1]Indicator Data'!AA25="No data","x",ROUND(IF('[1]Indicator Data'!AA25&gt;CP$2,10,IF('[1]Indicator Data'!AA25&lt;CP$3,0,10-(CP$2-'[1]Indicator Data'!AA25)/(CP$2-CP$3)*10)),1))</f>
        <v>3.8</v>
      </c>
      <c r="CQ24" s="47">
        <f t="shared" si="53"/>
        <v>4.5</v>
      </c>
      <c r="CR24" s="47">
        <f t="shared" si="54"/>
        <v>4.5</v>
      </c>
      <c r="CS24" s="47">
        <f>IF('[1]Indicator Data'!AF25="No data","x",ROUND(IF('[1]Indicator Data'!AF25&gt;CS$2,10,IF('[1]Indicator Data'!AF25&lt;CS$3,0,10-(CS$2-'[1]Indicator Data'!AF25)/(CS$2-CS$3)*10)),1))</f>
        <v>5.4</v>
      </c>
      <c r="CT24" s="47">
        <f>IF('[1]Indicator Data'!AG25="No data","x",ROUND(IF('[1]Indicator Data'!AG25&gt;CT$2,10,IF('[1]Indicator Data'!AG25&lt;CT$3,0,10-(CT$2-'[1]Indicator Data'!AG25)/(CT$2-CT$3)*10)),1))</f>
        <v>3.4</v>
      </c>
      <c r="CU24" s="47">
        <f t="shared" si="55"/>
        <v>4.5</v>
      </c>
      <c r="CV24" s="47">
        <f>IF('[1]Indicator Data'!AB25="No data","x",ROUND(IF('[1]Indicator Data'!AB25&gt;CV$2,10,IF('[1]Indicator Data'!AB25&lt;CV$3,0,10-(CV$2-'[1]Indicator Data'!AB25)/(CV$2-CV$3)*10)),1))</f>
        <v>4.4000000000000004</v>
      </c>
      <c r="CW24" s="47">
        <f t="shared" si="56"/>
        <v>4.4000000000000004</v>
      </c>
      <c r="CX24" s="48">
        <f>IF('[1]Indicator Data'!AD25="No data","x",'[1]Indicator Data'!AD25/'[1]Indicator Data'!$CA25)</f>
        <v>1.1557411533887219E-3</v>
      </c>
      <c r="CY24" s="47">
        <f t="shared" si="38"/>
        <v>0</v>
      </c>
      <c r="CZ24" s="47">
        <f>IF('[1]Indicator Data'!AE25="No data","x",ROUND(IF('[1]Indicator Data'!AE25&gt;CZ$2,0,IF('[1]Indicator Data'!AE25&lt;CZ$3,10,(CZ$2-'[1]Indicator Data'!AE25)/(CZ$2-CZ$3)*10)),1))</f>
        <v>8</v>
      </c>
      <c r="DA24" s="47">
        <f t="shared" si="57"/>
        <v>4</v>
      </c>
      <c r="DB24" s="47">
        <f t="shared" si="58"/>
        <v>4.3</v>
      </c>
      <c r="DC24" s="49">
        <f t="shared" si="39"/>
        <v>5</v>
      </c>
      <c r="DD24" s="51">
        <f t="shared" si="40"/>
        <v>4.7</v>
      </c>
      <c r="DE24" s="47">
        <f>ROUND(IF('[1]Indicator Data'!AH25=0,0,IF('[1]Indicator Data'!AH25&gt;DE$2,10,IF('[1]Indicator Data'!AH25&lt;DE$3,0,10-(DE$2-'[1]Indicator Data'!AH25)/(DE$2-DE$3)*10))),1)</f>
        <v>3.8</v>
      </c>
      <c r="DF24" s="47">
        <f>ROUND(IF('[1]Indicator Data'!AI25=0,0,IF(LOG('[1]Indicator Data'!AI25)&gt;LOG(DF$2),10,IF(LOG('[1]Indicator Data'!AI25)&lt;LOG(DF$3),0,10-(LOG(DF$2)-LOG('[1]Indicator Data'!AI25))/(LOG(DF$2)-LOG(DF$3))*10))),1)</f>
        <v>4.2</v>
      </c>
      <c r="DG24" s="49">
        <f t="shared" si="41"/>
        <v>4</v>
      </c>
      <c r="DH24" s="47">
        <f>'[1]Indicator Data'!AJ25</f>
        <v>0</v>
      </c>
      <c r="DI24" s="47">
        <f>'[1]Indicator Data'!AK25</f>
        <v>0</v>
      </c>
      <c r="DJ24" s="49">
        <f t="shared" si="42"/>
        <v>0</v>
      </c>
      <c r="DK24" s="51">
        <f t="shared" si="43"/>
        <v>2.8</v>
      </c>
      <c r="DL24" s="20"/>
      <c r="DM24" s="52"/>
    </row>
    <row r="25" spans="1:117" s="6" customFormat="1" x14ac:dyDescent="0.3">
      <c r="A25" s="44" t="str">
        <f>'[1]Indicator Data'!A26</f>
        <v>Bosnia and Herzegovina</v>
      </c>
      <c r="B25" s="45" t="str">
        <f>'[1]Indicator Data'!B26</f>
        <v>BIH</v>
      </c>
      <c r="C25" s="46">
        <f>ROUND(IF('[1]Indicator Data'!C26=0,0.1,IF(LOG('[1]Indicator Data'!C26)&gt;C$2,10,IF(LOG('[1]Indicator Data'!C26)&lt;C$3,0,10-(C$2-LOG('[1]Indicator Data'!C26))/(C$2-C$3)*10))),1)</f>
        <v>7.3</v>
      </c>
      <c r="D25" s="47">
        <f>ROUND(IF('[1]Indicator Data'!D26=0,0.1,IF(LOG('[1]Indicator Data'!D26)&gt;D$2,10,IF(LOG('[1]Indicator Data'!D26)&lt;D$3,0,10-(D$2-LOG('[1]Indicator Data'!D26))/(D$2-D$3)*10))),1)</f>
        <v>0.1</v>
      </c>
      <c r="E25" s="47">
        <f t="shared" si="0"/>
        <v>4.5999999999999996</v>
      </c>
      <c r="F25" s="47">
        <f>IF('[1]Indicator Data'!E26="No data",0.1,(ROUND(IF('[1]Indicator Data'!E26=0,0,IF(LOG('[1]Indicator Data'!E26)&gt;F$2,10,IF(LOG('[1]Indicator Data'!E26)&lt;F$3,0,10-(F$2-LOG('[1]Indicator Data'!E26))/(F$2-F$3)*10))),1)))</f>
        <v>6.6</v>
      </c>
      <c r="G25" s="47">
        <f>ROUND(IF('[1]Indicator Data'!F26=0,0,IF(LOG('[1]Indicator Data'!F26)&gt;G$2,10,IF(LOG('[1]Indicator Data'!F26)&lt;G$3,0,10-(G$2-LOG('[1]Indicator Data'!F26))/(G$2-G$3)*10))),1)</f>
        <v>2.7</v>
      </c>
      <c r="H25" s="47">
        <f>ROUND(IF('[1]Indicator Data'!G26=0,0,IF(LOG('[1]Indicator Data'!G26)&gt;H$2,10,IF(LOG('[1]Indicator Data'!G26)&lt;H$3,0,10-(H$2-LOG('[1]Indicator Data'!G26))/(H$2-H$3)*10))),1)</f>
        <v>0</v>
      </c>
      <c r="I25" s="47">
        <f>ROUND(IF('[1]Indicator Data'!H26=0,0,IF(LOG('[1]Indicator Data'!H26)&gt;I$2,10,IF(LOG('[1]Indicator Data'!H26)&lt;I$3,0,10-(I$2-LOG('[1]Indicator Data'!H26))/(I$2-I$3)*10))),1)</f>
        <v>0</v>
      </c>
      <c r="J25" s="47">
        <f t="shared" si="1"/>
        <v>0</v>
      </c>
      <c r="K25" s="47">
        <f>ROUND(IF('[1]Indicator Data'!I26=0,0,IF(LOG('[1]Indicator Data'!I26)&gt;K$2,10,IF(LOG('[1]Indicator Data'!I26)&lt;K$3,0,10-(K$2-LOG('[1]Indicator Data'!I26))/(K$2-K$3)*10))),1)</f>
        <v>0</v>
      </c>
      <c r="L25" s="47">
        <f t="shared" si="2"/>
        <v>0</v>
      </c>
      <c r="M25" s="47">
        <f>ROUND(IF('[1]Indicator Data'!J26=0,0,IF(LOG('[1]Indicator Data'!J26)&gt;M$2,10,IF(LOG('[1]Indicator Data'!J26)&lt;M$3,0,10-(M$2-LOG('[1]Indicator Data'!J26))/(M$2-M$3)*10))),1)</f>
        <v>5.6</v>
      </c>
      <c r="N25" s="48">
        <f>'[1]Indicator Data'!C26/'[1]Indicator Data'!$CB26</f>
        <v>2.105262974272389E-3</v>
      </c>
      <c r="O25" s="48">
        <f>'[1]Indicator Data'!D26/'[1]Indicator Data'!$CB26</f>
        <v>0</v>
      </c>
      <c r="P25" s="48">
        <f>IF(F25=0.1,"x",'[1]Indicator Data'!E26/'[1]Indicator Data'!$CB26)</f>
        <v>1.1235980673152774E-2</v>
      </c>
      <c r="Q25" s="48">
        <f>'[1]Indicator Data'!F26/'[1]Indicator Data'!$CB26</f>
        <v>1.1622403365763871E-7</v>
      </c>
      <c r="R25" s="48">
        <f>'[1]Indicator Data'!G26/'[1]Indicator Data'!$CB26</f>
        <v>0</v>
      </c>
      <c r="S25" s="48">
        <f>'[1]Indicator Data'!H26/'[1]Indicator Data'!$CB26</f>
        <v>0</v>
      </c>
      <c r="T25" s="48">
        <f>'[1]Indicator Data'!I26/'[1]Indicator Data'!$CB26</f>
        <v>0</v>
      </c>
      <c r="U25" s="48">
        <f>'[1]Indicator Data'!J26/'[1]Indicator Data'!$CB26</f>
        <v>4.6989219037601895E-4</v>
      </c>
      <c r="V25" s="47">
        <f t="shared" si="3"/>
        <v>10</v>
      </c>
      <c r="W25" s="47">
        <f t="shared" si="4"/>
        <v>0</v>
      </c>
      <c r="X25" s="47">
        <f t="shared" si="5"/>
        <v>7.6</v>
      </c>
      <c r="Y25" s="47">
        <f t="shared" si="6"/>
        <v>7.5</v>
      </c>
      <c r="Z25" s="47">
        <f t="shared" si="7"/>
        <v>3.5</v>
      </c>
      <c r="AA25" s="47">
        <f t="shared" si="8"/>
        <v>0</v>
      </c>
      <c r="AB25" s="47">
        <f t="shared" si="9"/>
        <v>0</v>
      </c>
      <c r="AC25" s="47">
        <f t="shared" si="10"/>
        <v>0</v>
      </c>
      <c r="AD25" s="47">
        <f t="shared" si="11"/>
        <v>0</v>
      </c>
      <c r="AE25" s="47">
        <f t="shared" si="12"/>
        <v>0</v>
      </c>
      <c r="AF25" s="47">
        <f t="shared" si="13"/>
        <v>0.2</v>
      </c>
      <c r="AG25" s="47">
        <f>ROUND(IF('[1]Indicator Data'!K26=0,0,IF('[1]Indicator Data'!K26&gt;AG$2,10,IF('[1]Indicator Data'!K26&lt;AG$3,0,10-(AG$2-'[1]Indicator Data'!K26)/(AG$2-AG$3)*10))),1)</f>
        <v>1.9</v>
      </c>
      <c r="AH25" s="47">
        <f t="shared" si="14"/>
        <v>8.6999999999999993</v>
      </c>
      <c r="AI25" s="47">
        <f t="shared" si="14"/>
        <v>0.1</v>
      </c>
      <c r="AJ25" s="47">
        <f t="shared" si="15"/>
        <v>0</v>
      </c>
      <c r="AK25" s="47">
        <f t="shared" si="15"/>
        <v>0</v>
      </c>
      <c r="AL25" s="47">
        <f t="shared" si="16"/>
        <v>0</v>
      </c>
      <c r="AM25" s="47">
        <f t="shared" si="17"/>
        <v>0</v>
      </c>
      <c r="AN25" s="47">
        <f t="shared" si="18"/>
        <v>3.4</v>
      </c>
      <c r="AO25" s="49">
        <f t="shared" si="19"/>
        <v>6.3</v>
      </c>
      <c r="AP25" s="49">
        <f t="shared" si="44"/>
        <v>7.1</v>
      </c>
      <c r="AQ25" s="49">
        <f t="shared" si="20"/>
        <v>3.1</v>
      </c>
      <c r="AR25" s="49">
        <f t="shared" si="21"/>
        <v>0</v>
      </c>
      <c r="AS25" s="47">
        <f t="shared" si="22"/>
        <v>2.7</v>
      </c>
      <c r="AT25" s="47">
        <f>IF('[1]Indicator Data'!L26="No data","x",IF('[1]Indicator Data'!CC26&lt;1000,"x",ROUND((IF('[1]Indicator Data'!L26&gt;AT$2,10,IF('[1]Indicator Data'!L26&lt;AT$3,0,10-(AT$2-'[1]Indicator Data'!L26)/(AT$2-AT$3)*10))),1)))</f>
        <v>2.9</v>
      </c>
      <c r="AU25" s="49">
        <f t="shared" si="23"/>
        <v>2.8</v>
      </c>
      <c r="AV25" s="47">
        <f>IF('[1]Indicator Data'!M26="No data","x",ROUND(IF('[1]Indicator Data'!M26=0,0,IF(LOG('[1]Indicator Data'!M26)&gt;AV$2,10,IF(LOG('[1]Indicator Data'!M26)&lt;AV$3,0,10-(AV$2-LOG('[1]Indicator Data'!M26))/(AV$2-AV$3)*10))),1))</f>
        <v>3.1</v>
      </c>
      <c r="AW25" s="48">
        <f>IF(AV25="x","x",'[1]Indicator Data'!M26/'[1]Indicator Data'!$CB26)</f>
        <v>3.7298777433868001E-4</v>
      </c>
      <c r="AX25" s="47">
        <f t="shared" si="24"/>
        <v>0</v>
      </c>
      <c r="AY25" s="47">
        <f t="shared" si="45"/>
        <v>1.7</v>
      </c>
      <c r="AZ25" s="47" t="str">
        <f>IF('[1]Indicator Data'!N26="No data","x",ROUND(IF('[1]Indicator Data'!N26=0,0,IF(LOG('[1]Indicator Data'!N26)&gt;AZ$2,10,IF(LOG('[1]Indicator Data'!N26)&lt;AZ$3,0,10-(AZ$2-LOG('[1]Indicator Data'!N26))/(AZ$2-AZ$3)*10))),1))</f>
        <v>x</v>
      </c>
      <c r="BA25" s="48" t="str">
        <f>IF(AZ25="x","x",'[1]Indicator Data'!N26/'[1]Indicator Data'!$CB26)</f>
        <v>x</v>
      </c>
      <c r="BB25" s="47" t="str">
        <f t="shared" si="25"/>
        <v>x</v>
      </c>
      <c r="BC25" s="47" t="str">
        <f t="shared" si="46"/>
        <v>x</v>
      </c>
      <c r="BD25" s="47" t="str">
        <f>IF('[1]Indicator Data'!O26="No data","x",ROUND(IF('[1]Indicator Data'!O26=0,0,IF(LOG('[1]Indicator Data'!O26)&gt;BD$2,10,IF(LOG('[1]Indicator Data'!O26)&lt;BD$3,0,10-(BD$2-LOG('[1]Indicator Data'!O26))/(BD$2-BD$3)*10))),1))</f>
        <v>x</v>
      </c>
      <c r="BE25" s="48" t="str">
        <f>IF(BD25="x","x",'[1]Indicator Data'!O26/'[1]Indicator Data'!$CB26)</f>
        <v>x</v>
      </c>
      <c r="BF25" s="47" t="str">
        <f t="shared" si="26"/>
        <v>x</v>
      </c>
      <c r="BG25" s="47" t="str">
        <f t="shared" si="47"/>
        <v>x</v>
      </c>
      <c r="BH25" s="47" t="str">
        <f>IF('[1]Indicator Data'!P26="No data","x",ROUND(IF('[1]Indicator Data'!P26=0,0,IF(LOG('[1]Indicator Data'!P26)&gt;BH$2,10,IF(LOG('[1]Indicator Data'!P26)&lt;BH$3,0,10-(BH$2-LOG('[1]Indicator Data'!P26))/(BH$2-BH$3)*10))),1))</f>
        <v>x</v>
      </c>
      <c r="BI25" s="48" t="str">
        <f>IF(BH25="x","x",'[1]Indicator Data'!P26/'[1]Indicator Data'!$CB26)</f>
        <v>x</v>
      </c>
      <c r="BJ25" s="47" t="str">
        <f t="shared" si="27"/>
        <v>x</v>
      </c>
      <c r="BK25" s="47" t="str">
        <f t="shared" si="48"/>
        <v>x</v>
      </c>
      <c r="BL25" s="47">
        <f t="shared" si="49"/>
        <v>1.7</v>
      </c>
      <c r="BM25" s="47">
        <f>ROUND(IF('[1]Indicator Data'!Q26=0,0,IF(LOG('[1]Indicator Data'!Q26)&gt;BM$2,10,IF(LOG('[1]Indicator Data'!Q26)&lt;BM$3,0,10-(BM$2-LOG('[1]Indicator Data'!Q26))/(BM$2-BM$3)*10))),1)</f>
        <v>0</v>
      </c>
      <c r="BN25" s="50">
        <f>'[1]Indicator Data'!R26</f>
        <v>0</v>
      </c>
      <c r="BO25" s="47">
        <f t="shared" si="28"/>
        <v>0</v>
      </c>
      <c r="BP25" s="47">
        <f t="shared" si="29"/>
        <v>0</v>
      </c>
      <c r="BQ25" s="47">
        <f>ROUND(IF('[1]Indicator Data'!S26=0,0,IF(LOG('[1]Indicator Data'!S26)&gt;BQ$2,10,IF(LOG('[1]Indicator Data'!S26)&lt;BQ$3,0,10-(BQ$2-LOG('[1]Indicator Data'!S26))/(BQ$2-BQ$3)*10))),1)</f>
        <v>0</v>
      </c>
      <c r="BR25" s="50">
        <f>'[1]Indicator Data'!T26</f>
        <v>0</v>
      </c>
      <c r="BS25" s="47">
        <f t="shared" si="30"/>
        <v>0</v>
      </c>
      <c r="BT25" s="47">
        <f t="shared" si="31"/>
        <v>0</v>
      </c>
      <c r="BU25" s="47">
        <f t="shared" si="32"/>
        <v>0</v>
      </c>
      <c r="BV25" s="47">
        <f>ROUND(IF('[1]Indicator Data'!U26=0,0,IF(LOG('[1]Indicator Data'!U26)&gt;BV$2,10,IF(LOG('[1]Indicator Data'!U26)&lt;BV$3,0,10-(BV$2-LOG('[1]Indicator Data'!U26))/(BV$2-BV$3)*10))),1)</f>
        <v>0</v>
      </c>
      <c r="BW25" s="48">
        <f>'[1]Indicator Data'!U26/'[1]Indicator Data'!$CB26</f>
        <v>0</v>
      </c>
      <c r="BX25" s="47">
        <f t="shared" si="33"/>
        <v>0</v>
      </c>
      <c r="BY25" s="47">
        <f t="shared" si="50"/>
        <v>0</v>
      </c>
      <c r="BZ25" s="47">
        <f>ROUND(IF('[1]Indicator Data'!V26=0,0,IF(LOG('[1]Indicator Data'!V26)&gt;BZ$2,10,IF(LOG('[1]Indicator Data'!V26)&lt;BZ$3,0,10-(BZ$2-LOG('[1]Indicator Data'!V26))/(BZ$2-BZ$3)*10))),1)</f>
        <v>0</v>
      </c>
      <c r="CA25" s="48">
        <f>IF('[1]Indicator Data'!V26/'[1]Indicator Data'!$CB26&gt;1,1,'[1]Indicator Data'!V26/'[1]Indicator Data'!$CB26)</f>
        <v>0</v>
      </c>
      <c r="CB25" s="47">
        <f t="shared" si="34"/>
        <v>0</v>
      </c>
      <c r="CC25" s="47">
        <f t="shared" si="51"/>
        <v>0</v>
      </c>
      <c r="CD25" s="47">
        <f>ROUND(IF('[1]Indicator Data'!W26=0,0,IF(LOG('[1]Indicator Data'!W26)&gt;CD$2,10,IF(LOG('[1]Indicator Data'!W26)&lt;CD$3,0,10-(CD$2-LOG('[1]Indicator Data'!W26))/(CD$2-CD$3)*10))),1)</f>
        <v>5.6</v>
      </c>
      <c r="CE25" s="48">
        <f>'[1]Indicator Data'!W26/'[1]Indicator Data'!$CB26</f>
        <v>2.0956740774546411E-2</v>
      </c>
      <c r="CF25" s="47">
        <f t="shared" si="35"/>
        <v>0.2</v>
      </c>
      <c r="CG25" s="47">
        <f t="shared" si="52"/>
        <v>3.4</v>
      </c>
      <c r="CH25" s="47">
        <f t="shared" si="36"/>
        <v>1</v>
      </c>
      <c r="CI25" s="47">
        <f>IF('[1]Indicator Data'!BR26="No data","x",ROUND(IF('[1]Indicator Data'!BR26&gt;CI$2,0,IF('[1]Indicator Data'!BR26&lt;CI$3,10,(CI$2-'[1]Indicator Data'!BR26)/(CI$2-CI$3)*10)),1))</f>
        <v>0.5</v>
      </c>
      <c r="CJ25" s="47">
        <f>IF('[1]Indicator Data'!BS26="No data","x",ROUND(IF('[1]Indicator Data'!BS26&gt;CJ$2,0,IF('[1]Indicator Data'!BS26&lt;CJ$3,10,(CJ$2-'[1]Indicator Data'!BS26)/(CJ$2-CJ$3)*10)),1))</f>
        <v>0.6</v>
      </c>
      <c r="CK25" s="47">
        <f>IF('[1]Indicator Data'!AC26="No data","x",ROUND(IF('[1]Indicator Data'!AC26&gt;CK$2,0,IF('[1]Indicator Data'!AC26&lt;CK$3,10,(CK$2-'[1]Indicator Data'!AC26)/(CK$2-CK$3)*10)),1))</f>
        <v>0.3</v>
      </c>
      <c r="CL25" s="47">
        <f t="shared" si="37"/>
        <v>0.5</v>
      </c>
      <c r="CM25" s="47">
        <f>IF('[1]Indicator Data'!X26="No data","x",ROUND(IF(LOG('[1]Indicator Data'!X26)&gt;CM$2,10,IF(LOG('[1]Indicator Data'!X26)&lt;CM$3,0,10-(CM$2-LOG('[1]Indicator Data'!X26))/(CM$2-CM$3)*10)),1))</f>
        <v>6</v>
      </c>
      <c r="CN25" s="47">
        <f>IF('[1]Indicator Data'!Y26="No data","x",ROUND(IF('[1]Indicator Data'!Y26&gt;CN$2,10,IF('[1]Indicator Data'!Y26&lt;CN$3,0,10-(CN$2-'[1]Indicator Data'!Y26)/(CN$2-CN$3)*10)),1))</f>
        <v>0.4</v>
      </c>
      <c r="CO25" s="47">
        <f>IF('[1]Indicator Data'!Z26="No data","x",ROUND(IF('[1]Indicator Data'!Z26&gt;CO$2,10,IF('[1]Indicator Data'!Z26&lt;CO$3,0,10-(CO$2-'[1]Indicator Data'!Z26)/(CO$2-CO$3)*10)),1))</f>
        <v>4.9000000000000004</v>
      </c>
      <c r="CP25" s="47" t="str">
        <f>IF('[1]Indicator Data'!AA26="No data","x",ROUND(IF('[1]Indicator Data'!AA26&gt;CP$2,10,IF('[1]Indicator Data'!AA26&lt;CP$3,0,10-(CP$2-'[1]Indicator Data'!AA26)/(CP$2-CP$3)*10)),1))</f>
        <v>x</v>
      </c>
      <c r="CQ25" s="47">
        <f t="shared" si="53"/>
        <v>3.8</v>
      </c>
      <c r="CR25" s="47">
        <f t="shared" si="54"/>
        <v>2.7</v>
      </c>
      <c r="CS25" s="47">
        <f>IF('[1]Indicator Data'!AF26="No data","x",ROUND(IF('[1]Indicator Data'!AF26&gt;CS$2,10,IF('[1]Indicator Data'!AF26&lt;CS$3,0,10-(CS$2-'[1]Indicator Data'!AF26)/(CS$2-CS$3)*10)),1))</f>
        <v>0.8</v>
      </c>
      <c r="CT25" s="47">
        <f>IF('[1]Indicator Data'!AG26="No data","x",ROUND(IF('[1]Indicator Data'!AG26&gt;CT$2,10,IF('[1]Indicator Data'!AG26&lt;CT$3,0,10-(CT$2-'[1]Indicator Data'!AG26)/(CT$2-CT$3)*10)),1))</f>
        <v>0</v>
      </c>
      <c r="CU25" s="47">
        <f t="shared" si="55"/>
        <v>2.4</v>
      </c>
      <c r="CV25" s="47">
        <f>IF('[1]Indicator Data'!AB26="No data","x",ROUND(IF('[1]Indicator Data'!AB26&gt;CV$2,10,IF('[1]Indicator Data'!AB26&lt;CV$3,0,10-(CV$2-'[1]Indicator Data'!AB26)/(CV$2-CV$3)*10)),1))</f>
        <v>0</v>
      </c>
      <c r="CW25" s="47">
        <f t="shared" si="56"/>
        <v>0.4</v>
      </c>
      <c r="CX25" s="48">
        <f>IF('[1]Indicator Data'!AD26="No data","x",'[1]Indicator Data'!AD26/'[1]Indicator Data'!$CA26)</f>
        <v>2.1915286293192393E-4</v>
      </c>
      <c r="CY25" s="47">
        <f t="shared" si="38"/>
        <v>7.8</v>
      </c>
      <c r="CZ25" s="47" t="str">
        <f>IF('[1]Indicator Data'!AE26="No data","x",ROUND(IF('[1]Indicator Data'!AE26&gt;CZ$2,0,IF('[1]Indicator Data'!AE26&lt;CZ$3,10,(CZ$2-'[1]Indicator Data'!AE26)/(CZ$2-CZ$3)*10)),1))</f>
        <v>x</v>
      </c>
      <c r="DA25" s="47">
        <f t="shared" si="57"/>
        <v>7.8</v>
      </c>
      <c r="DB25" s="47">
        <f t="shared" si="58"/>
        <v>3.5</v>
      </c>
      <c r="DC25" s="49">
        <f t="shared" si="39"/>
        <v>2.2999999999999998</v>
      </c>
      <c r="DD25" s="51">
        <f t="shared" si="40"/>
        <v>4</v>
      </c>
      <c r="DE25" s="47">
        <f>ROUND(IF('[1]Indicator Data'!AH26=0,0,IF('[1]Indicator Data'!AH26&gt;DE$2,10,IF('[1]Indicator Data'!AH26&lt;DE$3,0,10-(DE$2-'[1]Indicator Data'!AH26)/(DE$2-DE$3)*10))),1)</f>
        <v>0.3</v>
      </c>
      <c r="DF25" s="47">
        <f>ROUND(IF('[1]Indicator Data'!AI26=0,0,IF(LOG('[1]Indicator Data'!AI26)&gt;LOG(DF$2),10,IF(LOG('[1]Indicator Data'!AI26)&lt;LOG(DF$3),0,10-(LOG(DF$2)-LOG('[1]Indicator Data'!AI26))/(LOG(DF$2)-LOG(DF$3))*10))),1)</f>
        <v>1.9</v>
      </c>
      <c r="DG25" s="49">
        <f t="shared" si="41"/>
        <v>1.1000000000000001</v>
      </c>
      <c r="DH25" s="47">
        <f>'[1]Indicator Data'!AJ26</f>
        <v>0</v>
      </c>
      <c r="DI25" s="47">
        <f>'[1]Indicator Data'!AK26</f>
        <v>0</v>
      </c>
      <c r="DJ25" s="49">
        <f t="shared" si="42"/>
        <v>0</v>
      </c>
      <c r="DK25" s="51">
        <f t="shared" si="43"/>
        <v>0.8</v>
      </c>
      <c r="DL25" s="20"/>
      <c r="DM25" s="52"/>
    </row>
    <row r="26" spans="1:117" s="6" customFormat="1" x14ac:dyDescent="0.3">
      <c r="A26" s="44" t="str">
        <f>'[1]Indicator Data'!A27</f>
        <v>Botswana</v>
      </c>
      <c r="B26" s="45" t="str">
        <f>'[1]Indicator Data'!B27</f>
        <v>BWA</v>
      </c>
      <c r="C26" s="46">
        <f>ROUND(IF('[1]Indicator Data'!C27=0,0.1,IF(LOG('[1]Indicator Data'!C27)&gt;C$2,10,IF(LOG('[1]Indicator Data'!C27)&lt;C$3,0,10-(C$2-LOG('[1]Indicator Data'!C27))/(C$2-C$3)*10))),1)</f>
        <v>0.1</v>
      </c>
      <c r="D26" s="47">
        <f>ROUND(IF('[1]Indicator Data'!D27=0,0.1,IF(LOG('[1]Indicator Data'!D27)&gt;D$2,10,IF(LOG('[1]Indicator Data'!D27)&lt;D$3,0,10-(D$2-LOG('[1]Indicator Data'!D27))/(D$2-D$3)*10))),1)</f>
        <v>0.1</v>
      </c>
      <c r="E26" s="47">
        <f t="shared" si="0"/>
        <v>0.1</v>
      </c>
      <c r="F26" s="47">
        <f>IF('[1]Indicator Data'!E27="No data",0.1,(ROUND(IF('[1]Indicator Data'!E27=0,0,IF(LOG('[1]Indicator Data'!E27)&gt;F$2,10,IF(LOG('[1]Indicator Data'!E27)&lt;F$3,0,10-(F$2-LOG('[1]Indicator Data'!E27))/(F$2-F$3)*10))),1)))</f>
        <v>5.4</v>
      </c>
      <c r="G26" s="47">
        <f>ROUND(IF('[1]Indicator Data'!F27=0,0,IF(LOG('[1]Indicator Data'!F27)&gt;G$2,10,IF(LOG('[1]Indicator Data'!F27)&lt;G$3,0,10-(G$2-LOG('[1]Indicator Data'!F27))/(G$2-G$3)*10))),1)</f>
        <v>0</v>
      </c>
      <c r="H26" s="47">
        <f>ROUND(IF('[1]Indicator Data'!G27=0,0,IF(LOG('[1]Indicator Data'!G27)&gt;H$2,10,IF(LOG('[1]Indicator Data'!G27)&lt;H$3,0,10-(H$2-LOG('[1]Indicator Data'!G27))/(H$2-H$3)*10))),1)</f>
        <v>0</v>
      </c>
      <c r="I26" s="47">
        <f>ROUND(IF('[1]Indicator Data'!H27=0,0,IF(LOG('[1]Indicator Data'!H27)&gt;I$2,10,IF(LOG('[1]Indicator Data'!H27)&lt;I$3,0,10-(I$2-LOG('[1]Indicator Data'!H27))/(I$2-I$3)*10))),1)</f>
        <v>0</v>
      </c>
      <c r="J26" s="47">
        <f t="shared" si="1"/>
        <v>0</v>
      </c>
      <c r="K26" s="47">
        <f>ROUND(IF('[1]Indicator Data'!I27=0,0,IF(LOG('[1]Indicator Data'!I27)&gt;K$2,10,IF(LOG('[1]Indicator Data'!I27)&lt;K$3,0,10-(K$2-LOG('[1]Indicator Data'!I27))/(K$2-K$3)*10))),1)</f>
        <v>0</v>
      </c>
      <c r="L26" s="47">
        <f t="shared" si="2"/>
        <v>0</v>
      </c>
      <c r="M26" s="47">
        <f>ROUND(IF('[1]Indicator Data'!J27=0,0,IF(LOG('[1]Indicator Data'!J27)&gt;M$2,10,IF(LOG('[1]Indicator Data'!J27)&lt;M$3,0,10-(M$2-LOG('[1]Indicator Data'!J27))/(M$2-M$3)*10))),1)</f>
        <v>6.1</v>
      </c>
      <c r="N26" s="48">
        <f>'[1]Indicator Data'!C27/'[1]Indicator Data'!$CB27</f>
        <v>0</v>
      </c>
      <c r="O26" s="48">
        <f>'[1]Indicator Data'!D27/'[1]Indicator Data'!$CB27</f>
        <v>0</v>
      </c>
      <c r="P26" s="48">
        <f>IF(F26=0.1,"x",'[1]Indicator Data'!E27/'[1]Indicator Data'!$CB27)</f>
        <v>6.1218620964351303E-3</v>
      </c>
      <c r="Q26" s="48">
        <f>'[1]Indicator Data'!F27/'[1]Indicator Data'!$CB27</f>
        <v>0</v>
      </c>
      <c r="R26" s="48">
        <f>'[1]Indicator Data'!G27/'[1]Indicator Data'!$CB27</f>
        <v>0</v>
      </c>
      <c r="S26" s="48">
        <f>'[1]Indicator Data'!H27/'[1]Indicator Data'!$CB27</f>
        <v>0</v>
      </c>
      <c r="T26" s="48">
        <f>'[1]Indicator Data'!I27/'[1]Indicator Data'!$CB27</f>
        <v>0</v>
      </c>
      <c r="U26" s="48">
        <f>'[1]Indicator Data'!J27/'[1]Indicator Data'!$CB27</f>
        <v>1.2644110552986214E-3</v>
      </c>
      <c r="V26" s="47">
        <f t="shared" si="3"/>
        <v>0</v>
      </c>
      <c r="W26" s="47">
        <f t="shared" si="4"/>
        <v>0</v>
      </c>
      <c r="X26" s="47">
        <f t="shared" si="5"/>
        <v>0</v>
      </c>
      <c r="Y26" s="47">
        <f t="shared" si="6"/>
        <v>4.0999999999999996</v>
      </c>
      <c r="Z26" s="47">
        <f t="shared" si="7"/>
        <v>0</v>
      </c>
      <c r="AA26" s="47">
        <f t="shared" si="8"/>
        <v>0</v>
      </c>
      <c r="AB26" s="47">
        <f t="shared" si="9"/>
        <v>0</v>
      </c>
      <c r="AC26" s="47">
        <f t="shared" si="10"/>
        <v>0</v>
      </c>
      <c r="AD26" s="47">
        <f t="shared" si="11"/>
        <v>0</v>
      </c>
      <c r="AE26" s="47">
        <f t="shared" si="12"/>
        <v>0</v>
      </c>
      <c r="AF26" s="47">
        <f t="shared" si="13"/>
        <v>0.4</v>
      </c>
      <c r="AG26" s="47">
        <f>ROUND(IF('[1]Indicator Data'!K27=0,0,IF('[1]Indicator Data'!K27&gt;AG$2,10,IF('[1]Indicator Data'!K27&lt;AG$3,0,10-(AG$2-'[1]Indicator Data'!K27)/(AG$2-AG$3)*10))),1)</f>
        <v>2.9</v>
      </c>
      <c r="AH26" s="47">
        <f t="shared" si="14"/>
        <v>0.1</v>
      </c>
      <c r="AI26" s="47">
        <f t="shared" si="14"/>
        <v>0.1</v>
      </c>
      <c r="AJ26" s="47">
        <f t="shared" si="15"/>
        <v>0</v>
      </c>
      <c r="AK26" s="47">
        <f t="shared" si="15"/>
        <v>0</v>
      </c>
      <c r="AL26" s="47">
        <f t="shared" si="16"/>
        <v>0</v>
      </c>
      <c r="AM26" s="47">
        <f t="shared" si="17"/>
        <v>0</v>
      </c>
      <c r="AN26" s="47">
        <f t="shared" si="18"/>
        <v>3.8</v>
      </c>
      <c r="AO26" s="49">
        <f t="shared" si="19"/>
        <v>0.1</v>
      </c>
      <c r="AP26" s="49">
        <f t="shared" si="44"/>
        <v>4.8</v>
      </c>
      <c r="AQ26" s="49">
        <f t="shared" si="20"/>
        <v>0</v>
      </c>
      <c r="AR26" s="49">
        <f t="shared" si="21"/>
        <v>0</v>
      </c>
      <c r="AS26" s="47">
        <f t="shared" si="22"/>
        <v>3.4</v>
      </c>
      <c r="AT26" s="47">
        <f>IF('[1]Indicator Data'!L27="No data","x",IF('[1]Indicator Data'!CC27&lt;1000,"x",ROUND((IF('[1]Indicator Data'!L27&gt;AT$2,10,IF('[1]Indicator Data'!L27&lt;AT$3,0,10-(AT$2-'[1]Indicator Data'!L27)/(AT$2-AT$3)*10))),1)))</f>
        <v>7.6</v>
      </c>
      <c r="AU26" s="49">
        <f t="shared" si="23"/>
        <v>5.5</v>
      </c>
      <c r="AV26" s="47">
        <f>IF('[1]Indicator Data'!M27="No data","x",ROUND(IF('[1]Indicator Data'!M27=0,0,IF(LOG('[1]Indicator Data'!M27)&gt;AV$2,10,IF(LOG('[1]Indicator Data'!M27)&lt;AV$3,0,10-(AV$2-LOG('[1]Indicator Data'!M27))/(AV$2-AV$3)*10))),1))</f>
        <v>3.9</v>
      </c>
      <c r="AW26" s="48">
        <f>IF(AV26="x","x",'[1]Indicator Data'!M27/'[1]Indicator Data'!$CB27)</f>
        <v>2.3480715601469321E-3</v>
      </c>
      <c r="AX26" s="47">
        <f t="shared" si="24"/>
        <v>0</v>
      </c>
      <c r="AY26" s="47">
        <f t="shared" si="45"/>
        <v>2.2000000000000002</v>
      </c>
      <c r="AZ26" s="47">
        <f>IF('[1]Indicator Data'!N27="No data","x",ROUND(IF('[1]Indicator Data'!N27=0,0,IF(LOG('[1]Indicator Data'!N27)&gt;AZ$2,10,IF(LOG('[1]Indicator Data'!N27)&lt;AZ$3,0,10-(AZ$2-LOG('[1]Indicator Data'!N27))/(AZ$2-AZ$3)*10))),1))</f>
        <v>0</v>
      </c>
      <c r="BA26" s="48">
        <f>IF(AZ26="x","x",'[1]Indicator Data'!N27/'[1]Indicator Data'!$CB27)</f>
        <v>0</v>
      </c>
      <c r="BB26" s="47">
        <f t="shared" si="25"/>
        <v>0</v>
      </c>
      <c r="BC26" s="47">
        <f t="shared" si="46"/>
        <v>0</v>
      </c>
      <c r="BD26" s="47">
        <f>IF('[1]Indicator Data'!O27="No data","x",ROUND(IF('[1]Indicator Data'!O27=0,0,IF(LOG('[1]Indicator Data'!O27)&gt;BD$2,10,IF(LOG('[1]Indicator Data'!O27)&lt;BD$3,0,10-(BD$2-LOG('[1]Indicator Data'!O27))/(BD$2-BD$3)*10))),1))</f>
        <v>0</v>
      </c>
      <c r="BE26" s="48">
        <f>IF(BD26="x","x",'[1]Indicator Data'!O27/'[1]Indicator Data'!$CB27)</f>
        <v>0</v>
      </c>
      <c r="BF26" s="47">
        <f t="shared" si="26"/>
        <v>0</v>
      </c>
      <c r="BG26" s="47">
        <f t="shared" si="47"/>
        <v>0</v>
      </c>
      <c r="BH26" s="47">
        <f>IF('[1]Indicator Data'!P27="No data","x",ROUND(IF('[1]Indicator Data'!P27=0,0,IF(LOG('[1]Indicator Data'!P27)&gt;BH$2,10,IF(LOG('[1]Indicator Data'!P27)&lt;BH$3,0,10-(BH$2-LOG('[1]Indicator Data'!P27))/(BH$2-BH$3)*10))),1))</f>
        <v>0</v>
      </c>
      <c r="BI26" s="48">
        <f>IF(BH26="x","x",'[1]Indicator Data'!P27/'[1]Indicator Data'!$CB27)</f>
        <v>0</v>
      </c>
      <c r="BJ26" s="47">
        <f t="shared" si="27"/>
        <v>0</v>
      </c>
      <c r="BK26" s="47">
        <f t="shared" si="48"/>
        <v>0</v>
      </c>
      <c r="BL26" s="47">
        <f t="shared" si="49"/>
        <v>0.6</v>
      </c>
      <c r="BM26" s="47">
        <f>ROUND(IF('[1]Indicator Data'!Q27=0,0,IF(LOG('[1]Indicator Data'!Q27)&gt;BM$2,10,IF(LOG('[1]Indicator Data'!Q27)&lt;BM$3,0,10-(BM$2-LOG('[1]Indicator Data'!Q27))/(BM$2-BM$3)*10))),1)</f>
        <v>7.7</v>
      </c>
      <c r="BN26" s="50">
        <f>'[1]Indicator Data'!R27</f>
        <v>0.97048614200000005</v>
      </c>
      <c r="BO26" s="47">
        <f t="shared" si="28"/>
        <v>9.6999999999999993</v>
      </c>
      <c r="BP26" s="47">
        <f t="shared" si="29"/>
        <v>8.9</v>
      </c>
      <c r="BQ26" s="47">
        <f>ROUND(IF('[1]Indicator Data'!S27=0,0,IF(LOG('[1]Indicator Data'!S27)&gt;BQ$2,10,IF(LOG('[1]Indicator Data'!S27)&lt;BQ$3,0,10-(BQ$2-LOG('[1]Indicator Data'!S27))/(BQ$2-BQ$3)*10))),1)</f>
        <v>7.3</v>
      </c>
      <c r="BR26" s="50">
        <f>'[1]Indicator Data'!T27</f>
        <v>0.50401367799999996</v>
      </c>
      <c r="BS26" s="47">
        <f t="shared" si="30"/>
        <v>5</v>
      </c>
      <c r="BT26" s="47">
        <f t="shared" si="31"/>
        <v>6.3</v>
      </c>
      <c r="BU26" s="47">
        <f t="shared" si="32"/>
        <v>7.8</v>
      </c>
      <c r="BV26" s="47">
        <f>ROUND(IF('[1]Indicator Data'!U27=0,0,IF(LOG('[1]Indicator Data'!U27)&gt;BV$2,10,IF(LOG('[1]Indicator Data'!U27)&lt;BV$3,0,10-(BV$2-LOG('[1]Indicator Data'!U27))/(BV$2-BV$3)*10))),1)</f>
        <v>6.3</v>
      </c>
      <c r="BW26" s="48">
        <f>'[1]Indicator Data'!U27/'[1]Indicator Data'!$CB27</f>
        <v>0.11435639839791109</v>
      </c>
      <c r="BX26" s="47">
        <f t="shared" si="33"/>
        <v>1.3</v>
      </c>
      <c r="BY26" s="47">
        <f t="shared" si="50"/>
        <v>4.2</v>
      </c>
      <c r="BZ26" s="47">
        <f>ROUND(IF('[1]Indicator Data'!V27=0,0,IF(LOG('[1]Indicator Data'!V27)&gt;BZ$2,10,IF(LOG('[1]Indicator Data'!V27)&lt;BZ$3,0,10-(BZ$2-LOG('[1]Indicator Data'!V27))/(BZ$2-BZ$3)*10))),1)</f>
        <v>7.6</v>
      </c>
      <c r="CA26" s="48">
        <f>IF('[1]Indicator Data'!V27/'[1]Indicator Data'!$CB27&gt;1,1,'[1]Indicator Data'!V27/'[1]Indicator Data'!$CB27)</f>
        <v>0.89256206903144431</v>
      </c>
      <c r="CB26" s="47">
        <f t="shared" si="34"/>
        <v>8.9</v>
      </c>
      <c r="CC26" s="47">
        <f t="shared" si="51"/>
        <v>8.3000000000000007</v>
      </c>
      <c r="CD26" s="47">
        <f>ROUND(IF('[1]Indicator Data'!W27=0,0,IF(LOG('[1]Indicator Data'!W27)&gt;CD$2,10,IF(LOG('[1]Indicator Data'!W27)&lt;CD$3,0,10-(CD$2-LOG('[1]Indicator Data'!W27))/(CD$2-CD$3)*10))),1)</f>
        <v>5.0999999999999996</v>
      </c>
      <c r="CE26" s="48">
        <f>'[1]Indicator Data'!W27/'[1]Indicator Data'!$CB27</f>
        <v>1.7526301496802461E-2</v>
      </c>
      <c r="CF26" s="47">
        <f t="shared" si="35"/>
        <v>0.2</v>
      </c>
      <c r="CG26" s="47">
        <f t="shared" si="52"/>
        <v>3</v>
      </c>
      <c r="CH26" s="47">
        <f t="shared" si="36"/>
        <v>6.3</v>
      </c>
      <c r="CI26" s="47">
        <f>IF('[1]Indicator Data'!BR27="No data","x",ROUND(IF('[1]Indicator Data'!BR27&gt;CI$2,0,IF('[1]Indicator Data'!BR27&lt;CI$3,10,(CI$2-'[1]Indicator Data'!BR27)/(CI$2-CI$3)*10)),1))</f>
        <v>2.5</v>
      </c>
      <c r="CJ26" s="47">
        <f>IF('[1]Indicator Data'!BS27="No data","x",ROUND(IF('[1]Indicator Data'!BS27&gt;CJ$2,0,IF('[1]Indicator Data'!BS27&lt;CJ$3,10,(CJ$2-'[1]Indicator Data'!BS27)/(CJ$2-CJ$3)*10)),1))</f>
        <v>1.6</v>
      </c>
      <c r="CK26" s="47" t="str">
        <f>IF('[1]Indicator Data'!AC27="No data","x",ROUND(IF('[1]Indicator Data'!AC27&gt;CK$2,0,IF('[1]Indicator Data'!AC27&lt;CK$3,10,(CK$2-'[1]Indicator Data'!AC27)/(CK$2-CK$3)*10)),1))</f>
        <v>x</v>
      </c>
      <c r="CL26" s="47">
        <f t="shared" si="37"/>
        <v>2.1</v>
      </c>
      <c r="CM26" s="47">
        <f>IF('[1]Indicator Data'!X27="No data","x",ROUND(IF(LOG('[1]Indicator Data'!X27)&gt;CM$2,10,IF(LOG('[1]Indicator Data'!X27)&lt;CM$3,0,10-(CM$2-LOG('[1]Indicator Data'!X27))/(CM$2-CM$3)*10)),1))</f>
        <v>2</v>
      </c>
      <c r="CN26" s="47">
        <f>IF('[1]Indicator Data'!Y27="No data","x",ROUND(IF('[1]Indicator Data'!Y27&gt;CN$2,10,IF('[1]Indicator Data'!Y27&lt;CN$3,0,10-(CN$2-'[1]Indicator Data'!Y27)/(CN$2-CN$3)*10)),1))</f>
        <v>6.1</v>
      </c>
      <c r="CO26" s="47">
        <f>IF('[1]Indicator Data'!Z27="No data","x",ROUND(IF('[1]Indicator Data'!Z27&gt;CO$2,10,IF('[1]Indicator Data'!Z27&lt;CO$3,0,10-(CO$2-'[1]Indicator Data'!Z27)/(CO$2-CO$3)*10)),1))</f>
        <v>7.1</v>
      </c>
      <c r="CP26" s="47">
        <f>IF('[1]Indicator Data'!AA27="No data","x",ROUND(IF('[1]Indicator Data'!AA27&gt;CP$2,10,IF('[1]Indicator Data'!AA27&lt;CP$3,0,10-(CP$2-'[1]Indicator Data'!AA27)/(CP$2-CP$3)*10)),1))</f>
        <v>3.8</v>
      </c>
      <c r="CQ26" s="47">
        <f t="shared" si="53"/>
        <v>4.8</v>
      </c>
      <c r="CR26" s="47">
        <f t="shared" si="54"/>
        <v>3.9</v>
      </c>
      <c r="CS26" s="47" t="str">
        <f>IF('[1]Indicator Data'!AF27="No data","x",ROUND(IF('[1]Indicator Data'!AF27&gt;CS$2,10,IF('[1]Indicator Data'!AF27&lt;CS$3,0,10-(CS$2-'[1]Indicator Data'!AF27)/(CS$2-CS$3)*10)),1))</f>
        <v>x</v>
      </c>
      <c r="CT26" s="47">
        <f>IF('[1]Indicator Data'!AG27="No data","x",ROUND(IF('[1]Indicator Data'!AG27&gt;CT$2,10,IF('[1]Indicator Data'!AG27&lt;CT$3,0,10-(CT$2-'[1]Indicator Data'!AG27)/(CT$2-CT$3)*10)),1))</f>
        <v>4.4000000000000004</v>
      </c>
      <c r="CU26" s="47">
        <f t="shared" si="55"/>
        <v>4.7</v>
      </c>
      <c r="CV26" s="47">
        <f>IF('[1]Indicator Data'!AB27="No data","x",ROUND(IF('[1]Indicator Data'!AB27&gt;CV$2,10,IF('[1]Indicator Data'!AB27&lt;CV$3,0,10-(CV$2-'[1]Indicator Data'!AB27)/(CV$2-CV$3)*10)),1))</f>
        <v>3.7</v>
      </c>
      <c r="CW26" s="47">
        <f t="shared" si="56"/>
        <v>2.6</v>
      </c>
      <c r="CX26" s="48">
        <f>IF('[1]Indicator Data'!AD27="No data","x",'[1]Indicator Data'!AD27/'[1]Indicator Data'!$CA27)</f>
        <v>2.9809174506989847E-4</v>
      </c>
      <c r="CY26" s="47">
        <f t="shared" si="38"/>
        <v>7</v>
      </c>
      <c r="CZ26" s="47">
        <f>IF('[1]Indicator Data'!AE27="No data","x",ROUND(IF('[1]Indicator Data'!AE27&gt;CZ$2,0,IF('[1]Indicator Data'!AE27&lt;CZ$3,10,(CZ$2-'[1]Indicator Data'!AE27)/(CZ$2-CZ$3)*10)),1))</f>
        <v>6</v>
      </c>
      <c r="DA26" s="47">
        <f t="shared" si="57"/>
        <v>6.5</v>
      </c>
      <c r="DB26" s="47">
        <f t="shared" si="58"/>
        <v>4.5999999999999996</v>
      </c>
      <c r="DC26" s="49">
        <f t="shared" si="39"/>
        <v>4.0999999999999996</v>
      </c>
      <c r="DD26" s="51">
        <f t="shared" si="40"/>
        <v>2.8</v>
      </c>
      <c r="DE26" s="47">
        <f>ROUND(IF('[1]Indicator Data'!AH27=0,0,IF('[1]Indicator Data'!AH27&gt;DE$2,10,IF('[1]Indicator Data'!AH27&lt;DE$3,0,10-(DE$2-'[1]Indicator Data'!AH27)/(DE$2-DE$3)*10))),1)</f>
        <v>0.1</v>
      </c>
      <c r="DF26" s="47">
        <f>ROUND(IF('[1]Indicator Data'!AI27=0,0,IF(LOG('[1]Indicator Data'!AI27)&gt;LOG(DF$2),10,IF(LOG('[1]Indicator Data'!AI27)&lt;LOG(DF$3),0,10-(LOG(DF$2)-LOG('[1]Indicator Data'!AI27))/(LOG(DF$2)-LOG(DF$3))*10))),1)</f>
        <v>0.8</v>
      </c>
      <c r="DG26" s="49">
        <f t="shared" si="41"/>
        <v>0.5</v>
      </c>
      <c r="DH26" s="47">
        <f>'[1]Indicator Data'!AJ27</f>
        <v>0</v>
      </c>
      <c r="DI26" s="47">
        <f>'[1]Indicator Data'!AK27</f>
        <v>0</v>
      </c>
      <c r="DJ26" s="49">
        <f t="shared" si="42"/>
        <v>0</v>
      </c>
      <c r="DK26" s="51">
        <f t="shared" si="43"/>
        <v>0.4</v>
      </c>
      <c r="DL26" s="20"/>
      <c r="DM26" s="52"/>
    </row>
    <row r="27" spans="1:117" s="6" customFormat="1" x14ac:dyDescent="0.3">
      <c r="A27" s="44" t="str">
        <f>'[1]Indicator Data'!A28</f>
        <v>Brazil</v>
      </c>
      <c r="B27" s="45" t="str">
        <f>'[1]Indicator Data'!B28</f>
        <v>BRA</v>
      </c>
      <c r="C27" s="46">
        <f>ROUND(IF('[1]Indicator Data'!C28=0,0.1,IF(LOG('[1]Indicator Data'!C28)&gt;C$2,10,IF(LOG('[1]Indicator Data'!C28)&lt;C$3,0,10-(C$2-LOG('[1]Indicator Data'!C28))/(C$2-C$3)*10))),1)</f>
        <v>3.5</v>
      </c>
      <c r="D27" s="47">
        <f>ROUND(IF('[1]Indicator Data'!D28=0,0.1,IF(LOG('[1]Indicator Data'!D28)&gt;D$2,10,IF(LOG('[1]Indicator Data'!D28)&lt;D$3,0,10-(D$2-LOG('[1]Indicator Data'!D28))/(D$2-D$3)*10))),1)</f>
        <v>0</v>
      </c>
      <c r="E27" s="47">
        <f t="shared" si="0"/>
        <v>1.9</v>
      </c>
      <c r="F27" s="47">
        <f>IF('[1]Indicator Data'!E28="No data",0.1,(ROUND(IF('[1]Indicator Data'!E28=0,0,IF(LOG('[1]Indicator Data'!E28)&gt;F$2,10,IF(LOG('[1]Indicator Data'!E28)&lt;F$3,0,10-(F$2-LOG('[1]Indicator Data'!E28))/(F$2-F$3)*10))),1)))</f>
        <v>10</v>
      </c>
      <c r="G27" s="47">
        <f>ROUND(IF('[1]Indicator Data'!F28=0,0,IF(LOG('[1]Indicator Data'!F28)&gt;G$2,10,IF(LOG('[1]Indicator Data'!F28)&lt;G$3,0,10-(G$2-LOG('[1]Indicator Data'!F28))/(G$2-G$3)*10))),1)</f>
        <v>0</v>
      </c>
      <c r="H27" s="47">
        <f>ROUND(IF('[1]Indicator Data'!G28=0,0,IF(LOG('[1]Indicator Data'!G28)&gt;H$2,10,IF(LOG('[1]Indicator Data'!G28)&lt;H$3,0,10-(H$2-LOG('[1]Indicator Data'!G28))/(H$2-H$3)*10))),1)</f>
        <v>0</v>
      </c>
      <c r="I27" s="47">
        <f>ROUND(IF('[1]Indicator Data'!H28=0,0,IF(LOG('[1]Indicator Data'!H28)&gt;I$2,10,IF(LOG('[1]Indicator Data'!H28)&lt;I$3,0,10-(I$2-LOG('[1]Indicator Data'!H28))/(I$2-I$3)*10))),1)</f>
        <v>0</v>
      </c>
      <c r="J27" s="47">
        <f t="shared" si="1"/>
        <v>0</v>
      </c>
      <c r="K27" s="47">
        <f>ROUND(IF('[1]Indicator Data'!I28=0,0,IF(LOG('[1]Indicator Data'!I28)&gt;K$2,10,IF(LOG('[1]Indicator Data'!I28)&lt;K$3,0,10-(K$2-LOG('[1]Indicator Data'!I28))/(K$2-K$3)*10))),1)</f>
        <v>0</v>
      </c>
      <c r="L27" s="47">
        <f t="shared" si="2"/>
        <v>0</v>
      </c>
      <c r="M27" s="47">
        <f>ROUND(IF('[1]Indicator Data'!J28=0,0,IF(LOG('[1]Indicator Data'!J28)&gt;M$2,10,IF(LOG('[1]Indicator Data'!J28)&lt;M$3,0,10-(M$2-LOG('[1]Indicator Data'!J28))/(M$2-M$3)*10))),1)</f>
        <v>10</v>
      </c>
      <c r="N27" s="48">
        <f>'[1]Indicator Data'!C28/'[1]Indicator Data'!$CB28</f>
        <v>1.2614216736674627E-6</v>
      </c>
      <c r="O27" s="48">
        <f>'[1]Indicator Data'!D28/'[1]Indicator Data'!$CB28</f>
        <v>2.9841813250579518E-9</v>
      </c>
      <c r="P27" s="48">
        <f>IF(F27=0.1,"x",'[1]Indicator Data'!E28/'[1]Indicator Data'!$CB28)</f>
        <v>4.7054764579780826E-3</v>
      </c>
      <c r="Q27" s="48">
        <f>'[1]Indicator Data'!F28/'[1]Indicator Data'!$CB28</f>
        <v>0</v>
      </c>
      <c r="R27" s="48">
        <f>'[1]Indicator Data'!G28/'[1]Indicator Data'!$CB28</f>
        <v>0</v>
      </c>
      <c r="S27" s="48">
        <f>'[1]Indicator Data'!H28/'[1]Indicator Data'!$CB28</f>
        <v>0</v>
      </c>
      <c r="T27" s="48">
        <f>'[1]Indicator Data'!I28/'[1]Indicator Data'!$CB28</f>
        <v>0</v>
      </c>
      <c r="U27" s="48">
        <f>'[1]Indicator Data'!J28/'[1]Indicator Data'!$CB28</f>
        <v>6.0227083400652137E-3</v>
      </c>
      <c r="V27" s="47">
        <f t="shared" si="3"/>
        <v>0</v>
      </c>
      <c r="W27" s="47">
        <f t="shared" si="4"/>
        <v>0</v>
      </c>
      <c r="X27" s="47">
        <f t="shared" si="5"/>
        <v>0</v>
      </c>
      <c r="Y27" s="47">
        <f t="shared" si="6"/>
        <v>3.1</v>
      </c>
      <c r="Z27" s="47">
        <f t="shared" si="7"/>
        <v>0</v>
      </c>
      <c r="AA27" s="47">
        <f t="shared" si="8"/>
        <v>0</v>
      </c>
      <c r="AB27" s="47">
        <f t="shared" si="9"/>
        <v>0</v>
      </c>
      <c r="AC27" s="47">
        <f t="shared" si="10"/>
        <v>0</v>
      </c>
      <c r="AD27" s="47">
        <f t="shared" si="11"/>
        <v>0</v>
      </c>
      <c r="AE27" s="47">
        <f t="shared" si="12"/>
        <v>0</v>
      </c>
      <c r="AF27" s="47">
        <f t="shared" si="13"/>
        <v>2</v>
      </c>
      <c r="AG27" s="47">
        <f>ROUND(IF('[1]Indicator Data'!K28=0,0,IF('[1]Indicator Data'!K28&gt;AG$2,10,IF('[1]Indicator Data'!K28&lt;AG$3,0,10-(AG$2-'[1]Indicator Data'!K28)/(AG$2-AG$3)*10))),1)</f>
        <v>10</v>
      </c>
      <c r="AH27" s="47">
        <f t="shared" si="14"/>
        <v>1.8</v>
      </c>
      <c r="AI27" s="47">
        <f t="shared" si="14"/>
        <v>0</v>
      </c>
      <c r="AJ27" s="47">
        <f t="shared" si="15"/>
        <v>0</v>
      </c>
      <c r="AK27" s="47">
        <f t="shared" si="15"/>
        <v>0</v>
      </c>
      <c r="AL27" s="47">
        <f t="shared" si="16"/>
        <v>0</v>
      </c>
      <c r="AM27" s="47">
        <f t="shared" si="17"/>
        <v>0</v>
      </c>
      <c r="AN27" s="47">
        <f t="shared" si="18"/>
        <v>7.9</v>
      </c>
      <c r="AO27" s="49">
        <f t="shared" si="19"/>
        <v>1</v>
      </c>
      <c r="AP27" s="49">
        <f t="shared" si="44"/>
        <v>8.1</v>
      </c>
      <c r="AQ27" s="49">
        <f t="shared" si="20"/>
        <v>0</v>
      </c>
      <c r="AR27" s="49">
        <f t="shared" si="21"/>
        <v>0</v>
      </c>
      <c r="AS27" s="47">
        <f t="shared" si="22"/>
        <v>9</v>
      </c>
      <c r="AT27" s="47">
        <f>IF('[1]Indicator Data'!L28="No data","x",IF('[1]Indicator Data'!CC28&lt;1000,"x",ROUND((IF('[1]Indicator Data'!L28&gt;AT$2,10,IF('[1]Indicator Data'!L28&lt;AT$3,0,10-(AT$2-'[1]Indicator Data'!L28)/(AT$2-AT$3)*10))),1)))</f>
        <v>0</v>
      </c>
      <c r="AU27" s="49">
        <f t="shared" si="23"/>
        <v>4.5</v>
      </c>
      <c r="AV27" s="47" t="str">
        <f>IF('[1]Indicator Data'!M28="No data","x",ROUND(IF('[1]Indicator Data'!M28=0,0,IF(LOG('[1]Indicator Data'!M28)&gt;AV$2,10,IF(LOG('[1]Indicator Data'!M28)&lt;AV$3,0,10-(AV$2-LOG('[1]Indicator Data'!M28))/(AV$2-AV$3)*10))),1))</f>
        <v>x</v>
      </c>
      <c r="AW27" s="48" t="str">
        <f>IF(AV27="x","x",'[1]Indicator Data'!M28/'[1]Indicator Data'!$CB28)</f>
        <v>x</v>
      </c>
      <c r="AX27" s="47" t="str">
        <f t="shared" si="24"/>
        <v>x</v>
      </c>
      <c r="AY27" s="47" t="str">
        <f t="shared" si="45"/>
        <v>x</v>
      </c>
      <c r="AZ27" s="47" t="str">
        <f>IF('[1]Indicator Data'!N28="No data","x",ROUND(IF('[1]Indicator Data'!N28=0,0,IF(LOG('[1]Indicator Data'!N28)&gt;AZ$2,10,IF(LOG('[1]Indicator Data'!N28)&lt;AZ$3,0,10-(AZ$2-LOG('[1]Indicator Data'!N28))/(AZ$2-AZ$3)*10))),1))</f>
        <v>x</v>
      </c>
      <c r="BA27" s="48" t="str">
        <f>IF(AZ27="x","x",'[1]Indicator Data'!N28/'[1]Indicator Data'!$CB28)</f>
        <v>x</v>
      </c>
      <c r="BB27" s="47" t="str">
        <f t="shared" si="25"/>
        <v>x</v>
      </c>
      <c r="BC27" s="47" t="str">
        <f t="shared" si="46"/>
        <v>x</v>
      </c>
      <c r="BD27" s="47" t="str">
        <f>IF('[1]Indicator Data'!O28="No data","x",ROUND(IF('[1]Indicator Data'!O28=0,0,IF(LOG('[1]Indicator Data'!O28)&gt;BD$2,10,IF(LOG('[1]Indicator Data'!O28)&lt;BD$3,0,10-(BD$2-LOG('[1]Indicator Data'!O28))/(BD$2-BD$3)*10))),1))</f>
        <v>x</v>
      </c>
      <c r="BE27" s="48" t="str">
        <f>IF(BD27="x","x",'[1]Indicator Data'!O28/'[1]Indicator Data'!$CB28)</f>
        <v>x</v>
      </c>
      <c r="BF27" s="47" t="str">
        <f t="shared" si="26"/>
        <v>x</v>
      </c>
      <c r="BG27" s="47" t="str">
        <f t="shared" si="47"/>
        <v>x</v>
      </c>
      <c r="BH27" s="47" t="str">
        <f>IF('[1]Indicator Data'!P28="No data","x",ROUND(IF('[1]Indicator Data'!P28=0,0,IF(LOG('[1]Indicator Data'!P28)&gt;BH$2,10,IF(LOG('[1]Indicator Data'!P28)&lt;BH$3,0,10-(BH$2-LOG('[1]Indicator Data'!P28))/(BH$2-BH$3)*10))),1))</f>
        <v>x</v>
      </c>
      <c r="BI27" s="48" t="str">
        <f>IF(BH27="x","x",'[1]Indicator Data'!P28/'[1]Indicator Data'!$CB28)</f>
        <v>x</v>
      </c>
      <c r="BJ27" s="47" t="str">
        <f t="shared" si="27"/>
        <v>x</v>
      </c>
      <c r="BK27" s="47" t="str">
        <f t="shared" si="48"/>
        <v>x</v>
      </c>
      <c r="BL27" s="47" t="str">
        <f t="shared" si="49"/>
        <v>x</v>
      </c>
      <c r="BM27" s="47">
        <f>ROUND(IF('[1]Indicator Data'!Q28=0,0,IF(LOG('[1]Indicator Data'!Q28)&gt;BM$2,10,IF(LOG('[1]Indicator Data'!Q28)&lt;BM$3,0,10-(BM$2-LOG('[1]Indicator Data'!Q28))/(BM$2-BM$3)*10))),1)</f>
        <v>9.9</v>
      </c>
      <c r="BN27" s="50">
        <f>'[1]Indicator Data'!R28</f>
        <v>0.38037970799999998</v>
      </c>
      <c r="BO27" s="47">
        <f t="shared" si="28"/>
        <v>3.8</v>
      </c>
      <c r="BP27" s="47">
        <f t="shared" si="29"/>
        <v>8.1</v>
      </c>
      <c r="BQ27" s="47">
        <f>ROUND(IF('[1]Indicator Data'!S28=0,0,IF(LOG('[1]Indicator Data'!S28)&gt;BQ$2,10,IF(LOG('[1]Indicator Data'!S28)&lt;BQ$3,0,10-(BQ$2-LOG('[1]Indicator Data'!S28))/(BQ$2-BQ$3)*10))),1)</f>
        <v>9.6999999999999993</v>
      </c>
      <c r="BR27" s="50">
        <f>'[1]Indicator Data'!T28</f>
        <v>0.30948077000000002</v>
      </c>
      <c r="BS27" s="47">
        <f t="shared" si="30"/>
        <v>3.1</v>
      </c>
      <c r="BT27" s="47">
        <f t="shared" si="31"/>
        <v>7.7</v>
      </c>
      <c r="BU27" s="47">
        <f t="shared" si="32"/>
        <v>7.9</v>
      </c>
      <c r="BV27" s="47">
        <f>ROUND(IF('[1]Indicator Data'!U28=0,0,IF(LOG('[1]Indicator Data'!U28)&gt;BV$2,10,IF(LOG('[1]Indicator Data'!U28)&lt;BV$3,0,10-(BV$2-LOG('[1]Indicator Data'!U28))/(BV$2-BV$3)*10))),1)</f>
        <v>10</v>
      </c>
      <c r="BW27" s="48">
        <f>'[1]Indicator Data'!U28/'[1]Indicator Data'!$CB28</f>
        <v>0.57067663784943901</v>
      </c>
      <c r="BX27" s="47">
        <f t="shared" si="33"/>
        <v>6.3</v>
      </c>
      <c r="BY27" s="47">
        <f t="shared" si="50"/>
        <v>8.8000000000000007</v>
      </c>
      <c r="BZ27" s="47">
        <f>ROUND(IF('[1]Indicator Data'!V28=0,0,IF(LOG('[1]Indicator Data'!V28)&gt;BZ$2,10,IF(LOG('[1]Indicator Data'!V28)&lt;BZ$3,0,10-(BZ$2-LOG('[1]Indicator Data'!V28))/(BZ$2-BZ$3)*10))),1)</f>
        <v>10</v>
      </c>
      <c r="CA27" s="48">
        <f>IF('[1]Indicator Data'!V28/'[1]Indicator Data'!$CB28&gt;1,1,'[1]Indicator Data'!V28/'[1]Indicator Data'!$CB28)</f>
        <v>0.82048428532756312</v>
      </c>
      <c r="CB27" s="47">
        <f t="shared" si="34"/>
        <v>8.1999999999999993</v>
      </c>
      <c r="CC27" s="47">
        <f t="shared" si="51"/>
        <v>9.3000000000000007</v>
      </c>
      <c r="CD27" s="47">
        <f>ROUND(IF('[1]Indicator Data'!W28=0,0,IF(LOG('[1]Indicator Data'!W28)&gt;CD$2,10,IF(LOG('[1]Indicator Data'!W28)&lt;CD$3,0,10-(CD$2-LOG('[1]Indicator Data'!W28))/(CD$2-CD$3)*10))),1)</f>
        <v>10</v>
      </c>
      <c r="CE27" s="48">
        <f>'[1]Indicator Data'!W28/'[1]Indicator Data'!$CB28</f>
        <v>0.84320739389881172</v>
      </c>
      <c r="CF27" s="47">
        <f t="shared" si="35"/>
        <v>8.4</v>
      </c>
      <c r="CG27" s="47">
        <f t="shared" si="52"/>
        <v>9.4</v>
      </c>
      <c r="CH27" s="47">
        <f t="shared" si="36"/>
        <v>8.9</v>
      </c>
      <c r="CI27" s="47">
        <f>IF('[1]Indicator Data'!BR28="No data","x",ROUND(IF('[1]Indicator Data'!BR28&gt;CI$2,0,IF('[1]Indicator Data'!BR28&lt;CI$3,10,(CI$2-'[1]Indicator Data'!BR28)/(CI$2-CI$3)*10)),1))</f>
        <v>1.3</v>
      </c>
      <c r="CJ27" s="47">
        <f>IF('[1]Indicator Data'!BS28="No data","x",ROUND(IF('[1]Indicator Data'!BS28&gt;CJ$2,0,IF('[1]Indicator Data'!BS28&lt;CJ$3,10,(CJ$2-'[1]Indicator Data'!BS28)/(CJ$2-CJ$3)*10)),1))</f>
        <v>0.3</v>
      </c>
      <c r="CK27" s="47" t="str">
        <f>IF('[1]Indicator Data'!AC28="No data","x",ROUND(IF('[1]Indicator Data'!AC28&gt;CK$2,0,IF('[1]Indicator Data'!AC28&lt;CK$3,10,(CK$2-'[1]Indicator Data'!AC28)/(CK$2-CK$3)*10)),1))</f>
        <v>x</v>
      </c>
      <c r="CL27" s="47">
        <f t="shared" si="37"/>
        <v>0.8</v>
      </c>
      <c r="CM27" s="47">
        <f>IF('[1]Indicator Data'!X28="No data","x",ROUND(IF(LOG('[1]Indicator Data'!X28)&gt;CM$2,10,IF(LOG('[1]Indicator Data'!X28)&lt;CM$3,0,10-(CM$2-LOG('[1]Indicator Data'!X28))/(CM$2-CM$3)*10)),1))</f>
        <v>4.7</v>
      </c>
      <c r="CN27" s="47">
        <f>IF('[1]Indicator Data'!Y28="No data","x",ROUND(IF('[1]Indicator Data'!Y28&gt;CN$2,10,IF('[1]Indicator Data'!Y28&lt;CN$3,0,10-(CN$2-'[1]Indicator Data'!Y28)/(CN$2-CN$3)*10)),1))</f>
        <v>2</v>
      </c>
      <c r="CO27" s="47">
        <f>IF('[1]Indicator Data'!Z28="No data","x",ROUND(IF('[1]Indicator Data'!Z28&gt;CO$2,10,IF('[1]Indicator Data'!Z28&lt;CO$3,0,10-(CO$2-'[1]Indicator Data'!Z28)/(CO$2-CO$3)*10)),1))</f>
        <v>8.6999999999999993</v>
      </c>
      <c r="CP27" s="47">
        <f>IF('[1]Indicator Data'!AA28="No data","x",ROUND(IF('[1]Indicator Data'!AA28&gt;CP$2,10,IF('[1]Indicator Data'!AA28&lt;CP$3,0,10-(CP$2-'[1]Indicator Data'!AA28)/(CP$2-CP$3)*10)),1))</f>
        <v>3.3</v>
      </c>
      <c r="CQ27" s="47">
        <f t="shared" si="53"/>
        <v>4.7</v>
      </c>
      <c r="CR27" s="47">
        <f t="shared" si="54"/>
        <v>3.4</v>
      </c>
      <c r="CS27" s="47">
        <f>IF('[1]Indicator Data'!AF28="No data","x",ROUND(IF('[1]Indicator Data'!AF28&gt;CS$2,10,IF('[1]Indicator Data'!AF28&lt;CS$3,0,10-(CS$2-'[1]Indicator Data'!AF28)/(CS$2-CS$3)*10)),1))</f>
        <v>1.8</v>
      </c>
      <c r="CT27" s="47">
        <f>IF('[1]Indicator Data'!AG28="No data","x",ROUND(IF('[1]Indicator Data'!AG28&gt;CT$2,10,IF('[1]Indicator Data'!AG28&lt;CT$3,0,10-(CT$2-'[1]Indicator Data'!AG28)/(CT$2-CT$3)*10)),1))</f>
        <v>1.2</v>
      </c>
      <c r="CU27" s="47">
        <f t="shared" si="55"/>
        <v>3.6</v>
      </c>
      <c r="CV27" s="47">
        <f>IF('[1]Indicator Data'!AB28="No data","x",ROUND(IF('[1]Indicator Data'!AB28&gt;CV$2,10,IF('[1]Indicator Data'!AB28&lt;CV$3,0,10-(CV$2-'[1]Indicator Data'!AB28)/(CV$2-CV$3)*10)),1))</f>
        <v>0.4</v>
      </c>
      <c r="CW27" s="47">
        <f t="shared" si="56"/>
        <v>0.7</v>
      </c>
      <c r="CX27" s="48">
        <f>IF('[1]Indicator Data'!AD28="No data","x",'[1]Indicator Data'!AD28/'[1]Indicator Data'!$CA28)</f>
        <v>7.2717552578441724E-4</v>
      </c>
      <c r="CY27" s="47">
        <f t="shared" si="38"/>
        <v>2.7</v>
      </c>
      <c r="CZ27" s="47">
        <f>IF('[1]Indicator Data'!AE28="No data","x",ROUND(IF('[1]Indicator Data'!AE28&gt;CZ$2,0,IF('[1]Indicator Data'!AE28&lt;CZ$3,10,(CZ$2-'[1]Indicator Data'!AE28)/(CZ$2-CZ$3)*10)),1))</f>
        <v>0</v>
      </c>
      <c r="DA27" s="47">
        <f t="shared" si="57"/>
        <v>1.4</v>
      </c>
      <c r="DB27" s="47">
        <f t="shared" si="58"/>
        <v>1.9</v>
      </c>
      <c r="DC27" s="49">
        <f t="shared" si="39"/>
        <v>5.7</v>
      </c>
      <c r="DD27" s="51">
        <f t="shared" si="40"/>
        <v>4</v>
      </c>
      <c r="DE27" s="47">
        <f>ROUND(IF('[1]Indicator Data'!AH28=0,0,IF('[1]Indicator Data'!AH28&gt;DE$2,10,IF('[1]Indicator Data'!AH28&lt;DE$3,0,10-(DE$2-'[1]Indicator Data'!AH28)/(DE$2-DE$3)*10))),1)</f>
        <v>9.1</v>
      </c>
      <c r="DF27" s="47">
        <f>ROUND(IF('[1]Indicator Data'!AI28=0,0,IF(LOG('[1]Indicator Data'!AI28)&gt;LOG(DF$2),10,IF(LOG('[1]Indicator Data'!AI28)&lt;LOG(DF$3),0,10-(LOG(DF$2)-LOG('[1]Indicator Data'!AI28))/(LOG(DF$2)-LOG(DF$3))*10))),1)</f>
        <v>9.8000000000000007</v>
      </c>
      <c r="DG27" s="49">
        <f t="shared" si="41"/>
        <v>9.5</v>
      </c>
      <c r="DH27" s="47">
        <f>'[1]Indicator Data'!AJ28</f>
        <v>0</v>
      </c>
      <c r="DI27" s="47">
        <f>'[1]Indicator Data'!AK28</f>
        <v>5</v>
      </c>
      <c r="DJ27" s="49">
        <f t="shared" si="42"/>
        <v>9</v>
      </c>
      <c r="DK27" s="51">
        <f t="shared" si="43"/>
        <v>9</v>
      </c>
      <c r="DL27" s="20"/>
      <c r="DM27" s="52"/>
    </row>
    <row r="28" spans="1:117" s="6" customFormat="1" x14ac:dyDescent="0.3">
      <c r="A28" s="44" t="str">
        <f>'[1]Indicator Data'!A29</f>
        <v>Brunei Darussalam</v>
      </c>
      <c r="B28" s="45" t="str">
        <f>'[1]Indicator Data'!B29</f>
        <v>BRN</v>
      </c>
      <c r="C28" s="46">
        <f>ROUND(IF('[1]Indicator Data'!C29=0,0.1,IF(LOG('[1]Indicator Data'!C29)&gt;C$2,10,IF(LOG('[1]Indicator Data'!C29)&lt;C$3,0,10-(C$2-LOG('[1]Indicator Data'!C29))/(C$2-C$3)*10))),1)</f>
        <v>0.1</v>
      </c>
      <c r="D28" s="47">
        <f>ROUND(IF('[1]Indicator Data'!D29=0,0.1,IF(LOG('[1]Indicator Data'!D29)&gt;D$2,10,IF(LOG('[1]Indicator Data'!D29)&lt;D$3,0,10-(D$2-LOG('[1]Indicator Data'!D29))/(D$2-D$3)*10))),1)</f>
        <v>0.1</v>
      </c>
      <c r="E28" s="47">
        <f t="shared" si="0"/>
        <v>0.1</v>
      </c>
      <c r="F28" s="47">
        <f>IF('[1]Indicator Data'!E29="No data",0.1,(ROUND(IF('[1]Indicator Data'!E29=0,0,IF(LOG('[1]Indicator Data'!E29)&gt;F$2,10,IF(LOG('[1]Indicator Data'!E29)&lt;F$3,0,10-(F$2-LOG('[1]Indicator Data'!E29))/(F$2-F$3)*10))),1)))</f>
        <v>1.9</v>
      </c>
      <c r="G28" s="47">
        <f>ROUND(IF('[1]Indicator Data'!F29=0,0,IF(LOG('[1]Indicator Data'!F29)&gt;G$2,10,IF(LOG('[1]Indicator Data'!F29)&lt;G$3,0,10-(G$2-LOG('[1]Indicator Data'!F29))/(G$2-G$3)*10))),1)</f>
        <v>3.3</v>
      </c>
      <c r="H28" s="47">
        <f>ROUND(IF('[1]Indicator Data'!G29=0,0,IF(LOG('[1]Indicator Data'!G29)&gt;H$2,10,IF(LOG('[1]Indicator Data'!G29)&lt;H$3,0,10-(H$2-LOG('[1]Indicator Data'!G29))/(H$2-H$3)*10))),1)</f>
        <v>0.7</v>
      </c>
      <c r="I28" s="47">
        <f>ROUND(IF('[1]Indicator Data'!H29=0,0,IF(LOG('[1]Indicator Data'!H29)&gt;I$2,10,IF(LOG('[1]Indicator Data'!H29)&lt;I$3,0,10-(I$2-LOG('[1]Indicator Data'!H29))/(I$2-I$3)*10))),1)</f>
        <v>0</v>
      </c>
      <c r="J28" s="47">
        <f t="shared" si="1"/>
        <v>0.4</v>
      </c>
      <c r="K28" s="47">
        <f>ROUND(IF('[1]Indicator Data'!I29=0,0,IF(LOG('[1]Indicator Data'!I29)&gt;K$2,10,IF(LOG('[1]Indicator Data'!I29)&lt;K$3,0,10-(K$2-LOG('[1]Indicator Data'!I29))/(K$2-K$3)*10))),1)</f>
        <v>4.0999999999999996</v>
      </c>
      <c r="L28" s="47">
        <f t="shared" si="2"/>
        <v>2.4</v>
      </c>
      <c r="M28" s="47">
        <f>ROUND(IF('[1]Indicator Data'!J29=0,0,IF(LOG('[1]Indicator Data'!J29)&gt;M$2,10,IF(LOG('[1]Indicator Data'!J29)&lt;M$3,0,10-(M$2-LOG('[1]Indicator Data'!J29))/(M$2-M$3)*10))),1)</f>
        <v>0</v>
      </c>
      <c r="N28" s="48">
        <f>'[1]Indicator Data'!C29/'[1]Indicator Data'!$CB29</f>
        <v>0</v>
      </c>
      <c r="O28" s="48">
        <f>'[1]Indicator Data'!D29/'[1]Indicator Data'!$CB29</f>
        <v>0</v>
      </c>
      <c r="P28" s="48">
        <f>IF(F28=0.1,"x",'[1]Indicator Data'!E29/'[1]Indicator Data'!$CB29)</f>
        <v>1.3790149336270114E-3</v>
      </c>
      <c r="Q28" s="48">
        <f>'[1]Indicator Data'!F29/'[1]Indicator Data'!$CB29</f>
        <v>2.3254769709244481E-6</v>
      </c>
      <c r="R28" s="48">
        <f>'[1]Indicator Data'!G29/'[1]Indicator Data'!$CB29</f>
        <v>4.5855144526975772E-4</v>
      </c>
      <c r="S28" s="48">
        <f>'[1]Indicator Data'!H29/'[1]Indicator Data'!$CB29</f>
        <v>0</v>
      </c>
      <c r="T28" s="48">
        <f>'[1]Indicator Data'!I29/'[1]Indicator Data'!$CB29</f>
        <v>2.5093054528181049E-3</v>
      </c>
      <c r="U28" s="48">
        <f>'[1]Indicator Data'!J29/'[1]Indicator Data'!$CB29</f>
        <v>0</v>
      </c>
      <c r="V28" s="47">
        <f t="shared" si="3"/>
        <v>0</v>
      </c>
      <c r="W28" s="47">
        <f t="shared" si="4"/>
        <v>0</v>
      </c>
      <c r="X28" s="47">
        <f t="shared" si="5"/>
        <v>0</v>
      </c>
      <c r="Y28" s="47">
        <f t="shared" si="6"/>
        <v>0.9</v>
      </c>
      <c r="Z28" s="47">
        <f t="shared" si="7"/>
        <v>6.4</v>
      </c>
      <c r="AA28" s="47">
        <f t="shared" si="8"/>
        <v>0.3</v>
      </c>
      <c r="AB28" s="47">
        <f t="shared" si="9"/>
        <v>0</v>
      </c>
      <c r="AC28" s="47">
        <f t="shared" si="10"/>
        <v>0.2</v>
      </c>
      <c r="AD28" s="47">
        <f t="shared" si="11"/>
        <v>2.5</v>
      </c>
      <c r="AE28" s="47">
        <f t="shared" si="12"/>
        <v>1.4</v>
      </c>
      <c r="AF28" s="47">
        <f t="shared" si="13"/>
        <v>0</v>
      </c>
      <c r="AG28" s="47">
        <f>ROUND(IF('[1]Indicator Data'!K29=0,0,IF('[1]Indicator Data'!K29&gt;AG$2,10,IF('[1]Indicator Data'!K29&lt;AG$3,0,10-(AG$2-'[1]Indicator Data'!K29)/(AG$2-AG$3)*10))),1)</f>
        <v>0</v>
      </c>
      <c r="AH28" s="47">
        <f t="shared" si="14"/>
        <v>0.1</v>
      </c>
      <c r="AI28" s="47">
        <f t="shared" si="14"/>
        <v>0.1</v>
      </c>
      <c r="AJ28" s="47">
        <f t="shared" si="15"/>
        <v>0.5</v>
      </c>
      <c r="AK28" s="47">
        <f t="shared" si="15"/>
        <v>0</v>
      </c>
      <c r="AL28" s="47">
        <f t="shared" si="16"/>
        <v>0.3</v>
      </c>
      <c r="AM28" s="47">
        <f t="shared" si="17"/>
        <v>3.3</v>
      </c>
      <c r="AN28" s="47">
        <f t="shared" si="18"/>
        <v>0</v>
      </c>
      <c r="AO28" s="49">
        <f t="shared" si="19"/>
        <v>0.1</v>
      </c>
      <c r="AP28" s="49">
        <f t="shared" si="44"/>
        <v>1.4</v>
      </c>
      <c r="AQ28" s="49">
        <f t="shared" si="20"/>
        <v>5</v>
      </c>
      <c r="AR28" s="49">
        <f t="shared" si="21"/>
        <v>1.9</v>
      </c>
      <c r="AS28" s="47">
        <f t="shared" si="22"/>
        <v>0</v>
      </c>
      <c r="AT28" s="47">
        <f>IF('[1]Indicator Data'!L29="No data","x",IF('[1]Indicator Data'!CC29&lt;1000,"x",ROUND((IF('[1]Indicator Data'!L29&gt;AT$2,10,IF('[1]Indicator Data'!L29&lt;AT$3,0,10-(AT$2-'[1]Indicator Data'!L29)/(AT$2-AT$3)*10))),1)))</f>
        <v>4.8</v>
      </c>
      <c r="AU28" s="49">
        <f t="shared" si="23"/>
        <v>2.4</v>
      </c>
      <c r="AV28" s="47">
        <f>IF('[1]Indicator Data'!M29="No data","x",ROUND(IF('[1]Indicator Data'!M29=0,0,IF(LOG('[1]Indicator Data'!M29)&gt;AV$2,10,IF(LOG('[1]Indicator Data'!M29)&lt;AV$3,0,10-(AV$2-LOG('[1]Indicator Data'!M29))/(AV$2-AV$3)*10))),1))</f>
        <v>0</v>
      </c>
      <c r="AW28" s="48">
        <f>IF(AV28="x","x",'[1]Indicator Data'!M29/'[1]Indicator Data'!$CB29)</f>
        <v>0</v>
      </c>
      <c r="AX28" s="47">
        <f t="shared" si="24"/>
        <v>0</v>
      </c>
      <c r="AY28" s="47">
        <f t="shared" si="45"/>
        <v>0</v>
      </c>
      <c r="AZ28" s="47" t="str">
        <f>IF('[1]Indicator Data'!N29="No data","x",ROUND(IF('[1]Indicator Data'!N29=0,0,IF(LOG('[1]Indicator Data'!N29)&gt;AZ$2,10,IF(LOG('[1]Indicator Data'!N29)&lt;AZ$3,0,10-(AZ$2-LOG('[1]Indicator Data'!N29))/(AZ$2-AZ$3)*10))),1))</f>
        <v>x</v>
      </c>
      <c r="BA28" s="48" t="str">
        <f>IF(AZ28="x","x",'[1]Indicator Data'!N29/'[1]Indicator Data'!$CB29)</f>
        <v>x</v>
      </c>
      <c r="BB28" s="47" t="str">
        <f t="shared" si="25"/>
        <v>x</v>
      </c>
      <c r="BC28" s="47" t="str">
        <f t="shared" si="46"/>
        <v>x</v>
      </c>
      <c r="BD28" s="47" t="str">
        <f>IF('[1]Indicator Data'!O29="No data","x",ROUND(IF('[1]Indicator Data'!O29=0,0,IF(LOG('[1]Indicator Data'!O29)&gt;BD$2,10,IF(LOG('[1]Indicator Data'!O29)&lt;BD$3,0,10-(BD$2-LOG('[1]Indicator Data'!O29))/(BD$2-BD$3)*10))),1))</f>
        <v>x</v>
      </c>
      <c r="BE28" s="48" t="str">
        <f>IF(BD28="x","x",'[1]Indicator Data'!O29/'[1]Indicator Data'!$CB29)</f>
        <v>x</v>
      </c>
      <c r="BF28" s="47" t="str">
        <f t="shared" si="26"/>
        <v>x</v>
      </c>
      <c r="BG28" s="47" t="str">
        <f t="shared" si="47"/>
        <v>x</v>
      </c>
      <c r="BH28" s="47" t="str">
        <f>IF('[1]Indicator Data'!P29="No data","x",ROUND(IF('[1]Indicator Data'!P29=0,0,IF(LOG('[1]Indicator Data'!P29)&gt;BH$2,10,IF(LOG('[1]Indicator Data'!P29)&lt;BH$3,0,10-(BH$2-LOG('[1]Indicator Data'!P29))/(BH$2-BH$3)*10))),1))</f>
        <v>x</v>
      </c>
      <c r="BI28" s="48" t="str">
        <f>IF(BH28="x","x",'[1]Indicator Data'!P29/'[1]Indicator Data'!$CB29)</f>
        <v>x</v>
      </c>
      <c r="BJ28" s="47" t="str">
        <f t="shared" si="27"/>
        <v>x</v>
      </c>
      <c r="BK28" s="47" t="str">
        <f t="shared" si="48"/>
        <v>x</v>
      </c>
      <c r="BL28" s="47">
        <f t="shared" si="49"/>
        <v>0</v>
      </c>
      <c r="BM28" s="47">
        <f>ROUND(IF('[1]Indicator Data'!Q29=0,0,IF(LOG('[1]Indicator Data'!Q29)&gt;BM$2,10,IF(LOG('[1]Indicator Data'!Q29)&lt;BM$3,0,10-(BM$2-LOG('[1]Indicator Data'!Q29))/(BM$2-BM$3)*10))),1)</f>
        <v>0</v>
      </c>
      <c r="BN28" s="50">
        <f>'[1]Indicator Data'!R29</f>
        <v>0</v>
      </c>
      <c r="BO28" s="47">
        <f t="shared" si="28"/>
        <v>0</v>
      </c>
      <c r="BP28" s="47">
        <f t="shared" si="29"/>
        <v>0</v>
      </c>
      <c r="BQ28" s="47">
        <f>ROUND(IF('[1]Indicator Data'!S29=0,0,IF(LOG('[1]Indicator Data'!S29)&gt;BQ$2,10,IF(LOG('[1]Indicator Data'!S29)&lt;BQ$3,0,10-(BQ$2-LOG('[1]Indicator Data'!S29))/(BQ$2-BQ$3)*10))),1)</f>
        <v>0</v>
      </c>
      <c r="BR28" s="50">
        <f>'[1]Indicator Data'!T29</f>
        <v>0</v>
      </c>
      <c r="BS28" s="47">
        <f t="shared" si="30"/>
        <v>0</v>
      </c>
      <c r="BT28" s="47">
        <f t="shared" si="31"/>
        <v>0</v>
      </c>
      <c r="BU28" s="47">
        <f t="shared" si="32"/>
        <v>0</v>
      </c>
      <c r="BV28" s="47">
        <f>ROUND(IF('[1]Indicator Data'!U29=0,0,IF(LOG('[1]Indicator Data'!U29)&gt;BV$2,10,IF(LOG('[1]Indicator Data'!U29)&lt;BV$3,0,10-(BV$2-LOG('[1]Indicator Data'!U29))/(BV$2-BV$3)*10))),1)</f>
        <v>6.5</v>
      </c>
      <c r="BW28" s="48">
        <f>'[1]Indicator Data'!U29/'[1]Indicator Data'!$CB29</f>
        <v>0.82039944320896918</v>
      </c>
      <c r="BX28" s="47">
        <f t="shared" si="33"/>
        <v>9.1</v>
      </c>
      <c r="BY28" s="47">
        <f t="shared" si="50"/>
        <v>8.1</v>
      </c>
      <c r="BZ28" s="47">
        <f>ROUND(IF('[1]Indicator Data'!V29=0,0,IF(LOG('[1]Indicator Data'!V29)&gt;BZ$2,10,IF(LOG('[1]Indicator Data'!V29)&lt;BZ$3,0,10-(BZ$2-LOG('[1]Indicator Data'!V29))/(BZ$2-BZ$3)*10))),1)</f>
        <v>6.6</v>
      </c>
      <c r="CA28" s="48">
        <f>IF('[1]Indicator Data'!V29/'[1]Indicator Data'!$CB29&gt;1,1,'[1]Indicator Data'!V29/'[1]Indicator Data'!$CB29)</f>
        <v>0.96842877779405823</v>
      </c>
      <c r="CB28" s="47">
        <f t="shared" si="34"/>
        <v>9.6999999999999993</v>
      </c>
      <c r="CC28" s="47">
        <f t="shared" si="51"/>
        <v>8.6</v>
      </c>
      <c r="CD28" s="47">
        <f>ROUND(IF('[1]Indicator Data'!W29=0,0,IF(LOG('[1]Indicator Data'!W29)&gt;CD$2,10,IF(LOG('[1]Indicator Data'!W29)&lt;CD$3,0,10-(CD$2-LOG('[1]Indicator Data'!W29))/(CD$2-CD$3)*10))),1)</f>
        <v>6.6</v>
      </c>
      <c r="CE28" s="48">
        <f>'[1]Indicator Data'!W29/'[1]Indicator Data'!$CB29</f>
        <v>0.91894500879380059</v>
      </c>
      <c r="CF28" s="47">
        <f t="shared" si="35"/>
        <v>9.1999999999999993</v>
      </c>
      <c r="CG28" s="47">
        <f t="shared" si="52"/>
        <v>8.1999999999999993</v>
      </c>
      <c r="CH28" s="47">
        <f t="shared" si="36"/>
        <v>7.2</v>
      </c>
      <c r="CI28" s="47">
        <f>IF('[1]Indicator Data'!BR29="No data","x",ROUND(IF('[1]Indicator Data'!BR29&gt;CI$2,0,IF('[1]Indicator Data'!BR29&lt;CI$3,10,(CI$2-'[1]Indicator Data'!BR29)/(CI$2-CI$3)*10)),1))</f>
        <v>0.4</v>
      </c>
      <c r="CJ28" s="47">
        <f>IF('[1]Indicator Data'!BS29="No data","x",ROUND(IF('[1]Indicator Data'!BS29&gt;CJ$2,0,IF('[1]Indicator Data'!BS29&lt;CJ$3,10,(CJ$2-'[1]Indicator Data'!BS29)/(CJ$2-CJ$3)*10)),1))</f>
        <v>0</v>
      </c>
      <c r="CK28" s="47" t="str">
        <f>IF('[1]Indicator Data'!AC29="No data","x",ROUND(IF('[1]Indicator Data'!AC29&gt;CK$2,0,IF('[1]Indicator Data'!AC29&lt;CK$3,10,(CK$2-'[1]Indicator Data'!AC29)/(CK$2-CK$3)*10)),1))</f>
        <v>x</v>
      </c>
      <c r="CL28" s="47">
        <f t="shared" si="37"/>
        <v>0.2</v>
      </c>
      <c r="CM28" s="47">
        <f>IF('[1]Indicator Data'!X29="No data","x",ROUND(IF(LOG('[1]Indicator Data'!X29)&gt;CM$2,10,IF(LOG('[1]Indicator Data'!X29)&lt;CM$3,0,10-(CM$2-LOG('[1]Indicator Data'!X29))/(CM$2-CM$3)*10)),1))</f>
        <v>6.4</v>
      </c>
      <c r="CN28" s="47">
        <f>IF('[1]Indicator Data'!Y29="No data","x",ROUND(IF('[1]Indicator Data'!Y29&gt;CN$2,10,IF('[1]Indicator Data'!Y29&lt;CN$3,0,10-(CN$2-'[1]Indicator Data'!Y29)/(CN$2-CN$3)*10)),1))</f>
        <v>2.7</v>
      </c>
      <c r="CO28" s="47">
        <f>IF('[1]Indicator Data'!Z29="No data","x",ROUND(IF('[1]Indicator Data'!Z29&gt;CO$2,10,IF('[1]Indicator Data'!Z29&lt;CO$3,0,10-(CO$2-'[1]Indicator Data'!Z29)/(CO$2-CO$3)*10)),1))</f>
        <v>7.8</v>
      </c>
      <c r="CP28" s="47" t="str">
        <f>IF('[1]Indicator Data'!AA29="No data","x",ROUND(IF('[1]Indicator Data'!AA29&gt;CP$2,10,IF('[1]Indicator Data'!AA29&lt;CP$3,0,10-(CP$2-'[1]Indicator Data'!AA29)/(CP$2-CP$3)*10)),1))</f>
        <v>x</v>
      </c>
      <c r="CQ28" s="47">
        <f t="shared" si="53"/>
        <v>5.6</v>
      </c>
      <c r="CR28" s="47">
        <f t="shared" si="54"/>
        <v>3.8</v>
      </c>
      <c r="CS28" s="47" t="str">
        <f>IF('[1]Indicator Data'!AF29="No data","x",ROUND(IF('[1]Indicator Data'!AF29&gt;CS$2,10,IF('[1]Indicator Data'!AF29&lt;CS$3,0,10-(CS$2-'[1]Indicator Data'!AF29)/(CS$2-CS$3)*10)),1))</f>
        <v>x</v>
      </c>
      <c r="CT28" s="47">
        <f>IF('[1]Indicator Data'!AG29="No data","x",ROUND(IF('[1]Indicator Data'!AG29&gt;CT$2,10,IF('[1]Indicator Data'!AG29&lt;CT$3,0,10-(CT$2-'[1]Indicator Data'!AG29)/(CT$2-CT$3)*10)),1))</f>
        <v>1.5</v>
      </c>
      <c r="CU28" s="47">
        <f t="shared" si="55"/>
        <v>4.5999999999999996</v>
      </c>
      <c r="CV28" s="47">
        <f>IF('[1]Indicator Data'!AB29="No data","x",ROUND(IF('[1]Indicator Data'!AB29&gt;CV$2,10,IF('[1]Indicator Data'!AB29&lt;CV$3,0,10-(CV$2-'[1]Indicator Data'!AB29)/(CV$2-CV$3)*10)),1))</f>
        <v>0.9</v>
      </c>
      <c r="CW28" s="47">
        <f t="shared" si="56"/>
        <v>0.4</v>
      </c>
      <c r="CX28" s="48">
        <f>IF('[1]Indicator Data'!AD29="No data","x",'[1]Indicator Data'!AD29/'[1]Indicator Data'!$CA29)</f>
        <v>2.2172290123273361E-4</v>
      </c>
      <c r="CY28" s="47">
        <f t="shared" si="38"/>
        <v>7.8</v>
      </c>
      <c r="CZ28" s="47" t="str">
        <f>IF('[1]Indicator Data'!AE29="No data","x",ROUND(IF('[1]Indicator Data'!AE29&gt;CZ$2,0,IF('[1]Indicator Data'!AE29&lt;CZ$3,10,(CZ$2-'[1]Indicator Data'!AE29)/(CZ$2-CZ$3)*10)),1))</f>
        <v>x</v>
      </c>
      <c r="DA28" s="47">
        <f t="shared" si="57"/>
        <v>7.8</v>
      </c>
      <c r="DB28" s="47">
        <f t="shared" si="58"/>
        <v>4.3</v>
      </c>
      <c r="DC28" s="49">
        <f t="shared" si="39"/>
        <v>4.3</v>
      </c>
      <c r="DD28" s="51">
        <f t="shared" si="40"/>
        <v>2.7</v>
      </c>
      <c r="DE28" s="47">
        <f>ROUND(IF('[1]Indicator Data'!AH29=0,0,IF('[1]Indicator Data'!AH29&gt;DE$2,10,IF('[1]Indicator Data'!AH29&lt;DE$3,0,10-(DE$2-'[1]Indicator Data'!AH29)/(DE$2-DE$3)*10))),1)</f>
        <v>0</v>
      </c>
      <c r="DF28" s="47">
        <f>ROUND(IF('[1]Indicator Data'!AI29=0,0,IF(LOG('[1]Indicator Data'!AI29)&gt;LOG(DF$2),10,IF(LOG('[1]Indicator Data'!AI29)&lt;LOG(DF$3),0,10-(LOG(DF$2)-LOG('[1]Indicator Data'!AI29))/(LOG(DF$2)-LOG(DF$3))*10))),1)</f>
        <v>0</v>
      </c>
      <c r="DG28" s="49">
        <f t="shared" si="41"/>
        <v>0</v>
      </c>
      <c r="DH28" s="47">
        <f>'[1]Indicator Data'!AJ29</f>
        <v>0</v>
      </c>
      <c r="DI28" s="47">
        <f>'[1]Indicator Data'!AK29</f>
        <v>0</v>
      </c>
      <c r="DJ28" s="49">
        <f t="shared" si="42"/>
        <v>0</v>
      </c>
      <c r="DK28" s="51">
        <f t="shared" si="43"/>
        <v>0</v>
      </c>
      <c r="DL28" s="20"/>
      <c r="DM28" s="52"/>
    </row>
    <row r="29" spans="1:117" s="6" customFormat="1" x14ac:dyDescent="0.3">
      <c r="A29" s="44" t="str">
        <f>'[1]Indicator Data'!A30</f>
        <v>Bulgaria</v>
      </c>
      <c r="B29" s="45" t="str">
        <f>'[1]Indicator Data'!B30</f>
        <v>BGR</v>
      </c>
      <c r="C29" s="46">
        <f>ROUND(IF('[1]Indicator Data'!C30=0,0.1,IF(LOG('[1]Indicator Data'!C30)&gt;C$2,10,IF(LOG('[1]Indicator Data'!C30)&lt;C$3,0,10-(C$2-LOG('[1]Indicator Data'!C30))/(C$2-C$3)*10))),1)</f>
        <v>7.9</v>
      </c>
      <c r="D29" s="47">
        <f>ROUND(IF('[1]Indicator Data'!D30=0,0.1,IF(LOG('[1]Indicator Data'!D30)&gt;D$2,10,IF(LOG('[1]Indicator Data'!D30)&lt;D$3,0,10-(D$2-LOG('[1]Indicator Data'!D30))/(D$2-D$3)*10))),1)</f>
        <v>0.1</v>
      </c>
      <c r="E29" s="47">
        <f t="shared" si="0"/>
        <v>5.2</v>
      </c>
      <c r="F29" s="47">
        <f>IF('[1]Indicator Data'!E30="No data",0.1,(ROUND(IF('[1]Indicator Data'!E30=0,0,IF(LOG('[1]Indicator Data'!E30)&gt;F$2,10,IF(LOG('[1]Indicator Data'!E30)&lt;F$3,0,10-(F$2-LOG('[1]Indicator Data'!E30))/(F$2-F$3)*10))),1)))</f>
        <v>6.3</v>
      </c>
      <c r="G29" s="47">
        <f>ROUND(IF('[1]Indicator Data'!F30=0,0,IF(LOG('[1]Indicator Data'!F30)&gt;G$2,10,IF(LOG('[1]Indicator Data'!F30)&lt;G$3,0,10-(G$2-LOG('[1]Indicator Data'!F30))/(G$2-G$3)*10))),1)</f>
        <v>0</v>
      </c>
      <c r="H29" s="47">
        <f>ROUND(IF('[1]Indicator Data'!G30=0,0,IF(LOG('[1]Indicator Data'!G30)&gt;H$2,10,IF(LOG('[1]Indicator Data'!G30)&lt;H$3,0,10-(H$2-LOG('[1]Indicator Data'!G30))/(H$2-H$3)*10))),1)</f>
        <v>0</v>
      </c>
      <c r="I29" s="47">
        <f>ROUND(IF('[1]Indicator Data'!H30=0,0,IF(LOG('[1]Indicator Data'!H30)&gt;I$2,10,IF(LOG('[1]Indicator Data'!H30)&lt;I$3,0,10-(I$2-LOG('[1]Indicator Data'!H30))/(I$2-I$3)*10))),1)</f>
        <v>0</v>
      </c>
      <c r="J29" s="47">
        <f t="shared" si="1"/>
        <v>0</v>
      </c>
      <c r="K29" s="47">
        <f>ROUND(IF('[1]Indicator Data'!I30=0,0,IF(LOG('[1]Indicator Data'!I30)&gt;K$2,10,IF(LOG('[1]Indicator Data'!I30)&lt;K$3,0,10-(K$2-LOG('[1]Indicator Data'!I30))/(K$2-K$3)*10))),1)</f>
        <v>0</v>
      </c>
      <c r="L29" s="47">
        <f t="shared" si="2"/>
        <v>0</v>
      </c>
      <c r="M29" s="47">
        <f>ROUND(IF('[1]Indicator Data'!J30=0,0,IF(LOG('[1]Indicator Data'!J30)&gt;M$2,10,IF(LOG('[1]Indicator Data'!J30)&lt;M$3,0,10-(M$2-LOG('[1]Indicator Data'!J30))/(M$2-M$3)*10))),1)</f>
        <v>0</v>
      </c>
      <c r="N29" s="48">
        <f>'[1]Indicator Data'!C30/'[1]Indicator Data'!$CB30</f>
        <v>2.0226475079561067E-3</v>
      </c>
      <c r="O29" s="48">
        <f>'[1]Indicator Data'!D30/'[1]Indicator Data'!$CB30</f>
        <v>0</v>
      </c>
      <c r="P29" s="48">
        <f>IF(F29=0.1,"x",'[1]Indicator Data'!E30/'[1]Indicator Data'!$CB30)</f>
        <v>4.6925649923267691E-3</v>
      </c>
      <c r="Q29" s="48">
        <f>'[1]Indicator Data'!F30/'[1]Indicator Data'!$CB30</f>
        <v>0</v>
      </c>
      <c r="R29" s="48">
        <f>'[1]Indicator Data'!G30/'[1]Indicator Data'!$CB30</f>
        <v>0</v>
      </c>
      <c r="S29" s="48">
        <f>'[1]Indicator Data'!H30/'[1]Indicator Data'!$CB30</f>
        <v>0</v>
      </c>
      <c r="T29" s="48">
        <f>'[1]Indicator Data'!I30/'[1]Indicator Data'!$CB30</f>
        <v>0</v>
      </c>
      <c r="U29" s="48">
        <f>'[1]Indicator Data'!J30/'[1]Indicator Data'!$CB30</f>
        <v>0</v>
      </c>
      <c r="V29" s="47">
        <f t="shared" si="3"/>
        <v>10</v>
      </c>
      <c r="W29" s="47">
        <f t="shared" si="4"/>
        <v>0</v>
      </c>
      <c r="X29" s="47">
        <f t="shared" si="5"/>
        <v>7.6</v>
      </c>
      <c r="Y29" s="47">
        <f t="shared" si="6"/>
        <v>3.1</v>
      </c>
      <c r="Z29" s="47">
        <f t="shared" si="7"/>
        <v>0</v>
      </c>
      <c r="AA29" s="47">
        <f t="shared" si="8"/>
        <v>0</v>
      </c>
      <c r="AB29" s="47">
        <f t="shared" si="9"/>
        <v>0</v>
      </c>
      <c r="AC29" s="47">
        <f t="shared" si="10"/>
        <v>0</v>
      </c>
      <c r="AD29" s="47">
        <f t="shared" si="11"/>
        <v>0</v>
      </c>
      <c r="AE29" s="47">
        <f t="shared" si="12"/>
        <v>0</v>
      </c>
      <c r="AF29" s="47">
        <f t="shared" si="13"/>
        <v>0</v>
      </c>
      <c r="AG29" s="47">
        <f>ROUND(IF('[1]Indicator Data'!K30=0,0,IF('[1]Indicator Data'!K30&gt;AG$2,10,IF('[1]Indicator Data'!K30&lt;AG$3,0,10-(AG$2-'[1]Indicator Data'!K30)/(AG$2-AG$3)*10))),1)</f>
        <v>1</v>
      </c>
      <c r="AH29" s="47">
        <f t="shared" si="14"/>
        <v>9</v>
      </c>
      <c r="AI29" s="47">
        <f t="shared" si="14"/>
        <v>0.1</v>
      </c>
      <c r="AJ29" s="47">
        <f t="shared" si="15"/>
        <v>0</v>
      </c>
      <c r="AK29" s="47">
        <f t="shared" si="15"/>
        <v>0</v>
      </c>
      <c r="AL29" s="47">
        <f t="shared" si="16"/>
        <v>0</v>
      </c>
      <c r="AM29" s="47">
        <f t="shared" si="17"/>
        <v>0</v>
      </c>
      <c r="AN29" s="47">
        <f t="shared" si="18"/>
        <v>0</v>
      </c>
      <c r="AO29" s="49">
        <f t="shared" si="19"/>
        <v>6.6</v>
      </c>
      <c r="AP29" s="49">
        <f t="shared" si="44"/>
        <v>4.9000000000000004</v>
      </c>
      <c r="AQ29" s="49">
        <f t="shared" si="20"/>
        <v>0</v>
      </c>
      <c r="AR29" s="49">
        <f t="shared" si="21"/>
        <v>0</v>
      </c>
      <c r="AS29" s="47">
        <f t="shared" si="22"/>
        <v>0.5</v>
      </c>
      <c r="AT29" s="47">
        <f>IF('[1]Indicator Data'!L30="No data","x",IF('[1]Indicator Data'!CC30&lt;1000,"x",ROUND((IF('[1]Indicator Data'!L30&gt;AT$2,10,IF('[1]Indicator Data'!L30&lt;AT$3,0,10-(AT$2-'[1]Indicator Data'!L30)/(AT$2-AT$3)*10))),1)))</f>
        <v>4.8</v>
      </c>
      <c r="AU29" s="49">
        <f t="shared" si="23"/>
        <v>2.7</v>
      </c>
      <c r="AV29" s="47">
        <f>IF('[1]Indicator Data'!M30="No data","x",ROUND(IF('[1]Indicator Data'!M30=0,0,IF(LOG('[1]Indicator Data'!M30)&gt;AV$2,10,IF(LOG('[1]Indicator Data'!M30)&lt;AV$3,0,10-(AV$2-LOG('[1]Indicator Data'!M30))/(AV$2-AV$3)*10))),1))</f>
        <v>8.3000000000000007</v>
      </c>
      <c r="AW29" s="48">
        <f>IF(AV29="x","x",'[1]Indicator Data'!M30/'[1]Indicator Data'!$CB30)</f>
        <v>0.86547796028864143</v>
      </c>
      <c r="AX29" s="47">
        <f t="shared" si="24"/>
        <v>9.6</v>
      </c>
      <c r="AY29" s="47">
        <f t="shared" si="45"/>
        <v>9.1</v>
      </c>
      <c r="AZ29" s="47" t="str">
        <f>IF('[1]Indicator Data'!N30="No data","x",ROUND(IF('[1]Indicator Data'!N30=0,0,IF(LOG('[1]Indicator Data'!N30)&gt;AZ$2,10,IF(LOG('[1]Indicator Data'!N30)&lt;AZ$3,0,10-(AZ$2-LOG('[1]Indicator Data'!N30))/(AZ$2-AZ$3)*10))),1))</f>
        <v>x</v>
      </c>
      <c r="BA29" s="48" t="str">
        <f>IF(AZ29="x","x",'[1]Indicator Data'!N30/'[1]Indicator Data'!$CB30)</f>
        <v>x</v>
      </c>
      <c r="BB29" s="47" t="str">
        <f t="shared" si="25"/>
        <v>x</v>
      </c>
      <c r="BC29" s="47" t="str">
        <f t="shared" si="46"/>
        <v>x</v>
      </c>
      <c r="BD29" s="47" t="str">
        <f>IF('[1]Indicator Data'!O30="No data","x",ROUND(IF('[1]Indicator Data'!O30=0,0,IF(LOG('[1]Indicator Data'!O30)&gt;BD$2,10,IF(LOG('[1]Indicator Data'!O30)&lt;BD$3,0,10-(BD$2-LOG('[1]Indicator Data'!O30))/(BD$2-BD$3)*10))),1))</f>
        <v>x</v>
      </c>
      <c r="BE29" s="48" t="str">
        <f>IF(BD29="x","x",'[1]Indicator Data'!O30/'[1]Indicator Data'!$CB30)</f>
        <v>x</v>
      </c>
      <c r="BF29" s="47" t="str">
        <f t="shared" si="26"/>
        <v>x</v>
      </c>
      <c r="BG29" s="47" t="str">
        <f t="shared" si="47"/>
        <v>x</v>
      </c>
      <c r="BH29" s="47" t="str">
        <f>IF('[1]Indicator Data'!P30="No data","x",ROUND(IF('[1]Indicator Data'!P30=0,0,IF(LOG('[1]Indicator Data'!P30)&gt;BH$2,10,IF(LOG('[1]Indicator Data'!P30)&lt;BH$3,0,10-(BH$2-LOG('[1]Indicator Data'!P30))/(BH$2-BH$3)*10))),1))</f>
        <v>x</v>
      </c>
      <c r="BI29" s="48" t="str">
        <f>IF(BH29="x","x",'[1]Indicator Data'!P30/'[1]Indicator Data'!$CB30)</f>
        <v>x</v>
      </c>
      <c r="BJ29" s="47" t="str">
        <f t="shared" si="27"/>
        <v>x</v>
      </c>
      <c r="BK29" s="47" t="str">
        <f t="shared" si="48"/>
        <v>x</v>
      </c>
      <c r="BL29" s="47">
        <f t="shared" si="49"/>
        <v>9.1</v>
      </c>
      <c r="BM29" s="47">
        <f>ROUND(IF('[1]Indicator Data'!Q30=0,0,IF(LOG('[1]Indicator Data'!Q30)&gt;BM$2,10,IF(LOG('[1]Indicator Data'!Q30)&lt;BM$3,0,10-(BM$2-LOG('[1]Indicator Data'!Q30))/(BM$2-BM$3)*10))),1)</f>
        <v>0</v>
      </c>
      <c r="BN29" s="50">
        <f>'[1]Indicator Data'!R30</f>
        <v>0</v>
      </c>
      <c r="BO29" s="47">
        <f t="shared" si="28"/>
        <v>0</v>
      </c>
      <c r="BP29" s="47">
        <f t="shared" si="29"/>
        <v>0</v>
      </c>
      <c r="BQ29" s="47">
        <f>ROUND(IF('[1]Indicator Data'!S30=0,0,IF(LOG('[1]Indicator Data'!S30)&gt;BQ$2,10,IF(LOG('[1]Indicator Data'!S30)&lt;BQ$3,0,10-(BQ$2-LOG('[1]Indicator Data'!S30))/(BQ$2-BQ$3)*10))),1)</f>
        <v>0</v>
      </c>
      <c r="BR29" s="50">
        <f>'[1]Indicator Data'!T30</f>
        <v>0</v>
      </c>
      <c r="BS29" s="47">
        <f t="shared" si="30"/>
        <v>0</v>
      </c>
      <c r="BT29" s="47">
        <f t="shared" si="31"/>
        <v>0</v>
      </c>
      <c r="BU29" s="47">
        <f t="shared" si="32"/>
        <v>0</v>
      </c>
      <c r="BV29" s="47">
        <f>ROUND(IF('[1]Indicator Data'!U30=0,0,IF(LOG('[1]Indicator Data'!U30)&gt;BV$2,10,IF(LOG('[1]Indicator Data'!U30)&lt;BV$3,0,10-(BV$2-LOG('[1]Indicator Data'!U30))/(BV$2-BV$3)*10))),1)</f>
        <v>0</v>
      </c>
      <c r="BW29" s="48">
        <f>'[1]Indicator Data'!U30/'[1]Indicator Data'!$CB30</f>
        <v>0</v>
      </c>
      <c r="BX29" s="47">
        <f t="shared" si="33"/>
        <v>0</v>
      </c>
      <c r="BY29" s="47">
        <f t="shared" si="50"/>
        <v>0</v>
      </c>
      <c r="BZ29" s="47">
        <f>ROUND(IF('[1]Indicator Data'!V30=0,0,IF(LOG('[1]Indicator Data'!V30)&gt;BZ$2,10,IF(LOG('[1]Indicator Data'!V30)&lt;BZ$3,0,10-(BZ$2-LOG('[1]Indicator Data'!V30))/(BZ$2-BZ$3)*10))),1)</f>
        <v>0</v>
      </c>
      <c r="CA29" s="48">
        <f>IF('[1]Indicator Data'!V30/'[1]Indicator Data'!$CB30&gt;1,1,'[1]Indicator Data'!V30/'[1]Indicator Data'!$CB30)</f>
        <v>0</v>
      </c>
      <c r="CB29" s="47">
        <f t="shared" si="34"/>
        <v>0</v>
      </c>
      <c r="CC29" s="47">
        <f t="shared" si="51"/>
        <v>0</v>
      </c>
      <c r="CD29" s="47">
        <f>ROUND(IF('[1]Indicator Data'!W30=0,0,IF(LOG('[1]Indicator Data'!W30)&gt;CD$2,10,IF(LOG('[1]Indicator Data'!W30)&lt;CD$3,0,10-(CD$2-LOG('[1]Indicator Data'!W30))/(CD$2-CD$3)*10))),1)</f>
        <v>0</v>
      </c>
      <c r="CE29" s="48">
        <f>'[1]Indicator Data'!W30/'[1]Indicator Data'!$CB30</f>
        <v>0</v>
      </c>
      <c r="CF29" s="47">
        <f t="shared" si="35"/>
        <v>0</v>
      </c>
      <c r="CG29" s="47">
        <f t="shared" si="52"/>
        <v>0</v>
      </c>
      <c r="CH29" s="47">
        <f t="shared" si="36"/>
        <v>0</v>
      </c>
      <c r="CI29" s="47">
        <f>IF('[1]Indicator Data'!BR30="No data","x",ROUND(IF('[1]Indicator Data'!BR30&gt;CI$2,0,IF('[1]Indicator Data'!BR30&lt;CI$3,10,(CI$2-'[1]Indicator Data'!BR30)/(CI$2-CI$3)*10)),1))</f>
        <v>1.6</v>
      </c>
      <c r="CJ29" s="47">
        <f>IF('[1]Indicator Data'!BS30="No data","x",ROUND(IF('[1]Indicator Data'!BS30&gt;CJ$2,0,IF('[1]Indicator Data'!BS30&lt;CJ$3,10,(CJ$2-'[1]Indicator Data'!BS30)/(CJ$2-CJ$3)*10)),1))</f>
        <v>0.1</v>
      </c>
      <c r="CK29" s="47" t="str">
        <f>IF('[1]Indicator Data'!AC30="No data","x",ROUND(IF('[1]Indicator Data'!AC30&gt;CK$2,0,IF('[1]Indicator Data'!AC30&lt;CK$3,10,(CK$2-'[1]Indicator Data'!AC30)/(CK$2-CK$3)*10)),1))</f>
        <v>x</v>
      </c>
      <c r="CL29" s="47">
        <f t="shared" si="37"/>
        <v>0.9</v>
      </c>
      <c r="CM29" s="47">
        <f>IF('[1]Indicator Data'!X30="No data","x",ROUND(IF(LOG('[1]Indicator Data'!X30)&gt;CM$2,10,IF(LOG('[1]Indicator Data'!X30)&lt;CM$3,0,10-(CM$2-LOG('[1]Indicator Data'!X30))/(CM$2-CM$3)*10)),1))</f>
        <v>6</v>
      </c>
      <c r="CN29" s="47">
        <f>IF('[1]Indicator Data'!Y30="No data","x",ROUND(IF('[1]Indicator Data'!Y30&gt;CN$2,10,IF('[1]Indicator Data'!Y30&lt;CN$3,0,10-(CN$2-'[1]Indicator Data'!Y30)/(CN$2-CN$3)*10)),1))</f>
        <v>0</v>
      </c>
      <c r="CO29" s="47">
        <f>IF('[1]Indicator Data'!Z30="No data","x",ROUND(IF('[1]Indicator Data'!Z30&gt;CO$2,10,IF('[1]Indicator Data'!Z30&lt;CO$3,0,10-(CO$2-'[1]Indicator Data'!Z30)/(CO$2-CO$3)*10)),1))</f>
        <v>7.6</v>
      </c>
      <c r="CP29" s="47">
        <f>IF('[1]Indicator Data'!AA30="No data","x",ROUND(IF('[1]Indicator Data'!AA30&gt;CP$2,10,IF('[1]Indicator Data'!AA30&lt;CP$3,0,10-(CP$2-'[1]Indicator Data'!AA30)/(CP$2-CP$3)*10)),1))</f>
        <v>0.8</v>
      </c>
      <c r="CQ29" s="47">
        <f t="shared" si="53"/>
        <v>3.6</v>
      </c>
      <c r="CR29" s="47">
        <f t="shared" si="54"/>
        <v>2.7</v>
      </c>
      <c r="CS29" s="47" t="str">
        <f>IF('[1]Indicator Data'!AF30="No data","x",ROUND(IF('[1]Indicator Data'!AF30&gt;CS$2,10,IF('[1]Indicator Data'!AF30&lt;CS$3,0,10-(CS$2-'[1]Indicator Data'!AF30)/(CS$2-CS$3)*10)),1))</f>
        <v>x</v>
      </c>
      <c r="CT29" s="47">
        <f>IF('[1]Indicator Data'!AG30="No data","x",ROUND(IF('[1]Indicator Data'!AG30&gt;CT$2,10,IF('[1]Indicator Data'!AG30&lt;CT$3,0,10-(CT$2-'[1]Indicator Data'!AG30)/(CT$2-CT$3)*10)),1))</f>
        <v>0</v>
      </c>
      <c r="CU29" s="47">
        <f t="shared" si="55"/>
        <v>2.9</v>
      </c>
      <c r="CV29" s="47">
        <f>IF('[1]Indicator Data'!AB30="No data","x",ROUND(IF('[1]Indicator Data'!AB30&gt;CV$2,10,IF('[1]Indicator Data'!AB30&lt;CV$3,0,10-(CV$2-'[1]Indicator Data'!AB30)/(CV$2-CV$3)*10)),1))</f>
        <v>0</v>
      </c>
      <c r="CW29" s="47">
        <f t="shared" si="56"/>
        <v>0.6</v>
      </c>
      <c r="CX29" s="48">
        <f>IF('[1]Indicator Data'!AD30="No data","x",'[1]Indicator Data'!AD30/'[1]Indicator Data'!$CA30)</f>
        <v>9.4755013531804596E-4</v>
      </c>
      <c r="CY29" s="47">
        <f t="shared" si="38"/>
        <v>0.5</v>
      </c>
      <c r="CZ29" s="47">
        <f>IF('[1]Indicator Data'!AE30="No data","x",ROUND(IF('[1]Indicator Data'!AE30&gt;CZ$2,0,IF('[1]Indicator Data'!AE30&lt;CZ$3,10,(CZ$2-'[1]Indicator Data'!AE30)/(CZ$2-CZ$3)*10)),1))</f>
        <v>2</v>
      </c>
      <c r="DA29" s="47">
        <f t="shared" si="57"/>
        <v>1.3</v>
      </c>
      <c r="DB29" s="47">
        <f t="shared" si="58"/>
        <v>1.6</v>
      </c>
      <c r="DC29" s="49">
        <f t="shared" si="39"/>
        <v>4.5999999999999996</v>
      </c>
      <c r="DD29" s="51">
        <f t="shared" si="40"/>
        <v>3.5</v>
      </c>
      <c r="DE29" s="47">
        <f>ROUND(IF('[1]Indicator Data'!AH30=0,0,IF('[1]Indicator Data'!AH30&gt;DE$2,10,IF('[1]Indicator Data'!AH30&lt;DE$3,0,10-(DE$2-'[1]Indicator Data'!AH30)/(DE$2-DE$3)*10))),1)</f>
        <v>0.2</v>
      </c>
      <c r="DF29" s="47">
        <f>ROUND(IF('[1]Indicator Data'!AI30=0,0,IF(LOG('[1]Indicator Data'!AI30)&gt;LOG(DF$2),10,IF(LOG('[1]Indicator Data'!AI30)&lt;LOG(DF$3),0,10-(LOG(DF$2)-LOG('[1]Indicator Data'!AI30))/(LOG(DF$2)-LOG(DF$3))*10))),1)</f>
        <v>1.6</v>
      </c>
      <c r="DG29" s="49">
        <f t="shared" si="41"/>
        <v>0.9</v>
      </c>
      <c r="DH29" s="47">
        <f>'[1]Indicator Data'!AJ30</f>
        <v>0</v>
      </c>
      <c r="DI29" s="47">
        <f>'[1]Indicator Data'!AK30</f>
        <v>0</v>
      </c>
      <c r="DJ29" s="49">
        <f t="shared" si="42"/>
        <v>0</v>
      </c>
      <c r="DK29" s="51">
        <f t="shared" si="43"/>
        <v>0.6</v>
      </c>
      <c r="DL29" s="20"/>
      <c r="DM29" s="52"/>
    </row>
    <row r="30" spans="1:117" s="6" customFormat="1" x14ac:dyDescent="0.3">
      <c r="A30" s="44" t="str">
        <f>'[1]Indicator Data'!A31</f>
        <v>Burkina Faso</v>
      </c>
      <c r="B30" s="45" t="str">
        <f>'[1]Indicator Data'!B31</f>
        <v>BFA</v>
      </c>
      <c r="C30" s="46">
        <f>ROUND(IF('[1]Indicator Data'!C31=0,0.1,IF(LOG('[1]Indicator Data'!C31)&gt;C$2,10,IF(LOG('[1]Indicator Data'!C31)&lt;C$3,0,10-(C$2-LOG('[1]Indicator Data'!C31))/(C$2-C$3)*10))),1)</f>
        <v>0.1</v>
      </c>
      <c r="D30" s="47">
        <f>ROUND(IF('[1]Indicator Data'!D31=0,0.1,IF(LOG('[1]Indicator Data'!D31)&gt;D$2,10,IF(LOG('[1]Indicator Data'!D31)&lt;D$3,0,10-(D$2-LOG('[1]Indicator Data'!D31))/(D$2-D$3)*10))),1)</f>
        <v>0.1</v>
      </c>
      <c r="E30" s="47">
        <f t="shared" si="0"/>
        <v>0.1</v>
      </c>
      <c r="F30" s="47">
        <f>IF('[1]Indicator Data'!E31="No data",0.1,(ROUND(IF('[1]Indicator Data'!E31=0,0,IF(LOG('[1]Indicator Data'!E31)&gt;F$2,10,IF(LOG('[1]Indicator Data'!E31)&lt;F$3,0,10-(F$2-LOG('[1]Indicator Data'!E31))/(F$2-F$3)*10))),1)))</f>
        <v>6.6</v>
      </c>
      <c r="G30" s="47">
        <f>ROUND(IF('[1]Indicator Data'!F31=0,0,IF(LOG('[1]Indicator Data'!F31)&gt;G$2,10,IF(LOG('[1]Indicator Data'!F31)&lt;G$3,0,10-(G$2-LOG('[1]Indicator Data'!F31))/(G$2-G$3)*10))),1)</f>
        <v>0</v>
      </c>
      <c r="H30" s="47">
        <f>ROUND(IF('[1]Indicator Data'!G31=0,0,IF(LOG('[1]Indicator Data'!G31)&gt;H$2,10,IF(LOG('[1]Indicator Data'!G31)&lt;H$3,0,10-(H$2-LOG('[1]Indicator Data'!G31))/(H$2-H$3)*10))),1)</f>
        <v>0</v>
      </c>
      <c r="I30" s="47">
        <f>ROUND(IF('[1]Indicator Data'!H31=0,0,IF(LOG('[1]Indicator Data'!H31)&gt;I$2,10,IF(LOG('[1]Indicator Data'!H31)&lt;I$3,0,10-(I$2-LOG('[1]Indicator Data'!H31))/(I$2-I$3)*10))),1)</f>
        <v>0</v>
      </c>
      <c r="J30" s="47">
        <f t="shared" si="1"/>
        <v>0</v>
      </c>
      <c r="K30" s="47">
        <f>ROUND(IF('[1]Indicator Data'!I31=0,0,IF(LOG('[1]Indicator Data'!I31)&gt;K$2,10,IF(LOG('[1]Indicator Data'!I31)&lt;K$3,0,10-(K$2-LOG('[1]Indicator Data'!I31))/(K$2-K$3)*10))),1)</f>
        <v>0</v>
      </c>
      <c r="L30" s="47">
        <f t="shared" si="2"/>
        <v>0</v>
      </c>
      <c r="M30" s="47">
        <f>ROUND(IF('[1]Indicator Data'!J31=0,0,IF(LOG('[1]Indicator Data'!J31)&gt;M$2,10,IF(LOG('[1]Indicator Data'!J31)&lt;M$3,0,10-(M$2-LOG('[1]Indicator Data'!J31))/(M$2-M$3)*10))),1)</f>
        <v>10</v>
      </c>
      <c r="N30" s="48">
        <f>'[1]Indicator Data'!C31/'[1]Indicator Data'!$CB31</f>
        <v>0</v>
      </c>
      <c r="O30" s="48">
        <f>'[1]Indicator Data'!D31/'[1]Indicator Data'!$CB31</f>
        <v>0</v>
      </c>
      <c r="P30" s="48">
        <f>IF(F30=0.1,"x",'[1]Indicator Data'!E31/'[1]Indicator Data'!$CB31)</f>
        <v>2.5099128276320766E-3</v>
      </c>
      <c r="Q30" s="48">
        <f>'[1]Indicator Data'!F31/'[1]Indicator Data'!$CB31</f>
        <v>0</v>
      </c>
      <c r="R30" s="48">
        <f>'[1]Indicator Data'!G31/'[1]Indicator Data'!$CB31</f>
        <v>0</v>
      </c>
      <c r="S30" s="48">
        <f>'[1]Indicator Data'!H31/'[1]Indicator Data'!$CB31</f>
        <v>0</v>
      </c>
      <c r="T30" s="48">
        <f>'[1]Indicator Data'!I31/'[1]Indicator Data'!$CB31</f>
        <v>0</v>
      </c>
      <c r="U30" s="48">
        <f>'[1]Indicator Data'!J31/'[1]Indicator Data'!$CB31</f>
        <v>1.5403451614443141E-2</v>
      </c>
      <c r="V30" s="47">
        <f t="shared" si="3"/>
        <v>0</v>
      </c>
      <c r="W30" s="47">
        <f t="shared" si="4"/>
        <v>0</v>
      </c>
      <c r="X30" s="47">
        <f t="shared" si="5"/>
        <v>0</v>
      </c>
      <c r="Y30" s="47">
        <f t="shared" si="6"/>
        <v>1.7</v>
      </c>
      <c r="Z30" s="47">
        <f t="shared" si="7"/>
        <v>0</v>
      </c>
      <c r="AA30" s="47">
        <f t="shared" si="8"/>
        <v>0</v>
      </c>
      <c r="AB30" s="47">
        <f t="shared" si="9"/>
        <v>0</v>
      </c>
      <c r="AC30" s="47">
        <f t="shared" si="10"/>
        <v>0</v>
      </c>
      <c r="AD30" s="47">
        <f t="shared" si="11"/>
        <v>0</v>
      </c>
      <c r="AE30" s="47">
        <f t="shared" si="12"/>
        <v>0</v>
      </c>
      <c r="AF30" s="47">
        <f t="shared" si="13"/>
        <v>5.0999999999999996</v>
      </c>
      <c r="AG30" s="47">
        <f>ROUND(IF('[1]Indicator Data'!K31=0,0,IF('[1]Indicator Data'!K31&gt;AG$2,10,IF('[1]Indicator Data'!K31&lt;AG$3,0,10-(AG$2-'[1]Indicator Data'!K31)/(AG$2-AG$3)*10))),1)</f>
        <v>7.6</v>
      </c>
      <c r="AH30" s="47">
        <f t="shared" si="14"/>
        <v>0.1</v>
      </c>
      <c r="AI30" s="47">
        <f t="shared" si="14"/>
        <v>0.1</v>
      </c>
      <c r="AJ30" s="47">
        <f t="shared" si="15"/>
        <v>0</v>
      </c>
      <c r="AK30" s="47">
        <f t="shared" si="15"/>
        <v>0</v>
      </c>
      <c r="AL30" s="47">
        <f t="shared" si="16"/>
        <v>0</v>
      </c>
      <c r="AM30" s="47">
        <f t="shared" si="17"/>
        <v>0</v>
      </c>
      <c r="AN30" s="47">
        <f t="shared" si="18"/>
        <v>8.5</v>
      </c>
      <c r="AO30" s="49">
        <f t="shared" si="19"/>
        <v>0.1</v>
      </c>
      <c r="AP30" s="49">
        <f t="shared" si="44"/>
        <v>4.5999999999999996</v>
      </c>
      <c r="AQ30" s="49">
        <f t="shared" si="20"/>
        <v>0</v>
      </c>
      <c r="AR30" s="49">
        <f t="shared" si="21"/>
        <v>0</v>
      </c>
      <c r="AS30" s="47">
        <f t="shared" si="22"/>
        <v>8.1</v>
      </c>
      <c r="AT30" s="47">
        <f>IF('[1]Indicator Data'!L31="No data","x",IF('[1]Indicator Data'!CC31&lt;1000,"x",ROUND((IF('[1]Indicator Data'!L31&gt;AT$2,10,IF('[1]Indicator Data'!L31&lt;AT$3,0,10-(AT$2-'[1]Indicator Data'!L31)/(AT$2-AT$3)*10))),1)))</f>
        <v>2.9</v>
      </c>
      <c r="AU30" s="49">
        <f t="shared" si="23"/>
        <v>5.5</v>
      </c>
      <c r="AV30" s="47">
        <f>IF('[1]Indicator Data'!M31="No data","x",ROUND(IF('[1]Indicator Data'!M31=0,0,IF(LOG('[1]Indicator Data'!M31)&gt;AV$2,10,IF(LOG('[1]Indicator Data'!M31)&lt;AV$3,0,10-(AV$2-LOG('[1]Indicator Data'!M31))/(AV$2-AV$3)*10))),1))</f>
        <v>8.5</v>
      </c>
      <c r="AW30" s="48">
        <f>IF(AV30="x","x",'[1]Indicator Data'!M31/'[1]Indicator Data'!$CB31)</f>
        <v>0.48239481281237051</v>
      </c>
      <c r="AX30" s="47">
        <f t="shared" si="24"/>
        <v>5.4</v>
      </c>
      <c r="AY30" s="47">
        <f t="shared" si="45"/>
        <v>7.2</v>
      </c>
      <c r="AZ30" s="47">
        <f>IF('[1]Indicator Data'!N31="No data","x",ROUND(IF('[1]Indicator Data'!N31=0,0,IF(LOG('[1]Indicator Data'!N31)&gt;AZ$2,10,IF(LOG('[1]Indicator Data'!N31)&lt;AZ$3,0,10-(AZ$2-LOG('[1]Indicator Data'!N31))/(AZ$2-AZ$3)*10))),1))</f>
        <v>0</v>
      </c>
      <c r="BA30" s="48">
        <f>IF(AZ30="x","x",'[1]Indicator Data'!N31/'[1]Indicator Data'!$CB31)</f>
        <v>0</v>
      </c>
      <c r="BB30" s="47">
        <f t="shared" si="25"/>
        <v>0</v>
      </c>
      <c r="BC30" s="47">
        <f t="shared" si="46"/>
        <v>0</v>
      </c>
      <c r="BD30" s="47">
        <f>IF('[1]Indicator Data'!O31="No data","x",ROUND(IF('[1]Indicator Data'!O31=0,0,IF(LOG('[1]Indicator Data'!O31)&gt;BD$2,10,IF(LOG('[1]Indicator Data'!O31)&lt;BD$3,0,10-(BD$2-LOG('[1]Indicator Data'!O31))/(BD$2-BD$3)*10))),1))</f>
        <v>8.1</v>
      </c>
      <c r="BE30" s="48">
        <f>IF(BD30="x","x",'[1]Indicator Data'!O31/'[1]Indicator Data'!$CB31)</f>
        <v>3.7721757126291708E-2</v>
      </c>
      <c r="BF30" s="47">
        <f t="shared" si="26"/>
        <v>3.8</v>
      </c>
      <c r="BG30" s="47">
        <f t="shared" si="47"/>
        <v>6.4</v>
      </c>
      <c r="BH30" s="47">
        <f>IF('[1]Indicator Data'!P31="No data","x",ROUND(IF('[1]Indicator Data'!P31=0,0,IF(LOG('[1]Indicator Data'!P31)&gt;BH$2,10,IF(LOG('[1]Indicator Data'!P31)&lt;BH$3,0,10-(BH$2-LOG('[1]Indicator Data'!P31))/(BH$2-BH$3)*10))),1))</f>
        <v>0</v>
      </c>
      <c r="BI30" s="48">
        <f>IF(BH30="x","x",'[1]Indicator Data'!P31/'[1]Indicator Data'!$CB31)</f>
        <v>0</v>
      </c>
      <c r="BJ30" s="47">
        <f t="shared" si="27"/>
        <v>0</v>
      </c>
      <c r="BK30" s="47">
        <f t="shared" si="48"/>
        <v>0</v>
      </c>
      <c r="BL30" s="47">
        <f t="shared" si="49"/>
        <v>4.2</v>
      </c>
      <c r="BM30" s="47">
        <f>ROUND(IF('[1]Indicator Data'!Q31=0,0,IF(LOG('[1]Indicator Data'!Q31)&gt;BM$2,10,IF(LOG('[1]Indicator Data'!Q31)&lt;BM$3,0,10-(BM$2-LOG('[1]Indicator Data'!Q31))/(BM$2-BM$3)*10))),1)</f>
        <v>7.1</v>
      </c>
      <c r="BN30" s="50">
        <f>'[1]Indicator Data'!R31</f>
        <v>3.8651942000000002E-2</v>
      </c>
      <c r="BO30" s="47">
        <f t="shared" si="28"/>
        <v>0.4</v>
      </c>
      <c r="BP30" s="47">
        <f t="shared" si="29"/>
        <v>4.5999999999999996</v>
      </c>
      <c r="BQ30" s="47">
        <f>ROUND(IF('[1]Indicator Data'!S31=0,0,IF(LOG('[1]Indicator Data'!S31)&gt;BQ$2,10,IF(LOG('[1]Indicator Data'!S31)&lt;BQ$3,0,10-(BQ$2-LOG('[1]Indicator Data'!S31))/(BQ$2-BQ$3)*10))),1)</f>
        <v>9.1</v>
      </c>
      <c r="BR30" s="50">
        <f>'[1]Indicator Data'!T31</f>
        <v>1</v>
      </c>
      <c r="BS30" s="47">
        <f t="shared" si="30"/>
        <v>10</v>
      </c>
      <c r="BT30" s="47">
        <f t="shared" si="31"/>
        <v>9.6</v>
      </c>
      <c r="BU30" s="47">
        <f t="shared" si="32"/>
        <v>8</v>
      </c>
      <c r="BV30" s="47">
        <f>ROUND(IF('[1]Indicator Data'!U31=0,0,IF(LOG('[1]Indicator Data'!U31)&gt;BV$2,10,IF(LOG('[1]Indicator Data'!U31)&lt;BV$3,0,10-(BV$2-LOG('[1]Indicator Data'!U31))/(BV$2-BV$3)*10))),1)</f>
        <v>7.9</v>
      </c>
      <c r="BW30" s="48">
        <f>'[1]Indicator Data'!U31/'[1]Indicator Data'!$CB31</f>
        <v>0.1986844186147752</v>
      </c>
      <c r="BX30" s="47">
        <f t="shared" si="33"/>
        <v>2.2000000000000002</v>
      </c>
      <c r="BY30" s="47">
        <f t="shared" si="50"/>
        <v>5.8</v>
      </c>
      <c r="BZ30" s="47">
        <f>ROUND(IF('[1]Indicator Data'!V31=0,0,IF(LOG('[1]Indicator Data'!V31)&gt;BZ$2,10,IF(LOG('[1]Indicator Data'!V31)&lt;BZ$3,0,10-(BZ$2-LOG('[1]Indicator Data'!V31))/(BZ$2-BZ$3)*10))),1)</f>
        <v>8.9</v>
      </c>
      <c r="CA30" s="48">
        <f>IF('[1]Indicator Data'!V31/'[1]Indicator Data'!$CB31&gt;1,1,'[1]Indicator Data'!V31/'[1]Indicator Data'!$CB31)</f>
        <v>0.99645568365597892</v>
      </c>
      <c r="CB30" s="47">
        <f t="shared" si="34"/>
        <v>10</v>
      </c>
      <c r="CC30" s="47">
        <f t="shared" si="51"/>
        <v>9.5</v>
      </c>
      <c r="CD30" s="47">
        <f>ROUND(IF('[1]Indicator Data'!W31=0,0,IF(LOG('[1]Indicator Data'!W31)&gt;CD$2,10,IF(LOG('[1]Indicator Data'!W31)&lt;CD$3,0,10-(CD$2-LOG('[1]Indicator Data'!W31))/(CD$2-CD$3)*10))),1)</f>
        <v>8.9</v>
      </c>
      <c r="CE30" s="48">
        <f>'[1]Indicator Data'!W31/'[1]Indicator Data'!$CB31</f>
        <v>0.96284537292128902</v>
      </c>
      <c r="CF30" s="47">
        <f t="shared" si="35"/>
        <v>9.6</v>
      </c>
      <c r="CG30" s="47">
        <f t="shared" si="52"/>
        <v>9.3000000000000007</v>
      </c>
      <c r="CH30" s="47">
        <f t="shared" si="36"/>
        <v>8.5</v>
      </c>
      <c r="CI30" s="47">
        <f>IF('[1]Indicator Data'!BR31="No data","x",ROUND(IF('[1]Indicator Data'!BR31&gt;CI$2,0,IF('[1]Indicator Data'!BR31&lt;CI$3,10,(CI$2-'[1]Indicator Data'!BR31)/(CI$2-CI$3)*10)),1))</f>
        <v>9</v>
      </c>
      <c r="CJ30" s="47">
        <f>IF('[1]Indicator Data'!BS31="No data","x",ROUND(IF('[1]Indicator Data'!BS31&gt;CJ$2,0,IF('[1]Indicator Data'!BS31&lt;CJ$3,10,(CJ$2-'[1]Indicator Data'!BS31)/(CJ$2-CJ$3)*10)),1))</f>
        <v>8.6999999999999993</v>
      </c>
      <c r="CK30" s="47">
        <f>IF('[1]Indicator Data'!AC31="No data","x",ROUND(IF('[1]Indicator Data'!AC31&gt;CK$2,0,IF('[1]Indicator Data'!AC31&lt;CK$3,10,(CK$2-'[1]Indicator Data'!AC31)/(CK$2-CK$3)*10)),1))</f>
        <v>8.8000000000000007</v>
      </c>
      <c r="CL30" s="47">
        <f t="shared" si="37"/>
        <v>8.8000000000000007</v>
      </c>
      <c r="CM30" s="47">
        <f>IF('[1]Indicator Data'!X31="No data","x",ROUND(IF(LOG('[1]Indicator Data'!X31)&gt;CM$2,10,IF(LOG('[1]Indicator Data'!X31)&lt;CM$3,0,10-(CM$2-LOG('[1]Indicator Data'!X31))/(CM$2-CM$3)*10)),1))</f>
        <v>6.2</v>
      </c>
      <c r="CN30" s="47">
        <f>IF('[1]Indicator Data'!Y31="No data","x",ROUND(IF('[1]Indicator Data'!Y31&gt;CN$2,10,IF('[1]Indicator Data'!Y31&lt;CN$3,0,10-(CN$2-'[1]Indicator Data'!Y31)/(CN$2-CN$3)*10)),1))</f>
        <v>9.8000000000000007</v>
      </c>
      <c r="CO30" s="47">
        <f>IF('[1]Indicator Data'!Z31="No data","x",ROUND(IF('[1]Indicator Data'!Z31&gt;CO$2,10,IF('[1]Indicator Data'!Z31&lt;CO$3,0,10-(CO$2-'[1]Indicator Data'!Z31)/(CO$2-CO$3)*10)),1))</f>
        <v>3.1</v>
      </c>
      <c r="CP30" s="47">
        <f>IF('[1]Indicator Data'!AA31="No data","x",ROUND(IF('[1]Indicator Data'!AA31&gt;CP$2,10,IF('[1]Indicator Data'!AA31&lt;CP$3,0,10-(CP$2-'[1]Indicator Data'!AA31)/(CP$2-CP$3)*10)),1))</f>
        <v>9.8000000000000007</v>
      </c>
      <c r="CQ30" s="47">
        <f t="shared" si="53"/>
        <v>7.2</v>
      </c>
      <c r="CR30" s="47">
        <f t="shared" si="54"/>
        <v>7.7</v>
      </c>
      <c r="CS30" s="47">
        <f>IF('[1]Indicator Data'!AF31="No data","x",ROUND(IF('[1]Indicator Data'!AF31&gt;CS$2,10,IF('[1]Indicator Data'!AF31&lt;CS$3,0,10-(CS$2-'[1]Indicator Data'!AF31)/(CS$2-CS$3)*10)),1))</f>
        <v>6.3</v>
      </c>
      <c r="CT30" s="47">
        <f>IF('[1]Indicator Data'!AG31="No data","x",ROUND(IF('[1]Indicator Data'!AG31&gt;CT$2,10,IF('[1]Indicator Data'!AG31&lt;CT$3,0,10-(CT$2-'[1]Indicator Data'!AG31)/(CT$2-CT$3)*10)),1))</f>
        <v>7.7</v>
      </c>
      <c r="CU30" s="47">
        <f t="shared" si="55"/>
        <v>7.2</v>
      </c>
      <c r="CV30" s="47">
        <f>IF('[1]Indicator Data'!AB31="No data","x",ROUND(IF('[1]Indicator Data'!AB31&gt;CV$2,10,IF('[1]Indicator Data'!AB31&lt;CV$3,0,10-(CV$2-'[1]Indicator Data'!AB31)/(CV$2-CV$3)*10)),1))</f>
        <v>10</v>
      </c>
      <c r="CW30" s="47">
        <f t="shared" si="56"/>
        <v>9.1</v>
      </c>
      <c r="CX30" s="48">
        <f>IF('[1]Indicator Data'!AD31="No data","x",'[1]Indicator Data'!AD31/'[1]Indicator Data'!$CA31)</f>
        <v>1.5825269127645912E-4</v>
      </c>
      <c r="CY30" s="47">
        <f t="shared" si="38"/>
        <v>8.4</v>
      </c>
      <c r="CZ30" s="47">
        <f>IF('[1]Indicator Data'!AE31="No data","x",ROUND(IF('[1]Indicator Data'!AE31&gt;CZ$2,0,IF('[1]Indicator Data'!AE31&lt;CZ$3,10,(CZ$2-'[1]Indicator Data'!AE31)/(CZ$2-CZ$3)*10)),1))</f>
        <v>4</v>
      </c>
      <c r="DA30" s="47">
        <f t="shared" si="57"/>
        <v>6.2</v>
      </c>
      <c r="DB30" s="47">
        <f t="shared" si="58"/>
        <v>7.5</v>
      </c>
      <c r="DC30" s="49">
        <f t="shared" si="39"/>
        <v>7.2</v>
      </c>
      <c r="DD30" s="51">
        <f t="shared" si="40"/>
        <v>3.5</v>
      </c>
      <c r="DE30" s="47">
        <f>ROUND(IF('[1]Indicator Data'!AH31=0,0,IF('[1]Indicator Data'!AH31&gt;DE$2,10,IF('[1]Indicator Data'!AH31&lt;DE$3,0,10-(DE$2-'[1]Indicator Data'!AH31)/(DE$2-DE$3)*10))),1)</f>
        <v>10</v>
      </c>
      <c r="DF30" s="47">
        <f>ROUND(IF('[1]Indicator Data'!AI31=0,0,IF(LOG('[1]Indicator Data'!AI31)&gt;LOG(DF$2),10,IF(LOG('[1]Indicator Data'!AI31)&lt;LOG(DF$3),0,10-(LOG(DF$2)-LOG('[1]Indicator Data'!AI31))/(LOG(DF$2)-LOG(DF$3))*10))),1)</f>
        <v>9.8000000000000007</v>
      </c>
      <c r="DG30" s="49">
        <f t="shared" si="41"/>
        <v>9.9</v>
      </c>
      <c r="DH30" s="47">
        <f>'[1]Indicator Data'!AJ31</f>
        <v>0</v>
      </c>
      <c r="DI30" s="47">
        <f>'[1]Indicator Data'!AK31</f>
        <v>4</v>
      </c>
      <c r="DJ30" s="49">
        <f t="shared" si="42"/>
        <v>7</v>
      </c>
      <c r="DK30" s="51">
        <f t="shared" si="43"/>
        <v>7</v>
      </c>
      <c r="DL30" s="20"/>
      <c r="DM30" s="52"/>
    </row>
    <row r="31" spans="1:117" s="6" customFormat="1" x14ac:dyDescent="0.3">
      <c r="A31" s="44" t="str">
        <f>'[1]Indicator Data'!A32</f>
        <v>Burundi</v>
      </c>
      <c r="B31" s="45" t="str">
        <f>'[1]Indicator Data'!B32</f>
        <v>BDI</v>
      </c>
      <c r="C31" s="46">
        <f>ROUND(IF('[1]Indicator Data'!C32=0,0.1,IF(LOG('[1]Indicator Data'!C32)&gt;C$2,10,IF(LOG('[1]Indicator Data'!C32)&lt;C$3,0,10-(C$2-LOG('[1]Indicator Data'!C32))/(C$2-C$3)*10))),1)</f>
        <v>8</v>
      </c>
      <c r="D31" s="47">
        <f>ROUND(IF('[1]Indicator Data'!D32=0,0.1,IF(LOG('[1]Indicator Data'!D32)&gt;D$2,10,IF(LOG('[1]Indicator Data'!D32)&lt;D$3,0,10-(D$2-LOG('[1]Indicator Data'!D32))/(D$2-D$3)*10))),1)</f>
        <v>0.1</v>
      </c>
      <c r="E31" s="47">
        <f t="shared" si="0"/>
        <v>5.3</v>
      </c>
      <c r="F31" s="47">
        <f>IF('[1]Indicator Data'!E32="No data",0.1,(ROUND(IF('[1]Indicator Data'!E32=0,0,IF(LOG('[1]Indicator Data'!E32)&gt;F$2,10,IF(LOG('[1]Indicator Data'!E32)&lt;F$3,0,10-(F$2-LOG('[1]Indicator Data'!E32))/(F$2-F$3)*10))),1)))</f>
        <v>5.6</v>
      </c>
      <c r="G31" s="47">
        <f>ROUND(IF('[1]Indicator Data'!F32=0,0,IF(LOG('[1]Indicator Data'!F32)&gt;G$2,10,IF(LOG('[1]Indicator Data'!F32)&lt;G$3,0,10-(G$2-LOG('[1]Indicator Data'!F32))/(G$2-G$3)*10))),1)</f>
        <v>0</v>
      </c>
      <c r="H31" s="47">
        <f>ROUND(IF('[1]Indicator Data'!G32=0,0,IF(LOG('[1]Indicator Data'!G32)&gt;H$2,10,IF(LOG('[1]Indicator Data'!G32)&lt;H$3,0,10-(H$2-LOG('[1]Indicator Data'!G32))/(H$2-H$3)*10))),1)</f>
        <v>0</v>
      </c>
      <c r="I31" s="47">
        <f>ROUND(IF('[1]Indicator Data'!H32=0,0,IF(LOG('[1]Indicator Data'!H32)&gt;I$2,10,IF(LOG('[1]Indicator Data'!H32)&lt;I$3,0,10-(I$2-LOG('[1]Indicator Data'!H32))/(I$2-I$3)*10))),1)</f>
        <v>0</v>
      </c>
      <c r="J31" s="47">
        <f t="shared" si="1"/>
        <v>0</v>
      </c>
      <c r="K31" s="47">
        <f>ROUND(IF('[1]Indicator Data'!I32=0,0,IF(LOG('[1]Indicator Data'!I32)&gt;K$2,10,IF(LOG('[1]Indicator Data'!I32)&lt;K$3,0,10-(K$2-LOG('[1]Indicator Data'!I32))/(K$2-K$3)*10))),1)</f>
        <v>0</v>
      </c>
      <c r="L31" s="47">
        <f t="shared" si="2"/>
        <v>0</v>
      </c>
      <c r="M31" s="47">
        <f>ROUND(IF('[1]Indicator Data'!J32=0,0,IF(LOG('[1]Indicator Data'!J32)&gt;M$2,10,IF(LOG('[1]Indicator Data'!J32)&lt;M$3,0,10-(M$2-LOG('[1]Indicator Data'!J32))/(M$2-M$3)*10))),1)</f>
        <v>9.9</v>
      </c>
      <c r="N31" s="48">
        <f>'[1]Indicator Data'!C32/'[1]Indicator Data'!$CB32</f>
        <v>1.4113147766879862E-3</v>
      </c>
      <c r="O31" s="48">
        <f>'[1]Indicator Data'!D32/'[1]Indicator Data'!$CB32</f>
        <v>0</v>
      </c>
      <c r="P31" s="48">
        <f>IF(F31=0.1,"x",'[1]Indicator Data'!E32/'[1]Indicator Data'!$CB32)</f>
        <v>1.6154330241142177E-3</v>
      </c>
      <c r="Q31" s="48">
        <f>'[1]Indicator Data'!F32/'[1]Indicator Data'!$CB32</f>
        <v>0</v>
      </c>
      <c r="R31" s="48">
        <f>'[1]Indicator Data'!G32/'[1]Indicator Data'!$CB32</f>
        <v>0</v>
      </c>
      <c r="S31" s="48">
        <f>'[1]Indicator Data'!H32/'[1]Indicator Data'!$CB32</f>
        <v>0</v>
      </c>
      <c r="T31" s="48">
        <f>'[1]Indicator Data'!I32/'[1]Indicator Data'!$CB32</f>
        <v>0</v>
      </c>
      <c r="U31" s="48">
        <f>'[1]Indicator Data'!J32/'[1]Indicator Data'!$CB32</f>
        <v>7.8384241882841453E-3</v>
      </c>
      <c r="V31" s="47">
        <f t="shared" si="3"/>
        <v>7.1</v>
      </c>
      <c r="W31" s="47">
        <f t="shared" si="4"/>
        <v>0</v>
      </c>
      <c r="X31" s="47">
        <f t="shared" si="5"/>
        <v>4.4000000000000004</v>
      </c>
      <c r="Y31" s="47">
        <f t="shared" si="6"/>
        <v>1.1000000000000001</v>
      </c>
      <c r="Z31" s="47">
        <f t="shared" si="7"/>
        <v>0</v>
      </c>
      <c r="AA31" s="47">
        <f t="shared" si="8"/>
        <v>0</v>
      </c>
      <c r="AB31" s="47">
        <f t="shared" si="9"/>
        <v>0</v>
      </c>
      <c r="AC31" s="47">
        <f t="shared" si="10"/>
        <v>0</v>
      </c>
      <c r="AD31" s="47">
        <f t="shared" si="11"/>
        <v>0</v>
      </c>
      <c r="AE31" s="47">
        <f t="shared" si="12"/>
        <v>0</v>
      </c>
      <c r="AF31" s="47">
        <f t="shared" si="13"/>
        <v>2.6</v>
      </c>
      <c r="AG31" s="47">
        <f>ROUND(IF('[1]Indicator Data'!K32=0,0,IF('[1]Indicator Data'!K32&gt;AG$2,10,IF('[1]Indicator Data'!K32&lt;AG$3,0,10-(AG$2-'[1]Indicator Data'!K32)/(AG$2-AG$3)*10))),1)</f>
        <v>5.7</v>
      </c>
      <c r="AH31" s="47">
        <f t="shared" si="14"/>
        <v>7.6</v>
      </c>
      <c r="AI31" s="47">
        <f t="shared" si="14"/>
        <v>0.1</v>
      </c>
      <c r="AJ31" s="47">
        <f t="shared" si="15"/>
        <v>0</v>
      </c>
      <c r="AK31" s="47">
        <f t="shared" si="15"/>
        <v>0</v>
      </c>
      <c r="AL31" s="47">
        <f t="shared" si="16"/>
        <v>0</v>
      </c>
      <c r="AM31" s="47">
        <f t="shared" si="17"/>
        <v>0</v>
      </c>
      <c r="AN31" s="47">
        <f t="shared" si="18"/>
        <v>7.9</v>
      </c>
      <c r="AO31" s="49">
        <f t="shared" si="19"/>
        <v>4.9000000000000004</v>
      </c>
      <c r="AP31" s="49">
        <f t="shared" si="44"/>
        <v>3.7</v>
      </c>
      <c r="AQ31" s="49">
        <f t="shared" si="20"/>
        <v>0</v>
      </c>
      <c r="AR31" s="49">
        <f t="shared" si="21"/>
        <v>0</v>
      </c>
      <c r="AS31" s="47">
        <f t="shared" si="22"/>
        <v>6.8</v>
      </c>
      <c r="AT31" s="47">
        <f>IF('[1]Indicator Data'!L32="No data","x",IF('[1]Indicator Data'!CC32&lt;1000,"x",ROUND((IF('[1]Indicator Data'!L32&gt;AT$2,10,IF('[1]Indicator Data'!L32&lt;AT$3,0,10-(AT$2-'[1]Indicator Data'!L32)/(AT$2-AT$3)*10))),1)))</f>
        <v>1</v>
      </c>
      <c r="AU31" s="49">
        <f t="shared" si="23"/>
        <v>3.9</v>
      </c>
      <c r="AV31" s="47">
        <f>IF('[1]Indicator Data'!M32="No data","x",ROUND(IF('[1]Indicator Data'!M32=0,0,IF(LOG('[1]Indicator Data'!M32)&gt;AV$2,10,IF(LOG('[1]Indicator Data'!M32)&lt;AV$3,0,10-(AV$2-LOG('[1]Indicator Data'!M32))/(AV$2-AV$3)*10))),1))</f>
        <v>7.9</v>
      </c>
      <c r="AW31" s="48">
        <f>IF(AV31="x","x",'[1]Indicator Data'!M32/'[1]Indicator Data'!$CB32)</f>
        <v>0.32031998547248858</v>
      </c>
      <c r="AX31" s="47">
        <f t="shared" si="24"/>
        <v>3.6</v>
      </c>
      <c r="AY31" s="47">
        <f t="shared" si="45"/>
        <v>6.2</v>
      </c>
      <c r="AZ31" s="47">
        <f>IF('[1]Indicator Data'!N32="No data","x",ROUND(IF('[1]Indicator Data'!N32=0,0,IF(LOG('[1]Indicator Data'!N32)&gt;AZ$2,10,IF(LOG('[1]Indicator Data'!N32)&lt;AZ$3,0,10-(AZ$2-LOG('[1]Indicator Data'!N32))/(AZ$2-AZ$3)*10))),1))</f>
        <v>7.5</v>
      </c>
      <c r="BA31" s="48">
        <f>IF(AZ31="x","x",'[1]Indicator Data'!N32/'[1]Indicator Data'!$CB32)</f>
        <v>2.9453601016504766E-2</v>
      </c>
      <c r="BB31" s="47">
        <f t="shared" si="25"/>
        <v>5.9</v>
      </c>
      <c r="BC31" s="47">
        <f t="shared" si="46"/>
        <v>6.8</v>
      </c>
      <c r="BD31" s="47">
        <f>IF('[1]Indicator Data'!O32="No data","x",ROUND(IF('[1]Indicator Data'!O32=0,0,IF(LOG('[1]Indicator Data'!O32)&gt;BD$2,10,IF(LOG('[1]Indicator Data'!O32)&lt;BD$3,0,10-(BD$2-LOG('[1]Indicator Data'!O32))/(BD$2-BD$3)*10))),1))</f>
        <v>0</v>
      </c>
      <c r="BE31" s="48">
        <f>IF(BD31="x","x",'[1]Indicator Data'!O32/'[1]Indicator Data'!$CB32)</f>
        <v>0</v>
      </c>
      <c r="BF31" s="47">
        <f t="shared" si="26"/>
        <v>0</v>
      </c>
      <c r="BG31" s="47">
        <f t="shared" si="47"/>
        <v>0</v>
      </c>
      <c r="BH31" s="47">
        <f>IF('[1]Indicator Data'!P32="No data","x",ROUND(IF('[1]Indicator Data'!P32=0,0,IF(LOG('[1]Indicator Data'!P32)&gt;BH$2,10,IF(LOG('[1]Indicator Data'!P32)&lt;BH$3,0,10-(BH$2-LOG('[1]Indicator Data'!P32))/(BH$2-BH$3)*10))),1))</f>
        <v>8.6999999999999993</v>
      </c>
      <c r="BI31" s="48">
        <f>IF(BH31="x","x",'[1]Indicator Data'!P32/'[1]Indicator Data'!$CB32)</f>
        <v>0.14888092466262079</v>
      </c>
      <c r="BJ31" s="47">
        <f t="shared" si="27"/>
        <v>10</v>
      </c>
      <c r="BK31" s="47">
        <f t="shared" si="48"/>
        <v>9.5</v>
      </c>
      <c r="BL31" s="47">
        <f t="shared" si="49"/>
        <v>6.7</v>
      </c>
      <c r="BM31" s="47">
        <f>ROUND(IF('[1]Indicator Data'!Q32=0,0,IF(LOG('[1]Indicator Data'!Q32)&gt;BM$2,10,IF(LOG('[1]Indicator Data'!Q32)&lt;BM$3,0,10-(BM$2-LOG('[1]Indicator Data'!Q32))/(BM$2-BM$3)*10))),1)</f>
        <v>5.4</v>
      </c>
      <c r="BN31" s="50">
        <f>'[1]Indicator Data'!R32</f>
        <v>5.1783619999999997E-3</v>
      </c>
      <c r="BO31" s="47">
        <f t="shared" si="28"/>
        <v>0.1</v>
      </c>
      <c r="BP31" s="47">
        <f t="shared" si="29"/>
        <v>3.2</v>
      </c>
      <c r="BQ31" s="47">
        <f>ROUND(IF('[1]Indicator Data'!S32=0,0,IF(LOG('[1]Indicator Data'!S32)&gt;BQ$2,10,IF(LOG('[1]Indicator Data'!S32)&lt;BQ$3,0,10-(BQ$2-LOG('[1]Indicator Data'!S32))/(BQ$2-BQ$3)*10))),1)</f>
        <v>8.6</v>
      </c>
      <c r="BR31" s="50">
        <f>'[1]Indicator Data'!T32</f>
        <v>0.90078926100000001</v>
      </c>
      <c r="BS31" s="47">
        <f t="shared" si="30"/>
        <v>9</v>
      </c>
      <c r="BT31" s="47">
        <f t="shared" si="31"/>
        <v>8.8000000000000007</v>
      </c>
      <c r="BU31" s="47">
        <f t="shared" si="32"/>
        <v>6.8</v>
      </c>
      <c r="BV31" s="47">
        <f>ROUND(IF('[1]Indicator Data'!U32=0,0,IF(LOG('[1]Indicator Data'!U32)&gt;BV$2,10,IF(LOG('[1]Indicator Data'!U32)&lt;BV$3,0,10-(BV$2-LOG('[1]Indicator Data'!U32))/(BV$2-BV$3)*10))),1)</f>
        <v>8.4</v>
      </c>
      <c r="BW31" s="48">
        <f>'[1]Indicator Data'!U32/'[1]Indicator Data'!$CB32</f>
        <v>0.70350573745775991</v>
      </c>
      <c r="BX31" s="47">
        <f t="shared" si="33"/>
        <v>7.8</v>
      </c>
      <c r="BY31" s="47">
        <f t="shared" si="50"/>
        <v>8.1</v>
      </c>
      <c r="BZ31" s="47">
        <f>ROUND(IF('[1]Indicator Data'!V32=0,0,IF(LOG('[1]Indicator Data'!V32)&gt;BZ$2,10,IF(LOG('[1]Indicator Data'!V32)&lt;BZ$3,0,10-(BZ$2-LOG('[1]Indicator Data'!V32))/(BZ$2-BZ$3)*10))),1)</f>
        <v>8.1999999999999993</v>
      </c>
      <c r="CA31" s="48">
        <f>IF('[1]Indicator Data'!V32/'[1]Indicator Data'!$CB32&gt;1,1,'[1]Indicator Data'!V32/'[1]Indicator Data'!$CB32)</f>
        <v>0.51716619796204555</v>
      </c>
      <c r="CB31" s="47">
        <f t="shared" si="34"/>
        <v>5.2</v>
      </c>
      <c r="CC31" s="47">
        <f t="shared" si="51"/>
        <v>7</v>
      </c>
      <c r="CD31" s="47">
        <f>ROUND(IF('[1]Indicator Data'!W32=0,0,IF(LOG('[1]Indicator Data'!W32)&gt;CD$2,10,IF(LOG('[1]Indicator Data'!W32)&lt;CD$3,0,10-(CD$2-LOG('[1]Indicator Data'!W32))/(CD$2-CD$3)*10))),1)</f>
        <v>7.9</v>
      </c>
      <c r="CE31" s="48">
        <f>'[1]Indicator Data'!W32/'[1]Indicator Data'!$CB32</f>
        <v>0.31965354875114643</v>
      </c>
      <c r="CF31" s="47">
        <f t="shared" si="35"/>
        <v>3.2</v>
      </c>
      <c r="CG31" s="47">
        <f t="shared" si="52"/>
        <v>6.1</v>
      </c>
      <c r="CH31" s="47">
        <f t="shared" si="36"/>
        <v>7.1</v>
      </c>
      <c r="CI31" s="47">
        <f>IF('[1]Indicator Data'!BR32="No data","x",ROUND(IF('[1]Indicator Data'!BR32&gt;CI$2,0,IF('[1]Indicator Data'!BR32&lt;CI$3,10,(CI$2-'[1]Indicator Data'!BR32)/(CI$2-CI$3)*10)),1))</f>
        <v>6</v>
      </c>
      <c r="CJ31" s="47">
        <f>IF('[1]Indicator Data'!BS32="No data","x",ROUND(IF('[1]Indicator Data'!BS32&gt;CJ$2,0,IF('[1]Indicator Data'!BS32&lt;CJ$3,10,(CJ$2-'[1]Indicator Data'!BS32)/(CJ$2-CJ$3)*10)),1))</f>
        <v>6.5</v>
      </c>
      <c r="CK31" s="47">
        <f>IF('[1]Indicator Data'!AC32="No data","x",ROUND(IF('[1]Indicator Data'!AC32&gt;CK$2,0,IF('[1]Indicator Data'!AC32&lt;CK$3,10,(CK$2-'[1]Indicator Data'!AC32)/(CK$2-CK$3)*10)),1))</f>
        <v>9.4</v>
      </c>
      <c r="CL31" s="47">
        <f t="shared" si="37"/>
        <v>7.3</v>
      </c>
      <c r="CM31" s="47">
        <f>IF('[1]Indicator Data'!X32="No data","x",ROUND(IF(LOG('[1]Indicator Data'!X32)&gt;CM$2,10,IF(LOG('[1]Indicator Data'!X32)&lt;CM$3,0,10-(CM$2-LOG('[1]Indicator Data'!X32))/(CM$2-CM$3)*10)),1))</f>
        <v>8.8000000000000007</v>
      </c>
      <c r="CN31" s="47">
        <f>IF('[1]Indicator Data'!Y32="No data","x",ROUND(IF('[1]Indicator Data'!Y32&gt;CN$2,10,IF('[1]Indicator Data'!Y32&lt;CN$3,0,10-(CN$2-'[1]Indicator Data'!Y32)/(CN$2-CN$3)*10)),1))</f>
        <v>10</v>
      </c>
      <c r="CO31" s="47">
        <f>IF('[1]Indicator Data'!Z32="No data","x",ROUND(IF('[1]Indicator Data'!Z32&gt;CO$2,10,IF('[1]Indicator Data'!Z32&lt;CO$3,0,10-(CO$2-'[1]Indicator Data'!Z32)/(CO$2-CO$3)*10)),1))</f>
        <v>1.4</v>
      </c>
      <c r="CP31" s="47">
        <f>IF('[1]Indicator Data'!AA32="No data","x",ROUND(IF('[1]Indicator Data'!AA32&gt;CP$2,10,IF('[1]Indicator Data'!AA32&lt;CP$3,0,10-(CP$2-'[1]Indicator Data'!AA32)/(CP$2-CP$3)*10)),1))</f>
        <v>7.1</v>
      </c>
      <c r="CQ31" s="47">
        <f t="shared" si="53"/>
        <v>6.8</v>
      </c>
      <c r="CR31" s="47">
        <f t="shared" si="54"/>
        <v>7</v>
      </c>
      <c r="CS31" s="47">
        <f>IF('[1]Indicator Data'!AF32="No data","x",ROUND(IF('[1]Indicator Data'!AF32&gt;CS$2,10,IF('[1]Indicator Data'!AF32&lt;CS$3,0,10-(CS$2-'[1]Indicator Data'!AF32)/(CS$2-CS$3)*10)),1))</f>
        <v>5.3</v>
      </c>
      <c r="CT31" s="47">
        <f>IF('[1]Indicator Data'!AG32="No data","x",ROUND(IF('[1]Indicator Data'!AG32&gt;CT$2,10,IF('[1]Indicator Data'!AG32&lt;CT$3,0,10-(CT$2-'[1]Indicator Data'!AG32)/(CT$2-CT$3)*10)),1))</f>
        <v>8.1999999999999993</v>
      </c>
      <c r="CU31" s="47">
        <f t="shared" si="55"/>
        <v>6.8</v>
      </c>
      <c r="CV31" s="47">
        <f>IF('[1]Indicator Data'!AB32="No data","x",ROUND(IF('[1]Indicator Data'!AB32&gt;CV$2,10,IF('[1]Indicator Data'!AB32&lt;CV$3,0,10-(CV$2-'[1]Indicator Data'!AB32)/(CV$2-CV$3)*10)),1))</f>
        <v>0.9</v>
      </c>
      <c r="CW31" s="47">
        <f t="shared" si="56"/>
        <v>5.7</v>
      </c>
      <c r="CX31" s="48">
        <f>IF('[1]Indicator Data'!AD32="No data","x",'[1]Indicator Data'!AD32/'[1]Indicator Data'!$CA32)</f>
        <v>1.661791601409529E-4</v>
      </c>
      <c r="CY31" s="47">
        <f t="shared" si="38"/>
        <v>8.3000000000000007</v>
      </c>
      <c r="CZ31" s="47">
        <f>IF('[1]Indicator Data'!AE32="No data","x",ROUND(IF('[1]Indicator Data'!AE32&gt;CZ$2,0,IF('[1]Indicator Data'!AE32&lt;CZ$3,10,(CZ$2-'[1]Indicator Data'!AE32)/(CZ$2-CZ$3)*10)),1))</f>
        <v>6</v>
      </c>
      <c r="DA31" s="47">
        <f t="shared" si="57"/>
        <v>7.2</v>
      </c>
      <c r="DB31" s="47">
        <f t="shared" si="58"/>
        <v>6.6</v>
      </c>
      <c r="DC31" s="49">
        <f t="shared" si="39"/>
        <v>6.9</v>
      </c>
      <c r="DD31" s="51">
        <f t="shared" si="40"/>
        <v>3.6</v>
      </c>
      <c r="DE31" s="47">
        <f>ROUND(IF('[1]Indicator Data'!AH32=0,0,IF('[1]Indicator Data'!AH32&gt;DE$2,10,IF('[1]Indicator Data'!AH32&lt;DE$3,0,10-(DE$2-'[1]Indicator Data'!AH32)/(DE$2-DE$3)*10))),1)</f>
        <v>8.1</v>
      </c>
      <c r="DF31" s="47">
        <f>ROUND(IF('[1]Indicator Data'!AI32=0,0,IF(LOG('[1]Indicator Data'!AI32)&gt;LOG(DF$2),10,IF(LOG('[1]Indicator Data'!AI32)&lt;LOG(DF$3),0,10-(LOG(DF$2)-LOG('[1]Indicator Data'!AI32))/(LOG(DF$2)-LOG(DF$3))*10))),1)</f>
        <v>8.3000000000000007</v>
      </c>
      <c r="DG31" s="49">
        <f t="shared" si="41"/>
        <v>8.1999999999999993</v>
      </c>
      <c r="DH31" s="47">
        <f>'[1]Indicator Data'!AJ32</f>
        <v>0</v>
      </c>
      <c r="DI31" s="47">
        <f>'[1]Indicator Data'!AK32</f>
        <v>0</v>
      </c>
      <c r="DJ31" s="49">
        <f t="shared" si="42"/>
        <v>0</v>
      </c>
      <c r="DK31" s="51">
        <f t="shared" si="43"/>
        <v>5.7</v>
      </c>
      <c r="DL31" s="20"/>
      <c r="DM31" s="52"/>
    </row>
    <row r="32" spans="1:117" s="6" customFormat="1" x14ac:dyDescent="0.3">
      <c r="A32" s="44" t="str">
        <f>'[1]Indicator Data'!A33</f>
        <v>Cabo Verde</v>
      </c>
      <c r="B32" s="45" t="str">
        <f>'[1]Indicator Data'!B33</f>
        <v>CPV</v>
      </c>
      <c r="C32" s="46">
        <f>ROUND(IF('[1]Indicator Data'!C33=0,0.1,IF(LOG('[1]Indicator Data'!C33)&gt;C$2,10,IF(LOG('[1]Indicator Data'!C33)&lt;C$3,0,10-(C$2-LOG('[1]Indicator Data'!C33))/(C$2-C$3)*10))),1)</f>
        <v>0.1</v>
      </c>
      <c r="D32" s="47">
        <f>ROUND(IF('[1]Indicator Data'!D33=0,0.1,IF(LOG('[1]Indicator Data'!D33)&gt;D$2,10,IF(LOG('[1]Indicator Data'!D33)&lt;D$3,0,10-(D$2-LOG('[1]Indicator Data'!D33))/(D$2-D$3)*10))),1)</f>
        <v>0.1</v>
      </c>
      <c r="E32" s="47">
        <f t="shared" si="0"/>
        <v>0.1</v>
      </c>
      <c r="F32" s="47">
        <f>IF('[1]Indicator Data'!E33="No data",0.1,(ROUND(IF('[1]Indicator Data'!E33=0,0,IF(LOG('[1]Indicator Data'!E33)&gt;F$2,10,IF(LOG('[1]Indicator Data'!E33)&lt;F$3,0,10-(F$2-LOG('[1]Indicator Data'!E33))/(F$2-F$3)*10))),1)))</f>
        <v>0.1</v>
      </c>
      <c r="G32" s="47">
        <f>ROUND(IF('[1]Indicator Data'!F33=0,0,IF(LOG('[1]Indicator Data'!F33)&gt;G$2,10,IF(LOG('[1]Indicator Data'!F33)&lt;G$3,0,10-(G$2-LOG('[1]Indicator Data'!F33))/(G$2-G$3)*10))),1)</f>
        <v>0</v>
      </c>
      <c r="H32" s="47">
        <f>ROUND(IF('[1]Indicator Data'!G33=0,0,IF(LOG('[1]Indicator Data'!G33)&gt;H$2,10,IF(LOG('[1]Indicator Data'!G33)&lt;H$3,0,10-(H$2-LOG('[1]Indicator Data'!G33))/(H$2-H$3)*10))),1)</f>
        <v>0</v>
      </c>
      <c r="I32" s="47">
        <f>ROUND(IF('[1]Indicator Data'!H33=0,0,IF(LOG('[1]Indicator Data'!H33)&gt;I$2,10,IF(LOG('[1]Indicator Data'!H33)&lt;I$3,0,10-(I$2-LOG('[1]Indicator Data'!H33))/(I$2-I$3)*10))),1)</f>
        <v>0</v>
      </c>
      <c r="J32" s="47">
        <f t="shared" si="1"/>
        <v>0</v>
      </c>
      <c r="K32" s="47">
        <f>ROUND(IF('[1]Indicator Data'!I33=0,0,IF(LOG('[1]Indicator Data'!I33)&gt;K$2,10,IF(LOG('[1]Indicator Data'!I33)&lt;K$3,0,10-(K$2-LOG('[1]Indicator Data'!I33))/(K$2-K$3)*10))),1)</f>
        <v>0</v>
      </c>
      <c r="L32" s="47">
        <f t="shared" si="2"/>
        <v>0</v>
      </c>
      <c r="M32" s="47">
        <f>ROUND(IF('[1]Indicator Data'!J33=0,0,IF(LOG('[1]Indicator Data'!J33)&gt;M$2,10,IF(LOG('[1]Indicator Data'!J33)&lt;M$3,0,10-(M$2-LOG('[1]Indicator Data'!J33))/(M$2-M$3)*10))),1)</f>
        <v>5.0999999999999996</v>
      </c>
      <c r="N32" s="48">
        <f>'[1]Indicator Data'!C33/'[1]Indicator Data'!$CB33</f>
        <v>0</v>
      </c>
      <c r="O32" s="48">
        <f>'[1]Indicator Data'!D33/'[1]Indicator Data'!$CB33</f>
        <v>0</v>
      </c>
      <c r="P32" s="48" t="str">
        <f>IF(F32=0.1,"x",'[1]Indicator Data'!E33/'[1]Indicator Data'!$CB33)</f>
        <v>x</v>
      </c>
      <c r="Q32" s="48">
        <f>'[1]Indicator Data'!F33/'[1]Indicator Data'!$CB33</f>
        <v>0</v>
      </c>
      <c r="R32" s="48">
        <f>'[1]Indicator Data'!G33/'[1]Indicator Data'!$CB33</f>
        <v>0</v>
      </c>
      <c r="S32" s="48">
        <f>'[1]Indicator Data'!H33/'[1]Indicator Data'!$CB33</f>
        <v>0</v>
      </c>
      <c r="T32" s="48">
        <f>'[1]Indicator Data'!I33/'[1]Indicator Data'!$CB33</f>
        <v>0</v>
      </c>
      <c r="U32" s="48">
        <f>'[1]Indicator Data'!J33/'[1]Indicator Data'!$CB33</f>
        <v>2.1940357577876742E-3</v>
      </c>
      <c r="V32" s="47">
        <f t="shared" si="3"/>
        <v>0</v>
      </c>
      <c r="W32" s="47">
        <f t="shared" si="4"/>
        <v>0</v>
      </c>
      <c r="X32" s="47">
        <f t="shared" si="5"/>
        <v>0</v>
      </c>
      <c r="Y32" s="47">
        <f t="shared" si="6"/>
        <v>0.1</v>
      </c>
      <c r="Z32" s="47">
        <f t="shared" si="7"/>
        <v>0</v>
      </c>
      <c r="AA32" s="47">
        <f t="shared" si="8"/>
        <v>0</v>
      </c>
      <c r="AB32" s="47">
        <f t="shared" si="9"/>
        <v>0</v>
      </c>
      <c r="AC32" s="47">
        <f t="shared" si="10"/>
        <v>0</v>
      </c>
      <c r="AD32" s="47">
        <f t="shared" si="11"/>
        <v>0</v>
      </c>
      <c r="AE32" s="47">
        <f t="shared" si="12"/>
        <v>0</v>
      </c>
      <c r="AF32" s="47">
        <f t="shared" si="13"/>
        <v>0.7</v>
      </c>
      <c r="AG32" s="47">
        <f>ROUND(IF('[1]Indicator Data'!K33=0,0,IF('[1]Indicator Data'!K33&gt;AG$2,10,IF('[1]Indicator Data'!K33&lt;AG$3,0,10-(AG$2-'[1]Indicator Data'!K33)/(AG$2-AG$3)*10))),1)</f>
        <v>3.8</v>
      </c>
      <c r="AH32" s="47">
        <f t="shared" si="14"/>
        <v>0.1</v>
      </c>
      <c r="AI32" s="47">
        <f t="shared" si="14"/>
        <v>0.1</v>
      </c>
      <c r="AJ32" s="47">
        <f t="shared" si="15"/>
        <v>0</v>
      </c>
      <c r="AK32" s="47">
        <f t="shared" si="15"/>
        <v>0</v>
      </c>
      <c r="AL32" s="47">
        <f t="shared" si="16"/>
        <v>0</v>
      </c>
      <c r="AM32" s="47">
        <f t="shared" si="17"/>
        <v>0</v>
      </c>
      <c r="AN32" s="47">
        <f t="shared" si="18"/>
        <v>3.2</v>
      </c>
      <c r="AO32" s="49">
        <f t="shared" si="19"/>
        <v>0.1</v>
      </c>
      <c r="AP32" s="49">
        <f t="shared" si="44"/>
        <v>0.1</v>
      </c>
      <c r="AQ32" s="49">
        <f t="shared" si="20"/>
        <v>0</v>
      </c>
      <c r="AR32" s="49">
        <f t="shared" si="21"/>
        <v>0</v>
      </c>
      <c r="AS32" s="47">
        <f t="shared" si="22"/>
        <v>3.5</v>
      </c>
      <c r="AT32" s="47" t="str">
        <f>IF('[1]Indicator Data'!L33="No data","x",IF('[1]Indicator Data'!CC33&lt;1000,"x",ROUND((IF('[1]Indicator Data'!L33&gt;AT$2,10,IF('[1]Indicator Data'!L33&lt;AT$3,0,10-(AT$2-'[1]Indicator Data'!L33)/(AT$2-AT$3)*10))),1)))</f>
        <v>x</v>
      </c>
      <c r="AU32" s="49">
        <f t="shared" si="23"/>
        <v>3.5</v>
      </c>
      <c r="AV32" s="47">
        <f>IF('[1]Indicator Data'!M33="No data","x",ROUND(IF('[1]Indicator Data'!M33=0,0,IF(LOG('[1]Indicator Data'!M33)&gt;AV$2,10,IF(LOG('[1]Indicator Data'!M33)&lt;AV$3,0,10-(AV$2-LOG('[1]Indicator Data'!M33))/(AV$2-AV$3)*10))),1))</f>
        <v>5.9</v>
      </c>
      <c r="AW32" s="48">
        <f>IF(AV32="x","x",'[1]Indicator Data'!M33/'[1]Indicator Data'!$CB33)</f>
        <v>0.25276054731970288</v>
      </c>
      <c r="AX32" s="47">
        <f t="shared" si="24"/>
        <v>2.8</v>
      </c>
      <c r="AY32" s="47">
        <f t="shared" si="45"/>
        <v>4.5</v>
      </c>
      <c r="AZ32" s="47" t="str">
        <f>IF('[1]Indicator Data'!N33="No data","x",ROUND(IF('[1]Indicator Data'!N33=0,0,IF(LOG('[1]Indicator Data'!N33)&gt;AZ$2,10,IF(LOG('[1]Indicator Data'!N33)&lt;AZ$3,0,10-(AZ$2-LOG('[1]Indicator Data'!N33))/(AZ$2-AZ$3)*10))),1))</f>
        <v>x</v>
      </c>
      <c r="BA32" s="48" t="str">
        <f>IF(AZ32="x","x",'[1]Indicator Data'!N33/'[1]Indicator Data'!$CB33)</f>
        <v>x</v>
      </c>
      <c r="BB32" s="47" t="str">
        <f t="shared" si="25"/>
        <v>x</v>
      </c>
      <c r="BC32" s="47" t="str">
        <f t="shared" si="46"/>
        <v>x</v>
      </c>
      <c r="BD32" s="47" t="str">
        <f>IF('[1]Indicator Data'!O33="No data","x",ROUND(IF('[1]Indicator Data'!O33=0,0,IF(LOG('[1]Indicator Data'!O33)&gt;BD$2,10,IF(LOG('[1]Indicator Data'!O33)&lt;BD$3,0,10-(BD$2-LOG('[1]Indicator Data'!O33))/(BD$2-BD$3)*10))),1))</f>
        <v>x</v>
      </c>
      <c r="BE32" s="48" t="str">
        <f>IF(BD32="x","x",'[1]Indicator Data'!O33/'[1]Indicator Data'!$CB33)</f>
        <v>x</v>
      </c>
      <c r="BF32" s="47" t="str">
        <f t="shared" si="26"/>
        <v>x</v>
      </c>
      <c r="BG32" s="47" t="str">
        <f t="shared" si="47"/>
        <v>x</v>
      </c>
      <c r="BH32" s="47" t="str">
        <f>IF('[1]Indicator Data'!P33="No data","x",ROUND(IF('[1]Indicator Data'!P33=0,0,IF(LOG('[1]Indicator Data'!P33)&gt;BH$2,10,IF(LOG('[1]Indicator Data'!P33)&lt;BH$3,0,10-(BH$2-LOG('[1]Indicator Data'!P33))/(BH$2-BH$3)*10))),1))</f>
        <v>x</v>
      </c>
      <c r="BI32" s="48" t="str">
        <f>IF(BH32="x","x",'[1]Indicator Data'!P33/'[1]Indicator Data'!$CB33)</f>
        <v>x</v>
      </c>
      <c r="BJ32" s="47" t="str">
        <f t="shared" si="27"/>
        <v>x</v>
      </c>
      <c r="BK32" s="47" t="str">
        <f t="shared" si="48"/>
        <v>x</v>
      </c>
      <c r="BL32" s="47">
        <f t="shared" si="49"/>
        <v>4.5</v>
      </c>
      <c r="BM32" s="47">
        <f>ROUND(IF('[1]Indicator Data'!Q33=0,0,IF(LOG('[1]Indicator Data'!Q33)&gt;BM$2,10,IF(LOG('[1]Indicator Data'!Q33)&lt;BM$3,0,10-(BM$2-LOG('[1]Indicator Data'!Q33))/(BM$2-BM$3)*10))),1)</f>
        <v>5.0999999999999996</v>
      </c>
      <c r="BN32" s="50">
        <f>'[1]Indicator Data'!R33</f>
        <v>5.9682923999999998E-2</v>
      </c>
      <c r="BO32" s="47">
        <f t="shared" si="28"/>
        <v>0.6</v>
      </c>
      <c r="BP32" s="47">
        <f t="shared" si="29"/>
        <v>3.2</v>
      </c>
      <c r="BQ32" s="47">
        <f>ROUND(IF('[1]Indicator Data'!S33=0,0,IF(LOG('[1]Indicator Data'!S33)&gt;BQ$2,10,IF(LOG('[1]Indicator Data'!S33)&lt;BQ$3,0,10-(BQ$2-LOG('[1]Indicator Data'!S33))/(BQ$2-BQ$3)*10))),1)</f>
        <v>6.2</v>
      </c>
      <c r="BR32" s="50">
        <f>'[1]Indicator Data'!T33</f>
        <v>0.39112822899999999</v>
      </c>
      <c r="BS32" s="47">
        <f t="shared" si="30"/>
        <v>3.9</v>
      </c>
      <c r="BT32" s="47">
        <f t="shared" si="31"/>
        <v>5.2</v>
      </c>
      <c r="BU32" s="47">
        <f t="shared" si="32"/>
        <v>4.3</v>
      </c>
      <c r="BV32" s="47">
        <f>ROUND(IF('[1]Indicator Data'!U33=0,0,IF(LOG('[1]Indicator Data'!U33)&gt;BV$2,10,IF(LOG('[1]Indicator Data'!U33)&lt;BV$3,0,10-(BV$2-LOG('[1]Indicator Data'!U33))/(BV$2-BV$3)*10))),1)</f>
        <v>0</v>
      </c>
      <c r="BW32" s="48">
        <f>'[1]Indicator Data'!U33/'[1]Indicator Data'!$CB33</f>
        <v>0</v>
      </c>
      <c r="BX32" s="47">
        <f t="shared" si="33"/>
        <v>0</v>
      </c>
      <c r="BY32" s="47">
        <f t="shared" si="50"/>
        <v>0</v>
      </c>
      <c r="BZ32" s="47">
        <f>ROUND(IF('[1]Indicator Data'!V33=0,0,IF(LOG('[1]Indicator Data'!V33)&gt;BZ$2,10,IF(LOG('[1]Indicator Data'!V33)&lt;BZ$3,0,10-(BZ$2-LOG('[1]Indicator Data'!V33))/(BZ$2-BZ$3)*10))),1)</f>
        <v>6.6</v>
      </c>
      <c r="CA32" s="48">
        <f>IF('[1]Indicator Data'!V33/'[1]Indicator Data'!$CB33&gt;1,1,'[1]Indicator Data'!V33/'[1]Indicator Data'!$CB33)</f>
        <v>0.76305712687559313</v>
      </c>
      <c r="CB32" s="47">
        <f t="shared" si="34"/>
        <v>7.6</v>
      </c>
      <c r="CC32" s="47">
        <f t="shared" si="51"/>
        <v>7.1</v>
      </c>
      <c r="CD32" s="47">
        <f>ROUND(IF('[1]Indicator Data'!W33=0,0,IF(LOG('[1]Indicator Data'!W33)&gt;CD$2,10,IF(LOG('[1]Indicator Data'!W33)&lt;CD$3,0,10-(CD$2-LOG('[1]Indicator Data'!W33))/(CD$2-CD$3)*10))),1)</f>
        <v>6.6</v>
      </c>
      <c r="CE32" s="48">
        <f>'[1]Indicator Data'!W33/'[1]Indicator Data'!$CB33</f>
        <v>0.81715581170485407</v>
      </c>
      <c r="CF32" s="47">
        <f t="shared" si="35"/>
        <v>8.1999999999999993</v>
      </c>
      <c r="CG32" s="47">
        <f t="shared" si="52"/>
        <v>7.5</v>
      </c>
      <c r="CH32" s="47">
        <f t="shared" si="36"/>
        <v>5.4</v>
      </c>
      <c r="CI32" s="47">
        <f>IF('[1]Indicator Data'!BR33="No data","x",ROUND(IF('[1]Indicator Data'!BR33&gt;CI$2,0,IF('[1]Indicator Data'!BR33&lt;CI$3,10,(CI$2-'[1]Indicator Data'!BR33)/(CI$2-CI$3)*10)),1))</f>
        <v>2.9</v>
      </c>
      <c r="CJ32" s="47">
        <f>IF('[1]Indicator Data'!BS33="No data","x",ROUND(IF('[1]Indicator Data'!BS33&gt;CJ$2,0,IF('[1]Indicator Data'!BS33&lt;CJ$3,10,(CJ$2-'[1]Indicator Data'!BS33)/(CJ$2-CJ$3)*10)),1))</f>
        <v>2.2000000000000002</v>
      </c>
      <c r="CK32" s="47" t="str">
        <f>IF('[1]Indicator Data'!AC33="No data","x",ROUND(IF('[1]Indicator Data'!AC33&gt;CK$2,0,IF('[1]Indicator Data'!AC33&lt;CK$3,10,(CK$2-'[1]Indicator Data'!AC33)/(CK$2-CK$3)*10)),1))</f>
        <v>x</v>
      </c>
      <c r="CL32" s="47">
        <f t="shared" si="37"/>
        <v>2.6</v>
      </c>
      <c r="CM32" s="47">
        <f>IF('[1]Indicator Data'!X33="No data","x",ROUND(IF(LOG('[1]Indicator Data'!X33)&gt;CM$2,10,IF(LOG('[1]Indicator Data'!X33)&lt;CM$3,0,10-(CM$2-LOG('[1]Indicator Data'!X33))/(CM$2-CM$3)*10)),1))</f>
        <v>7.1</v>
      </c>
      <c r="CN32" s="47">
        <f>IF('[1]Indicator Data'!Y33="No data","x",ROUND(IF('[1]Indicator Data'!Y33&gt;CN$2,10,IF('[1]Indicator Data'!Y33&lt;CN$3,0,10-(CN$2-'[1]Indicator Data'!Y33)/(CN$2-CN$3)*10)),1))</f>
        <v>3.6</v>
      </c>
      <c r="CO32" s="47">
        <f>IF('[1]Indicator Data'!Z33="No data","x",ROUND(IF('[1]Indicator Data'!Z33&gt;CO$2,10,IF('[1]Indicator Data'!Z33&lt;CO$3,0,10-(CO$2-'[1]Indicator Data'!Z33)/(CO$2-CO$3)*10)),1))</f>
        <v>6.7</v>
      </c>
      <c r="CP32" s="47" t="str">
        <f>IF('[1]Indicator Data'!AA33="No data","x",ROUND(IF('[1]Indicator Data'!AA33&gt;CP$2,10,IF('[1]Indicator Data'!AA33&lt;CP$3,0,10-(CP$2-'[1]Indicator Data'!AA33)/(CP$2-CP$3)*10)),1))</f>
        <v>x</v>
      </c>
      <c r="CQ32" s="47">
        <f t="shared" si="53"/>
        <v>5.8</v>
      </c>
      <c r="CR32" s="47">
        <f t="shared" si="54"/>
        <v>4.7</v>
      </c>
      <c r="CS32" s="47" t="str">
        <f>IF('[1]Indicator Data'!AF33="No data","x",ROUND(IF('[1]Indicator Data'!AF33&gt;CS$2,10,IF('[1]Indicator Data'!AF33&lt;CS$3,0,10-(CS$2-'[1]Indicator Data'!AF33)/(CS$2-CS$3)*10)),1))</f>
        <v>x</v>
      </c>
      <c r="CT32" s="47">
        <f>IF('[1]Indicator Data'!AG33="No data","x",ROUND(IF('[1]Indicator Data'!AG33&gt;CT$2,10,IF('[1]Indicator Data'!AG33&lt;CT$3,0,10-(CT$2-'[1]Indicator Data'!AG33)/(CT$2-CT$3)*10)),1))</f>
        <v>2.9</v>
      </c>
      <c r="CU32" s="47">
        <f t="shared" si="55"/>
        <v>5.0999999999999996</v>
      </c>
      <c r="CV32" s="47">
        <f>IF('[1]Indicator Data'!AB33="No data","x",ROUND(IF('[1]Indicator Data'!AB33&gt;CV$2,10,IF('[1]Indicator Data'!AB33&lt;CV$3,0,10-(CV$2-'[1]Indicator Data'!AB33)/(CV$2-CV$3)*10)),1))</f>
        <v>6.7</v>
      </c>
      <c r="CW32" s="47">
        <f t="shared" si="56"/>
        <v>3.9</v>
      </c>
      <c r="CX32" s="48">
        <f>IF('[1]Indicator Data'!AD33="No data","x",'[1]Indicator Data'!AD33/'[1]Indicator Data'!$CA33)</f>
        <v>9.5325798398526585E-5</v>
      </c>
      <c r="CY32" s="47">
        <f t="shared" si="38"/>
        <v>9</v>
      </c>
      <c r="CZ32" s="47">
        <f>IF('[1]Indicator Data'!AE33="No data","x",ROUND(IF('[1]Indicator Data'!AE33&gt;CZ$2,0,IF('[1]Indicator Data'!AE33&lt;CZ$3,10,(CZ$2-'[1]Indicator Data'!AE33)/(CZ$2-CZ$3)*10)),1))</f>
        <v>2</v>
      </c>
      <c r="DA32" s="47">
        <f t="shared" si="57"/>
        <v>5.5</v>
      </c>
      <c r="DB32" s="47">
        <f t="shared" si="58"/>
        <v>4.8</v>
      </c>
      <c r="DC32" s="49">
        <f t="shared" si="39"/>
        <v>4.9000000000000004</v>
      </c>
      <c r="DD32" s="51">
        <f t="shared" si="40"/>
        <v>1.7</v>
      </c>
      <c r="DE32" s="47">
        <f>ROUND(IF('[1]Indicator Data'!AH33=0,0,IF('[1]Indicator Data'!AH33&gt;DE$2,10,IF('[1]Indicator Data'!AH33&lt;DE$3,0,10-(DE$2-'[1]Indicator Data'!AH33)/(DE$2-DE$3)*10))),1)</f>
        <v>0.1</v>
      </c>
      <c r="DF32" s="47">
        <f>ROUND(IF('[1]Indicator Data'!AI33=0,0,IF(LOG('[1]Indicator Data'!AI33)&gt;LOG(DF$2),10,IF(LOG('[1]Indicator Data'!AI33)&lt;LOG(DF$3),0,10-(LOG(DF$2)-LOG('[1]Indicator Data'!AI33))/(LOG(DF$2)-LOG(DF$3))*10))),1)</f>
        <v>0</v>
      </c>
      <c r="DG32" s="49">
        <f t="shared" si="41"/>
        <v>0.1</v>
      </c>
      <c r="DH32" s="47">
        <f>'[1]Indicator Data'!AJ33</f>
        <v>0</v>
      </c>
      <c r="DI32" s="47">
        <f>'[1]Indicator Data'!AK33</f>
        <v>0</v>
      </c>
      <c r="DJ32" s="49">
        <f t="shared" si="42"/>
        <v>0</v>
      </c>
      <c r="DK32" s="51">
        <f t="shared" si="43"/>
        <v>0.1</v>
      </c>
      <c r="DL32" s="20"/>
      <c r="DM32" s="52"/>
    </row>
    <row r="33" spans="1:117" s="6" customFormat="1" x14ac:dyDescent="0.3">
      <c r="A33" s="44" t="str">
        <f>'[1]Indicator Data'!A34</f>
        <v>Cambodia</v>
      </c>
      <c r="B33" s="45" t="str">
        <f>'[1]Indicator Data'!B34</f>
        <v>KHM</v>
      </c>
      <c r="C33" s="46">
        <f>ROUND(IF('[1]Indicator Data'!C34=0,0.1,IF(LOG('[1]Indicator Data'!C34)&gt;C$2,10,IF(LOG('[1]Indicator Data'!C34)&lt;C$3,0,10-(C$2-LOG('[1]Indicator Data'!C34))/(C$2-C$3)*10))),1)</f>
        <v>0.1</v>
      </c>
      <c r="D33" s="47">
        <f>ROUND(IF('[1]Indicator Data'!D34=0,0.1,IF(LOG('[1]Indicator Data'!D34)&gt;D$2,10,IF(LOG('[1]Indicator Data'!D34)&lt;D$3,0,10-(D$2-LOG('[1]Indicator Data'!D34))/(D$2-D$3)*10))),1)</f>
        <v>0.1</v>
      </c>
      <c r="E33" s="47">
        <f t="shared" si="0"/>
        <v>0.1</v>
      </c>
      <c r="F33" s="47">
        <f>IF('[1]Indicator Data'!E34="No data",0.1,(ROUND(IF('[1]Indicator Data'!E34=0,0,IF(LOG('[1]Indicator Data'!E34)&gt;F$2,10,IF(LOG('[1]Indicator Data'!E34)&lt;F$3,0,10-(F$2-LOG('[1]Indicator Data'!E34))/(F$2-F$3)*10))),1)))</f>
        <v>8.6999999999999993</v>
      </c>
      <c r="G33" s="47">
        <f>ROUND(IF('[1]Indicator Data'!F34=0,0,IF(LOG('[1]Indicator Data'!F34)&gt;G$2,10,IF(LOG('[1]Indicator Data'!F34)&lt;G$3,0,10-(G$2-LOG('[1]Indicator Data'!F34))/(G$2-G$3)*10))),1)</f>
        <v>5.0999999999999996</v>
      </c>
      <c r="H33" s="47">
        <f>ROUND(IF('[1]Indicator Data'!G34=0,0,IF(LOG('[1]Indicator Data'!G34)&gt;H$2,10,IF(LOG('[1]Indicator Data'!G34)&lt;H$3,0,10-(H$2-LOG('[1]Indicator Data'!G34))/(H$2-H$3)*10))),1)</f>
        <v>6.3</v>
      </c>
      <c r="I33" s="47">
        <f>ROUND(IF('[1]Indicator Data'!H34=0,0,IF(LOG('[1]Indicator Data'!H34)&gt;I$2,10,IF(LOG('[1]Indicator Data'!H34)&lt;I$3,0,10-(I$2-LOG('[1]Indicator Data'!H34))/(I$2-I$3)*10))),1)</f>
        <v>6.8</v>
      </c>
      <c r="J33" s="47">
        <f t="shared" si="1"/>
        <v>6.6</v>
      </c>
      <c r="K33" s="47">
        <f>ROUND(IF('[1]Indicator Data'!I34=0,0,IF(LOG('[1]Indicator Data'!I34)&gt;K$2,10,IF(LOG('[1]Indicator Data'!I34)&lt;K$3,0,10-(K$2-LOG('[1]Indicator Data'!I34))/(K$2-K$3)*10))),1)</f>
        <v>5.9</v>
      </c>
      <c r="L33" s="47">
        <f t="shared" si="2"/>
        <v>6.3</v>
      </c>
      <c r="M33" s="47">
        <f>ROUND(IF('[1]Indicator Data'!J34=0,0,IF(LOG('[1]Indicator Data'!J34)&gt;M$2,10,IF(LOG('[1]Indicator Data'!J34)&lt;M$3,0,10-(M$2-LOG('[1]Indicator Data'!J34))/(M$2-M$3)*10))),1)</f>
        <v>10</v>
      </c>
      <c r="N33" s="48">
        <f>'[1]Indicator Data'!C34/'[1]Indicator Data'!$CB34</f>
        <v>0</v>
      </c>
      <c r="O33" s="48">
        <f>'[1]Indicator Data'!D34/'[1]Indicator Data'!$CB34</f>
        <v>0</v>
      </c>
      <c r="P33" s="48">
        <f>IF(F33=0.1,"x",'[1]Indicator Data'!E34/'[1]Indicator Data'!$CB34)</f>
        <v>1.9488033547371917E-2</v>
      </c>
      <c r="Q33" s="48">
        <f>'[1]Indicator Data'!F34/'[1]Indicator Data'!$CB34</f>
        <v>7.1962808564958362E-7</v>
      </c>
      <c r="R33" s="48">
        <f>'[1]Indicator Data'!G34/'[1]Indicator Data'!$CB34</f>
        <v>2.0926424787287355E-3</v>
      </c>
      <c r="S33" s="48">
        <f>'[1]Indicator Data'!H34/'[1]Indicator Data'!$CB34</f>
        <v>3.5552964911695183E-5</v>
      </c>
      <c r="T33" s="48">
        <f>'[1]Indicator Data'!I34/'[1]Indicator Data'!$CB34</f>
        <v>5.6127711411932824E-4</v>
      </c>
      <c r="U33" s="48">
        <f>'[1]Indicator Data'!J34/'[1]Indicator Data'!$CB34</f>
        <v>1.6724335226900817E-2</v>
      </c>
      <c r="V33" s="47">
        <f t="shared" si="3"/>
        <v>0</v>
      </c>
      <c r="W33" s="47">
        <f t="shared" si="4"/>
        <v>0</v>
      </c>
      <c r="X33" s="47">
        <f t="shared" si="5"/>
        <v>0</v>
      </c>
      <c r="Y33" s="47">
        <f t="shared" si="6"/>
        <v>10</v>
      </c>
      <c r="Z33" s="47">
        <f t="shared" si="7"/>
        <v>5.2</v>
      </c>
      <c r="AA33" s="47">
        <f t="shared" si="8"/>
        <v>1.2</v>
      </c>
      <c r="AB33" s="47">
        <f t="shared" si="9"/>
        <v>0.1</v>
      </c>
      <c r="AC33" s="47">
        <f t="shared" si="10"/>
        <v>0.7</v>
      </c>
      <c r="AD33" s="47">
        <f t="shared" si="11"/>
        <v>0.6</v>
      </c>
      <c r="AE33" s="47">
        <f t="shared" si="12"/>
        <v>0.7</v>
      </c>
      <c r="AF33" s="47">
        <f t="shared" si="13"/>
        <v>5.6</v>
      </c>
      <c r="AG33" s="47">
        <f>ROUND(IF('[1]Indicator Data'!K34=0,0,IF('[1]Indicator Data'!K34&gt;AG$2,10,IF('[1]Indicator Data'!K34&lt;AG$3,0,10-(AG$2-'[1]Indicator Data'!K34)/(AG$2-AG$3)*10))),1)</f>
        <v>5.7</v>
      </c>
      <c r="AH33" s="47">
        <f t="shared" si="14"/>
        <v>0.1</v>
      </c>
      <c r="AI33" s="47">
        <f t="shared" si="14"/>
        <v>0.1</v>
      </c>
      <c r="AJ33" s="47">
        <f t="shared" si="15"/>
        <v>3.8</v>
      </c>
      <c r="AK33" s="47">
        <f t="shared" si="15"/>
        <v>3.5</v>
      </c>
      <c r="AL33" s="47">
        <f t="shared" si="16"/>
        <v>3.7</v>
      </c>
      <c r="AM33" s="47">
        <f t="shared" si="17"/>
        <v>3.3</v>
      </c>
      <c r="AN33" s="47">
        <f t="shared" si="18"/>
        <v>8.6</v>
      </c>
      <c r="AO33" s="49">
        <f t="shared" si="19"/>
        <v>0.1</v>
      </c>
      <c r="AP33" s="49">
        <f t="shared" si="44"/>
        <v>9.5</v>
      </c>
      <c r="AQ33" s="49">
        <f t="shared" si="20"/>
        <v>5.2</v>
      </c>
      <c r="AR33" s="49">
        <f t="shared" si="21"/>
        <v>4</v>
      </c>
      <c r="AS33" s="47">
        <f t="shared" si="22"/>
        <v>7.2</v>
      </c>
      <c r="AT33" s="47">
        <f>IF('[1]Indicator Data'!L34="No data","x",IF('[1]Indicator Data'!CC34&lt;1000,"x",ROUND((IF('[1]Indicator Data'!L34&gt;AT$2,10,IF('[1]Indicator Data'!L34&lt;AT$3,0,10-(AT$2-'[1]Indicator Data'!L34)/(AT$2-AT$3)*10))),1)))</f>
        <v>1.9</v>
      </c>
      <c r="AU33" s="49">
        <f t="shared" si="23"/>
        <v>4.5999999999999996</v>
      </c>
      <c r="AV33" s="47">
        <f>IF('[1]Indicator Data'!M34="No data","x",ROUND(IF('[1]Indicator Data'!M34=0,0,IF(LOG('[1]Indicator Data'!M34)&gt;AV$2,10,IF(LOG('[1]Indicator Data'!M34)&lt;AV$3,0,10-(AV$2-LOG('[1]Indicator Data'!M34))/(AV$2-AV$3)*10))),1))</f>
        <v>8.1</v>
      </c>
      <c r="AW33" s="48">
        <f>IF(AV33="x","x",'[1]Indicator Data'!M34/'[1]Indicator Data'!$CB34)</f>
        <v>0.31150849279699244</v>
      </c>
      <c r="AX33" s="47">
        <f t="shared" si="24"/>
        <v>3.5</v>
      </c>
      <c r="AY33" s="47">
        <f t="shared" si="45"/>
        <v>6.3</v>
      </c>
      <c r="AZ33" s="47" t="str">
        <f>IF('[1]Indicator Data'!N34="No data","x",ROUND(IF('[1]Indicator Data'!N34=0,0,IF(LOG('[1]Indicator Data'!N34)&gt;AZ$2,10,IF(LOG('[1]Indicator Data'!N34)&lt;AZ$3,0,10-(AZ$2-LOG('[1]Indicator Data'!N34))/(AZ$2-AZ$3)*10))),1))</f>
        <v>x</v>
      </c>
      <c r="BA33" s="48" t="str">
        <f>IF(AZ33="x","x",'[1]Indicator Data'!N34/'[1]Indicator Data'!$CB34)</f>
        <v>x</v>
      </c>
      <c r="BB33" s="47" t="str">
        <f t="shared" si="25"/>
        <v>x</v>
      </c>
      <c r="BC33" s="47" t="str">
        <f t="shared" si="46"/>
        <v>x</v>
      </c>
      <c r="BD33" s="47" t="str">
        <f>IF('[1]Indicator Data'!O34="No data","x",ROUND(IF('[1]Indicator Data'!O34=0,0,IF(LOG('[1]Indicator Data'!O34)&gt;BD$2,10,IF(LOG('[1]Indicator Data'!O34)&lt;BD$3,0,10-(BD$2-LOG('[1]Indicator Data'!O34))/(BD$2-BD$3)*10))),1))</f>
        <v>x</v>
      </c>
      <c r="BE33" s="48" t="str">
        <f>IF(BD33="x","x",'[1]Indicator Data'!O34/'[1]Indicator Data'!$CB34)</f>
        <v>x</v>
      </c>
      <c r="BF33" s="47" t="str">
        <f t="shared" si="26"/>
        <v>x</v>
      </c>
      <c r="BG33" s="47" t="str">
        <f t="shared" si="47"/>
        <v>x</v>
      </c>
      <c r="BH33" s="47" t="str">
        <f>IF('[1]Indicator Data'!P34="No data","x",ROUND(IF('[1]Indicator Data'!P34=0,0,IF(LOG('[1]Indicator Data'!P34)&gt;BH$2,10,IF(LOG('[1]Indicator Data'!P34)&lt;BH$3,0,10-(BH$2-LOG('[1]Indicator Data'!P34))/(BH$2-BH$3)*10))),1))</f>
        <v>x</v>
      </c>
      <c r="BI33" s="48" t="str">
        <f>IF(BH33="x","x",'[1]Indicator Data'!P34/'[1]Indicator Data'!$CB34)</f>
        <v>x</v>
      </c>
      <c r="BJ33" s="47" t="str">
        <f t="shared" si="27"/>
        <v>x</v>
      </c>
      <c r="BK33" s="47" t="str">
        <f t="shared" si="48"/>
        <v>x</v>
      </c>
      <c r="BL33" s="47">
        <f t="shared" si="49"/>
        <v>6.3</v>
      </c>
      <c r="BM33" s="47">
        <f>ROUND(IF('[1]Indicator Data'!Q34=0,0,IF(LOG('[1]Indicator Data'!Q34)&gt;BM$2,10,IF(LOG('[1]Indicator Data'!Q34)&lt;BM$3,0,10-(BM$2-LOG('[1]Indicator Data'!Q34))/(BM$2-BM$3)*10))),1)</f>
        <v>8.9</v>
      </c>
      <c r="BN33" s="50">
        <f>'[1]Indicator Data'!R34</f>
        <v>0.99723747500000004</v>
      </c>
      <c r="BO33" s="47">
        <f t="shared" si="28"/>
        <v>10</v>
      </c>
      <c r="BP33" s="47">
        <f t="shared" si="29"/>
        <v>9.5</v>
      </c>
      <c r="BQ33" s="47">
        <f>ROUND(IF('[1]Indicator Data'!S34=0,0,IF(LOG('[1]Indicator Data'!S34)&gt;BQ$2,10,IF(LOG('[1]Indicator Data'!S34)&lt;BQ$3,0,10-(BQ$2-LOG('[1]Indicator Data'!S34))/(BQ$2-BQ$3)*10))),1)</f>
        <v>8.9</v>
      </c>
      <c r="BR33" s="50">
        <f>'[1]Indicator Data'!T34</f>
        <v>0.94581691499999998</v>
      </c>
      <c r="BS33" s="47">
        <f t="shared" si="30"/>
        <v>9.5</v>
      </c>
      <c r="BT33" s="47">
        <f t="shared" si="31"/>
        <v>9.1999999999999993</v>
      </c>
      <c r="BU33" s="47">
        <f t="shared" si="32"/>
        <v>9.4</v>
      </c>
      <c r="BV33" s="47">
        <f>ROUND(IF('[1]Indicator Data'!U34=0,0,IF(LOG('[1]Indicator Data'!U34)&gt;BV$2,10,IF(LOG('[1]Indicator Data'!U34)&lt;BV$3,0,10-(BV$2-LOG('[1]Indicator Data'!U34))/(BV$2-BV$3)*10))),1)</f>
        <v>8.4</v>
      </c>
      <c r="BW33" s="48">
        <f>'[1]Indicator Data'!U34/'[1]Indicator Data'!$CB34</f>
        <v>0.50783900459252851</v>
      </c>
      <c r="BX33" s="47">
        <f t="shared" si="33"/>
        <v>5.6</v>
      </c>
      <c r="BY33" s="47">
        <f t="shared" si="50"/>
        <v>7.2</v>
      </c>
      <c r="BZ33" s="47">
        <f>ROUND(IF('[1]Indicator Data'!V34=0,0,IF(LOG('[1]Indicator Data'!V34)&gt;BZ$2,10,IF(LOG('[1]Indicator Data'!V34)&lt;BZ$3,0,10-(BZ$2-LOG('[1]Indicator Data'!V34))/(BZ$2-BZ$3)*10))),1)</f>
        <v>8.8000000000000007</v>
      </c>
      <c r="CA33" s="48">
        <f>IF('[1]Indicator Data'!V34/'[1]Indicator Data'!$CB34&gt;1,1,'[1]Indicator Data'!V34/'[1]Indicator Data'!$CB34)</f>
        <v>0.97283058377322107</v>
      </c>
      <c r="CB33" s="47">
        <f t="shared" si="34"/>
        <v>9.6999999999999993</v>
      </c>
      <c r="CC33" s="47">
        <f t="shared" si="51"/>
        <v>9.3000000000000007</v>
      </c>
      <c r="CD33" s="47">
        <f>ROUND(IF('[1]Indicator Data'!W34=0,0,IF(LOG('[1]Indicator Data'!W34)&gt;CD$2,10,IF(LOG('[1]Indicator Data'!W34)&lt;CD$3,0,10-(CD$2-LOG('[1]Indicator Data'!W34))/(CD$2-CD$3)*10))),1)</f>
        <v>8.8000000000000007</v>
      </c>
      <c r="CE33" s="48">
        <f>'[1]Indicator Data'!W34/'[1]Indicator Data'!$CB34</f>
        <v>0.99423565596758356</v>
      </c>
      <c r="CF33" s="47">
        <f t="shared" si="35"/>
        <v>9.9</v>
      </c>
      <c r="CG33" s="47">
        <f t="shared" si="52"/>
        <v>9.4</v>
      </c>
      <c r="CH33" s="47">
        <f t="shared" si="36"/>
        <v>9</v>
      </c>
      <c r="CI33" s="47">
        <f>IF('[1]Indicator Data'!BR34="No data","x",ROUND(IF('[1]Indicator Data'!BR34&gt;CI$2,0,IF('[1]Indicator Data'!BR34&lt;CI$3,10,(CI$2-'[1]Indicator Data'!BR34)/(CI$2-CI$3)*10)),1))</f>
        <v>4.5</v>
      </c>
      <c r="CJ33" s="47">
        <f>IF('[1]Indicator Data'!BS34="No data","x",ROUND(IF('[1]Indicator Data'!BS34&gt;CJ$2,0,IF('[1]Indicator Data'!BS34&lt;CJ$3,10,(CJ$2-'[1]Indicator Data'!BS34)/(CJ$2-CJ$3)*10)),1))</f>
        <v>3.6</v>
      </c>
      <c r="CK33" s="47">
        <f>IF('[1]Indicator Data'!AC34="No data","x",ROUND(IF('[1]Indicator Data'!AC34&gt;CK$2,0,IF('[1]Indicator Data'!AC34&lt;CK$3,10,(CK$2-'[1]Indicator Data'!AC34)/(CK$2-CK$3)*10)),1))</f>
        <v>3.4</v>
      </c>
      <c r="CL33" s="47">
        <f t="shared" si="37"/>
        <v>3.8</v>
      </c>
      <c r="CM33" s="47">
        <f>IF('[1]Indicator Data'!X34="No data","x",ROUND(IF(LOG('[1]Indicator Data'!X34)&gt;CM$2,10,IF(LOG('[1]Indicator Data'!X34)&lt;CM$3,0,10-(CM$2-LOG('[1]Indicator Data'!X34))/(CM$2-CM$3)*10)),1))</f>
        <v>6.5</v>
      </c>
      <c r="CN33" s="47">
        <f>IF('[1]Indicator Data'!Y34="No data","x",ROUND(IF('[1]Indicator Data'!Y34&gt;CN$2,10,IF('[1]Indicator Data'!Y34&lt;CN$3,0,10-(CN$2-'[1]Indicator Data'!Y34)/(CN$2-CN$3)*10)),1))</f>
        <v>6.4</v>
      </c>
      <c r="CO33" s="47">
        <f>IF('[1]Indicator Data'!Z34="No data","x",ROUND(IF('[1]Indicator Data'!Z34&gt;CO$2,10,IF('[1]Indicator Data'!Z34&lt;CO$3,0,10-(CO$2-'[1]Indicator Data'!Z34)/(CO$2-CO$3)*10)),1))</f>
        <v>2.4</v>
      </c>
      <c r="CP33" s="47">
        <f>IF('[1]Indicator Data'!AA34="No data","x",ROUND(IF('[1]Indicator Data'!AA34&gt;CP$2,10,IF('[1]Indicator Data'!AA34&lt;CP$3,0,10-(CP$2-'[1]Indicator Data'!AA34)/(CP$2-CP$3)*10)),1))</f>
        <v>6.5</v>
      </c>
      <c r="CQ33" s="47">
        <f t="shared" si="53"/>
        <v>5.5</v>
      </c>
      <c r="CR33" s="47">
        <f t="shared" si="54"/>
        <v>4.9000000000000004</v>
      </c>
      <c r="CS33" s="47">
        <f>IF('[1]Indicator Data'!AF34="No data","x",ROUND(IF('[1]Indicator Data'!AF34&gt;CS$2,10,IF('[1]Indicator Data'!AF34&lt;CS$3,0,10-(CS$2-'[1]Indicator Data'!AF34)/(CS$2-CS$3)*10)),1))</f>
        <v>5</v>
      </c>
      <c r="CT33" s="47">
        <f>IF('[1]Indicator Data'!AG34="No data","x",ROUND(IF('[1]Indicator Data'!AG34&gt;CT$2,10,IF('[1]Indicator Data'!AG34&lt;CT$3,0,10-(CT$2-'[1]Indicator Data'!AG34)/(CT$2-CT$3)*10)),1))</f>
        <v>3.8</v>
      </c>
      <c r="CU33" s="47">
        <f t="shared" si="55"/>
        <v>5.0999999999999996</v>
      </c>
      <c r="CV33" s="47">
        <f>IF('[1]Indicator Data'!AB34="No data","x",ROUND(IF('[1]Indicator Data'!AB34&gt;CV$2,10,IF('[1]Indicator Data'!AB34&lt;CV$3,0,10-(CV$2-'[1]Indicator Data'!AB34)/(CV$2-CV$3)*10)),1))</f>
        <v>10</v>
      </c>
      <c r="CW33" s="47">
        <f t="shared" si="56"/>
        <v>5.4</v>
      </c>
      <c r="CX33" s="48">
        <f>IF('[1]Indicator Data'!AD34="No data","x",'[1]Indicator Data'!AD34/'[1]Indicator Data'!$CA34)</f>
        <v>7.3018847870481981E-4</v>
      </c>
      <c r="CY33" s="47">
        <f t="shared" si="38"/>
        <v>2.7</v>
      </c>
      <c r="CZ33" s="47">
        <f>IF('[1]Indicator Data'!AE34="No data","x",ROUND(IF('[1]Indicator Data'!AE34&gt;CZ$2,0,IF('[1]Indicator Data'!AE34&lt;CZ$3,10,(CZ$2-'[1]Indicator Data'!AE34)/(CZ$2-CZ$3)*10)),1))</f>
        <v>4</v>
      </c>
      <c r="DA33" s="47">
        <f t="shared" si="57"/>
        <v>3.4</v>
      </c>
      <c r="DB33" s="47">
        <f t="shared" si="58"/>
        <v>4.5999999999999996</v>
      </c>
      <c r="DC33" s="49">
        <f t="shared" si="39"/>
        <v>6.6</v>
      </c>
      <c r="DD33" s="51">
        <f t="shared" si="40"/>
        <v>5.8</v>
      </c>
      <c r="DE33" s="47">
        <f>ROUND(IF('[1]Indicator Data'!AH34=0,0,IF('[1]Indicator Data'!AH34&gt;DE$2,10,IF('[1]Indicator Data'!AH34&lt;DE$3,0,10-(DE$2-'[1]Indicator Data'!AH34)/(DE$2-DE$3)*10))),1)</f>
        <v>0.6</v>
      </c>
      <c r="DF33" s="47">
        <f>ROUND(IF('[1]Indicator Data'!AI34=0,0,IF(LOG('[1]Indicator Data'!AI34)&gt;LOG(DF$2),10,IF(LOG('[1]Indicator Data'!AI34)&lt;LOG(DF$3),0,10-(LOG(DF$2)-LOG('[1]Indicator Data'!AI34))/(LOG(DF$2)-LOG(DF$3))*10))),1)</f>
        <v>3</v>
      </c>
      <c r="DG33" s="49">
        <f t="shared" si="41"/>
        <v>1.9</v>
      </c>
      <c r="DH33" s="47">
        <f>'[1]Indicator Data'!AJ34</f>
        <v>0</v>
      </c>
      <c r="DI33" s="47">
        <f>'[1]Indicator Data'!AK34</f>
        <v>0</v>
      </c>
      <c r="DJ33" s="49">
        <f t="shared" si="42"/>
        <v>0</v>
      </c>
      <c r="DK33" s="51">
        <f t="shared" si="43"/>
        <v>1.3</v>
      </c>
      <c r="DL33" s="20"/>
      <c r="DM33" s="52"/>
    </row>
    <row r="34" spans="1:117" s="6" customFormat="1" x14ac:dyDescent="0.3">
      <c r="A34" s="44" t="str">
        <f>'[1]Indicator Data'!A35</f>
        <v>Cameroon</v>
      </c>
      <c r="B34" s="45" t="str">
        <f>'[1]Indicator Data'!B35</f>
        <v>CMR</v>
      </c>
      <c r="C34" s="46">
        <f>ROUND(IF('[1]Indicator Data'!C35=0,0.1,IF(LOG('[1]Indicator Data'!C35)&gt;C$2,10,IF(LOG('[1]Indicator Data'!C35)&lt;C$3,0,10-(C$2-LOG('[1]Indicator Data'!C35))/(C$2-C$3)*10))),1)</f>
        <v>0.1</v>
      </c>
      <c r="D34" s="47">
        <f>ROUND(IF('[1]Indicator Data'!D35=0,0.1,IF(LOG('[1]Indicator Data'!D35)&gt;D$2,10,IF(LOG('[1]Indicator Data'!D35)&lt;D$3,0,10-(D$2-LOG('[1]Indicator Data'!D35))/(D$2-D$3)*10))),1)</f>
        <v>0.1</v>
      </c>
      <c r="E34" s="47">
        <f t="shared" si="0"/>
        <v>0.1</v>
      </c>
      <c r="F34" s="47">
        <f>IF('[1]Indicator Data'!E35="No data",0.1,(ROUND(IF('[1]Indicator Data'!E35=0,0,IF(LOG('[1]Indicator Data'!E35)&gt;F$2,10,IF(LOG('[1]Indicator Data'!E35)&lt;F$3,0,10-(F$2-LOG('[1]Indicator Data'!E35))/(F$2-F$3)*10))),1)))</f>
        <v>7.7</v>
      </c>
      <c r="G34" s="47">
        <f>ROUND(IF('[1]Indicator Data'!F35=0,0,IF(LOG('[1]Indicator Data'!F35)&gt;G$2,10,IF(LOG('[1]Indicator Data'!F35)&lt;G$3,0,10-(G$2-LOG('[1]Indicator Data'!F35))/(G$2-G$3)*10))),1)</f>
        <v>0</v>
      </c>
      <c r="H34" s="47">
        <f>ROUND(IF('[1]Indicator Data'!G35=0,0,IF(LOG('[1]Indicator Data'!G35)&gt;H$2,10,IF(LOG('[1]Indicator Data'!G35)&lt;H$3,0,10-(H$2-LOG('[1]Indicator Data'!G35))/(H$2-H$3)*10))),1)</f>
        <v>0</v>
      </c>
      <c r="I34" s="47">
        <f>ROUND(IF('[1]Indicator Data'!H35=0,0,IF(LOG('[1]Indicator Data'!H35)&gt;I$2,10,IF(LOG('[1]Indicator Data'!H35)&lt;I$3,0,10-(I$2-LOG('[1]Indicator Data'!H35))/(I$2-I$3)*10))),1)</f>
        <v>0</v>
      </c>
      <c r="J34" s="47">
        <f t="shared" si="1"/>
        <v>0</v>
      </c>
      <c r="K34" s="47">
        <f>ROUND(IF('[1]Indicator Data'!I35=0,0,IF(LOG('[1]Indicator Data'!I35)&gt;K$2,10,IF(LOG('[1]Indicator Data'!I35)&lt;K$3,0,10-(K$2-LOG('[1]Indicator Data'!I35))/(K$2-K$3)*10))),1)</f>
        <v>0</v>
      </c>
      <c r="L34" s="47">
        <f t="shared" si="2"/>
        <v>0</v>
      </c>
      <c r="M34" s="47">
        <f>ROUND(IF('[1]Indicator Data'!J35=0,0,IF(LOG('[1]Indicator Data'!J35)&gt;M$2,10,IF(LOG('[1]Indicator Data'!J35)&lt;M$3,0,10-(M$2-LOG('[1]Indicator Data'!J35))/(M$2-M$3)*10))),1)</f>
        <v>6.9</v>
      </c>
      <c r="N34" s="48">
        <f>'[1]Indicator Data'!C35/'[1]Indicator Data'!$CB35</f>
        <v>0</v>
      </c>
      <c r="O34" s="48">
        <f>'[1]Indicator Data'!D35/'[1]Indicator Data'!$CB35</f>
        <v>0</v>
      </c>
      <c r="P34" s="48">
        <f>IF(F34=0.1,"x",'[1]Indicator Data'!E35/'[1]Indicator Data'!$CB35)</f>
        <v>5.2185822483691042E-3</v>
      </c>
      <c r="Q34" s="48">
        <f>'[1]Indicator Data'!F35/'[1]Indicator Data'!$CB35</f>
        <v>0</v>
      </c>
      <c r="R34" s="48">
        <f>'[1]Indicator Data'!G35/'[1]Indicator Data'!$CB35</f>
        <v>0</v>
      </c>
      <c r="S34" s="48">
        <f>'[1]Indicator Data'!H35/'[1]Indicator Data'!$CB35</f>
        <v>0</v>
      </c>
      <c r="T34" s="48">
        <f>'[1]Indicator Data'!I35/'[1]Indicator Data'!$CB35</f>
        <v>0</v>
      </c>
      <c r="U34" s="48">
        <f>'[1]Indicator Data'!J35/'[1]Indicator Data'!$CB35</f>
        <v>2.4312132871069062E-4</v>
      </c>
      <c r="V34" s="47">
        <f t="shared" si="3"/>
        <v>0</v>
      </c>
      <c r="W34" s="47">
        <f t="shared" si="4"/>
        <v>0</v>
      </c>
      <c r="X34" s="47">
        <f t="shared" si="5"/>
        <v>0</v>
      </c>
      <c r="Y34" s="47">
        <f t="shared" si="6"/>
        <v>3.5</v>
      </c>
      <c r="Z34" s="47">
        <f t="shared" si="7"/>
        <v>0</v>
      </c>
      <c r="AA34" s="47">
        <f t="shared" si="8"/>
        <v>0</v>
      </c>
      <c r="AB34" s="47">
        <f t="shared" si="9"/>
        <v>0</v>
      </c>
      <c r="AC34" s="47">
        <f t="shared" si="10"/>
        <v>0</v>
      </c>
      <c r="AD34" s="47">
        <f t="shared" si="11"/>
        <v>0</v>
      </c>
      <c r="AE34" s="47">
        <f t="shared" si="12"/>
        <v>0</v>
      </c>
      <c r="AF34" s="47">
        <f t="shared" si="13"/>
        <v>0.1</v>
      </c>
      <c r="AG34" s="47">
        <f>ROUND(IF('[1]Indicator Data'!K35=0,0,IF('[1]Indicator Data'!K35&gt;AG$2,10,IF('[1]Indicator Data'!K35&lt;AG$3,0,10-(AG$2-'[1]Indicator Data'!K35)/(AG$2-AG$3)*10))),1)</f>
        <v>3.8</v>
      </c>
      <c r="AH34" s="47">
        <f t="shared" si="14"/>
        <v>0.1</v>
      </c>
      <c r="AI34" s="47">
        <f t="shared" si="14"/>
        <v>0.1</v>
      </c>
      <c r="AJ34" s="47">
        <f t="shared" si="15"/>
        <v>0</v>
      </c>
      <c r="AK34" s="47">
        <f t="shared" si="15"/>
        <v>0</v>
      </c>
      <c r="AL34" s="47">
        <f t="shared" si="16"/>
        <v>0</v>
      </c>
      <c r="AM34" s="47">
        <f t="shared" si="17"/>
        <v>0</v>
      </c>
      <c r="AN34" s="47">
        <f t="shared" si="18"/>
        <v>4.3</v>
      </c>
      <c r="AO34" s="49">
        <f t="shared" si="19"/>
        <v>0.1</v>
      </c>
      <c r="AP34" s="49">
        <f t="shared" si="44"/>
        <v>6</v>
      </c>
      <c r="AQ34" s="49">
        <f t="shared" si="20"/>
        <v>0</v>
      </c>
      <c r="AR34" s="49">
        <f t="shared" si="21"/>
        <v>0</v>
      </c>
      <c r="AS34" s="47">
        <f t="shared" si="22"/>
        <v>4.0999999999999996</v>
      </c>
      <c r="AT34" s="47">
        <f>IF('[1]Indicator Data'!L35="No data","x",IF('[1]Indicator Data'!CC35&lt;1000,"x",ROUND((IF('[1]Indicator Data'!L35&gt;AT$2,10,IF('[1]Indicator Data'!L35&lt;AT$3,0,10-(AT$2-'[1]Indicator Data'!L35)/(AT$2-AT$3)*10))),1)))</f>
        <v>1.9</v>
      </c>
      <c r="AU34" s="49">
        <f t="shared" si="23"/>
        <v>3</v>
      </c>
      <c r="AV34" s="47">
        <f>IF('[1]Indicator Data'!M35="No data","x",ROUND(IF('[1]Indicator Data'!M35=0,0,IF(LOG('[1]Indicator Data'!M35)&gt;AV$2,10,IF(LOG('[1]Indicator Data'!M35)&lt;AV$3,0,10-(AV$2-LOG('[1]Indicator Data'!M35))/(AV$2-AV$3)*10))),1))</f>
        <v>8.6</v>
      </c>
      <c r="AW34" s="48">
        <f>IF(AV34="x","x",'[1]Indicator Data'!M35/'[1]Indicator Data'!$CB35)</f>
        <v>0.43328746445976513</v>
      </c>
      <c r="AX34" s="47">
        <f t="shared" si="24"/>
        <v>4.8</v>
      </c>
      <c r="AY34" s="47">
        <f t="shared" si="45"/>
        <v>7.1</v>
      </c>
      <c r="AZ34" s="47">
        <f>IF('[1]Indicator Data'!N35="No data","x",ROUND(IF('[1]Indicator Data'!N35=0,0,IF(LOG('[1]Indicator Data'!N35)&gt;AZ$2,10,IF(LOG('[1]Indicator Data'!N35)&lt;AZ$3,0,10-(AZ$2-LOG('[1]Indicator Data'!N35))/(AZ$2-AZ$3)*10))),1))</f>
        <v>8.9</v>
      </c>
      <c r="BA34" s="48">
        <f>IF(AZ34="x","x",'[1]Indicator Data'!N35/'[1]Indicator Data'!$CB35)</f>
        <v>8.9317362037310527E-2</v>
      </c>
      <c r="BB34" s="47">
        <f t="shared" si="25"/>
        <v>10</v>
      </c>
      <c r="BC34" s="47">
        <f t="shared" si="46"/>
        <v>9.5</v>
      </c>
      <c r="BD34" s="47">
        <f>IF('[1]Indicator Data'!O35="No data","x",ROUND(IF('[1]Indicator Data'!O35=0,0,IF(LOG('[1]Indicator Data'!O35)&gt;BD$2,10,IF(LOG('[1]Indicator Data'!O35)&lt;BD$3,0,10-(BD$2-LOG('[1]Indicator Data'!O35))/(BD$2-BD$3)*10))),1))</f>
        <v>8.6</v>
      </c>
      <c r="BE34" s="48">
        <f>IF(BD34="x","x",'[1]Indicator Data'!O35/'[1]Indicator Data'!$CB35)</f>
        <v>6.4953196057497983E-2</v>
      </c>
      <c r="BF34" s="47">
        <f t="shared" si="26"/>
        <v>6.5</v>
      </c>
      <c r="BG34" s="47">
        <f t="shared" si="47"/>
        <v>7.7</v>
      </c>
      <c r="BH34" s="47">
        <f>IF('[1]Indicator Data'!P35="No data","x",ROUND(IF('[1]Indicator Data'!P35=0,0,IF(LOG('[1]Indicator Data'!P35)&gt;BH$2,10,IF(LOG('[1]Indicator Data'!P35)&lt;BH$3,0,10-(BH$2-LOG('[1]Indicator Data'!P35))/(BH$2-BH$3)*10))),1))</f>
        <v>9.3000000000000007</v>
      </c>
      <c r="BI34" s="48">
        <f>IF(BH34="x","x",'[1]Indicator Data'!P35/'[1]Indicator Data'!$CB35)</f>
        <v>0.17426662149325187</v>
      </c>
      <c r="BJ34" s="47">
        <f t="shared" si="27"/>
        <v>10</v>
      </c>
      <c r="BK34" s="47">
        <f t="shared" si="48"/>
        <v>9.6999999999999993</v>
      </c>
      <c r="BL34" s="47">
        <f t="shared" si="49"/>
        <v>8.6999999999999993</v>
      </c>
      <c r="BM34" s="47">
        <f>ROUND(IF('[1]Indicator Data'!Q35=0,0,IF(LOG('[1]Indicator Data'!Q35)&gt;BM$2,10,IF(LOG('[1]Indicator Data'!Q35)&lt;BM$3,0,10-(BM$2-LOG('[1]Indicator Data'!Q35))/(BM$2-BM$3)*10))),1)</f>
        <v>9.1999999999999993</v>
      </c>
      <c r="BN34" s="50">
        <f>'[1]Indicator Data'!R35</f>
        <v>0.99929274599999995</v>
      </c>
      <c r="BO34" s="47">
        <f t="shared" si="28"/>
        <v>10</v>
      </c>
      <c r="BP34" s="47">
        <f t="shared" si="29"/>
        <v>9.6999999999999993</v>
      </c>
      <c r="BQ34" s="47">
        <f>ROUND(IF('[1]Indicator Data'!S35=0,0,IF(LOG('[1]Indicator Data'!S35)&gt;BQ$2,10,IF(LOG('[1]Indicator Data'!S35)&lt;BQ$3,0,10-(BQ$2-LOG('[1]Indicator Data'!S35))/(BQ$2-BQ$3)*10))),1)</f>
        <v>9.1999999999999993</v>
      </c>
      <c r="BR34" s="50">
        <f>'[1]Indicator Data'!T35</f>
        <v>0.99658950199999996</v>
      </c>
      <c r="BS34" s="47">
        <f t="shared" si="30"/>
        <v>10</v>
      </c>
      <c r="BT34" s="47">
        <f t="shared" si="31"/>
        <v>9.6999999999999993</v>
      </c>
      <c r="BU34" s="47">
        <f t="shared" si="32"/>
        <v>9.6999999999999993</v>
      </c>
      <c r="BV34" s="47">
        <f>ROUND(IF('[1]Indicator Data'!U35=0,0,IF(LOG('[1]Indicator Data'!U35)&gt;BV$2,10,IF(LOG('[1]Indicator Data'!U35)&lt;BV$3,0,10-(BV$2-LOG('[1]Indicator Data'!U35))/(BV$2-BV$3)*10))),1)</f>
        <v>8.8000000000000007</v>
      </c>
      <c r="BW34" s="48">
        <f>'[1]Indicator Data'!U35/'[1]Indicator Data'!$CB35</f>
        <v>0.61781335684276362</v>
      </c>
      <c r="BX34" s="47">
        <f t="shared" si="33"/>
        <v>6.9</v>
      </c>
      <c r="BY34" s="47">
        <f t="shared" si="50"/>
        <v>8</v>
      </c>
      <c r="BZ34" s="47">
        <f>ROUND(IF('[1]Indicator Data'!V35=0,0,IF(LOG('[1]Indicator Data'!V35)&gt;BZ$2,10,IF(LOG('[1]Indicator Data'!V35)&lt;BZ$3,0,10-(BZ$2-LOG('[1]Indicator Data'!V35))/(BZ$2-BZ$3)*10))),1)</f>
        <v>9.1</v>
      </c>
      <c r="CA34" s="48">
        <f>IF('[1]Indicator Data'!V35/'[1]Indicator Data'!$CB35&gt;1,1,'[1]Indicator Data'!V35/'[1]Indicator Data'!$CB35)</f>
        <v>0.92800582806581156</v>
      </c>
      <c r="CB34" s="47">
        <f t="shared" si="34"/>
        <v>9.3000000000000007</v>
      </c>
      <c r="CC34" s="47">
        <f t="shared" si="51"/>
        <v>9.1999999999999993</v>
      </c>
      <c r="CD34" s="47">
        <f>ROUND(IF('[1]Indicator Data'!W35=0,0,IF(LOG('[1]Indicator Data'!W35)&gt;CD$2,10,IF(LOG('[1]Indicator Data'!W35)&lt;CD$3,0,10-(CD$2-LOG('[1]Indicator Data'!W35))/(CD$2-CD$3)*10))),1)</f>
        <v>9.1</v>
      </c>
      <c r="CE34" s="48">
        <f>'[1]Indicator Data'!W35/'[1]Indicator Data'!$CB35</f>
        <v>0.96312109366345466</v>
      </c>
      <c r="CF34" s="47">
        <f t="shared" si="35"/>
        <v>9.6</v>
      </c>
      <c r="CG34" s="47">
        <f t="shared" si="52"/>
        <v>9.4</v>
      </c>
      <c r="CH34" s="47">
        <f t="shared" si="36"/>
        <v>9.1999999999999993</v>
      </c>
      <c r="CI34" s="47">
        <f>IF('[1]Indicator Data'!BR35="No data","x",ROUND(IF('[1]Indicator Data'!BR35&gt;CI$2,0,IF('[1]Indicator Data'!BR35&lt;CI$3,10,(CI$2-'[1]Indicator Data'!BR35)/(CI$2-CI$3)*10)),1))</f>
        <v>6.8</v>
      </c>
      <c r="CJ34" s="47">
        <f>IF('[1]Indicator Data'!BS35="No data","x",ROUND(IF('[1]Indicator Data'!BS35&gt;CJ$2,0,IF('[1]Indicator Data'!BS35&lt;CJ$3,10,(CJ$2-'[1]Indicator Data'!BS35)/(CJ$2-CJ$3)*10)),1))</f>
        <v>6.6</v>
      </c>
      <c r="CK34" s="47">
        <f>IF('[1]Indicator Data'!AC35="No data","x",ROUND(IF('[1]Indicator Data'!AC35&gt;CK$2,0,IF('[1]Indicator Data'!AC35&lt;CK$3,10,(CK$2-'[1]Indicator Data'!AC35)/(CK$2-CK$3)*10)),1))</f>
        <v>9.6999999999999993</v>
      </c>
      <c r="CL34" s="47">
        <f t="shared" si="37"/>
        <v>7.7</v>
      </c>
      <c r="CM34" s="47">
        <f>IF('[1]Indicator Data'!X35="No data","x",ROUND(IF(LOG('[1]Indicator Data'!X35)&gt;CM$2,10,IF(LOG('[1]Indicator Data'!X35)&lt;CM$3,0,10-(CM$2-LOG('[1]Indicator Data'!X35))/(CM$2-CM$3)*10)),1))</f>
        <v>5.8</v>
      </c>
      <c r="CN34" s="47">
        <f>IF('[1]Indicator Data'!Y35="No data","x",ROUND(IF('[1]Indicator Data'!Y35&gt;CN$2,10,IF('[1]Indicator Data'!Y35&lt;CN$3,0,10-(CN$2-'[1]Indicator Data'!Y35)/(CN$2-CN$3)*10)),1))</f>
        <v>7.2</v>
      </c>
      <c r="CO34" s="47">
        <f>IF('[1]Indicator Data'!Z35="No data","x",ROUND(IF('[1]Indicator Data'!Z35&gt;CO$2,10,IF('[1]Indicator Data'!Z35&lt;CO$3,0,10-(CO$2-'[1]Indicator Data'!Z35)/(CO$2-CO$3)*10)),1))</f>
        <v>5.8</v>
      </c>
      <c r="CP34" s="47">
        <f>IF('[1]Indicator Data'!AA35="No data","x",ROUND(IF('[1]Indicator Data'!AA35&gt;CP$2,10,IF('[1]Indicator Data'!AA35&lt;CP$3,0,10-(CP$2-'[1]Indicator Data'!AA35)/(CP$2-CP$3)*10)),1))</f>
        <v>7.5</v>
      </c>
      <c r="CQ34" s="47">
        <f t="shared" si="53"/>
        <v>6.6</v>
      </c>
      <c r="CR34" s="47">
        <f t="shared" si="54"/>
        <v>7</v>
      </c>
      <c r="CS34" s="47">
        <f>IF('[1]Indicator Data'!AF35="No data","x",ROUND(IF('[1]Indicator Data'!AF35&gt;CS$2,10,IF('[1]Indicator Data'!AF35&lt;CS$3,0,10-(CS$2-'[1]Indicator Data'!AF35)/(CS$2-CS$3)*10)),1))</f>
        <v>3.7</v>
      </c>
      <c r="CT34" s="47">
        <f>IF('[1]Indicator Data'!AG35="No data","x",ROUND(IF('[1]Indicator Data'!AG35&gt;CT$2,10,IF('[1]Indicator Data'!AG35&lt;CT$3,0,10-(CT$2-'[1]Indicator Data'!AG35)/(CT$2-CT$3)*10)),1))</f>
        <v>7</v>
      </c>
      <c r="CU34" s="47">
        <f t="shared" si="55"/>
        <v>6.2</v>
      </c>
      <c r="CV34" s="47">
        <f>IF('[1]Indicator Data'!AB35="No data","x",ROUND(IF('[1]Indicator Data'!AB35&gt;CV$2,10,IF('[1]Indicator Data'!AB35&lt;CV$3,0,10-(CV$2-'[1]Indicator Data'!AB35)/(CV$2-CV$3)*10)),1))</f>
        <v>2.2999999999999998</v>
      </c>
      <c r="CW34" s="47">
        <f t="shared" si="56"/>
        <v>6.4</v>
      </c>
      <c r="CX34" s="48">
        <f>IF('[1]Indicator Data'!AD35="No data","x",'[1]Indicator Data'!AD35/'[1]Indicator Data'!$CA35)</f>
        <v>1.6853849624182509E-4</v>
      </c>
      <c r="CY34" s="47">
        <f t="shared" si="38"/>
        <v>8.3000000000000007</v>
      </c>
      <c r="CZ34" s="47">
        <f>IF('[1]Indicator Data'!AE35="No data","x",ROUND(IF('[1]Indicator Data'!AE35&gt;CZ$2,0,IF('[1]Indicator Data'!AE35&lt;CZ$3,10,(CZ$2-'[1]Indicator Data'!AE35)/(CZ$2-CZ$3)*10)),1))</f>
        <v>6</v>
      </c>
      <c r="DA34" s="47">
        <f t="shared" si="57"/>
        <v>7.2</v>
      </c>
      <c r="DB34" s="47">
        <f t="shared" si="58"/>
        <v>6.6</v>
      </c>
      <c r="DC34" s="49">
        <f t="shared" si="39"/>
        <v>8.1</v>
      </c>
      <c r="DD34" s="51">
        <f t="shared" si="40"/>
        <v>3.7</v>
      </c>
      <c r="DE34" s="47">
        <f>ROUND(IF('[1]Indicator Data'!AH35=0,0,IF('[1]Indicator Data'!AH35&gt;DE$2,10,IF('[1]Indicator Data'!AH35&lt;DE$3,0,10-(DE$2-'[1]Indicator Data'!AH35)/(DE$2-DE$3)*10))),1)</f>
        <v>7.5</v>
      </c>
      <c r="DF34" s="47">
        <f>ROUND(IF('[1]Indicator Data'!AI35=0,0,IF(LOG('[1]Indicator Data'!AI35)&gt;LOG(DF$2),10,IF(LOG('[1]Indicator Data'!AI35)&lt;LOG(DF$3),0,10-(LOG(DF$2)-LOG('[1]Indicator Data'!AI35))/(LOG(DF$2)-LOG(DF$3))*10))),1)</f>
        <v>8.1999999999999993</v>
      </c>
      <c r="DG34" s="49">
        <f t="shared" si="41"/>
        <v>7.9</v>
      </c>
      <c r="DH34" s="47">
        <f>'[1]Indicator Data'!AJ35</f>
        <v>0</v>
      </c>
      <c r="DI34" s="47">
        <f>'[1]Indicator Data'!AK35</f>
        <v>4</v>
      </c>
      <c r="DJ34" s="49">
        <f t="shared" si="42"/>
        <v>7</v>
      </c>
      <c r="DK34" s="51">
        <f t="shared" si="43"/>
        <v>7</v>
      </c>
      <c r="DL34" s="20"/>
      <c r="DM34" s="52"/>
    </row>
    <row r="35" spans="1:117" s="6" customFormat="1" x14ac:dyDescent="0.3">
      <c r="A35" s="44" t="str">
        <f>'[1]Indicator Data'!A36</f>
        <v>Canada</v>
      </c>
      <c r="B35" s="45" t="str">
        <f>'[1]Indicator Data'!B36</f>
        <v>CAN</v>
      </c>
      <c r="C35" s="46">
        <f>ROUND(IF('[1]Indicator Data'!C36=0,0.1,IF(LOG('[1]Indicator Data'!C36)&gt;C$2,10,IF(LOG('[1]Indicator Data'!C36)&lt;C$3,0,10-(C$2-LOG('[1]Indicator Data'!C36))/(C$2-C$3)*10))),1)</f>
        <v>8.4</v>
      </c>
      <c r="D35" s="47">
        <f>ROUND(IF('[1]Indicator Data'!D36=0,0.1,IF(LOG('[1]Indicator Data'!D36)&gt;D$2,10,IF(LOG('[1]Indicator Data'!D36)&lt;D$3,0,10-(D$2-LOG('[1]Indicator Data'!D36))/(D$2-D$3)*10))),1)</f>
        <v>6.8</v>
      </c>
      <c r="E35" s="47">
        <f t="shared" si="0"/>
        <v>7.7</v>
      </c>
      <c r="F35" s="47">
        <f>IF('[1]Indicator Data'!E36="No data",0.1,(ROUND(IF('[1]Indicator Data'!E36=0,0,IF(LOG('[1]Indicator Data'!E36)&gt;F$2,10,IF(LOG('[1]Indicator Data'!E36)&lt;F$3,0,10-(F$2-LOG('[1]Indicator Data'!E36))/(F$2-F$3)*10))),1)))</f>
        <v>7.4</v>
      </c>
      <c r="G35" s="47">
        <f>ROUND(IF('[1]Indicator Data'!F36=0,0,IF(LOG('[1]Indicator Data'!F36)&gt;G$2,10,IF(LOG('[1]Indicator Data'!F36)&lt;G$3,0,10-(G$2-LOG('[1]Indicator Data'!F36))/(G$2-G$3)*10))),1)</f>
        <v>6.9</v>
      </c>
      <c r="H35" s="47">
        <f>ROUND(IF('[1]Indicator Data'!G36=0,0,IF(LOG('[1]Indicator Data'!G36)&gt;H$2,10,IF(LOG('[1]Indicator Data'!G36)&lt;H$3,0,10-(H$2-LOG('[1]Indicator Data'!G36))/(H$2-H$3)*10))),1)</f>
        <v>6</v>
      </c>
      <c r="I35" s="47">
        <f>ROUND(IF('[1]Indicator Data'!H36=0,0,IF(LOG('[1]Indicator Data'!H36)&gt;I$2,10,IF(LOG('[1]Indicator Data'!H36)&lt;I$3,0,10-(I$2-LOG('[1]Indicator Data'!H36))/(I$2-I$3)*10))),1)</f>
        <v>7</v>
      </c>
      <c r="J35" s="47">
        <f t="shared" si="1"/>
        <v>6.5</v>
      </c>
      <c r="K35" s="47">
        <f>ROUND(IF('[1]Indicator Data'!I36=0,0,IF(LOG('[1]Indicator Data'!I36)&gt;K$2,10,IF(LOG('[1]Indicator Data'!I36)&lt;K$3,0,10-(K$2-LOG('[1]Indicator Data'!I36))/(K$2-K$3)*10))),1)</f>
        <v>1.5</v>
      </c>
      <c r="L35" s="47">
        <f t="shared" si="2"/>
        <v>4.5</v>
      </c>
      <c r="M35" s="47">
        <f>ROUND(IF('[1]Indicator Data'!J36=0,0,IF(LOG('[1]Indicator Data'!J36)&gt;M$2,10,IF(LOG('[1]Indicator Data'!J36)&lt;M$3,0,10-(M$2-LOG('[1]Indicator Data'!J36))/(M$2-M$3)*10))),1)</f>
        <v>4.8</v>
      </c>
      <c r="N35" s="48">
        <f>'[1]Indicator Data'!C36/'[1]Indicator Data'!$CB36</f>
        <v>6.3603080853631222E-4</v>
      </c>
      <c r="O35" s="48">
        <f>'[1]Indicator Data'!D36/'[1]Indicator Data'!$CB36</f>
        <v>2.975412257847402E-5</v>
      </c>
      <c r="P35" s="48">
        <f>IF(F35=0.1,"x",'[1]Indicator Data'!E36/'[1]Indicator Data'!$CB36)</f>
        <v>2.654466111476838E-3</v>
      </c>
      <c r="Q35" s="48">
        <f>'[1]Indicator Data'!F36/'[1]Indicator Data'!$CB36</f>
        <v>4.0309703413761588E-6</v>
      </c>
      <c r="R35" s="48">
        <f>'[1]Indicator Data'!G36/'[1]Indicator Data'!$CB36</f>
        <v>6.7005362786773967E-4</v>
      </c>
      <c r="S35" s="48">
        <f>'[1]Indicator Data'!H36/'[1]Indicator Data'!$CB36</f>
        <v>2.0428093715870847E-5</v>
      </c>
      <c r="T35" s="48">
        <f>'[1]Indicator Data'!I36/'[1]Indicator Data'!$CB36</f>
        <v>1.5573583567764798E-6</v>
      </c>
      <c r="U35" s="48">
        <f>'[1]Indicator Data'!J36/'[1]Indicator Data'!$CB36</f>
        <v>2.3857001854666152E-5</v>
      </c>
      <c r="V35" s="47">
        <f t="shared" si="3"/>
        <v>3.2</v>
      </c>
      <c r="W35" s="47">
        <f t="shared" si="4"/>
        <v>0.3</v>
      </c>
      <c r="X35" s="47">
        <f t="shared" si="5"/>
        <v>1.9</v>
      </c>
      <c r="Y35" s="47">
        <f t="shared" si="6"/>
        <v>1.8</v>
      </c>
      <c r="Z35" s="47">
        <f t="shared" si="7"/>
        <v>6.9</v>
      </c>
      <c r="AA35" s="47">
        <f t="shared" si="8"/>
        <v>0.4</v>
      </c>
      <c r="AB35" s="47">
        <f t="shared" si="9"/>
        <v>0</v>
      </c>
      <c r="AC35" s="47">
        <f t="shared" si="10"/>
        <v>0.2</v>
      </c>
      <c r="AD35" s="47">
        <f t="shared" si="11"/>
        <v>0</v>
      </c>
      <c r="AE35" s="47">
        <f t="shared" si="12"/>
        <v>0.1</v>
      </c>
      <c r="AF35" s="47">
        <f t="shared" si="13"/>
        <v>0</v>
      </c>
      <c r="AG35" s="47">
        <f>ROUND(IF('[1]Indicator Data'!K36=0,0,IF('[1]Indicator Data'!K36&gt;AG$2,10,IF('[1]Indicator Data'!K36&lt;AG$3,0,10-(AG$2-'[1]Indicator Data'!K36)/(AG$2-AG$3)*10))),1)</f>
        <v>1</v>
      </c>
      <c r="AH35" s="47">
        <f t="shared" si="14"/>
        <v>5.8</v>
      </c>
      <c r="AI35" s="47">
        <f t="shared" si="14"/>
        <v>3.6</v>
      </c>
      <c r="AJ35" s="47">
        <f t="shared" si="15"/>
        <v>3.2</v>
      </c>
      <c r="AK35" s="47">
        <f t="shared" si="15"/>
        <v>3.5</v>
      </c>
      <c r="AL35" s="47">
        <f t="shared" si="16"/>
        <v>3.4</v>
      </c>
      <c r="AM35" s="47">
        <f t="shared" si="17"/>
        <v>0.8</v>
      </c>
      <c r="AN35" s="47">
        <f t="shared" si="18"/>
        <v>2.7</v>
      </c>
      <c r="AO35" s="49">
        <f t="shared" si="19"/>
        <v>5.5</v>
      </c>
      <c r="AP35" s="49">
        <f t="shared" si="44"/>
        <v>5.2</v>
      </c>
      <c r="AQ35" s="49">
        <f t="shared" si="20"/>
        <v>6.9</v>
      </c>
      <c r="AR35" s="49">
        <f t="shared" si="21"/>
        <v>2.6</v>
      </c>
      <c r="AS35" s="47">
        <f t="shared" si="22"/>
        <v>1.9</v>
      </c>
      <c r="AT35" s="47">
        <f>IF('[1]Indicator Data'!L36="No data","x",IF('[1]Indicator Data'!CC36&lt;1000,"x",ROUND((IF('[1]Indicator Data'!L36&gt;AT$2,10,IF('[1]Indicator Data'!L36&lt;AT$3,0,10-(AT$2-'[1]Indicator Data'!L36)/(AT$2-AT$3)*10))),1)))</f>
        <v>3.8</v>
      </c>
      <c r="AU35" s="49">
        <f t="shared" si="23"/>
        <v>2.9</v>
      </c>
      <c r="AV35" s="47" t="str">
        <f>IF('[1]Indicator Data'!M36="No data","x",ROUND(IF('[1]Indicator Data'!M36=0,0,IF(LOG('[1]Indicator Data'!M36)&gt;AV$2,10,IF(LOG('[1]Indicator Data'!M36)&lt;AV$3,0,10-(AV$2-LOG('[1]Indicator Data'!M36))/(AV$2-AV$3)*10))),1))</f>
        <v>x</v>
      </c>
      <c r="AW35" s="48" t="str">
        <f>IF(AV35="x","x",'[1]Indicator Data'!M36/'[1]Indicator Data'!$CB36)</f>
        <v>x</v>
      </c>
      <c r="AX35" s="47" t="str">
        <f t="shared" si="24"/>
        <v>x</v>
      </c>
      <c r="AY35" s="47" t="str">
        <f t="shared" si="45"/>
        <v>x</v>
      </c>
      <c r="AZ35" s="47" t="str">
        <f>IF('[1]Indicator Data'!N36="No data","x",ROUND(IF('[1]Indicator Data'!N36=0,0,IF(LOG('[1]Indicator Data'!N36)&gt;AZ$2,10,IF(LOG('[1]Indicator Data'!N36)&lt;AZ$3,0,10-(AZ$2-LOG('[1]Indicator Data'!N36))/(AZ$2-AZ$3)*10))),1))</f>
        <v>x</v>
      </c>
      <c r="BA35" s="48" t="str">
        <f>IF(AZ35="x","x",'[1]Indicator Data'!N36/'[1]Indicator Data'!$CB36)</f>
        <v>x</v>
      </c>
      <c r="BB35" s="47" t="str">
        <f t="shared" si="25"/>
        <v>x</v>
      </c>
      <c r="BC35" s="47" t="str">
        <f t="shared" si="46"/>
        <v>x</v>
      </c>
      <c r="BD35" s="47" t="str">
        <f>IF('[1]Indicator Data'!O36="No data","x",ROUND(IF('[1]Indicator Data'!O36=0,0,IF(LOG('[1]Indicator Data'!O36)&gt;BD$2,10,IF(LOG('[1]Indicator Data'!O36)&lt;BD$3,0,10-(BD$2-LOG('[1]Indicator Data'!O36))/(BD$2-BD$3)*10))),1))</f>
        <v>x</v>
      </c>
      <c r="BE35" s="48" t="str">
        <f>IF(BD35="x","x",'[1]Indicator Data'!O36/'[1]Indicator Data'!$CB36)</f>
        <v>x</v>
      </c>
      <c r="BF35" s="47" t="str">
        <f t="shared" si="26"/>
        <v>x</v>
      </c>
      <c r="BG35" s="47" t="str">
        <f t="shared" si="47"/>
        <v>x</v>
      </c>
      <c r="BH35" s="47" t="str">
        <f>IF('[1]Indicator Data'!P36="No data","x",ROUND(IF('[1]Indicator Data'!P36=0,0,IF(LOG('[1]Indicator Data'!P36)&gt;BH$2,10,IF(LOG('[1]Indicator Data'!P36)&lt;BH$3,0,10-(BH$2-LOG('[1]Indicator Data'!P36))/(BH$2-BH$3)*10))),1))</f>
        <v>x</v>
      </c>
      <c r="BI35" s="48" t="str">
        <f>IF(BH35="x","x",'[1]Indicator Data'!P36/'[1]Indicator Data'!$CB36)</f>
        <v>x</v>
      </c>
      <c r="BJ35" s="47" t="str">
        <f t="shared" si="27"/>
        <v>x</v>
      </c>
      <c r="BK35" s="47" t="str">
        <f t="shared" si="48"/>
        <v>x</v>
      </c>
      <c r="BL35" s="47" t="str">
        <f t="shared" si="49"/>
        <v>x</v>
      </c>
      <c r="BM35" s="47">
        <f>ROUND(IF('[1]Indicator Data'!Q36=0,0,IF(LOG('[1]Indicator Data'!Q36)&gt;BM$2,10,IF(LOG('[1]Indicator Data'!Q36)&lt;BM$3,0,10-(BM$2-LOG('[1]Indicator Data'!Q36))/(BM$2-BM$3)*10))),1)</f>
        <v>0</v>
      </c>
      <c r="BN35" s="50">
        <f>'[1]Indicator Data'!R36</f>
        <v>0</v>
      </c>
      <c r="BO35" s="47">
        <f t="shared" si="28"/>
        <v>0</v>
      </c>
      <c r="BP35" s="47">
        <f t="shared" si="29"/>
        <v>0</v>
      </c>
      <c r="BQ35" s="47">
        <f>ROUND(IF('[1]Indicator Data'!S36=0,0,IF(LOG('[1]Indicator Data'!S36)&gt;BQ$2,10,IF(LOG('[1]Indicator Data'!S36)&lt;BQ$3,0,10-(BQ$2-LOG('[1]Indicator Data'!S36))/(BQ$2-BQ$3)*10))),1)</f>
        <v>0</v>
      </c>
      <c r="BR35" s="50">
        <f>'[1]Indicator Data'!T36</f>
        <v>0</v>
      </c>
      <c r="BS35" s="47">
        <f t="shared" si="30"/>
        <v>0</v>
      </c>
      <c r="BT35" s="47">
        <f t="shared" si="31"/>
        <v>0</v>
      </c>
      <c r="BU35" s="47">
        <f t="shared" si="32"/>
        <v>0</v>
      </c>
      <c r="BV35" s="47">
        <f>ROUND(IF('[1]Indicator Data'!U36=0,0,IF(LOG('[1]Indicator Data'!U36)&gt;BV$2,10,IF(LOG('[1]Indicator Data'!U36)&lt;BV$3,0,10-(BV$2-LOG('[1]Indicator Data'!U36))/(BV$2-BV$3)*10))),1)</f>
        <v>0</v>
      </c>
      <c r="BW35" s="48">
        <f>'[1]Indicator Data'!U36/'[1]Indicator Data'!$CB36</f>
        <v>0</v>
      </c>
      <c r="BX35" s="47">
        <f t="shared" si="33"/>
        <v>0</v>
      </c>
      <c r="BY35" s="47">
        <f t="shared" si="50"/>
        <v>0</v>
      </c>
      <c r="BZ35" s="47">
        <f>ROUND(IF('[1]Indicator Data'!V36=0,0,IF(LOG('[1]Indicator Data'!V36)&gt;BZ$2,10,IF(LOG('[1]Indicator Data'!V36)&lt;BZ$3,0,10-(BZ$2-LOG('[1]Indicator Data'!V36))/(BZ$2-BZ$3)*10))),1)</f>
        <v>0</v>
      </c>
      <c r="CA35" s="48">
        <f>IF('[1]Indicator Data'!V36/'[1]Indicator Data'!$CB36&gt;1,1,'[1]Indicator Data'!V36/'[1]Indicator Data'!$CB36)</f>
        <v>0</v>
      </c>
      <c r="CB35" s="47">
        <f t="shared" si="34"/>
        <v>0</v>
      </c>
      <c r="CC35" s="47">
        <f t="shared" si="51"/>
        <v>0</v>
      </c>
      <c r="CD35" s="47">
        <f>ROUND(IF('[1]Indicator Data'!W36=0,0,IF(LOG('[1]Indicator Data'!W36)&gt;CD$2,10,IF(LOG('[1]Indicator Data'!W36)&lt;CD$3,0,10-(CD$2-LOG('[1]Indicator Data'!W36))/(CD$2-CD$3)*10))),1)</f>
        <v>0</v>
      </c>
      <c r="CE35" s="48">
        <f>'[1]Indicator Data'!W36/'[1]Indicator Data'!$CB36</f>
        <v>0</v>
      </c>
      <c r="CF35" s="47">
        <f t="shared" si="35"/>
        <v>0</v>
      </c>
      <c r="CG35" s="47">
        <f t="shared" si="52"/>
        <v>0</v>
      </c>
      <c r="CH35" s="47">
        <f t="shared" si="36"/>
        <v>0</v>
      </c>
      <c r="CI35" s="47">
        <f>IF('[1]Indicator Data'!BR36="No data","x",ROUND(IF('[1]Indicator Data'!BR36&gt;CI$2,0,IF('[1]Indicator Data'!BR36&lt;CI$3,10,(CI$2-'[1]Indicator Data'!BR36)/(CI$2-CI$3)*10)),1))</f>
        <v>0.1</v>
      </c>
      <c r="CJ35" s="47">
        <f>IF('[1]Indicator Data'!BS36="No data","x",ROUND(IF('[1]Indicator Data'!BS36&gt;CJ$2,0,IF('[1]Indicator Data'!BS36&lt;CJ$3,10,(CJ$2-'[1]Indicator Data'!BS36)/(CJ$2-CJ$3)*10)),1))</f>
        <v>0.1</v>
      </c>
      <c r="CK35" s="47" t="str">
        <f>IF('[1]Indicator Data'!AC36="No data","x",ROUND(IF('[1]Indicator Data'!AC36&gt;CK$2,0,IF('[1]Indicator Data'!AC36&lt;CK$3,10,(CK$2-'[1]Indicator Data'!AC36)/(CK$2-CK$3)*10)),1))</f>
        <v>x</v>
      </c>
      <c r="CL35" s="47">
        <f t="shared" si="37"/>
        <v>0.1</v>
      </c>
      <c r="CM35" s="47">
        <f>IF('[1]Indicator Data'!X36="No data","x",ROUND(IF(LOG('[1]Indicator Data'!X36)&gt;CM$2,10,IF(LOG('[1]Indicator Data'!X36)&lt;CM$3,0,10-(CM$2-LOG('[1]Indicator Data'!X36))/(CM$2-CM$3)*10)),1))</f>
        <v>2</v>
      </c>
      <c r="CN35" s="47">
        <f>IF('[1]Indicator Data'!Y36="No data","x",ROUND(IF('[1]Indicator Data'!Y36&gt;CN$2,10,IF('[1]Indicator Data'!Y36&lt;CN$3,0,10-(CN$2-'[1]Indicator Data'!Y36)/(CN$2-CN$3)*10)),1))</f>
        <v>2.4</v>
      </c>
      <c r="CO35" s="47">
        <f>IF('[1]Indicator Data'!Z36="No data","x",ROUND(IF('[1]Indicator Data'!Z36&gt;CO$2,10,IF('[1]Indicator Data'!Z36&lt;CO$3,0,10-(CO$2-'[1]Indicator Data'!Z36)/(CO$2-CO$3)*10)),1))</f>
        <v>8.1999999999999993</v>
      </c>
      <c r="CP35" s="47">
        <f>IF('[1]Indicator Data'!AA36="No data","x",ROUND(IF('[1]Indicator Data'!AA36&gt;CP$2,10,IF('[1]Indicator Data'!AA36&lt;CP$3,0,10-(CP$2-'[1]Indicator Data'!AA36)/(CP$2-CP$3)*10)),1))</f>
        <v>1.1000000000000001</v>
      </c>
      <c r="CQ35" s="47">
        <f t="shared" si="53"/>
        <v>3.4</v>
      </c>
      <c r="CR35" s="47">
        <f t="shared" si="54"/>
        <v>2.2999999999999998</v>
      </c>
      <c r="CS35" s="47">
        <f>IF('[1]Indicator Data'!AF36="No data","x",ROUND(IF('[1]Indicator Data'!AF36&gt;CS$2,10,IF('[1]Indicator Data'!AF36&lt;CS$3,0,10-(CS$2-'[1]Indicator Data'!AF36)/(CS$2-CS$3)*10)),1))</f>
        <v>0</v>
      </c>
      <c r="CT35" s="47">
        <f>IF('[1]Indicator Data'!AG36="No data","x",ROUND(IF('[1]Indicator Data'!AG36&gt;CT$2,10,IF('[1]Indicator Data'!AG36&lt;CT$3,0,10-(CT$2-'[1]Indicator Data'!AG36)/(CT$2-CT$3)*10)),1))</f>
        <v>0.2</v>
      </c>
      <c r="CU35" s="47">
        <f t="shared" si="55"/>
        <v>2.2999999999999998</v>
      </c>
      <c r="CV35" s="47">
        <f>IF('[1]Indicator Data'!AB36="No data","x",ROUND(IF('[1]Indicator Data'!AB36&gt;CV$2,10,IF('[1]Indicator Data'!AB36&lt;CV$3,0,10-(CV$2-'[1]Indicator Data'!AB36)/(CV$2-CV$3)*10)),1))</f>
        <v>0</v>
      </c>
      <c r="CW35" s="47">
        <f t="shared" si="56"/>
        <v>0.1</v>
      </c>
      <c r="CX35" s="48">
        <f>IF('[1]Indicator Data'!AD36="No data","x",'[1]Indicator Data'!AD36/'[1]Indicator Data'!$CA36)</f>
        <v>8.1619606425780062E-4</v>
      </c>
      <c r="CY35" s="47">
        <f t="shared" si="38"/>
        <v>1.8</v>
      </c>
      <c r="CZ35" s="47">
        <f>IF('[1]Indicator Data'!AE36="No data","x",ROUND(IF('[1]Indicator Data'!AE36&gt;CZ$2,0,IF('[1]Indicator Data'!AE36&lt;CZ$3,10,(CZ$2-'[1]Indicator Data'!AE36)/(CZ$2-CZ$3)*10)),1))</f>
        <v>0</v>
      </c>
      <c r="DA35" s="47">
        <f t="shared" si="57"/>
        <v>0.9</v>
      </c>
      <c r="DB35" s="47">
        <f t="shared" si="58"/>
        <v>1.1000000000000001</v>
      </c>
      <c r="DC35" s="49">
        <f t="shared" si="39"/>
        <v>1.2</v>
      </c>
      <c r="DD35" s="51">
        <f t="shared" si="40"/>
        <v>4.3</v>
      </c>
      <c r="DE35" s="47">
        <f>ROUND(IF('[1]Indicator Data'!AH36=0,0,IF('[1]Indicator Data'!AH36&gt;DE$2,10,IF('[1]Indicator Data'!AH36&lt;DE$3,0,10-(DE$2-'[1]Indicator Data'!AH36)/(DE$2-DE$3)*10))),1)</f>
        <v>0.1</v>
      </c>
      <c r="DF35" s="47">
        <f>ROUND(IF('[1]Indicator Data'!AI36=0,0,IF(LOG('[1]Indicator Data'!AI36)&gt;LOG(DF$2),10,IF(LOG('[1]Indicator Data'!AI36)&lt;LOG(DF$3),0,10-(LOG(DF$2)-LOG('[1]Indicator Data'!AI36))/(LOG(DF$2)-LOG(DF$3))*10))),1)</f>
        <v>0</v>
      </c>
      <c r="DG35" s="49">
        <f t="shared" si="41"/>
        <v>0.1</v>
      </c>
      <c r="DH35" s="47">
        <f>'[1]Indicator Data'!AJ36</f>
        <v>0</v>
      </c>
      <c r="DI35" s="47">
        <f>'[1]Indicator Data'!AK36</f>
        <v>0</v>
      </c>
      <c r="DJ35" s="49">
        <f t="shared" si="42"/>
        <v>0</v>
      </c>
      <c r="DK35" s="51">
        <f t="shared" si="43"/>
        <v>0.1</v>
      </c>
      <c r="DL35" s="20"/>
      <c r="DM35" s="52"/>
    </row>
    <row r="36" spans="1:117" s="6" customFormat="1" x14ac:dyDescent="0.3">
      <c r="A36" s="44" t="str">
        <f>'[1]Indicator Data'!A37</f>
        <v>Central African Republic</v>
      </c>
      <c r="B36" s="45" t="str">
        <f>'[1]Indicator Data'!B37</f>
        <v>CAF</v>
      </c>
      <c r="C36" s="46">
        <f>ROUND(IF('[1]Indicator Data'!C37=0,0.1,IF(LOG('[1]Indicator Data'!C37)&gt;C$2,10,IF(LOG('[1]Indicator Data'!C37)&lt;C$3,0,10-(C$2-LOG('[1]Indicator Data'!C37))/(C$2-C$3)*10))),1)</f>
        <v>0.1</v>
      </c>
      <c r="D36" s="47">
        <f>ROUND(IF('[1]Indicator Data'!D37=0,0.1,IF(LOG('[1]Indicator Data'!D37)&gt;D$2,10,IF(LOG('[1]Indicator Data'!D37)&lt;D$3,0,10-(D$2-LOG('[1]Indicator Data'!D37))/(D$2-D$3)*10))),1)</f>
        <v>0.1</v>
      </c>
      <c r="E36" s="47">
        <f t="shared" si="0"/>
        <v>0.1</v>
      </c>
      <c r="F36" s="47">
        <f>IF('[1]Indicator Data'!E37="No data",0.1,(ROUND(IF('[1]Indicator Data'!E37=0,0,IF(LOG('[1]Indicator Data'!E37)&gt;F$2,10,IF(LOG('[1]Indicator Data'!E37)&lt;F$3,0,10-(F$2-LOG('[1]Indicator Data'!E37))/(F$2-F$3)*10))),1)))</f>
        <v>6.4</v>
      </c>
      <c r="G36" s="47">
        <f>ROUND(IF('[1]Indicator Data'!F37=0,0,IF(LOG('[1]Indicator Data'!F37)&gt;G$2,10,IF(LOG('[1]Indicator Data'!F37)&lt;G$3,0,10-(G$2-LOG('[1]Indicator Data'!F37))/(G$2-G$3)*10))),1)</f>
        <v>0</v>
      </c>
      <c r="H36" s="47">
        <f>ROUND(IF('[1]Indicator Data'!G37=0,0,IF(LOG('[1]Indicator Data'!G37)&gt;H$2,10,IF(LOG('[1]Indicator Data'!G37)&lt;H$3,0,10-(H$2-LOG('[1]Indicator Data'!G37))/(H$2-H$3)*10))),1)</f>
        <v>0</v>
      </c>
      <c r="I36" s="47">
        <f>ROUND(IF('[1]Indicator Data'!H37=0,0,IF(LOG('[1]Indicator Data'!H37)&gt;I$2,10,IF(LOG('[1]Indicator Data'!H37)&lt;I$3,0,10-(I$2-LOG('[1]Indicator Data'!H37))/(I$2-I$3)*10))),1)</f>
        <v>0</v>
      </c>
      <c r="J36" s="47">
        <f t="shared" si="1"/>
        <v>0</v>
      </c>
      <c r="K36" s="47">
        <f>ROUND(IF('[1]Indicator Data'!I37=0,0,IF(LOG('[1]Indicator Data'!I37)&gt;K$2,10,IF(LOG('[1]Indicator Data'!I37)&lt;K$3,0,10-(K$2-LOG('[1]Indicator Data'!I37))/(K$2-K$3)*10))),1)</f>
        <v>0</v>
      </c>
      <c r="L36" s="47">
        <f t="shared" si="2"/>
        <v>0</v>
      </c>
      <c r="M36" s="47">
        <f>ROUND(IF('[1]Indicator Data'!J37=0,0,IF(LOG('[1]Indicator Data'!J37)&gt;M$2,10,IF(LOG('[1]Indicator Data'!J37)&lt;M$3,0,10-(M$2-LOG('[1]Indicator Data'!J37))/(M$2-M$3)*10))),1)</f>
        <v>0</v>
      </c>
      <c r="N36" s="48">
        <f>'[1]Indicator Data'!C37/'[1]Indicator Data'!$CB37</f>
        <v>0</v>
      </c>
      <c r="O36" s="48">
        <f>'[1]Indicator Data'!D37/'[1]Indicator Data'!$CB37</f>
        <v>0</v>
      </c>
      <c r="P36" s="48">
        <f>IF(F36=0.1,"x",'[1]Indicator Data'!E37/'[1]Indicator Data'!$CB37)</f>
        <v>7.5738897053734648E-3</v>
      </c>
      <c r="Q36" s="48">
        <f>'[1]Indicator Data'!F37/'[1]Indicator Data'!$CB37</f>
        <v>0</v>
      </c>
      <c r="R36" s="48">
        <f>'[1]Indicator Data'!G37/'[1]Indicator Data'!$CB37</f>
        <v>0</v>
      </c>
      <c r="S36" s="48">
        <f>'[1]Indicator Data'!H37/'[1]Indicator Data'!$CB37</f>
        <v>0</v>
      </c>
      <c r="T36" s="48">
        <f>'[1]Indicator Data'!I37/'[1]Indicator Data'!$CB37</f>
        <v>0</v>
      </c>
      <c r="U36" s="48">
        <f>'[1]Indicator Data'!J37/'[1]Indicator Data'!$CB37</f>
        <v>0</v>
      </c>
      <c r="V36" s="47">
        <f t="shared" si="3"/>
        <v>0</v>
      </c>
      <c r="W36" s="47">
        <f t="shared" si="4"/>
        <v>0</v>
      </c>
      <c r="X36" s="47">
        <f t="shared" si="5"/>
        <v>0</v>
      </c>
      <c r="Y36" s="47">
        <f t="shared" si="6"/>
        <v>5</v>
      </c>
      <c r="Z36" s="47">
        <f t="shared" si="7"/>
        <v>0</v>
      </c>
      <c r="AA36" s="47">
        <f t="shared" si="8"/>
        <v>0</v>
      </c>
      <c r="AB36" s="47">
        <f t="shared" si="9"/>
        <v>0</v>
      </c>
      <c r="AC36" s="47">
        <f t="shared" si="10"/>
        <v>0</v>
      </c>
      <c r="AD36" s="47">
        <f t="shared" si="11"/>
        <v>0</v>
      </c>
      <c r="AE36" s="47">
        <f t="shared" si="12"/>
        <v>0</v>
      </c>
      <c r="AF36" s="47">
        <f t="shared" si="13"/>
        <v>0</v>
      </c>
      <c r="AG36" s="47">
        <f>ROUND(IF('[1]Indicator Data'!K37=0,0,IF('[1]Indicator Data'!K37&gt;AG$2,10,IF('[1]Indicator Data'!K37&lt;AG$3,0,10-(AG$2-'[1]Indicator Data'!K37)/(AG$2-AG$3)*10))),1)</f>
        <v>0</v>
      </c>
      <c r="AH36" s="47">
        <f t="shared" si="14"/>
        <v>0.1</v>
      </c>
      <c r="AI36" s="47">
        <f t="shared" si="14"/>
        <v>0.1</v>
      </c>
      <c r="AJ36" s="47">
        <f t="shared" si="15"/>
        <v>0</v>
      </c>
      <c r="AK36" s="47">
        <f t="shared" si="15"/>
        <v>0</v>
      </c>
      <c r="AL36" s="47">
        <f t="shared" si="16"/>
        <v>0</v>
      </c>
      <c r="AM36" s="47">
        <f t="shared" si="17"/>
        <v>0</v>
      </c>
      <c r="AN36" s="47">
        <f t="shared" si="18"/>
        <v>0</v>
      </c>
      <c r="AO36" s="49">
        <f t="shared" si="19"/>
        <v>0.1</v>
      </c>
      <c r="AP36" s="49">
        <f t="shared" si="44"/>
        <v>5.7</v>
      </c>
      <c r="AQ36" s="49">
        <f t="shared" si="20"/>
        <v>0</v>
      </c>
      <c r="AR36" s="49">
        <f t="shared" si="21"/>
        <v>0</v>
      </c>
      <c r="AS36" s="47">
        <f t="shared" si="22"/>
        <v>0</v>
      </c>
      <c r="AT36" s="47">
        <f>IF('[1]Indicator Data'!L37="No data","x",IF('[1]Indicator Data'!CC37&lt;1000,"x",ROUND((IF('[1]Indicator Data'!L37&gt;AT$2,10,IF('[1]Indicator Data'!L37&lt;AT$3,0,10-(AT$2-'[1]Indicator Data'!L37)/(AT$2-AT$3)*10))),1)))</f>
        <v>1</v>
      </c>
      <c r="AU36" s="49">
        <f t="shared" si="23"/>
        <v>0.5</v>
      </c>
      <c r="AV36" s="47">
        <f>IF('[1]Indicator Data'!M37="No data","x",ROUND(IF('[1]Indicator Data'!M37=0,0,IF(LOG('[1]Indicator Data'!M37)&gt;AV$2,10,IF(LOG('[1]Indicator Data'!M37)&lt;AV$3,0,10-(AV$2-LOG('[1]Indicator Data'!M37))/(AV$2-AV$3)*10))),1))</f>
        <v>7.4</v>
      </c>
      <c r="AW36" s="48">
        <f>IF(AV36="x","x",'[1]Indicator Data'!M37/'[1]Indicator Data'!$CB37)</f>
        <v>0.31812371954501228</v>
      </c>
      <c r="AX36" s="47">
        <f t="shared" si="24"/>
        <v>3.5</v>
      </c>
      <c r="AY36" s="47">
        <f t="shared" si="45"/>
        <v>5.8</v>
      </c>
      <c r="AZ36" s="47">
        <f>IF('[1]Indicator Data'!N37="No data","x",ROUND(IF('[1]Indicator Data'!N37=0,0,IF(LOG('[1]Indicator Data'!N37)&gt;AZ$2,10,IF(LOG('[1]Indicator Data'!N37)&lt;AZ$3,0,10-(AZ$2-LOG('[1]Indicator Data'!N37))/(AZ$2-AZ$3)*10))),1))</f>
        <v>8.1999999999999993</v>
      </c>
      <c r="BA36" s="48">
        <f>IF(AZ36="x","x",'[1]Indicator Data'!N37/'[1]Indicator Data'!$CB37)</f>
        <v>0.17736499545907919</v>
      </c>
      <c r="BB36" s="47">
        <f t="shared" si="25"/>
        <v>10</v>
      </c>
      <c r="BC36" s="47">
        <f t="shared" si="46"/>
        <v>9.3000000000000007</v>
      </c>
      <c r="BD36" s="47">
        <f>IF('[1]Indicator Data'!O37="No data","x",ROUND(IF('[1]Indicator Data'!O37=0,0,IF(LOG('[1]Indicator Data'!O37)&gt;BD$2,10,IF(LOG('[1]Indicator Data'!O37)&lt;BD$3,0,10-(BD$2-LOG('[1]Indicator Data'!O37))/(BD$2-BD$3)*10))),1))</f>
        <v>4</v>
      </c>
      <c r="BE36" s="48">
        <f>IF(BD36="x","x",'[1]Indicator Data'!O37/'[1]Indicator Data'!$CB37)</f>
        <v>4.877363662944311E-4</v>
      </c>
      <c r="BF36" s="47">
        <f t="shared" si="26"/>
        <v>0</v>
      </c>
      <c r="BG36" s="47">
        <f t="shared" si="47"/>
        <v>2.2000000000000002</v>
      </c>
      <c r="BH36" s="47">
        <f>IF('[1]Indicator Data'!P37="No data","x",ROUND(IF('[1]Indicator Data'!P37=0,0,IF(LOG('[1]Indicator Data'!P37)&gt;BH$2,10,IF(LOG('[1]Indicator Data'!P37)&lt;BH$3,0,10-(BH$2-LOG('[1]Indicator Data'!P37))/(BH$2-BH$3)*10))),1))</f>
        <v>8.3000000000000007</v>
      </c>
      <c r="BI36" s="48">
        <f>IF(BH36="x","x",'[1]Indicator Data'!P37/'[1]Indicator Data'!$CB37)</f>
        <v>0.18983467541067364</v>
      </c>
      <c r="BJ36" s="47">
        <f t="shared" si="27"/>
        <v>10</v>
      </c>
      <c r="BK36" s="47">
        <f t="shared" si="48"/>
        <v>9.3000000000000007</v>
      </c>
      <c r="BL36" s="47">
        <f t="shared" si="49"/>
        <v>7.6</v>
      </c>
      <c r="BM36" s="47">
        <f>ROUND(IF('[1]Indicator Data'!Q37=0,0,IF(LOG('[1]Indicator Data'!Q37)&gt;BM$2,10,IF(LOG('[1]Indicator Data'!Q37)&lt;BM$3,0,10-(BM$2-LOG('[1]Indicator Data'!Q37))/(BM$2-BM$3)*10))),1)</f>
        <v>8.1999999999999993</v>
      </c>
      <c r="BN36" s="50">
        <f>'[1]Indicator Data'!R37</f>
        <v>1</v>
      </c>
      <c r="BO36" s="47">
        <f t="shared" si="28"/>
        <v>10</v>
      </c>
      <c r="BP36" s="47">
        <f t="shared" si="29"/>
        <v>9.3000000000000007</v>
      </c>
      <c r="BQ36" s="47">
        <f>ROUND(IF('[1]Indicator Data'!S37=0,0,IF(LOG('[1]Indicator Data'!S37)&gt;BQ$2,10,IF(LOG('[1]Indicator Data'!S37)&lt;BQ$3,0,10-(BQ$2-LOG('[1]Indicator Data'!S37))/(BQ$2-BQ$3)*10))),1)</f>
        <v>8.1999999999999993</v>
      </c>
      <c r="BR36" s="50">
        <f>'[1]Indicator Data'!T37</f>
        <v>1</v>
      </c>
      <c r="BS36" s="47">
        <f t="shared" si="30"/>
        <v>10</v>
      </c>
      <c r="BT36" s="47">
        <f t="shared" si="31"/>
        <v>9.3000000000000007</v>
      </c>
      <c r="BU36" s="47">
        <f t="shared" si="32"/>
        <v>9.3000000000000007</v>
      </c>
      <c r="BV36" s="47">
        <f>ROUND(IF('[1]Indicator Data'!U37=0,0,IF(LOG('[1]Indicator Data'!U37)&gt;BV$2,10,IF(LOG('[1]Indicator Data'!U37)&lt;BV$3,0,10-(BV$2-LOG('[1]Indicator Data'!U37))/(BV$2-BV$3)*10))),1)</f>
        <v>8.1</v>
      </c>
      <c r="BW36" s="48">
        <f>'[1]Indicator Data'!U37/'[1]Indicator Data'!$CB37</f>
        <v>0.96948577756246102</v>
      </c>
      <c r="BX36" s="47">
        <f t="shared" si="33"/>
        <v>10</v>
      </c>
      <c r="BY36" s="47">
        <f t="shared" si="50"/>
        <v>9.3000000000000007</v>
      </c>
      <c r="BZ36" s="47">
        <f>ROUND(IF('[1]Indicator Data'!V37=0,0,IF(LOG('[1]Indicator Data'!V37)&gt;BZ$2,10,IF(LOG('[1]Indicator Data'!V37)&lt;BZ$3,0,10-(BZ$2-LOG('[1]Indicator Data'!V37))/(BZ$2-BZ$3)*10))),1)</f>
        <v>8.1</v>
      </c>
      <c r="CA36" s="48">
        <f>IF('[1]Indicator Data'!V37/'[1]Indicator Data'!$CB37&gt;1,1,'[1]Indicator Data'!V37/'[1]Indicator Data'!$CB37)</f>
        <v>0.99159252035760659</v>
      </c>
      <c r="CB36" s="47">
        <f t="shared" si="34"/>
        <v>9.9</v>
      </c>
      <c r="CC36" s="47">
        <f t="shared" si="51"/>
        <v>9.1999999999999993</v>
      </c>
      <c r="CD36" s="47">
        <f>ROUND(IF('[1]Indicator Data'!W37=0,0,IF(LOG('[1]Indicator Data'!W37)&gt;CD$2,10,IF(LOG('[1]Indicator Data'!W37)&lt;CD$3,0,10-(CD$2-LOG('[1]Indicator Data'!W37))/(CD$2-CD$3)*10))),1)</f>
        <v>8.1</v>
      </c>
      <c r="CE36" s="48">
        <f>'[1]Indicator Data'!W37/'[1]Indicator Data'!$CB37</f>
        <v>0.99615540460972263</v>
      </c>
      <c r="CF36" s="47">
        <f t="shared" si="35"/>
        <v>10</v>
      </c>
      <c r="CG36" s="47">
        <f t="shared" si="52"/>
        <v>9.3000000000000007</v>
      </c>
      <c r="CH36" s="47">
        <f t="shared" si="36"/>
        <v>9.3000000000000007</v>
      </c>
      <c r="CI36" s="47">
        <f>IF('[1]Indicator Data'!BR37="No data","x",ROUND(IF('[1]Indicator Data'!BR37&gt;CI$2,0,IF('[1]Indicator Data'!BR37&lt;CI$3,10,(CI$2-'[1]Indicator Data'!BR37)/(CI$2-CI$3)*10)),1))</f>
        <v>8.3000000000000007</v>
      </c>
      <c r="CJ36" s="47">
        <f>IF('[1]Indicator Data'!BS37="No data","x",ROUND(IF('[1]Indicator Data'!BS37&gt;CJ$2,0,IF('[1]Indicator Data'!BS37&lt;CJ$3,10,(CJ$2-'[1]Indicator Data'!BS37)/(CJ$2-CJ$3)*10)),1))</f>
        <v>8.9</v>
      </c>
      <c r="CK36" s="47">
        <f>IF('[1]Indicator Data'!AC37="No data","x",ROUND(IF('[1]Indicator Data'!AC37&gt;CK$2,0,IF('[1]Indicator Data'!AC37&lt;CK$3,10,(CK$2-'[1]Indicator Data'!AC37)/(CK$2-CK$3)*10)),1))</f>
        <v>8.3000000000000007</v>
      </c>
      <c r="CL36" s="47">
        <f t="shared" si="37"/>
        <v>8.5</v>
      </c>
      <c r="CM36" s="47">
        <f>IF('[1]Indicator Data'!X37="No data","x",ROUND(IF(LOG('[1]Indicator Data'!X37)&gt;CM$2,10,IF(LOG('[1]Indicator Data'!X37)&lt;CM$3,0,10-(CM$2-LOG('[1]Indicator Data'!X37))/(CM$2-CM$3)*10)),1))</f>
        <v>2.9</v>
      </c>
      <c r="CN36" s="47">
        <f>IF('[1]Indicator Data'!Y37="No data","x",ROUND(IF('[1]Indicator Data'!Y37&gt;CN$2,10,IF('[1]Indicator Data'!Y37&lt;CN$3,0,10-(CN$2-'[1]Indicator Data'!Y37)/(CN$2-CN$3)*10)),1))</f>
        <v>5.6</v>
      </c>
      <c r="CO36" s="47">
        <f>IF('[1]Indicator Data'!Z37="No data","x",ROUND(IF('[1]Indicator Data'!Z37&gt;CO$2,10,IF('[1]Indicator Data'!Z37&lt;CO$3,0,10-(CO$2-'[1]Indicator Data'!Z37)/(CO$2-CO$3)*10)),1))</f>
        <v>4.2</v>
      </c>
      <c r="CP36" s="47" t="str">
        <f>IF('[1]Indicator Data'!AA37="No data","x",ROUND(IF('[1]Indicator Data'!AA37&gt;CP$2,10,IF('[1]Indicator Data'!AA37&lt;CP$3,0,10-(CP$2-'[1]Indicator Data'!AA37)/(CP$2-CP$3)*10)),1))</f>
        <v>x</v>
      </c>
      <c r="CQ36" s="47">
        <f t="shared" si="53"/>
        <v>4.2</v>
      </c>
      <c r="CR36" s="47">
        <f t="shared" si="54"/>
        <v>5.6</v>
      </c>
      <c r="CS36" s="47">
        <f>IF('[1]Indicator Data'!AF37="No data","x",ROUND(IF('[1]Indicator Data'!AF37&gt;CS$2,10,IF('[1]Indicator Data'!AF37&lt;CS$3,0,10-(CS$2-'[1]Indicator Data'!AF37)/(CS$2-CS$3)*10)),1))</f>
        <v>10</v>
      </c>
      <c r="CT36" s="47">
        <f>IF('[1]Indicator Data'!AG37="No data","x",ROUND(IF('[1]Indicator Data'!AG37&gt;CT$2,10,IF('[1]Indicator Data'!AG37&lt;CT$3,0,10-(CT$2-'[1]Indicator Data'!AG37)/(CT$2-CT$3)*10)),1))</f>
        <v>6.9</v>
      </c>
      <c r="CU36" s="47">
        <f t="shared" si="55"/>
        <v>5.9</v>
      </c>
      <c r="CV36" s="47">
        <f>IF('[1]Indicator Data'!AB37="No data","x",ROUND(IF('[1]Indicator Data'!AB37&gt;CV$2,10,IF('[1]Indicator Data'!AB37&lt;CV$3,0,10-(CV$2-'[1]Indicator Data'!AB37)/(CV$2-CV$3)*10)),1))</f>
        <v>7.9</v>
      </c>
      <c r="CW36" s="47">
        <f t="shared" si="56"/>
        <v>8.4</v>
      </c>
      <c r="CX36" s="48">
        <f>IF('[1]Indicator Data'!AD37="No data","x",'[1]Indicator Data'!AD37/'[1]Indicator Data'!$CA37)</f>
        <v>5.3625808631643283E-5</v>
      </c>
      <c r="CY36" s="47">
        <f t="shared" si="38"/>
        <v>9.5</v>
      </c>
      <c r="CZ36" s="47" t="str">
        <f>IF('[1]Indicator Data'!AE37="No data","x",ROUND(IF('[1]Indicator Data'!AE37&gt;CZ$2,0,IF('[1]Indicator Data'!AE37&lt;CZ$3,10,(CZ$2-'[1]Indicator Data'!AE37)/(CZ$2-CZ$3)*10)),1))</f>
        <v>x</v>
      </c>
      <c r="DA36" s="47">
        <f t="shared" si="57"/>
        <v>9.5</v>
      </c>
      <c r="DB36" s="47">
        <f t="shared" si="58"/>
        <v>7.9</v>
      </c>
      <c r="DC36" s="49">
        <f t="shared" si="39"/>
        <v>7.9</v>
      </c>
      <c r="DD36" s="51">
        <f t="shared" si="40"/>
        <v>3.2</v>
      </c>
      <c r="DE36" s="47">
        <f>ROUND(IF('[1]Indicator Data'!AH37=0,0,IF('[1]Indicator Data'!AH37&gt;DE$2,10,IF('[1]Indicator Data'!AH37&lt;DE$3,0,10-(DE$2-'[1]Indicator Data'!AH37)/(DE$2-DE$3)*10))),1)</f>
        <v>8.6999999999999993</v>
      </c>
      <c r="DF36" s="47">
        <f>ROUND(IF('[1]Indicator Data'!AI37=0,0,IF(LOG('[1]Indicator Data'!AI37)&gt;LOG(DF$2),10,IF(LOG('[1]Indicator Data'!AI37)&lt;LOG(DF$3),0,10-(LOG(DF$2)-LOG('[1]Indicator Data'!AI37))/(LOG(DF$2)-LOG(DF$3))*10))),1)</f>
        <v>5.9</v>
      </c>
      <c r="DG36" s="49">
        <f t="shared" si="41"/>
        <v>7.6</v>
      </c>
      <c r="DH36" s="47">
        <f>'[1]Indicator Data'!AJ37</f>
        <v>4</v>
      </c>
      <c r="DI36" s="47">
        <f>'[1]Indicator Data'!AK37</f>
        <v>0</v>
      </c>
      <c r="DJ36" s="49">
        <f t="shared" si="42"/>
        <v>8</v>
      </c>
      <c r="DK36" s="51">
        <f t="shared" si="43"/>
        <v>8</v>
      </c>
      <c r="DL36" s="20"/>
      <c r="DM36" s="52"/>
    </row>
    <row r="37" spans="1:117" s="6" customFormat="1" x14ac:dyDescent="0.3">
      <c r="A37" s="44" t="str">
        <f>'[1]Indicator Data'!A38</f>
        <v>Chad</v>
      </c>
      <c r="B37" s="45" t="str">
        <f>'[1]Indicator Data'!B38</f>
        <v>TCD</v>
      </c>
      <c r="C37" s="46">
        <f>ROUND(IF('[1]Indicator Data'!C38=0,0.1,IF(LOG('[1]Indicator Data'!C38)&gt;C$2,10,IF(LOG('[1]Indicator Data'!C38)&lt;C$3,0,10-(C$2-LOG('[1]Indicator Data'!C38))/(C$2-C$3)*10))),1)</f>
        <v>0.1</v>
      </c>
      <c r="D37" s="47">
        <f>ROUND(IF('[1]Indicator Data'!D38=0,0.1,IF(LOG('[1]Indicator Data'!D38)&gt;D$2,10,IF(LOG('[1]Indicator Data'!D38)&lt;D$3,0,10-(D$2-LOG('[1]Indicator Data'!D38))/(D$2-D$3)*10))),1)</f>
        <v>0.1</v>
      </c>
      <c r="E37" s="47">
        <f t="shared" si="0"/>
        <v>0.1</v>
      </c>
      <c r="F37" s="47">
        <f>IF('[1]Indicator Data'!E38="No data",0.1,(ROUND(IF('[1]Indicator Data'!E38=0,0,IF(LOG('[1]Indicator Data'!E38)&gt;F$2,10,IF(LOG('[1]Indicator Data'!E38)&lt;F$3,0,10-(F$2-LOG('[1]Indicator Data'!E38))/(F$2-F$3)*10))),1)))</f>
        <v>7.9</v>
      </c>
      <c r="G37" s="47">
        <f>ROUND(IF('[1]Indicator Data'!F38=0,0,IF(LOG('[1]Indicator Data'!F38)&gt;G$2,10,IF(LOG('[1]Indicator Data'!F38)&lt;G$3,0,10-(G$2-LOG('[1]Indicator Data'!F38))/(G$2-G$3)*10))),1)</f>
        <v>0</v>
      </c>
      <c r="H37" s="47">
        <f>ROUND(IF('[1]Indicator Data'!G38=0,0,IF(LOG('[1]Indicator Data'!G38)&gt;H$2,10,IF(LOG('[1]Indicator Data'!G38)&lt;H$3,0,10-(H$2-LOG('[1]Indicator Data'!G38))/(H$2-H$3)*10))),1)</f>
        <v>0</v>
      </c>
      <c r="I37" s="47">
        <f>ROUND(IF('[1]Indicator Data'!H38=0,0,IF(LOG('[1]Indicator Data'!H38)&gt;I$2,10,IF(LOG('[1]Indicator Data'!H38)&lt;I$3,0,10-(I$2-LOG('[1]Indicator Data'!H38))/(I$2-I$3)*10))),1)</f>
        <v>0</v>
      </c>
      <c r="J37" s="47">
        <f t="shared" si="1"/>
        <v>0</v>
      </c>
      <c r="K37" s="47">
        <f>ROUND(IF('[1]Indicator Data'!I38=0,0,IF(LOG('[1]Indicator Data'!I38)&gt;K$2,10,IF(LOG('[1]Indicator Data'!I38)&lt;K$3,0,10-(K$2-LOG('[1]Indicator Data'!I38))/(K$2-K$3)*10))),1)</f>
        <v>0</v>
      </c>
      <c r="L37" s="47">
        <f t="shared" si="2"/>
        <v>0</v>
      </c>
      <c r="M37" s="47">
        <f>ROUND(IF('[1]Indicator Data'!J38=0,0,IF(LOG('[1]Indicator Data'!J38)&gt;M$2,10,IF(LOG('[1]Indicator Data'!J38)&lt;M$3,0,10-(M$2-LOG('[1]Indicator Data'!J38))/(M$2-M$3)*10))),1)</f>
        <v>10</v>
      </c>
      <c r="N37" s="48">
        <f>'[1]Indicator Data'!C38/'[1]Indicator Data'!$CB38</f>
        <v>0</v>
      </c>
      <c r="O37" s="48">
        <f>'[1]Indicator Data'!D38/'[1]Indicator Data'!$CB38</f>
        <v>0</v>
      </c>
      <c r="P37" s="48">
        <f>IF(F37=0.1,"x",'[1]Indicator Data'!E38/'[1]Indicator Data'!$CB38)</f>
        <v>1.0515339700790414E-2</v>
      </c>
      <c r="Q37" s="48">
        <f>'[1]Indicator Data'!F38/'[1]Indicator Data'!$CB38</f>
        <v>0</v>
      </c>
      <c r="R37" s="48">
        <f>'[1]Indicator Data'!G38/'[1]Indicator Data'!$CB38</f>
        <v>0</v>
      </c>
      <c r="S37" s="48">
        <f>'[1]Indicator Data'!H38/'[1]Indicator Data'!$CB38</f>
        <v>0</v>
      </c>
      <c r="T37" s="48">
        <f>'[1]Indicator Data'!I38/'[1]Indicator Data'!$CB38</f>
        <v>0</v>
      </c>
      <c r="U37" s="48">
        <f>'[1]Indicator Data'!J38/'[1]Indicator Data'!$CB38</f>
        <v>1.4971469187007419E-2</v>
      </c>
      <c r="V37" s="47">
        <f t="shared" ref="V37:V68" si="59">ROUND(IF(N37&gt;V$2,10,IF(N37&lt;V$3,0,10-(V$2-N37)/(V$2-V$3)*10)),1)</f>
        <v>0</v>
      </c>
      <c r="W37" s="47">
        <f t="shared" ref="W37:W68" si="60">ROUND(IF(O37&gt;W$2,10,IF(O37&lt;W$3,0,10-(W$2-O37)/(W$2-W$3)*10)),1)</f>
        <v>0</v>
      </c>
      <c r="X37" s="47">
        <f t="shared" si="5"/>
        <v>0</v>
      </c>
      <c r="Y37" s="47">
        <f t="shared" ref="Y37:Y68" si="61">IF(P37="x",0.1,ROUND(IF(P37&gt;Y$2,10,IF(P37&lt;Y$3,0,10-(Y$2-P37)/(Y$2-Y$3)*10)),1))</f>
        <v>7</v>
      </c>
      <c r="Z37" s="47">
        <f t="shared" ref="Z37:Z68" si="62">ROUND(IF(Q37=0,0,IF(LOG(Q37)&gt;Z$2,10,IF(LOG(Q37)&lt;=Z$3,0,10-(Z$2-LOG(Q37))/(Z$2-Z$3)*10))),1)</f>
        <v>0</v>
      </c>
      <c r="AA37" s="47">
        <f t="shared" ref="AA37:AA68" si="63">ROUND(IF(R37&gt;AA$2,10,IF(R37&lt;AA$3,0,10-(AA$2-R37)/(AA$2-AA$3)*10)),1)</f>
        <v>0</v>
      </c>
      <c r="AB37" s="47">
        <f t="shared" ref="AB37:AB68" si="64">ROUND(IF(S37&gt;AB$2,10,IF(S37&lt;AB$3,0,10-(AB$2-S37)/(AB$2-AB$3)*10)),1)</f>
        <v>0</v>
      </c>
      <c r="AC37" s="47">
        <f t="shared" si="10"/>
        <v>0</v>
      </c>
      <c r="AD37" s="47">
        <f t="shared" ref="AD37:AD68" si="65">ROUND(IF(T37=0,0,IF(T37&gt;AD$2,10,IF(T37&lt;=AD$3,0,10-(AD$2-T37)/(AD$2-AD$3)*10))),1)</f>
        <v>0</v>
      </c>
      <c r="AE37" s="47">
        <f t="shared" si="12"/>
        <v>0</v>
      </c>
      <c r="AF37" s="47">
        <f t="shared" ref="AF37:AF68" si="66">ROUND(IF(U37&gt;AF$2,10,IF(U37&lt;AF$3,0,10-(AF$2-U37)/(AF$2-AF$3)*10)),1)</f>
        <v>5</v>
      </c>
      <c r="AG37" s="47">
        <f>ROUND(IF('[1]Indicator Data'!K38=0,0,IF('[1]Indicator Data'!K38&gt;AG$2,10,IF('[1]Indicator Data'!K38&lt;AG$3,0,10-(AG$2-'[1]Indicator Data'!K38)/(AG$2-AG$3)*10))),1)</f>
        <v>5.7</v>
      </c>
      <c r="AH37" s="47">
        <f t="shared" ref="AH37:AI68" si="67">ROUND(AVERAGE(C37,V37),1)</f>
        <v>0.1</v>
      </c>
      <c r="AI37" s="47">
        <f t="shared" si="67"/>
        <v>0.1</v>
      </c>
      <c r="AJ37" s="47">
        <f t="shared" ref="AJ37:AK68" si="68">ROUND(AVERAGE(AA37,H37),1)</f>
        <v>0</v>
      </c>
      <c r="AK37" s="47">
        <f t="shared" si="68"/>
        <v>0</v>
      </c>
      <c r="AL37" s="47">
        <f t="shared" si="16"/>
        <v>0</v>
      </c>
      <c r="AM37" s="47">
        <f t="shared" si="17"/>
        <v>0</v>
      </c>
      <c r="AN37" s="47">
        <f t="shared" si="18"/>
        <v>8.5</v>
      </c>
      <c r="AO37" s="49">
        <f t="shared" si="19"/>
        <v>0.1</v>
      </c>
      <c r="AP37" s="49">
        <f t="shared" si="44"/>
        <v>7.5</v>
      </c>
      <c r="AQ37" s="49">
        <f t="shared" si="20"/>
        <v>0</v>
      </c>
      <c r="AR37" s="49">
        <f t="shared" si="21"/>
        <v>0</v>
      </c>
      <c r="AS37" s="47">
        <f t="shared" si="22"/>
        <v>7.1</v>
      </c>
      <c r="AT37" s="47">
        <f>IF('[1]Indicator Data'!L38="No data","x",IF('[1]Indicator Data'!CC38&lt;1000,"x",ROUND((IF('[1]Indicator Data'!L38&gt;AT$2,10,IF('[1]Indicator Data'!L38&lt;AT$3,0,10-(AT$2-'[1]Indicator Data'!L38)/(AT$2-AT$3)*10))),1)))</f>
        <v>2.9</v>
      </c>
      <c r="AU37" s="49">
        <f t="shared" si="23"/>
        <v>5</v>
      </c>
      <c r="AV37" s="47">
        <f>IF('[1]Indicator Data'!M38="No data","x",ROUND(IF('[1]Indicator Data'!M38=0,0,IF(LOG('[1]Indicator Data'!M38)&gt;AV$2,10,IF(LOG('[1]Indicator Data'!M38)&lt;AV$3,0,10-(AV$2-LOG('[1]Indicator Data'!M38))/(AV$2-AV$3)*10))),1))</f>
        <v>8.1999999999999993</v>
      </c>
      <c r="AW37" s="48">
        <f>IF(AV37="x","x",'[1]Indicator Data'!M38/'[1]Indicator Data'!$CB38)</f>
        <v>0.39737492530678831</v>
      </c>
      <c r="AX37" s="47">
        <f t="shared" ref="AX37:AX68" si="69">IF(AV37="x","x",ROUND(IF(AW37&gt;AX$2,10,IF(AW37&lt;AX$3,0,10-(AX$2-AW37)/(AX$2-AX$3)*10)),1))</f>
        <v>4.4000000000000004</v>
      </c>
      <c r="AY37" s="47">
        <f t="shared" si="45"/>
        <v>6.7</v>
      </c>
      <c r="AZ37" s="47">
        <f>IF('[1]Indicator Data'!N38="No data","x",ROUND(IF('[1]Indicator Data'!N38=0,0,IF(LOG('[1]Indicator Data'!N38)&gt;AZ$2,10,IF(LOG('[1]Indicator Data'!N38)&lt;AZ$3,0,10-(AZ$2-LOG('[1]Indicator Data'!N38))/(AZ$2-AZ$3)*10))),1))</f>
        <v>0</v>
      </c>
      <c r="BA37" s="48">
        <f>IF(AZ37="x","x",'[1]Indicator Data'!N38/'[1]Indicator Data'!$CB38)</f>
        <v>0</v>
      </c>
      <c r="BB37" s="47">
        <f t="shared" ref="BB37:BB68" si="70">IF(AZ37="x","x",ROUND(IF(BA37&gt;BB$2,10,IF(BA37&lt;BB$3,0,10-(BB$2-BA37)/(BB$2-BB$3)*10)),1))</f>
        <v>0</v>
      </c>
      <c r="BC37" s="47">
        <f t="shared" si="46"/>
        <v>0</v>
      </c>
      <c r="BD37" s="47">
        <f>IF('[1]Indicator Data'!O38="No data","x",ROUND(IF('[1]Indicator Data'!O38=0,0,IF(LOG('[1]Indicator Data'!O38)&gt;BD$2,10,IF(LOG('[1]Indicator Data'!O38)&lt;BD$3,0,10-(BD$2-LOG('[1]Indicator Data'!O38))/(BD$2-BD$3)*10))),1))</f>
        <v>4.4000000000000004</v>
      </c>
      <c r="BE37" s="48">
        <f>IF(BD37="x","x",'[1]Indicator Data'!O38/'[1]Indicator Data'!$CB38)</f>
        <v>2.9288719843615751E-4</v>
      </c>
      <c r="BF37" s="47">
        <f t="shared" ref="BF37:BF68" si="71">IF(BD37="x","x",ROUND(IF(BE37&gt;BF$2,10,IF(BE37&lt;BF$3,0,10-(BF$2-BE37)/(BF$2-BF$3)*10)),1))</f>
        <v>0</v>
      </c>
      <c r="BG37" s="47">
        <f t="shared" si="47"/>
        <v>2.5</v>
      </c>
      <c r="BH37" s="47">
        <f>IF('[1]Indicator Data'!P38="No data","x",ROUND(IF('[1]Indicator Data'!P38=0,0,IF(LOG('[1]Indicator Data'!P38)&gt;BH$2,10,IF(LOG('[1]Indicator Data'!P38)&lt;BH$3,0,10-(BH$2-LOG('[1]Indicator Data'!P38))/(BH$2-BH$3)*10))),1))</f>
        <v>0</v>
      </c>
      <c r="BI37" s="48">
        <f>IF(BH37="x","x",'[1]Indicator Data'!P38/'[1]Indicator Data'!$CB38)</f>
        <v>0</v>
      </c>
      <c r="BJ37" s="47">
        <f t="shared" ref="BJ37:BJ68" si="72">IF(BH37="x","x",ROUND(IF(BI37&gt;BJ$2,10,IF(BI37&lt;BJ$3,0,10-(BJ$2-BI37)/(BJ$2-BJ$3)*10)),1))</f>
        <v>0</v>
      </c>
      <c r="BK37" s="47">
        <f t="shared" si="48"/>
        <v>0</v>
      </c>
      <c r="BL37" s="47">
        <f t="shared" si="49"/>
        <v>2.8</v>
      </c>
      <c r="BM37" s="47">
        <f>ROUND(IF('[1]Indicator Data'!Q38=0,0,IF(LOG('[1]Indicator Data'!Q38)&gt;BM$2,10,IF(LOG('[1]Indicator Data'!Q38)&lt;BM$3,0,10-(BM$2-LOG('[1]Indicator Data'!Q38))/(BM$2-BM$3)*10))),1)</f>
        <v>0</v>
      </c>
      <c r="BN37" s="50">
        <f>'[1]Indicator Data'!R38</f>
        <v>0</v>
      </c>
      <c r="BO37" s="47">
        <f t="shared" ref="BO37:BO68" si="73">ROUND(IF(BN37&gt;BO$2,10,IF(BN37&lt;BO$3,0,10-(BO$2-BN37)/(BO$2-BO$3)*10)),1)</f>
        <v>0</v>
      </c>
      <c r="BP37" s="47">
        <f t="shared" si="29"/>
        <v>0</v>
      </c>
      <c r="BQ37" s="47">
        <f>ROUND(IF('[1]Indicator Data'!S38=0,0,IF(LOG('[1]Indicator Data'!S38)&gt;BQ$2,10,IF(LOG('[1]Indicator Data'!S38)&lt;BQ$3,0,10-(BQ$2-LOG('[1]Indicator Data'!S38))/(BQ$2-BQ$3)*10))),1)</f>
        <v>8.9</v>
      </c>
      <c r="BR37" s="50">
        <f>'[1]Indicator Data'!T38</f>
        <v>0.96570539399999999</v>
      </c>
      <c r="BS37" s="47">
        <f t="shared" ref="BS37:BS68" si="74">ROUND(IF(BR37&gt;BS$2,10,IF(BR37&lt;BS$3,0,10-(BS$2-BR37)/(BS$2-BS$3)*10)),1)</f>
        <v>9.6999999999999993</v>
      </c>
      <c r="BT37" s="47">
        <f t="shared" si="31"/>
        <v>9.3000000000000007</v>
      </c>
      <c r="BU37" s="47">
        <f t="shared" si="32"/>
        <v>6.6</v>
      </c>
      <c r="BV37" s="47">
        <f>ROUND(IF('[1]Indicator Data'!U38=0,0,IF(LOG('[1]Indicator Data'!U38)&gt;BV$2,10,IF(LOG('[1]Indicator Data'!U38)&lt;BV$3,0,10-(BV$2-LOG('[1]Indicator Data'!U38))/(BV$2-BV$3)*10))),1)</f>
        <v>7.3</v>
      </c>
      <c r="BW37" s="48">
        <f>'[1]Indicator Data'!U38/'[1]Indicator Data'!$CB38</f>
        <v>8.7285519363558772E-2</v>
      </c>
      <c r="BX37" s="47">
        <f t="shared" ref="BX37:BX68" si="75">ROUND(IF(BW37&gt;BX$2,10,IF(BW37&lt;BX$3,0,10-(BX$2-BW37)/(BX$2-BX$3)*10)),1)</f>
        <v>1</v>
      </c>
      <c r="BY37" s="47">
        <f t="shared" si="50"/>
        <v>4.9000000000000004</v>
      </c>
      <c r="BZ37" s="47">
        <f>ROUND(IF('[1]Indicator Data'!V38=0,0,IF(LOG('[1]Indicator Data'!V38)&gt;BZ$2,10,IF(LOG('[1]Indicator Data'!V38)&lt;BZ$3,0,10-(BZ$2-LOG('[1]Indicator Data'!V38))/(BZ$2-BZ$3)*10))),1)</f>
        <v>8.8000000000000007</v>
      </c>
      <c r="CA37" s="48">
        <f>IF('[1]Indicator Data'!V38/'[1]Indicator Data'!$CB38&gt;1,1,'[1]Indicator Data'!V38/'[1]Indicator Data'!$CB38)</f>
        <v>0.97783931806504287</v>
      </c>
      <c r="CB37" s="47">
        <f t="shared" ref="CB37:CB68" si="76">ROUND(IF(CA37&gt;CB$2,10,IF(CA37&lt;CB$3,0,10-(CB$2-CA37)/(CB$2-CB$3)*10)),1)</f>
        <v>9.8000000000000007</v>
      </c>
      <c r="CC37" s="47">
        <f t="shared" si="51"/>
        <v>9.4</v>
      </c>
      <c r="CD37" s="47">
        <f>ROUND(IF('[1]Indicator Data'!W38=0,0,IF(LOG('[1]Indicator Data'!W38)&gt;CD$2,10,IF(LOG('[1]Indicator Data'!W38)&lt;CD$3,0,10-(CD$2-LOG('[1]Indicator Data'!W38))/(CD$2-CD$3)*10))),1)</f>
        <v>8.6999999999999993</v>
      </c>
      <c r="CE37" s="48">
        <f>'[1]Indicator Data'!W38/'[1]Indicator Data'!$CB38</f>
        <v>0.89238468515484271</v>
      </c>
      <c r="CF37" s="47">
        <f t="shared" ref="CF37:CF68" si="77">ROUND(IF(CE37&gt;CF$2,10,IF(CE37&lt;CF$3,0,10-(CF$2-CE37)/(CF$2-CF$3)*10)),1)</f>
        <v>8.9</v>
      </c>
      <c r="CG37" s="47">
        <f t="shared" si="52"/>
        <v>8.8000000000000007</v>
      </c>
      <c r="CH37" s="47">
        <f t="shared" si="36"/>
        <v>7.9</v>
      </c>
      <c r="CI37" s="47">
        <f>IF('[1]Indicator Data'!BR38="No data","x",ROUND(IF('[1]Indicator Data'!BR38&gt;CI$2,0,IF('[1]Indicator Data'!BR38&lt;CI$3,10,(CI$2-'[1]Indicator Data'!BR38)/(CI$2-CI$3)*10)),1))</f>
        <v>10</v>
      </c>
      <c r="CJ37" s="47">
        <f>IF('[1]Indicator Data'!BS38="No data","x",ROUND(IF('[1]Indicator Data'!BS38&gt;CJ$2,0,IF('[1]Indicator Data'!BS38&lt;CJ$3,10,(CJ$2-'[1]Indicator Data'!BS38)/(CJ$2-CJ$3)*10)),1))</f>
        <v>10</v>
      </c>
      <c r="CK37" s="47">
        <f>IF('[1]Indicator Data'!AC38="No data","x",ROUND(IF('[1]Indicator Data'!AC38&gt;CK$2,0,IF('[1]Indicator Data'!AC38&lt;CK$3,10,(CK$2-'[1]Indicator Data'!AC38)/(CK$2-CK$3)*10)),1))</f>
        <v>9.4</v>
      </c>
      <c r="CL37" s="47">
        <f t="shared" si="37"/>
        <v>9.8000000000000007</v>
      </c>
      <c r="CM37" s="47">
        <f>IF('[1]Indicator Data'!X38="No data","x",ROUND(IF(LOG('[1]Indicator Data'!X38)&gt;CM$2,10,IF(LOG('[1]Indicator Data'!X38)&lt;CM$3,0,10-(CM$2-LOG('[1]Indicator Data'!X38))/(CM$2-CM$3)*10)),1))</f>
        <v>3.6</v>
      </c>
      <c r="CN37" s="47">
        <f>IF('[1]Indicator Data'!Y38="No data","x",ROUND(IF('[1]Indicator Data'!Y38&gt;CN$2,10,IF('[1]Indicator Data'!Y38&lt;CN$3,0,10-(CN$2-'[1]Indicator Data'!Y38)/(CN$2-CN$3)*10)),1))</f>
        <v>8</v>
      </c>
      <c r="CO37" s="47">
        <f>IF('[1]Indicator Data'!Z38="No data","x",ROUND(IF('[1]Indicator Data'!Z38&gt;CO$2,10,IF('[1]Indicator Data'!Z38&lt;CO$3,0,10-(CO$2-'[1]Indicator Data'!Z38)/(CO$2-CO$3)*10)),1))</f>
        <v>2.4</v>
      </c>
      <c r="CP37" s="47">
        <f>IF('[1]Indicator Data'!AA38="No data","x",ROUND(IF('[1]Indicator Data'!AA38&gt;CP$2,10,IF('[1]Indicator Data'!AA38&lt;CP$3,0,10-(CP$2-'[1]Indicator Data'!AA38)/(CP$2-CP$3)*10)),1))</f>
        <v>9.4</v>
      </c>
      <c r="CQ37" s="47">
        <f t="shared" si="53"/>
        <v>5.9</v>
      </c>
      <c r="CR37" s="47">
        <f t="shared" si="54"/>
        <v>7.2</v>
      </c>
      <c r="CS37" s="47">
        <f>IF('[1]Indicator Data'!AF38="No data","x",ROUND(IF('[1]Indicator Data'!AF38&gt;CS$2,10,IF('[1]Indicator Data'!AF38&lt;CS$3,0,10-(CS$2-'[1]Indicator Data'!AF38)/(CS$2-CS$3)*10)),1))</f>
        <v>9.6999999999999993</v>
      </c>
      <c r="CT37" s="47">
        <f>IF('[1]Indicator Data'!AG38="No data","x",ROUND(IF('[1]Indicator Data'!AG38&gt;CT$2,10,IF('[1]Indicator Data'!AG38&lt;CT$3,0,10-(CT$2-'[1]Indicator Data'!AG38)/(CT$2-CT$3)*10)),1))</f>
        <v>8.6</v>
      </c>
      <c r="CU37" s="47">
        <f t="shared" si="55"/>
        <v>7</v>
      </c>
      <c r="CV37" s="47">
        <f>IF('[1]Indicator Data'!AB38="No data","x",ROUND(IF('[1]Indicator Data'!AB38&gt;CV$2,10,IF('[1]Indicator Data'!AB38&lt;CV$3,0,10-(CV$2-'[1]Indicator Data'!AB38)/(CV$2-CV$3)*10)),1))</f>
        <v>10</v>
      </c>
      <c r="CW37" s="47">
        <f t="shared" si="56"/>
        <v>9.9</v>
      </c>
      <c r="CX37" s="48">
        <f>IF('[1]Indicator Data'!AD38="No data","x",'[1]Indicator Data'!AD38/'[1]Indicator Data'!$CA38)</f>
        <v>5.2843507301505513E-5</v>
      </c>
      <c r="CY37" s="47">
        <f t="shared" ref="CY37:CY68" si="78">IF(CX37="x","x",ROUND(IF(CX37&gt;CY$2,0,IF(CX37&lt;CY$3,10,(CY$2-CX37)/(CY$2-CY$3)*10)),1))</f>
        <v>9.5</v>
      </c>
      <c r="CZ37" s="47">
        <f>IF('[1]Indicator Data'!AE38="No data","x",ROUND(IF('[1]Indicator Data'!AE38&gt;CZ$2,0,IF('[1]Indicator Data'!AE38&lt;CZ$3,10,(CZ$2-'[1]Indicator Data'!AE38)/(CZ$2-CZ$3)*10)),1))</f>
        <v>8</v>
      </c>
      <c r="DA37" s="47">
        <f t="shared" si="57"/>
        <v>8.8000000000000007</v>
      </c>
      <c r="DB37" s="47">
        <f t="shared" si="58"/>
        <v>8.6</v>
      </c>
      <c r="DC37" s="49">
        <f t="shared" si="39"/>
        <v>7.1</v>
      </c>
      <c r="DD37" s="51">
        <f t="shared" si="40"/>
        <v>4.0999999999999996</v>
      </c>
      <c r="DE37" s="47">
        <f>ROUND(IF('[1]Indicator Data'!AH38=0,0,IF('[1]Indicator Data'!AH38&gt;DE$2,10,IF('[1]Indicator Data'!AH38&lt;DE$3,0,10-(DE$2-'[1]Indicator Data'!AH38)/(DE$2-DE$3)*10))),1)</f>
        <v>10</v>
      </c>
      <c r="DF37" s="47">
        <f>ROUND(IF('[1]Indicator Data'!AI38=0,0,IF(LOG('[1]Indicator Data'!AI38)&gt;LOG(DF$2),10,IF(LOG('[1]Indicator Data'!AI38)&lt;LOG(DF$3),0,10-(LOG(DF$2)-LOG('[1]Indicator Data'!AI38))/(LOG(DF$2)-LOG(DF$3))*10))),1)</f>
        <v>9.8000000000000007</v>
      </c>
      <c r="DG37" s="49">
        <f t="shared" si="41"/>
        <v>9.9</v>
      </c>
      <c r="DH37" s="47">
        <f>'[1]Indicator Data'!AJ38</f>
        <v>0</v>
      </c>
      <c r="DI37" s="47">
        <f>'[1]Indicator Data'!AK38</f>
        <v>5</v>
      </c>
      <c r="DJ37" s="49">
        <f t="shared" si="42"/>
        <v>9</v>
      </c>
      <c r="DK37" s="51">
        <f t="shared" si="43"/>
        <v>9</v>
      </c>
      <c r="DL37" s="20"/>
      <c r="DM37" s="52"/>
    </row>
    <row r="38" spans="1:117" s="6" customFormat="1" x14ac:dyDescent="0.3">
      <c r="A38" s="44" t="str">
        <f>'[1]Indicator Data'!A39</f>
        <v>Chile</v>
      </c>
      <c r="B38" s="45" t="str">
        <f>'[1]Indicator Data'!B39</f>
        <v>CHL</v>
      </c>
      <c r="C38" s="46">
        <f>ROUND(IF('[1]Indicator Data'!C39=0,0.1,IF(LOG('[1]Indicator Data'!C39)&gt;C$2,10,IF(LOG('[1]Indicator Data'!C39)&lt;C$3,0,10-(C$2-LOG('[1]Indicator Data'!C39))/(C$2-C$3)*10))),1)</f>
        <v>8.9</v>
      </c>
      <c r="D38" s="47">
        <f>ROUND(IF('[1]Indicator Data'!D39=0,0.1,IF(LOG('[1]Indicator Data'!D39)&gt;D$2,10,IF(LOG('[1]Indicator Data'!D39)&lt;D$3,0,10-(D$2-LOG('[1]Indicator Data'!D39))/(D$2-D$3)*10))),1)</f>
        <v>10</v>
      </c>
      <c r="E38" s="47">
        <f t="shared" si="0"/>
        <v>9.5</v>
      </c>
      <c r="F38" s="47">
        <f>IF('[1]Indicator Data'!E39="No data",0.1,(ROUND(IF('[1]Indicator Data'!E39=0,0,IF(LOG('[1]Indicator Data'!E39)&gt;F$2,10,IF(LOG('[1]Indicator Data'!E39)&lt;F$3,0,10-(F$2-LOG('[1]Indicator Data'!E39))/(F$2-F$3)*10))),1)))</f>
        <v>7.3</v>
      </c>
      <c r="G38" s="47">
        <f>ROUND(IF('[1]Indicator Data'!F39=0,0,IF(LOG('[1]Indicator Data'!F39)&gt;G$2,10,IF(LOG('[1]Indicator Data'!F39)&lt;G$3,0,10-(G$2-LOG('[1]Indicator Data'!F39))/(G$2-G$3)*10))),1)</f>
        <v>8.5</v>
      </c>
      <c r="H38" s="47">
        <f>ROUND(IF('[1]Indicator Data'!G39=0,0,IF(LOG('[1]Indicator Data'!G39)&gt;H$2,10,IF(LOG('[1]Indicator Data'!G39)&lt;H$3,0,10-(H$2-LOG('[1]Indicator Data'!G39))/(H$2-H$3)*10))),1)</f>
        <v>0</v>
      </c>
      <c r="I38" s="47">
        <f>ROUND(IF('[1]Indicator Data'!H39=0,0,IF(LOG('[1]Indicator Data'!H39)&gt;I$2,10,IF(LOG('[1]Indicator Data'!H39)&lt;I$3,0,10-(I$2-LOG('[1]Indicator Data'!H39))/(I$2-I$3)*10))),1)</f>
        <v>0</v>
      </c>
      <c r="J38" s="47">
        <f t="shared" si="1"/>
        <v>0</v>
      </c>
      <c r="K38" s="47">
        <f>ROUND(IF('[1]Indicator Data'!I39=0,0,IF(LOG('[1]Indicator Data'!I39)&gt;K$2,10,IF(LOG('[1]Indicator Data'!I39)&lt;K$3,0,10-(K$2-LOG('[1]Indicator Data'!I39))/(K$2-K$3)*10))),1)</f>
        <v>0</v>
      </c>
      <c r="L38" s="47">
        <f t="shared" si="2"/>
        <v>0</v>
      </c>
      <c r="M38" s="47">
        <f>ROUND(IF('[1]Indicator Data'!J39=0,0,IF(LOG('[1]Indicator Data'!J39)&gt;M$2,10,IF(LOG('[1]Indicator Data'!J39)&lt;M$3,0,10-(M$2-LOG('[1]Indicator Data'!J39))/(M$2-M$3)*10))),1)</f>
        <v>0</v>
      </c>
      <c r="N38" s="48">
        <f>'[1]Indicator Data'!C39/'[1]Indicator Data'!$CB39</f>
        <v>2.0780861844420947E-3</v>
      </c>
      <c r="O38" s="48">
        <f>'[1]Indicator Data'!D39/'[1]Indicator Data'!$CB39</f>
        <v>2.05352713571716E-3</v>
      </c>
      <c r="P38" s="48">
        <f>IF(F38=0.1,"x",'[1]Indicator Data'!E39/'[1]Indicator Data'!$CB39)</f>
        <v>4.5945077329242424E-3</v>
      </c>
      <c r="Q38" s="48">
        <f>'[1]Indicator Data'!F39/'[1]Indicator Data'!$CB39</f>
        <v>6.6272751298237413E-5</v>
      </c>
      <c r="R38" s="48">
        <f>'[1]Indicator Data'!G39/'[1]Indicator Data'!$CB39</f>
        <v>0</v>
      </c>
      <c r="S38" s="48">
        <f>'[1]Indicator Data'!H39/'[1]Indicator Data'!$CB39</f>
        <v>0</v>
      </c>
      <c r="T38" s="48">
        <f>'[1]Indicator Data'!I39/'[1]Indicator Data'!$CB39</f>
        <v>0</v>
      </c>
      <c r="U38" s="48">
        <f>'[1]Indicator Data'!J39/'[1]Indicator Data'!$CB39</f>
        <v>0</v>
      </c>
      <c r="V38" s="47">
        <f t="shared" si="59"/>
        <v>10</v>
      </c>
      <c r="W38" s="47">
        <f t="shared" si="60"/>
        <v>10</v>
      </c>
      <c r="X38" s="47">
        <f t="shared" si="5"/>
        <v>10</v>
      </c>
      <c r="Y38" s="47">
        <f t="shared" si="61"/>
        <v>3.1</v>
      </c>
      <c r="Z38" s="47">
        <f t="shared" si="62"/>
        <v>9.6</v>
      </c>
      <c r="AA38" s="47">
        <f t="shared" si="63"/>
        <v>0</v>
      </c>
      <c r="AB38" s="47">
        <f t="shared" si="64"/>
        <v>0</v>
      </c>
      <c r="AC38" s="47">
        <f t="shared" si="10"/>
        <v>0</v>
      </c>
      <c r="AD38" s="47">
        <f t="shared" si="65"/>
        <v>0</v>
      </c>
      <c r="AE38" s="47">
        <f t="shared" si="12"/>
        <v>0</v>
      </c>
      <c r="AF38" s="47">
        <f t="shared" si="66"/>
        <v>0</v>
      </c>
      <c r="AG38" s="47">
        <f>ROUND(IF('[1]Indicator Data'!K39=0,0,IF('[1]Indicator Data'!K39&gt;AG$2,10,IF('[1]Indicator Data'!K39&lt;AG$3,0,10-(AG$2-'[1]Indicator Data'!K39)/(AG$2-AG$3)*10))),1)</f>
        <v>1</v>
      </c>
      <c r="AH38" s="47">
        <f t="shared" si="67"/>
        <v>9.5</v>
      </c>
      <c r="AI38" s="47">
        <f t="shared" si="67"/>
        <v>10</v>
      </c>
      <c r="AJ38" s="47">
        <f t="shared" si="68"/>
        <v>0</v>
      </c>
      <c r="AK38" s="47">
        <f t="shared" si="68"/>
        <v>0</v>
      </c>
      <c r="AL38" s="47">
        <f t="shared" si="16"/>
        <v>0</v>
      </c>
      <c r="AM38" s="47">
        <f t="shared" si="17"/>
        <v>0</v>
      </c>
      <c r="AN38" s="47">
        <f t="shared" si="18"/>
        <v>0</v>
      </c>
      <c r="AO38" s="49">
        <f t="shared" si="19"/>
        <v>9.8000000000000007</v>
      </c>
      <c r="AP38" s="49">
        <f t="shared" si="44"/>
        <v>5.6</v>
      </c>
      <c r="AQ38" s="49">
        <f t="shared" si="20"/>
        <v>9.1</v>
      </c>
      <c r="AR38" s="49">
        <f t="shared" si="21"/>
        <v>0</v>
      </c>
      <c r="AS38" s="47">
        <f t="shared" si="22"/>
        <v>0.5</v>
      </c>
      <c r="AT38" s="47">
        <f>IF('[1]Indicator Data'!L39="No data","x",IF('[1]Indicator Data'!CC39&lt;1000,"x",ROUND((IF('[1]Indicator Data'!L39&gt;AT$2,10,IF('[1]Indicator Data'!L39&lt;AT$3,0,10-(AT$2-'[1]Indicator Data'!L39)/(AT$2-AT$3)*10))),1)))</f>
        <v>0</v>
      </c>
      <c r="AU38" s="49">
        <f t="shared" si="23"/>
        <v>0.3</v>
      </c>
      <c r="AV38" s="47" t="str">
        <f>IF('[1]Indicator Data'!M39="No data","x",ROUND(IF('[1]Indicator Data'!M39=0,0,IF(LOG('[1]Indicator Data'!M39)&gt;AV$2,10,IF(LOG('[1]Indicator Data'!M39)&lt;AV$3,0,10-(AV$2-LOG('[1]Indicator Data'!M39))/(AV$2-AV$3)*10))),1))</f>
        <v>x</v>
      </c>
      <c r="AW38" s="48" t="str">
        <f>IF(AV38="x","x",'[1]Indicator Data'!M39/'[1]Indicator Data'!$CB39)</f>
        <v>x</v>
      </c>
      <c r="AX38" s="47" t="str">
        <f t="shared" si="69"/>
        <v>x</v>
      </c>
      <c r="AY38" s="47" t="str">
        <f t="shared" si="45"/>
        <v>x</v>
      </c>
      <c r="AZ38" s="47" t="str">
        <f>IF('[1]Indicator Data'!N39="No data","x",ROUND(IF('[1]Indicator Data'!N39=0,0,IF(LOG('[1]Indicator Data'!N39)&gt;AZ$2,10,IF(LOG('[1]Indicator Data'!N39)&lt;AZ$3,0,10-(AZ$2-LOG('[1]Indicator Data'!N39))/(AZ$2-AZ$3)*10))),1))</f>
        <v>x</v>
      </c>
      <c r="BA38" s="48" t="str">
        <f>IF(AZ38="x","x",'[1]Indicator Data'!N39/'[1]Indicator Data'!$CB39)</f>
        <v>x</v>
      </c>
      <c r="BB38" s="47" t="str">
        <f t="shared" si="70"/>
        <v>x</v>
      </c>
      <c r="BC38" s="47" t="str">
        <f t="shared" si="46"/>
        <v>x</v>
      </c>
      <c r="BD38" s="47" t="str">
        <f>IF('[1]Indicator Data'!O39="No data","x",ROUND(IF('[1]Indicator Data'!O39=0,0,IF(LOG('[1]Indicator Data'!O39)&gt;BD$2,10,IF(LOG('[1]Indicator Data'!O39)&lt;BD$3,0,10-(BD$2-LOG('[1]Indicator Data'!O39))/(BD$2-BD$3)*10))),1))</f>
        <v>x</v>
      </c>
      <c r="BE38" s="48" t="str">
        <f>IF(BD38="x","x",'[1]Indicator Data'!O39/'[1]Indicator Data'!$CB39)</f>
        <v>x</v>
      </c>
      <c r="BF38" s="47" t="str">
        <f t="shared" si="71"/>
        <v>x</v>
      </c>
      <c r="BG38" s="47" t="str">
        <f t="shared" si="47"/>
        <v>x</v>
      </c>
      <c r="BH38" s="47" t="str">
        <f>IF('[1]Indicator Data'!P39="No data","x",ROUND(IF('[1]Indicator Data'!P39=0,0,IF(LOG('[1]Indicator Data'!P39)&gt;BH$2,10,IF(LOG('[1]Indicator Data'!P39)&lt;BH$3,0,10-(BH$2-LOG('[1]Indicator Data'!P39))/(BH$2-BH$3)*10))),1))</f>
        <v>x</v>
      </c>
      <c r="BI38" s="48" t="str">
        <f>IF(BH38="x","x",'[1]Indicator Data'!P39/'[1]Indicator Data'!$CB39)</f>
        <v>x</v>
      </c>
      <c r="BJ38" s="47" t="str">
        <f t="shared" si="72"/>
        <v>x</v>
      </c>
      <c r="BK38" s="47" t="str">
        <f t="shared" si="48"/>
        <v>x</v>
      </c>
      <c r="BL38" s="47" t="str">
        <f t="shared" si="49"/>
        <v>x</v>
      </c>
      <c r="BM38" s="47">
        <f>ROUND(IF('[1]Indicator Data'!Q39=0,0,IF(LOG('[1]Indicator Data'!Q39)&gt;BM$2,10,IF(LOG('[1]Indicator Data'!Q39)&lt;BM$3,0,10-(BM$2-LOG('[1]Indicator Data'!Q39))/(BM$2-BM$3)*10))),1)</f>
        <v>0</v>
      </c>
      <c r="BN38" s="50">
        <f>'[1]Indicator Data'!R39</f>
        <v>0</v>
      </c>
      <c r="BO38" s="47">
        <f t="shared" si="73"/>
        <v>0</v>
      </c>
      <c r="BP38" s="47">
        <f t="shared" si="29"/>
        <v>0</v>
      </c>
      <c r="BQ38" s="47">
        <f>ROUND(IF('[1]Indicator Data'!S39=0,0,IF(LOG('[1]Indicator Data'!S39)&gt;BQ$2,10,IF(LOG('[1]Indicator Data'!S39)&lt;BQ$3,0,10-(BQ$2-LOG('[1]Indicator Data'!S39))/(BQ$2-BQ$3)*10))),1)</f>
        <v>0</v>
      </c>
      <c r="BR38" s="50">
        <f>'[1]Indicator Data'!T39</f>
        <v>0</v>
      </c>
      <c r="BS38" s="47">
        <f t="shared" si="74"/>
        <v>0</v>
      </c>
      <c r="BT38" s="47">
        <f t="shared" si="31"/>
        <v>0</v>
      </c>
      <c r="BU38" s="47">
        <f t="shared" si="32"/>
        <v>0</v>
      </c>
      <c r="BV38" s="47">
        <f>ROUND(IF('[1]Indicator Data'!U39=0,0,IF(LOG('[1]Indicator Data'!U39)&gt;BV$2,10,IF(LOG('[1]Indicator Data'!U39)&lt;BV$3,0,10-(BV$2-LOG('[1]Indicator Data'!U39))/(BV$2-BV$3)*10))),1)</f>
        <v>0</v>
      </c>
      <c r="BW38" s="48">
        <f>'[1]Indicator Data'!U39/'[1]Indicator Data'!$CB39</f>
        <v>0</v>
      </c>
      <c r="BX38" s="47">
        <f t="shared" si="75"/>
        <v>0</v>
      </c>
      <c r="BY38" s="47">
        <f t="shared" si="50"/>
        <v>0</v>
      </c>
      <c r="BZ38" s="47">
        <f>ROUND(IF('[1]Indicator Data'!V39=0,0,IF(LOG('[1]Indicator Data'!V39)&gt;BZ$2,10,IF(LOG('[1]Indicator Data'!V39)&lt;BZ$3,0,10-(BZ$2-LOG('[1]Indicator Data'!V39))/(BZ$2-BZ$3)*10))),1)</f>
        <v>6.8</v>
      </c>
      <c r="CA38" s="48">
        <f>IF('[1]Indicator Data'!V39/'[1]Indicator Data'!$CB39&gt;1,1,'[1]Indicator Data'!V39/'[1]Indicator Data'!$CB39)</f>
        <v>3.141165591338594E-2</v>
      </c>
      <c r="CB38" s="47">
        <f t="shared" si="76"/>
        <v>0.3</v>
      </c>
      <c r="CC38" s="47">
        <f t="shared" si="51"/>
        <v>4.3</v>
      </c>
      <c r="CD38" s="47">
        <f>ROUND(IF('[1]Indicator Data'!W39=0,0,IF(LOG('[1]Indicator Data'!W39)&gt;CD$2,10,IF(LOG('[1]Indicator Data'!W39)&lt;CD$3,0,10-(CD$2-LOG('[1]Indicator Data'!W39))/(CD$2-CD$3)*10))),1)</f>
        <v>3.7</v>
      </c>
      <c r="CE38" s="48">
        <f>'[1]Indicator Data'!W39/'[1]Indicator Data'!$CB39</f>
        <v>2.2972171077314868E-4</v>
      </c>
      <c r="CF38" s="47">
        <f t="shared" si="77"/>
        <v>0</v>
      </c>
      <c r="CG38" s="47">
        <f t="shared" si="52"/>
        <v>2</v>
      </c>
      <c r="CH38" s="47">
        <f t="shared" si="36"/>
        <v>1.8</v>
      </c>
      <c r="CI38" s="47">
        <f>IF('[1]Indicator Data'!BR39="No data","x",ROUND(IF('[1]Indicator Data'!BR39&gt;CI$2,0,IF('[1]Indicator Data'!BR39&lt;CI$3,10,(CI$2-'[1]Indicator Data'!BR39)/(CI$2-CI$3)*10)),1))</f>
        <v>0</v>
      </c>
      <c r="CJ38" s="47">
        <f>IF('[1]Indicator Data'!BS39="No data","x",ROUND(IF('[1]Indicator Data'!BS39&gt;CJ$2,0,IF('[1]Indicator Data'!BS39&lt;CJ$3,10,(CJ$2-'[1]Indicator Data'!BS39)/(CJ$2-CJ$3)*10)),1))</f>
        <v>0</v>
      </c>
      <c r="CK38" s="47" t="str">
        <f>IF('[1]Indicator Data'!AC39="No data","x",ROUND(IF('[1]Indicator Data'!AC39&gt;CK$2,0,IF('[1]Indicator Data'!AC39&lt;CK$3,10,(CK$2-'[1]Indicator Data'!AC39)/(CK$2-CK$3)*10)),1))</f>
        <v>x</v>
      </c>
      <c r="CL38" s="47">
        <f t="shared" si="37"/>
        <v>0</v>
      </c>
      <c r="CM38" s="47">
        <f>IF('[1]Indicator Data'!X39="No data","x",ROUND(IF(LOG('[1]Indicator Data'!X39)&gt;CM$2,10,IF(LOG('[1]Indicator Data'!X39)&lt;CM$3,0,10-(CM$2-LOG('[1]Indicator Data'!X39))/(CM$2-CM$3)*10)),1))</f>
        <v>4.7</v>
      </c>
      <c r="CN38" s="47">
        <f>IF('[1]Indicator Data'!Y39="No data","x",ROUND(IF('[1]Indicator Data'!Y39&gt;CN$2,10,IF('[1]Indicator Data'!Y39&lt;CN$3,0,10-(CN$2-'[1]Indicator Data'!Y39)/(CN$2-CN$3)*10)),1))</f>
        <v>1.9</v>
      </c>
      <c r="CO38" s="47">
        <f>IF('[1]Indicator Data'!Z39="No data","x",ROUND(IF('[1]Indicator Data'!Z39&gt;CO$2,10,IF('[1]Indicator Data'!Z39&lt;CO$3,0,10-(CO$2-'[1]Indicator Data'!Z39)/(CO$2-CO$3)*10)),1))</f>
        <v>8.8000000000000007</v>
      </c>
      <c r="CP38" s="47" t="str">
        <f>IF('[1]Indicator Data'!AA39="No data","x",ROUND(IF('[1]Indicator Data'!AA39&gt;CP$2,10,IF('[1]Indicator Data'!AA39&lt;CP$3,0,10-(CP$2-'[1]Indicator Data'!AA39)/(CP$2-CP$3)*10)),1))</f>
        <v>x</v>
      </c>
      <c r="CQ38" s="47">
        <f t="shared" si="53"/>
        <v>5.0999999999999996</v>
      </c>
      <c r="CR38" s="47">
        <f t="shared" si="54"/>
        <v>3.4</v>
      </c>
      <c r="CS38" s="47">
        <f>IF('[1]Indicator Data'!AF39="No data","x",ROUND(IF('[1]Indicator Data'!AF39&gt;CS$2,10,IF('[1]Indicator Data'!AF39&lt;CS$3,0,10-(CS$2-'[1]Indicator Data'!AF39)/(CS$2-CS$3)*10)),1))</f>
        <v>1</v>
      </c>
      <c r="CT38" s="47">
        <f>IF('[1]Indicator Data'!AG39="No data","x",ROUND(IF('[1]Indicator Data'!AG39&gt;CT$2,10,IF('[1]Indicator Data'!AG39&lt;CT$3,0,10-(CT$2-'[1]Indicator Data'!AG39)/(CT$2-CT$3)*10)),1))</f>
        <v>0.7</v>
      </c>
      <c r="CU38" s="47">
        <f t="shared" si="55"/>
        <v>3.4</v>
      </c>
      <c r="CV38" s="47">
        <f>IF('[1]Indicator Data'!AB39="No data","x",ROUND(IF('[1]Indicator Data'!AB39&gt;CV$2,10,IF('[1]Indicator Data'!AB39&lt;CV$3,0,10-(CV$2-'[1]Indicator Data'!AB39)/(CV$2-CV$3)*10)),1))</f>
        <v>0</v>
      </c>
      <c r="CW38" s="47">
        <f t="shared" si="56"/>
        <v>0</v>
      </c>
      <c r="CX38" s="48">
        <f>IF('[1]Indicator Data'!AD39="No data","x",'[1]Indicator Data'!AD39/'[1]Indicator Data'!$CA39)</f>
        <v>8.6471119875284889E-5</v>
      </c>
      <c r="CY38" s="47">
        <f t="shared" si="78"/>
        <v>9.1</v>
      </c>
      <c r="CZ38" s="47">
        <f>IF('[1]Indicator Data'!AE39="No data","x",ROUND(IF('[1]Indicator Data'!AE39&gt;CZ$2,0,IF('[1]Indicator Data'!AE39&lt;CZ$3,10,(CZ$2-'[1]Indicator Data'!AE39)/(CZ$2-CZ$3)*10)),1))</f>
        <v>0</v>
      </c>
      <c r="DA38" s="47">
        <f t="shared" si="57"/>
        <v>4.5999999999999996</v>
      </c>
      <c r="DB38" s="47">
        <f t="shared" si="58"/>
        <v>2.7</v>
      </c>
      <c r="DC38" s="49">
        <f t="shared" si="39"/>
        <v>2.7</v>
      </c>
      <c r="DD38" s="51">
        <f t="shared" si="40"/>
        <v>6.2</v>
      </c>
      <c r="DE38" s="47">
        <f>ROUND(IF('[1]Indicator Data'!AH39=0,0,IF('[1]Indicator Data'!AH39&gt;DE$2,10,IF('[1]Indicator Data'!AH39&lt;DE$3,0,10-(DE$2-'[1]Indicator Data'!AH39)/(DE$2-DE$3)*10))),1)</f>
        <v>0.9</v>
      </c>
      <c r="DF38" s="47">
        <f>ROUND(IF('[1]Indicator Data'!AI39=0,0,IF(LOG('[1]Indicator Data'!AI39)&gt;LOG(DF$2),10,IF(LOG('[1]Indicator Data'!AI39)&lt;LOG(DF$3),0,10-(LOG(DF$2)-LOG('[1]Indicator Data'!AI39))/(LOG(DF$2)-LOG(DF$3))*10))),1)</f>
        <v>4.7</v>
      </c>
      <c r="DG38" s="49">
        <f t="shared" si="41"/>
        <v>3</v>
      </c>
      <c r="DH38" s="47">
        <f>'[1]Indicator Data'!AJ39</f>
        <v>0</v>
      </c>
      <c r="DI38" s="47">
        <f>'[1]Indicator Data'!AK39</f>
        <v>0</v>
      </c>
      <c r="DJ38" s="49">
        <f t="shared" si="42"/>
        <v>0</v>
      </c>
      <c r="DK38" s="51">
        <f t="shared" si="43"/>
        <v>2.1</v>
      </c>
      <c r="DL38" s="20"/>
      <c r="DM38" s="52"/>
    </row>
    <row r="39" spans="1:117" s="6" customFormat="1" x14ac:dyDescent="0.3">
      <c r="A39" s="44" t="str">
        <f>'[1]Indicator Data'!A40</f>
        <v>China</v>
      </c>
      <c r="B39" s="45" t="str">
        <f>'[1]Indicator Data'!B40</f>
        <v>CHN</v>
      </c>
      <c r="C39" s="46">
        <f>ROUND(IF('[1]Indicator Data'!C40=0,0.1,IF(LOG('[1]Indicator Data'!C40)&gt;C$2,10,IF(LOG('[1]Indicator Data'!C40)&lt;C$3,0,10-(C$2-LOG('[1]Indicator Data'!C40))/(C$2-C$3)*10))),1)</f>
        <v>10</v>
      </c>
      <c r="D39" s="47">
        <f>ROUND(IF('[1]Indicator Data'!D40=0,0.1,IF(LOG('[1]Indicator Data'!D40)&gt;D$2,10,IF(LOG('[1]Indicator Data'!D40)&lt;D$3,0,10-(D$2-LOG('[1]Indicator Data'!D40))/(D$2-D$3)*10))),1)</f>
        <v>8.6999999999999993</v>
      </c>
      <c r="E39" s="47">
        <f t="shared" si="0"/>
        <v>9.5</v>
      </c>
      <c r="F39" s="47">
        <f>IF('[1]Indicator Data'!E40="No data",0.1,(ROUND(IF('[1]Indicator Data'!E40=0,0,IF(LOG('[1]Indicator Data'!E40)&gt;F$2,10,IF(LOG('[1]Indicator Data'!E40)&lt;F$3,0,10-(F$2-LOG('[1]Indicator Data'!E40))/(F$2-F$3)*10))),1)))</f>
        <v>10</v>
      </c>
      <c r="G39" s="47">
        <f>ROUND(IF('[1]Indicator Data'!F40=0,0,IF(LOG('[1]Indicator Data'!F40)&gt;G$2,10,IF(LOG('[1]Indicator Data'!F40)&lt;G$3,0,10-(G$2-LOG('[1]Indicator Data'!F40))/(G$2-G$3)*10))),1)</f>
        <v>10</v>
      </c>
      <c r="H39" s="47">
        <f>ROUND(IF('[1]Indicator Data'!G40=0,0,IF(LOG('[1]Indicator Data'!G40)&gt;H$2,10,IF(LOG('[1]Indicator Data'!G40)&lt;H$3,0,10-(H$2-LOG('[1]Indicator Data'!G40))/(H$2-H$3)*10))),1)</f>
        <v>10</v>
      </c>
      <c r="I39" s="47">
        <f>ROUND(IF('[1]Indicator Data'!H40=0,0,IF(LOG('[1]Indicator Data'!H40)&gt;I$2,10,IF(LOG('[1]Indicator Data'!H40)&lt;I$3,0,10-(I$2-LOG('[1]Indicator Data'!H40))/(I$2-I$3)*10))),1)</f>
        <v>10</v>
      </c>
      <c r="J39" s="47">
        <f t="shared" si="1"/>
        <v>10</v>
      </c>
      <c r="K39" s="47">
        <f>ROUND(IF('[1]Indicator Data'!I40=0,0,IF(LOG('[1]Indicator Data'!I40)&gt;K$2,10,IF(LOG('[1]Indicator Data'!I40)&lt;K$3,0,10-(K$2-LOG('[1]Indicator Data'!I40))/(K$2-K$3)*10))),1)</f>
        <v>10</v>
      </c>
      <c r="L39" s="47">
        <f t="shared" si="2"/>
        <v>10</v>
      </c>
      <c r="M39" s="47">
        <f>ROUND(IF('[1]Indicator Data'!J40=0,0,IF(LOG('[1]Indicator Data'!J40)&gt;M$2,10,IF(LOG('[1]Indicator Data'!J40)&lt;M$3,0,10-(M$2-LOG('[1]Indicator Data'!J40))/(M$2-M$3)*10))),1)</f>
        <v>10</v>
      </c>
      <c r="N39" s="48">
        <f>'[1]Indicator Data'!C40/'[1]Indicator Data'!$CB40</f>
        <v>6.1750932195175131E-4</v>
      </c>
      <c r="O39" s="48">
        <f>'[1]Indicator Data'!D40/'[1]Indicator Data'!$CB40</f>
        <v>2.9562788960847982E-6</v>
      </c>
      <c r="P39" s="48">
        <f>IF(F39=0.1,"x",'[1]Indicator Data'!E40/'[1]Indicator Data'!$CB40)</f>
        <v>6.7112946138374084E-3</v>
      </c>
      <c r="Q39" s="48">
        <f>'[1]Indicator Data'!F40/'[1]Indicator Data'!$CB40</f>
        <v>1.190133470083439E-5</v>
      </c>
      <c r="R39" s="48">
        <f>'[1]Indicator Data'!G40/'[1]Indicator Data'!$CB40</f>
        <v>7.3696989939892599E-3</v>
      </c>
      <c r="S39" s="48">
        <f>'[1]Indicator Data'!H40/'[1]Indicator Data'!$CB40</f>
        <v>2.1638503403567572E-3</v>
      </c>
      <c r="T39" s="48">
        <f>'[1]Indicator Data'!I40/'[1]Indicator Data'!$CB40</f>
        <v>1.5721725273837666E-3</v>
      </c>
      <c r="U39" s="48">
        <f>'[1]Indicator Data'!J40/'[1]Indicator Data'!$CB40</f>
        <v>1.0464190099383711E-2</v>
      </c>
      <c r="V39" s="47">
        <f t="shared" si="59"/>
        <v>3.1</v>
      </c>
      <c r="W39" s="47">
        <f t="shared" si="60"/>
        <v>0</v>
      </c>
      <c r="X39" s="47">
        <f t="shared" si="5"/>
        <v>1.7</v>
      </c>
      <c r="Y39" s="47">
        <f t="shared" si="61"/>
        <v>4.5</v>
      </c>
      <c r="Z39" s="47">
        <f t="shared" si="62"/>
        <v>7.9</v>
      </c>
      <c r="AA39" s="47">
        <f t="shared" si="63"/>
        <v>4.0999999999999996</v>
      </c>
      <c r="AB39" s="47">
        <f t="shared" si="64"/>
        <v>4.3</v>
      </c>
      <c r="AC39" s="47">
        <f t="shared" si="10"/>
        <v>4.2</v>
      </c>
      <c r="AD39" s="47">
        <f t="shared" si="65"/>
        <v>1.6</v>
      </c>
      <c r="AE39" s="47">
        <f t="shared" si="12"/>
        <v>3</v>
      </c>
      <c r="AF39" s="47">
        <f t="shared" si="66"/>
        <v>3.5</v>
      </c>
      <c r="AG39" s="47">
        <f>ROUND(IF('[1]Indicator Data'!K40=0,0,IF('[1]Indicator Data'!K40&gt;AG$2,10,IF('[1]Indicator Data'!K40&lt;AG$3,0,10-(AG$2-'[1]Indicator Data'!K40)/(AG$2-AG$3)*10))),1)</f>
        <v>10</v>
      </c>
      <c r="AH39" s="47">
        <f t="shared" si="67"/>
        <v>6.6</v>
      </c>
      <c r="AI39" s="47">
        <f t="shared" si="67"/>
        <v>4.4000000000000004</v>
      </c>
      <c r="AJ39" s="47">
        <f t="shared" si="68"/>
        <v>7.1</v>
      </c>
      <c r="AK39" s="47">
        <f t="shared" si="68"/>
        <v>7.2</v>
      </c>
      <c r="AL39" s="47">
        <f t="shared" si="16"/>
        <v>7.2</v>
      </c>
      <c r="AM39" s="47">
        <f t="shared" si="17"/>
        <v>5.8</v>
      </c>
      <c r="AN39" s="47">
        <f t="shared" si="18"/>
        <v>8.1999999999999993</v>
      </c>
      <c r="AO39" s="49">
        <f t="shared" si="19"/>
        <v>7.2</v>
      </c>
      <c r="AP39" s="49">
        <f t="shared" si="44"/>
        <v>8.4</v>
      </c>
      <c r="AQ39" s="49">
        <f t="shared" si="20"/>
        <v>9.1999999999999993</v>
      </c>
      <c r="AR39" s="49">
        <f t="shared" si="21"/>
        <v>8.1</v>
      </c>
      <c r="AS39" s="47">
        <f t="shared" si="22"/>
        <v>9.1</v>
      </c>
      <c r="AT39" s="47">
        <f>IF('[1]Indicator Data'!L40="No data","x",IF('[1]Indicator Data'!CC40&lt;1000,"x",ROUND((IF('[1]Indicator Data'!L40&gt;AT$2,10,IF('[1]Indicator Data'!L40&lt;AT$3,0,10-(AT$2-'[1]Indicator Data'!L40)/(AT$2-AT$3)*10))),1)))</f>
        <v>0</v>
      </c>
      <c r="AU39" s="49">
        <f t="shared" si="23"/>
        <v>4.5999999999999996</v>
      </c>
      <c r="AV39" s="47">
        <f>IF('[1]Indicator Data'!M40="No data","x",ROUND(IF('[1]Indicator Data'!M40=0,0,IF(LOG('[1]Indicator Data'!M40)&gt;AV$2,10,IF(LOG('[1]Indicator Data'!M40)&lt;AV$3,0,10-(AV$2-LOG('[1]Indicator Data'!M40))/(AV$2-AV$3)*10))),1))</f>
        <v>9.6</v>
      </c>
      <c r="AW39" s="48">
        <f>IF(AV39="x","x",'[1]Indicator Data'!M40/'[1]Indicator Data'!$CB40)</f>
        <v>3.9937699925991069E-2</v>
      </c>
      <c r="AX39" s="47">
        <f t="shared" si="69"/>
        <v>0.4</v>
      </c>
      <c r="AY39" s="47">
        <f t="shared" si="45"/>
        <v>7.1</v>
      </c>
      <c r="AZ39" s="47" t="str">
        <f>IF('[1]Indicator Data'!N40="No data","x",ROUND(IF('[1]Indicator Data'!N40=0,0,IF(LOG('[1]Indicator Data'!N40)&gt;AZ$2,10,IF(LOG('[1]Indicator Data'!N40)&lt;AZ$3,0,10-(AZ$2-LOG('[1]Indicator Data'!N40))/(AZ$2-AZ$3)*10))),1))</f>
        <v>x</v>
      </c>
      <c r="BA39" s="48" t="str">
        <f>IF(AZ39="x","x",'[1]Indicator Data'!N40/'[1]Indicator Data'!$CB40)</f>
        <v>x</v>
      </c>
      <c r="BB39" s="47" t="str">
        <f t="shared" si="70"/>
        <v>x</v>
      </c>
      <c r="BC39" s="47" t="str">
        <f t="shared" si="46"/>
        <v>x</v>
      </c>
      <c r="BD39" s="47" t="str">
        <f>IF('[1]Indicator Data'!O40="No data","x",ROUND(IF('[1]Indicator Data'!O40=0,0,IF(LOG('[1]Indicator Data'!O40)&gt;BD$2,10,IF(LOG('[1]Indicator Data'!O40)&lt;BD$3,0,10-(BD$2-LOG('[1]Indicator Data'!O40))/(BD$2-BD$3)*10))),1))</f>
        <v>x</v>
      </c>
      <c r="BE39" s="48" t="str">
        <f>IF(BD39="x","x",'[1]Indicator Data'!O40/'[1]Indicator Data'!$CB40)</f>
        <v>x</v>
      </c>
      <c r="BF39" s="47" t="str">
        <f t="shared" si="71"/>
        <v>x</v>
      </c>
      <c r="BG39" s="47" t="str">
        <f t="shared" si="47"/>
        <v>x</v>
      </c>
      <c r="BH39" s="47" t="str">
        <f>IF('[1]Indicator Data'!P40="No data","x",ROUND(IF('[1]Indicator Data'!P40=0,0,IF(LOG('[1]Indicator Data'!P40)&gt;BH$2,10,IF(LOG('[1]Indicator Data'!P40)&lt;BH$3,0,10-(BH$2-LOG('[1]Indicator Data'!P40))/(BH$2-BH$3)*10))),1))</f>
        <v>x</v>
      </c>
      <c r="BI39" s="48" t="str">
        <f>IF(BH39="x","x",'[1]Indicator Data'!P40/'[1]Indicator Data'!$CB40)</f>
        <v>x</v>
      </c>
      <c r="BJ39" s="47" t="str">
        <f t="shared" si="72"/>
        <v>x</v>
      </c>
      <c r="BK39" s="47" t="str">
        <f t="shared" si="48"/>
        <v>x</v>
      </c>
      <c r="BL39" s="47">
        <f t="shared" si="49"/>
        <v>7.1</v>
      </c>
      <c r="BM39" s="47">
        <f>ROUND(IF('[1]Indicator Data'!Q40=0,0,IF(LOG('[1]Indicator Data'!Q40)&gt;BM$2,10,IF(LOG('[1]Indicator Data'!Q40)&lt;BM$3,0,10-(BM$2-LOG('[1]Indicator Data'!Q40))/(BM$2-BM$3)*10))),1)</f>
        <v>9.1</v>
      </c>
      <c r="BN39" s="50">
        <f>'[1]Indicator Data'!R40</f>
        <v>1.6714982E-2</v>
      </c>
      <c r="BO39" s="47">
        <f t="shared" si="73"/>
        <v>0.2</v>
      </c>
      <c r="BP39" s="47">
        <f t="shared" si="29"/>
        <v>6.4</v>
      </c>
      <c r="BQ39" s="47">
        <f>ROUND(IF('[1]Indicator Data'!S40=0,0,IF(LOG('[1]Indicator Data'!S40)&gt;BQ$2,10,IF(LOG('[1]Indicator Data'!S40)&lt;BQ$3,0,10-(BQ$2-LOG('[1]Indicator Data'!S40))/(BQ$2-BQ$3)*10))),1)</f>
        <v>9.1</v>
      </c>
      <c r="BR39" s="50">
        <f>'[1]Indicator Data'!T40</f>
        <v>1.6701209000000002E-2</v>
      </c>
      <c r="BS39" s="47">
        <f t="shared" si="74"/>
        <v>0.2</v>
      </c>
      <c r="BT39" s="47">
        <f t="shared" si="31"/>
        <v>6.4</v>
      </c>
      <c r="BU39" s="47">
        <f t="shared" si="32"/>
        <v>6.4</v>
      </c>
      <c r="BV39" s="47">
        <f>ROUND(IF('[1]Indicator Data'!U40=0,0,IF(LOG('[1]Indicator Data'!U40)&gt;BV$2,10,IF(LOG('[1]Indicator Data'!U40)&lt;BV$3,0,10-(BV$2-LOG('[1]Indicator Data'!U40))/(BV$2-BV$3)*10))),1)</f>
        <v>10</v>
      </c>
      <c r="BW39" s="48">
        <f>'[1]Indicator Data'!U40/'[1]Indicator Data'!$CB40</f>
        <v>0.13502806472894238</v>
      </c>
      <c r="BX39" s="47">
        <f t="shared" si="75"/>
        <v>1.5</v>
      </c>
      <c r="BY39" s="47">
        <f t="shared" si="50"/>
        <v>7.8</v>
      </c>
      <c r="BZ39" s="47">
        <f>ROUND(IF('[1]Indicator Data'!V40=0,0,IF(LOG('[1]Indicator Data'!V40)&gt;BZ$2,10,IF(LOG('[1]Indicator Data'!V40)&lt;BZ$3,0,10-(BZ$2-LOG('[1]Indicator Data'!V40))/(BZ$2-BZ$3)*10))),1)</f>
        <v>10</v>
      </c>
      <c r="CA39" s="48">
        <f>IF('[1]Indicator Data'!V40/'[1]Indicator Data'!$CB40&gt;1,1,'[1]Indicator Data'!V40/'[1]Indicator Data'!$CB40)</f>
        <v>0.56433341022914363</v>
      </c>
      <c r="CB39" s="47">
        <f t="shared" si="76"/>
        <v>5.6</v>
      </c>
      <c r="CC39" s="47">
        <f t="shared" si="51"/>
        <v>8.6</v>
      </c>
      <c r="CD39" s="47">
        <f>ROUND(IF('[1]Indicator Data'!W40=0,0,IF(LOG('[1]Indicator Data'!W40)&gt;CD$2,10,IF(LOG('[1]Indicator Data'!W40)&lt;CD$3,0,10-(CD$2-LOG('[1]Indicator Data'!W40))/(CD$2-CD$3)*10))),1)</f>
        <v>10</v>
      </c>
      <c r="CE39" s="48">
        <f>'[1]Indicator Data'!W40/'[1]Indicator Data'!$CB40</f>
        <v>0.25127272595129296</v>
      </c>
      <c r="CF39" s="47">
        <f t="shared" si="77"/>
        <v>2.5</v>
      </c>
      <c r="CG39" s="47">
        <f t="shared" si="52"/>
        <v>8</v>
      </c>
      <c r="CH39" s="47">
        <f t="shared" si="36"/>
        <v>7.8</v>
      </c>
      <c r="CI39" s="47">
        <f>IF('[1]Indicator Data'!BR40="No data","x",ROUND(IF('[1]Indicator Data'!BR40&gt;CI$2,0,IF('[1]Indicator Data'!BR40&lt;CI$3,10,(CI$2-'[1]Indicator Data'!BR40)/(CI$2-CI$3)*10)),1))</f>
        <v>1.7</v>
      </c>
      <c r="CJ39" s="47">
        <f>IF('[1]Indicator Data'!BS40="No data","x",ROUND(IF('[1]Indicator Data'!BS40&gt;CJ$2,0,IF('[1]Indicator Data'!BS40&lt;CJ$3,10,(CJ$2-'[1]Indicator Data'!BS40)/(CJ$2-CJ$3)*10)),1))</f>
        <v>1.2</v>
      </c>
      <c r="CK39" s="47" t="str">
        <f>IF('[1]Indicator Data'!AC40="No data","x",ROUND(IF('[1]Indicator Data'!AC40&gt;CK$2,0,IF('[1]Indicator Data'!AC40&lt;CK$3,10,(CK$2-'[1]Indicator Data'!AC40)/(CK$2-CK$3)*10)),1))</f>
        <v>x</v>
      </c>
      <c r="CL39" s="47">
        <f t="shared" si="37"/>
        <v>1.5</v>
      </c>
      <c r="CM39" s="47">
        <f>IF('[1]Indicator Data'!X40="No data","x",ROUND(IF(LOG('[1]Indicator Data'!X40)&gt;CM$2,10,IF(LOG('[1]Indicator Data'!X40)&lt;CM$3,0,10-(CM$2-LOG('[1]Indicator Data'!X40))/(CM$2-CM$3)*10)),1))</f>
        <v>7.2</v>
      </c>
      <c r="CN39" s="47">
        <f>IF('[1]Indicator Data'!Y40="No data","x",ROUND(IF('[1]Indicator Data'!Y40&gt;CN$2,10,IF('[1]Indicator Data'!Y40&lt;CN$3,0,10-(CN$2-'[1]Indicator Data'!Y40)/(CN$2-CN$3)*10)),1))</f>
        <v>4.3</v>
      </c>
      <c r="CO39" s="47">
        <f>IF('[1]Indicator Data'!Z40="No data","x",ROUND(IF('[1]Indicator Data'!Z40&gt;CO$2,10,IF('[1]Indicator Data'!Z40&lt;CO$3,0,10-(CO$2-'[1]Indicator Data'!Z40)/(CO$2-CO$3)*10)),1))</f>
        <v>6.1</v>
      </c>
      <c r="CP39" s="47" t="str">
        <f>IF('[1]Indicator Data'!AA40="No data","x",ROUND(IF('[1]Indicator Data'!AA40&gt;CP$2,10,IF('[1]Indicator Data'!AA40&lt;CP$3,0,10-(CP$2-'[1]Indicator Data'!AA40)/(CP$2-CP$3)*10)),1))</f>
        <v>x</v>
      </c>
      <c r="CQ39" s="47">
        <f t="shared" si="53"/>
        <v>5.9</v>
      </c>
      <c r="CR39" s="47">
        <f t="shared" si="54"/>
        <v>4.4000000000000004</v>
      </c>
      <c r="CS39" s="47">
        <f>IF('[1]Indicator Data'!AF40="No data","x",ROUND(IF('[1]Indicator Data'!AF40&gt;CS$2,10,IF('[1]Indicator Data'!AF40&lt;CS$3,0,10-(CS$2-'[1]Indicator Data'!AF40)/(CS$2-CS$3)*10)),1))</f>
        <v>2.7</v>
      </c>
      <c r="CT39" s="47">
        <f>IF('[1]Indicator Data'!AG40="No data","x",ROUND(IF('[1]Indicator Data'!AG40&gt;CT$2,10,IF('[1]Indicator Data'!AG40&lt;CT$3,0,10-(CT$2-'[1]Indicator Data'!AG40)/(CT$2-CT$3)*10)),1))</f>
        <v>0.6</v>
      </c>
      <c r="CU39" s="47">
        <f t="shared" si="55"/>
        <v>4.2</v>
      </c>
      <c r="CV39" s="47">
        <f>IF('[1]Indicator Data'!AB40="No data","x",ROUND(IF('[1]Indicator Data'!AB40&gt;CV$2,10,IF('[1]Indicator Data'!AB40&lt;CV$3,0,10-(CV$2-'[1]Indicator Data'!AB40)/(CV$2-CV$3)*10)),1))</f>
        <v>0.1</v>
      </c>
      <c r="CW39" s="47">
        <f t="shared" si="56"/>
        <v>1</v>
      </c>
      <c r="CX39" s="48" t="str">
        <f>IF('[1]Indicator Data'!AD40="No data","x",'[1]Indicator Data'!AD40/'[1]Indicator Data'!$CA40)</f>
        <v>x</v>
      </c>
      <c r="CY39" s="47" t="str">
        <f t="shared" si="78"/>
        <v>x</v>
      </c>
      <c r="CZ39" s="47">
        <f>IF('[1]Indicator Data'!AE40="No data","x",ROUND(IF('[1]Indicator Data'!AE40&gt;CZ$2,0,IF('[1]Indicator Data'!AE40&lt;CZ$3,10,(CZ$2-'[1]Indicator Data'!AE40)/(CZ$2-CZ$3)*10)),1))</f>
        <v>2</v>
      </c>
      <c r="DA39" s="47">
        <f t="shared" si="57"/>
        <v>2</v>
      </c>
      <c r="DB39" s="47">
        <f t="shared" si="58"/>
        <v>2.4</v>
      </c>
      <c r="DC39" s="49">
        <f t="shared" si="39"/>
        <v>5.8</v>
      </c>
      <c r="DD39" s="51">
        <f t="shared" si="40"/>
        <v>7.5</v>
      </c>
      <c r="DE39" s="47">
        <f>ROUND(IF('[1]Indicator Data'!AH40=0,0,IF('[1]Indicator Data'!AH40&gt;DE$2,10,IF('[1]Indicator Data'!AH40&lt;DE$3,0,10-(DE$2-'[1]Indicator Data'!AH40)/(DE$2-DE$3)*10))),1)</f>
        <v>4.9000000000000004</v>
      </c>
      <c r="DF39" s="47">
        <f>ROUND(IF('[1]Indicator Data'!AI40=0,0,IF(LOG('[1]Indicator Data'!AI40)&gt;LOG(DF$2),10,IF(LOG('[1]Indicator Data'!AI40)&lt;LOG(DF$3),0,10-(LOG(DF$2)-LOG('[1]Indicator Data'!AI40))/(LOG(DF$2)-LOG(DF$3))*10))),1)</f>
        <v>8.4</v>
      </c>
      <c r="DG39" s="49">
        <f t="shared" si="41"/>
        <v>7</v>
      </c>
      <c r="DH39" s="47">
        <f>'[1]Indicator Data'!AJ40</f>
        <v>0</v>
      </c>
      <c r="DI39" s="47">
        <f>'[1]Indicator Data'!AK40</f>
        <v>0</v>
      </c>
      <c r="DJ39" s="49">
        <f t="shared" si="42"/>
        <v>0</v>
      </c>
      <c r="DK39" s="51">
        <f t="shared" si="43"/>
        <v>4.9000000000000004</v>
      </c>
      <c r="DL39" s="20"/>
      <c r="DM39" s="52"/>
    </row>
    <row r="40" spans="1:117" s="6" customFormat="1" x14ac:dyDescent="0.3">
      <c r="A40" s="44" t="str">
        <f>'[1]Indicator Data'!A41</f>
        <v>Colombia</v>
      </c>
      <c r="B40" s="45" t="str">
        <f>'[1]Indicator Data'!B41</f>
        <v>COL</v>
      </c>
      <c r="C40" s="46">
        <f>ROUND(IF('[1]Indicator Data'!C41=0,0.1,IF(LOG('[1]Indicator Data'!C41)&gt;C$2,10,IF(LOG('[1]Indicator Data'!C41)&lt;C$3,0,10-(C$2-LOG('[1]Indicator Data'!C41))/(C$2-C$3)*10))),1)</f>
        <v>9.9</v>
      </c>
      <c r="D40" s="47">
        <f>ROUND(IF('[1]Indicator Data'!D41=0,0.1,IF(LOG('[1]Indicator Data'!D41)&gt;D$2,10,IF(LOG('[1]Indicator Data'!D41)&lt;D$3,0,10-(D$2-LOG('[1]Indicator Data'!D41))/(D$2-D$3)*10))),1)</f>
        <v>10</v>
      </c>
      <c r="E40" s="47">
        <f t="shared" si="0"/>
        <v>10</v>
      </c>
      <c r="F40" s="47">
        <f>IF('[1]Indicator Data'!E41="No data",0.1,(ROUND(IF('[1]Indicator Data'!E41=0,0,IF(LOG('[1]Indicator Data'!E41)&gt;F$2,10,IF(LOG('[1]Indicator Data'!E41)&lt;F$3,0,10-(F$2-LOG('[1]Indicator Data'!E41))/(F$2-F$3)*10))),1)))</f>
        <v>8.6</v>
      </c>
      <c r="G40" s="47">
        <f>ROUND(IF('[1]Indicator Data'!F41=0,0,IF(LOG('[1]Indicator Data'!F41)&gt;G$2,10,IF(LOG('[1]Indicator Data'!F41)&lt;G$3,0,10-(G$2-LOG('[1]Indicator Data'!F41))/(G$2-G$3)*10))),1)</f>
        <v>7.9</v>
      </c>
      <c r="H40" s="47">
        <f>ROUND(IF('[1]Indicator Data'!G41=0,0,IF(LOG('[1]Indicator Data'!G41)&gt;H$2,10,IF(LOG('[1]Indicator Data'!G41)&lt;H$3,0,10-(H$2-LOG('[1]Indicator Data'!G41))/(H$2-H$3)*10))),1)</f>
        <v>5.5</v>
      </c>
      <c r="I40" s="47">
        <f>ROUND(IF('[1]Indicator Data'!H41=0,0,IF(LOG('[1]Indicator Data'!H41)&gt;I$2,10,IF(LOG('[1]Indicator Data'!H41)&lt;I$3,0,10-(I$2-LOG('[1]Indicator Data'!H41))/(I$2-I$3)*10))),1)</f>
        <v>5.6</v>
      </c>
      <c r="J40" s="47">
        <f t="shared" si="1"/>
        <v>5.6</v>
      </c>
      <c r="K40" s="47">
        <f>ROUND(IF('[1]Indicator Data'!I41=0,0,IF(LOG('[1]Indicator Data'!I41)&gt;K$2,10,IF(LOG('[1]Indicator Data'!I41)&lt;K$3,0,10-(K$2-LOG('[1]Indicator Data'!I41))/(K$2-K$3)*10))),1)</f>
        <v>7.3</v>
      </c>
      <c r="L40" s="47">
        <f t="shared" si="2"/>
        <v>6.5</v>
      </c>
      <c r="M40" s="47">
        <f>ROUND(IF('[1]Indicator Data'!J41=0,0,IF(LOG('[1]Indicator Data'!J41)&gt;M$2,10,IF(LOG('[1]Indicator Data'!J41)&lt;M$3,0,10-(M$2-LOG('[1]Indicator Data'!J41))/(M$2-M$3)*10))),1)</f>
        <v>6.1</v>
      </c>
      <c r="N40" s="48">
        <f>'[1]Indicator Data'!C41/'[1]Indicator Data'!$CB41</f>
        <v>1.9612117860595486E-3</v>
      </c>
      <c r="O40" s="48">
        <f>'[1]Indicator Data'!D41/'[1]Indicator Data'!$CB41</f>
        <v>7.7249544016491807E-4</v>
      </c>
      <c r="P40" s="48">
        <f>IF(F40=0.1,"x",'[1]Indicator Data'!E41/'[1]Indicator Data'!$CB41)</f>
        <v>5.5967477112226528E-3</v>
      </c>
      <c r="Q40" s="48">
        <f>'[1]Indicator Data'!F41/'[1]Indicator Data'!$CB41</f>
        <v>1.0648566371145215E-5</v>
      </c>
      <c r="R40" s="48">
        <f>'[1]Indicator Data'!G41/'[1]Indicator Data'!$CB41</f>
        <v>3.4187734471221134E-4</v>
      </c>
      <c r="S40" s="48">
        <f>'[1]Indicator Data'!H41/'[1]Indicator Data'!$CB41</f>
        <v>1.7444518787941166E-6</v>
      </c>
      <c r="T40" s="48">
        <f>'[1]Indicator Data'!I41/'[1]Indicator Data'!$CB41</f>
        <v>8.8996486258205822E-4</v>
      </c>
      <c r="U40" s="48">
        <f>'[1]Indicator Data'!J41/'[1]Indicator Data'!$CB41</f>
        <v>5.9283434056724721E-5</v>
      </c>
      <c r="V40" s="47">
        <f t="shared" si="59"/>
        <v>9.8000000000000007</v>
      </c>
      <c r="W40" s="47">
        <f t="shared" si="60"/>
        <v>7.7</v>
      </c>
      <c r="X40" s="47">
        <f t="shared" si="5"/>
        <v>9</v>
      </c>
      <c r="Y40" s="47">
        <f t="shared" si="61"/>
        <v>3.7</v>
      </c>
      <c r="Z40" s="47">
        <f t="shared" si="62"/>
        <v>7.8</v>
      </c>
      <c r="AA40" s="47">
        <f t="shared" si="63"/>
        <v>0.2</v>
      </c>
      <c r="AB40" s="47">
        <f t="shared" si="64"/>
        <v>0</v>
      </c>
      <c r="AC40" s="47">
        <f t="shared" si="10"/>
        <v>0.1</v>
      </c>
      <c r="AD40" s="47">
        <f t="shared" si="65"/>
        <v>0.9</v>
      </c>
      <c r="AE40" s="47">
        <f t="shared" si="12"/>
        <v>0.5</v>
      </c>
      <c r="AF40" s="47">
        <f t="shared" si="66"/>
        <v>0</v>
      </c>
      <c r="AG40" s="47">
        <f>ROUND(IF('[1]Indicator Data'!K41=0,0,IF('[1]Indicator Data'!K41&gt;AG$2,10,IF('[1]Indicator Data'!K41&lt;AG$3,0,10-(AG$2-'[1]Indicator Data'!K41)/(AG$2-AG$3)*10))),1)</f>
        <v>1.9</v>
      </c>
      <c r="AH40" s="47">
        <f t="shared" si="67"/>
        <v>9.9</v>
      </c>
      <c r="AI40" s="47">
        <f t="shared" si="67"/>
        <v>8.9</v>
      </c>
      <c r="AJ40" s="47">
        <f t="shared" si="68"/>
        <v>2.9</v>
      </c>
      <c r="AK40" s="47">
        <f t="shared" si="68"/>
        <v>2.8</v>
      </c>
      <c r="AL40" s="47">
        <f t="shared" si="16"/>
        <v>2.9</v>
      </c>
      <c r="AM40" s="47">
        <f t="shared" si="17"/>
        <v>4.0999999999999996</v>
      </c>
      <c r="AN40" s="47">
        <f t="shared" si="18"/>
        <v>3.6</v>
      </c>
      <c r="AO40" s="49">
        <f t="shared" si="19"/>
        <v>9.6</v>
      </c>
      <c r="AP40" s="49">
        <f t="shared" si="44"/>
        <v>6.8</v>
      </c>
      <c r="AQ40" s="49">
        <f t="shared" si="20"/>
        <v>7.9</v>
      </c>
      <c r="AR40" s="49">
        <f t="shared" si="21"/>
        <v>4.0999999999999996</v>
      </c>
      <c r="AS40" s="47">
        <f t="shared" si="22"/>
        <v>2.8</v>
      </c>
      <c r="AT40" s="47">
        <f>IF('[1]Indicator Data'!L41="No data","x",IF('[1]Indicator Data'!CC41&lt;1000,"x",ROUND((IF('[1]Indicator Data'!L41&gt;AT$2,10,IF('[1]Indicator Data'!L41&lt;AT$3,0,10-(AT$2-'[1]Indicator Data'!L41)/(AT$2-AT$3)*10))),1)))</f>
        <v>1</v>
      </c>
      <c r="AU40" s="49">
        <f t="shared" si="23"/>
        <v>1.9</v>
      </c>
      <c r="AV40" s="47" t="str">
        <f>IF('[1]Indicator Data'!M41="No data","x",ROUND(IF('[1]Indicator Data'!M41=0,0,IF(LOG('[1]Indicator Data'!M41)&gt;AV$2,10,IF(LOG('[1]Indicator Data'!M41)&lt;AV$3,0,10-(AV$2-LOG('[1]Indicator Data'!M41))/(AV$2-AV$3)*10))),1))</f>
        <v>x</v>
      </c>
      <c r="AW40" s="48" t="str">
        <f>IF(AV40="x","x",'[1]Indicator Data'!M41/'[1]Indicator Data'!$CB41)</f>
        <v>x</v>
      </c>
      <c r="AX40" s="47" t="str">
        <f t="shared" si="69"/>
        <v>x</v>
      </c>
      <c r="AY40" s="47" t="str">
        <f t="shared" si="45"/>
        <v>x</v>
      </c>
      <c r="AZ40" s="47" t="str">
        <f>IF('[1]Indicator Data'!N41="No data","x",ROUND(IF('[1]Indicator Data'!N41=0,0,IF(LOG('[1]Indicator Data'!N41)&gt;AZ$2,10,IF(LOG('[1]Indicator Data'!N41)&lt;AZ$3,0,10-(AZ$2-LOG('[1]Indicator Data'!N41))/(AZ$2-AZ$3)*10))),1))</f>
        <v>x</v>
      </c>
      <c r="BA40" s="48" t="str">
        <f>IF(AZ40="x","x",'[1]Indicator Data'!N41/'[1]Indicator Data'!$CB41)</f>
        <v>x</v>
      </c>
      <c r="BB40" s="47" t="str">
        <f t="shared" si="70"/>
        <v>x</v>
      </c>
      <c r="BC40" s="47" t="str">
        <f t="shared" si="46"/>
        <v>x</v>
      </c>
      <c r="BD40" s="47" t="str">
        <f>IF('[1]Indicator Data'!O41="No data","x",ROUND(IF('[1]Indicator Data'!O41=0,0,IF(LOG('[1]Indicator Data'!O41)&gt;BD$2,10,IF(LOG('[1]Indicator Data'!O41)&lt;BD$3,0,10-(BD$2-LOG('[1]Indicator Data'!O41))/(BD$2-BD$3)*10))),1))</f>
        <v>x</v>
      </c>
      <c r="BE40" s="48" t="str">
        <f>IF(BD40="x","x",'[1]Indicator Data'!O41/'[1]Indicator Data'!$CB41)</f>
        <v>x</v>
      </c>
      <c r="BF40" s="47" t="str">
        <f t="shared" si="71"/>
        <v>x</v>
      </c>
      <c r="BG40" s="47" t="str">
        <f t="shared" si="47"/>
        <v>x</v>
      </c>
      <c r="BH40" s="47" t="str">
        <f>IF('[1]Indicator Data'!P41="No data","x",ROUND(IF('[1]Indicator Data'!P41=0,0,IF(LOG('[1]Indicator Data'!P41)&gt;BH$2,10,IF(LOG('[1]Indicator Data'!P41)&lt;BH$3,0,10-(BH$2-LOG('[1]Indicator Data'!P41))/(BH$2-BH$3)*10))),1))</f>
        <v>x</v>
      </c>
      <c r="BI40" s="48" t="str">
        <f>IF(BH40="x","x",'[1]Indicator Data'!P41/'[1]Indicator Data'!$CB41)</f>
        <v>x</v>
      </c>
      <c r="BJ40" s="47" t="str">
        <f t="shared" si="72"/>
        <v>x</v>
      </c>
      <c r="BK40" s="47" t="str">
        <f t="shared" si="48"/>
        <v>x</v>
      </c>
      <c r="BL40" s="47" t="str">
        <f t="shared" si="49"/>
        <v>x</v>
      </c>
      <c r="BM40" s="47">
        <f>ROUND(IF('[1]Indicator Data'!Q41=0,0,IF(LOG('[1]Indicator Data'!Q41)&gt;BM$2,10,IF(LOG('[1]Indicator Data'!Q41)&lt;BM$3,0,10-(BM$2-LOG('[1]Indicator Data'!Q41))/(BM$2-BM$3)*10))),1)</f>
        <v>9.3000000000000007</v>
      </c>
      <c r="BN40" s="50">
        <f>'[1]Indicator Data'!R41</f>
        <v>0.58628553299999997</v>
      </c>
      <c r="BO40" s="47">
        <f t="shared" si="73"/>
        <v>5.9</v>
      </c>
      <c r="BP40" s="47">
        <f t="shared" si="29"/>
        <v>8</v>
      </c>
      <c r="BQ40" s="47">
        <f>ROUND(IF('[1]Indicator Data'!S41=0,0,IF(LOG('[1]Indicator Data'!S41)&gt;BQ$2,10,IF(LOG('[1]Indicator Data'!S41)&lt;BQ$3,0,10-(BQ$2-LOG('[1]Indicator Data'!S41))/(BQ$2-BQ$3)*10))),1)</f>
        <v>9.1999999999999993</v>
      </c>
      <c r="BR40" s="50">
        <f>'[1]Indicator Data'!T41</f>
        <v>0.55071838500000003</v>
      </c>
      <c r="BS40" s="47">
        <f t="shared" si="74"/>
        <v>5.5</v>
      </c>
      <c r="BT40" s="47">
        <f t="shared" si="31"/>
        <v>7.8</v>
      </c>
      <c r="BU40" s="47">
        <f t="shared" si="32"/>
        <v>7.9</v>
      </c>
      <c r="BV40" s="47">
        <f>ROUND(IF('[1]Indicator Data'!U41=0,0,IF(LOG('[1]Indicator Data'!U41)&gt;BV$2,10,IF(LOG('[1]Indicator Data'!U41)&lt;BV$3,0,10-(BV$2-LOG('[1]Indicator Data'!U41))/(BV$2-BV$3)*10))),1)</f>
        <v>9.1999999999999993</v>
      </c>
      <c r="BW40" s="48">
        <f>'[1]Indicator Data'!U41/'[1]Indicator Data'!$CB41</f>
        <v>0.60795178225362745</v>
      </c>
      <c r="BX40" s="47">
        <f t="shared" si="75"/>
        <v>6.8</v>
      </c>
      <c r="BY40" s="47">
        <f t="shared" si="50"/>
        <v>8.1999999999999993</v>
      </c>
      <c r="BZ40" s="47">
        <f>ROUND(IF('[1]Indicator Data'!V41=0,0,IF(LOG('[1]Indicator Data'!V41)&gt;BZ$2,10,IF(LOG('[1]Indicator Data'!V41)&lt;BZ$3,0,10-(BZ$2-LOG('[1]Indicator Data'!V41))/(BZ$2-BZ$3)*10))),1)</f>
        <v>9.3000000000000007</v>
      </c>
      <c r="CA40" s="48">
        <f>IF('[1]Indicator Data'!V41/'[1]Indicator Data'!$CB41&gt;1,1,'[1]Indicator Data'!V41/'[1]Indicator Data'!$CB41)</f>
        <v>0.62622145857998024</v>
      </c>
      <c r="CB40" s="47">
        <f t="shared" si="76"/>
        <v>6.3</v>
      </c>
      <c r="CC40" s="47">
        <f t="shared" si="51"/>
        <v>8.1999999999999993</v>
      </c>
      <c r="CD40" s="47">
        <f>ROUND(IF('[1]Indicator Data'!W41=0,0,IF(LOG('[1]Indicator Data'!W41)&gt;CD$2,10,IF(LOG('[1]Indicator Data'!W41)&lt;CD$3,0,10-(CD$2-LOG('[1]Indicator Data'!W41))/(CD$2-CD$3)*10))),1)</f>
        <v>9.3000000000000007</v>
      </c>
      <c r="CE40" s="48">
        <f>'[1]Indicator Data'!W41/'[1]Indicator Data'!$CB41</f>
        <v>0.70911536092914595</v>
      </c>
      <c r="CF40" s="47">
        <f t="shared" si="77"/>
        <v>7.1</v>
      </c>
      <c r="CG40" s="47">
        <f t="shared" si="52"/>
        <v>8.4</v>
      </c>
      <c r="CH40" s="47">
        <f t="shared" si="36"/>
        <v>8.1999999999999993</v>
      </c>
      <c r="CI40" s="47">
        <f>IF('[1]Indicator Data'!BR41="No data","x",ROUND(IF('[1]Indicator Data'!BR41&gt;CI$2,0,IF('[1]Indicator Data'!BR41&lt;CI$3,10,(CI$2-'[1]Indicator Data'!BR41)/(CI$2-CI$3)*10)),1))</f>
        <v>1.2</v>
      </c>
      <c r="CJ40" s="47">
        <f>IF('[1]Indicator Data'!BS41="No data","x",ROUND(IF('[1]Indicator Data'!BS41&gt;CJ$2,0,IF('[1]Indicator Data'!BS41&lt;CJ$3,10,(CJ$2-'[1]Indicator Data'!BS41)/(CJ$2-CJ$3)*10)),1))</f>
        <v>0.4</v>
      </c>
      <c r="CK40" s="47">
        <f>IF('[1]Indicator Data'!AC41="No data","x",ROUND(IF('[1]Indicator Data'!AC41&gt;CK$2,0,IF('[1]Indicator Data'!AC41&lt;CK$3,10,(CK$2-'[1]Indicator Data'!AC41)/(CK$2-CK$3)*10)),1))</f>
        <v>3.5</v>
      </c>
      <c r="CL40" s="47">
        <f t="shared" si="37"/>
        <v>1.7</v>
      </c>
      <c r="CM40" s="47">
        <f>IF('[1]Indicator Data'!X41="No data","x",ROUND(IF(LOG('[1]Indicator Data'!X41)&gt;CM$2,10,IF(LOG('[1]Indicator Data'!X41)&lt;CM$3,0,10-(CM$2-LOG('[1]Indicator Data'!X41))/(CM$2-CM$3)*10)),1))</f>
        <v>5.5</v>
      </c>
      <c r="CN40" s="47">
        <f>IF('[1]Indicator Data'!Y41="No data","x",ROUND(IF('[1]Indicator Data'!Y41&gt;CN$2,10,IF('[1]Indicator Data'!Y41&lt;CN$3,0,10-(CN$2-'[1]Indicator Data'!Y41)/(CN$2-CN$3)*10)),1))</f>
        <v>2.9</v>
      </c>
      <c r="CO40" s="47">
        <f>IF('[1]Indicator Data'!Z41="No data","x",ROUND(IF('[1]Indicator Data'!Z41&gt;CO$2,10,IF('[1]Indicator Data'!Z41&lt;CO$3,0,10-(CO$2-'[1]Indicator Data'!Z41)/(CO$2-CO$3)*10)),1))</f>
        <v>8.1</v>
      </c>
      <c r="CP40" s="47">
        <f>IF('[1]Indicator Data'!AA41="No data","x",ROUND(IF('[1]Indicator Data'!AA41&gt;CP$2,10,IF('[1]Indicator Data'!AA41&lt;CP$3,0,10-(CP$2-'[1]Indicator Data'!AA41)/(CP$2-CP$3)*10)),1))</f>
        <v>3.8</v>
      </c>
      <c r="CQ40" s="47">
        <f t="shared" si="53"/>
        <v>5.0999999999999996</v>
      </c>
      <c r="CR40" s="47">
        <f t="shared" si="54"/>
        <v>4</v>
      </c>
      <c r="CS40" s="47">
        <f>IF('[1]Indicator Data'!AF41="No data","x",ROUND(IF('[1]Indicator Data'!AF41&gt;CS$2,10,IF('[1]Indicator Data'!AF41&lt;CS$3,0,10-(CS$2-'[1]Indicator Data'!AF41)/(CS$2-CS$3)*10)),1))</f>
        <v>3.1</v>
      </c>
      <c r="CT40" s="47">
        <f>IF('[1]Indicator Data'!AG41="No data","x",ROUND(IF('[1]Indicator Data'!AG41&gt;CT$2,10,IF('[1]Indicator Data'!AG41&lt;CT$3,0,10-(CT$2-'[1]Indicator Data'!AG41)/(CT$2-CT$3)*10)),1))</f>
        <v>1.5</v>
      </c>
      <c r="CU40" s="47">
        <f t="shared" si="55"/>
        <v>4.2</v>
      </c>
      <c r="CV40" s="47">
        <f>IF('[1]Indicator Data'!AB41="No data","x",ROUND(IF('[1]Indicator Data'!AB41&gt;CV$2,10,IF('[1]Indicator Data'!AB41&lt;CV$3,0,10-(CV$2-'[1]Indicator Data'!AB41)/(CV$2-CV$3)*10)),1))</f>
        <v>1</v>
      </c>
      <c r="CW40" s="47">
        <f t="shared" si="56"/>
        <v>1.5</v>
      </c>
      <c r="CX40" s="48">
        <f>IF('[1]Indicator Data'!AD41="No data","x",'[1]Indicator Data'!AD41/'[1]Indicator Data'!$CA41)</f>
        <v>7.3435302920329753E-4</v>
      </c>
      <c r="CY40" s="47">
        <f t="shared" si="78"/>
        <v>2.7</v>
      </c>
      <c r="CZ40" s="47">
        <f>IF('[1]Indicator Data'!AE41="No data","x",ROUND(IF('[1]Indicator Data'!AE41&gt;CZ$2,0,IF('[1]Indicator Data'!AE41&lt;CZ$3,10,(CZ$2-'[1]Indicator Data'!AE41)/(CZ$2-CZ$3)*10)),1))</f>
        <v>2</v>
      </c>
      <c r="DA40" s="47">
        <f t="shared" si="57"/>
        <v>2.4</v>
      </c>
      <c r="DB40" s="47">
        <f t="shared" si="58"/>
        <v>2.7</v>
      </c>
      <c r="DC40" s="49">
        <f t="shared" si="39"/>
        <v>5.5</v>
      </c>
      <c r="DD40" s="51">
        <f t="shared" si="40"/>
        <v>6.7</v>
      </c>
      <c r="DE40" s="47">
        <f>ROUND(IF('[1]Indicator Data'!AH41=0,0,IF('[1]Indicator Data'!AH41&gt;DE$2,10,IF('[1]Indicator Data'!AH41&lt;DE$3,0,10-(DE$2-'[1]Indicator Data'!AH41)/(DE$2-DE$3)*10))),1)</f>
        <v>8</v>
      </c>
      <c r="DF40" s="47">
        <f>ROUND(IF('[1]Indicator Data'!AI41=0,0,IF(LOG('[1]Indicator Data'!AI41)&gt;LOG(DF$2),10,IF(LOG('[1]Indicator Data'!AI41)&lt;LOG(DF$3),0,10-(LOG(DF$2)-LOG('[1]Indicator Data'!AI41))/(LOG(DF$2)-LOG(DF$3))*10))),1)</f>
        <v>8</v>
      </c>
      <c r="DG40" s="49">
        <f t="shared" si="41"/>
        <v>8</v>
      </c>
      <c r="DH40" s="47">
        <f>'[1]Indicator Data'!AJ41</f>
        <v>0</v>
      </c>
      <c r="DI40" s="47">
        <f>'[1]Indicator Data'!AK41</f>
        <v>4</v>
      </c>
      <c r="DJ40" s="49">
        <f t="shared" si="42"/>
        <v>7</v>
      </c>
      <c r="DK40" s="51">
        <f t="shared" si="43"/>
        <v>7</v>
      </c>
      <c r="DL40" s="20"/>
      <c r="DM40" s="52"/>
    </row>
    <row r="41" spans="1:117" s="6" customFormat="1" x14ac:dyDescent="0.3">
      <c r="A41" s="44" t="str">
        <f>'[1]Indicator Data'!A42</f>
        <v>Comoros</v>
      </c>
      <c r="B41" s="45" t="str">
        <f>'[1]Indicator Data'!B42</f>
        <v>COM</v>
      </c>
      <c r="C41" s="46">
        <f>ROUND(IF('[1]Indicator Data'!C42=0,0.1,IF(LOG('[1]Indicator Data'!C42)&gt;C$2,10,IF(LOG('[1]Indicator Data'!C42)&lt;C$3,0,10-(C$2-LOG('[1]Indicator Data'!C42))/(C$2-C$3)*10))),1)</f>
        <v>0.1</v>
      </c>
      <c r="D41" s="47">
        <f>ROUND(IF('[1]Indicator Data'!D42=0,0.1,IF(LOG('[1]Indicator Data'!D42)&gt;D$2,10,IF(LOG('[1]Indicator Data'!D42)&lt;D$3,0,10-(D$2-LOG('[1]Indicator Data'!D42))/(D$2-D$3)*10))),1)</f>
        <v>0.1</v>
      </c>
      <c r="E41" s="47">
        <f t="shared" si="0"/>
        <v>0.1</v>
      </c>
      <c r="F41" s="47">
        <f>IF('[1]Indicator Data'!E42="No data",0.1,(ROUND(IF('[1]Indicator Data'!E42=0,0,IF(LOG('[1]Indicator Data'!E42)&gt;F$2,10,IF(LOG('[1]Indicator Data'!E42)&lt;F$3,0,10-(F$2-LOG('[1]Indicator Data'!E42))/(F$2-F$3)*10))),1)))</f>
        <v>0.1</v>
      </c>
      <c r="G41" s="47">
        <f>ROUND(IF('[1]Indicator Data'!F42=0,0,IF(LOG('[1]Indicator Data'!F42)&gt;G$2,10,IF(LOG('[1]Indicator Data'!F42)&lt;G$3,0,10-(G$2-LOG('[1]Indicator Data'!F42))/(G$2-G$3)*10))),1)</f>
        <v>4</v>
      </c>
      <c r="H41" s="47">
        <f>ROUND(IF('[1]Indicator Data'!G42=0,0,IF(LOG('[1]Indicator Data'!G42)&gt;H$2,10,IF(LOG('[1]Indicator Data'!G42)&lt;H$3,0,10-(H$2-LOG('[1]Indicator Data'!G42))/(H$2-H$3)*10))),1)</f>
        <v>4.7</v>
      </c>
      <c r="I41" s="47">
        <f>ROUND(IF('[1]Indicator Data'!H42=0,0,IF(LOG('[1]Indicator Data'!H42)&gt;I$2,10,IF(LOG('[1]Indicator Data'!H42)&lt;I$3,0,10-(I$2-LOG('[1]Indicator Data'!H42))/(I$2-I$3)*10))),1)</f>
        <v>7.1</v>
      </c>
      <c r="J41" s="47">
        <f t="shared" si="1"/>
        <v>6</v>
      </c>
      <c r="K41" s="47">
        <f>ROUND(IF('[1]Indicator Data'!I42=0,0,IF(LOG('[1]Indicator Data'!I42)&gt;K$2,10,IF(LOG('[1]Indicator Data'!I42)&lt;K$3,0,10-(K$2-LOG('[1]Indicator Data'!I42))/(K$2-K$3)*10))),1)</f>
        <v>0</v>
      </c>
      <c r="L41" s="47">
        <f t="shared" si="2"/>
        <v>3.6</v>
      </c>
      <c r="M41" s="47">
        <f>ROUND(IF('[1]Indicator Data'!J42=0,0,IF(LOG('[1]Indicator Data'!J42)&gt;M$2,10,IF(LOG('[1]Indicator Data'!J42)&lt;M$3,0,10-(M$2-LOG('[1]Indicator Data'!J42))/(M$2-M$3)*10))),1)</f>
        <v>0</v>
      </c>
      <c r="N41" s="48">
        <f>'[1]Indicator Data'!C42/'[1]Indicator Data'!$CB42</f>
        <v>0</v>
      </c>
      <c r="O41" s="48">
        <f>'[1]Indicator Data'!D42/'[1]Indicator Data'!$CB42</f>
        <v>0</v>
      </c>
      <c r="P41" s="48" t="str">
        <f>IF(F41=0.1,"x",'[1]Indicator Data'!E42/'[1]Indicator Data'!$CB42)</f>
        <v>x</v>
      </c>
      <c r="Q41" s="48">
        <f>'[1]Indicator Data'!F42/'[1]Indicator Data'!$CB42</f>
        <v>3.3938975793748434E-6</v>
      </c>
      <c r="R41" s="48">
        <f>'[1]Indicator Data'!G42/'[1]Indicator Data'!$CB42</f>
        <v>9.3778691497753888E-3</v>
      </c>
      <c r="S41" s="48">
        <f>'[1]Indicator Data'!H42/'[1]Indicator Data'!$CB42</f>
        <v>1.1343449498651826E-3</v>
      </c>
      <c r="T41" s="48">
        <f>'[1]Indicator Data'!I42/'[1]Indicator Data'!$CB42</f>
        <v>0</v>
      </c>
      <c r="U41" s="48">
        <f>'[1]Indicator Data'!J42/'[1]Indicator Data'!$CB42</f>
        <v>0</v>
      </c>
      <c r="V41" s="47">
        <f t="shared" si="59"/>
        <v>0</v>
      </c>
      <c r="W41" s="47">
        <f t="shared" si="60"/>
        <v>0</v>
      </c>
      <c r="X41" s="47">
        <f t="shared" si="5"/>
        <v>0</v>
      </c>
      <c r="Y41" s="47">
        <f t="shared" si="61"/>
        <v>0.1</v>
      </c>
      <c r="Z41" s="47">
        <f t="shared" si="62"/>
        <v>6.7</v>
      </c>
      <c r="AA41" s="47">
        <f t="shared" si="63"/>
        <v>5.2</v>
      </c>
      <c r="AB41" s="47">
        <f t="shared" si="64"/>
        <v>2.2999999999999998</v>
      </c>
      <c r="AC41" s="47">
        <f t="shared" si="10"/>
        <v>3.9</v>
      </c>
      <c r="AD41" s="47">
        <f t="shared" si="65"/>
        <v>0</v>
      </c>
      <c r="AE41" s="47">
        <f t="shared" si="12"/>
        <v>2.2000000000000002</v>
      </c>
      <c r="AF41" s="47">
        <f t="shared" si="66"/>
        <v>0</v>
      </c>
      <c r="AG41" s="47">
        <f>ROUND(IF('[1]Indicator Data'!K42=0,0,IF('[1]Indicator Data'!K42&gt;AG$2,10,IF('[1]Indicator Data'!K42&lt;AG$3,0,10-(AG$2-'[1]Indicator Data'!K42)/(AG$2-AG$3)*10))),1)</f>
        <v>0</v>
      </c>
      <c r="AH41" s="47">
        <f t="shared" si="67"/>
        <v>0.1</v>
      </c>
      <c r="AI41" s="47">
        <f t="shared" si="67"/>
        <v>0.1</v>
      </c>
      <c r="AJ41" s="47">
        <f t="shared" si="68"/>
        <v>5</v>
      </c>
      <c r="AK41" s="47">
        <f t="shared" si="68"/>
        <v>4.7</v>
      </c>
      <c r="AL41" s="47">
        <f t="shared" si="16"/>
        <v>4.9000000000000004</v>
      </c>
      <c r="AM41" s="47">
        <f t="shared" si="17"/>
        <v>0</v>
      </c>
      <c r="AN41" s="47">
        <f t="shared" si="18"/>
        <v>0</v>
      </c>
      <c r="AO41" s="49">
        <f t="shared" si="19"/>
        <v>0.1</v>
      </c>
      <c r="AP41" s="49">
        <f t="shared" si="44"/>
        <v>0.1</v>
      </c>
      <c r="AQ41" s="49">
        <f t="shared" si="20"/>
        <v>5.5</v>
      </c>
      <c r="AR41" s="49">
        <f t="shared" si="21"/>
        <v>2.9</v>
      </c>
      <c r="AS41" s="47">
        <f t="shared" si="22"/>
        <v>0</v>
      </c>
      <c r="AT41" s="47">
        <f>IF('[1]Indicator Data'!L42="No data","x",IF('[1]Indicator Data'!CC42&lt;1000,"x",ROUND((IF('[1]Indicator Data'!L42&gt;AT$2,10,IF('[1]Indicator Data'!L42&lt;AT$3,0,10-(AT$2-'[1]Indicator Data'!L42)/(AT$2-AT$3)*10))),1)))</f>
        <v>0</v>
      </c>
      <c r="AU41" s="49">
        <f t="shared" si="23"/>
        <v>0</v>
      </c>
      <c r="AV41" s="47">
        <f>IF('[1]Indicator Data'!M42="No data","x",ROUND(IF('[1]Indicator Data'!M42=0,0,IF(LOG('[1]Indicator Data'!M42)&gt;AV$2,10,IF(LOG('[1]Indicator Data'!M42)&lt;AV$3,0,10-(AV$2-LOG('[1]Indicator Data'!M42))/(AV$2-AV$3)*10))),1))</f>
        <v>5.6</v>
      </c>
      <c r="AW41" s="48">
        <f>IF(AV41="x","x",'[1]Indicator Data'!M42/'[1]Indicator Data'!$CB42)</f>
        <v>0.10881191701641399</v>
      </c>
      <c r="AX41" s="47">
        <f t="shared" si="69"/>
        <v>1.2</v>
      </c>
      <c r="AY41" s="47">
        <f t="shared" si="45"/>
        <v>3.7</v>
      </c>
      <c r="AZ41" s="47">
        <f>IF('[1]Indicator Data'!N42="No data","x",ROUND(IF('[1]Indicator Data'!N42=0,0,IF(LOG('[1]Indicator Data'!N42)&gt;AZ$2,10,IF(LOG('[1]Indicator Data'!N42)&lt;AZ$3,0,10-(AZ$2-LOG('[1]Indicator Data'!N42))/(AZ$2-AZ$3)*10))),1))</f>
        <v>0</v>
      </c>
      <c r="BA41" s="48">
        <f>IF(AZ41="x","x",'[1]Indicator Data'!N42/'[1]Indicator Data'!$CB42)</f>
        <v>0</v>
      </c>
      <c r="BB41" s="47">
        <f t="shared" si="70"/>
        <v>0</v>
      </c>
      <c r="BC41" s="47">
        <f t="shared" si="46"/>
        <v>0</v>
      </c>
      <c r="BD41" s="47">
        <f>IF('[1]Indicator Data'!O42="No data","x",ROUND(IF('[1]Indicator Data'!O42=0,0,IF(LOG('[1]Indicator Data'!O42)&gt;BD$2,10,IF(LOG('[1]Indicator Data'!O42)&lt;BD$3,0,10-(BD$2-LOG('[1]Indicator Data'!O42))/(BD$2-BD$3)*10))),1))</f>
        <v>0</v>
      </c>
      <c r="BE41" s="48">
        <f>IF(BD41="x","x",'[1]Indicator Data'!O42/'[1]Indicator Data'!$CB42)</f>
        <v>0</v>
      </c>
      <c r="BF41" s="47">
        <f t="shared" si="71"/>
        <v>0</v>
      </c>
      <c r="BG41" s="47">
        <f t="shared" si="47"/>
        <v>0</v>
      </c>
      <c r="BH41" s="47">
        <f>IF('[1]Indicator Data'!P42="No data","x",ROUND(IF('[1]Indicator Data'!P42=0,0,IF(LOG('[1]Indicator Data'!P42)&gt;BH$2,10,IF(LOG('[1]Indicator Data'!P42)&lt;BH$3,0,10-(BH$2-LOG('[1]Indicator Data'!P42))/(BH$2-BH$3)*10))),1))</f>
        <v>0.4</v>
      </c>
      <c r="BI41" s="48">
        <f>IF(BH41="x","x",'[1]Indicator Data'!P42/'[1]Indicator Data'!$CB42)</f>
        <v>2.1747793403967668E-5</v>
      </c>
      <c r="BJ41" s="47">
        <f t="shared" si="72"/>
        <v>0</v>
      </c>
      <c r="BK41" s="47">
        <f t="shared" si="48"/>
        <v>0.2</v>
      </c>
      <c r="BL41" s="47">
        <f t="shared" si="49"/>
        <v>1.1000000000000001</v>
      </c>
      <c r="BM41" s="47">
        <f>ROUND(IF('[1]Indicator Data'!Q42=0,0,IF(LOG('[1]Indicator Data'!Q42)&gt;BM$2,10,IF(LOG('[1]Indicator Data'!Q42)&lt;BM$3,0,10-(BM$2-LOG('[1]Indicator Data'!Q42))/(BM$2-BM$3)*10))),1)</f>
        <v>0</v>
      </c>
      <c r="BN41" s="50">
        <f>'[1]Indicator Data'!R42</f>
        <v>0</v>
      </c>
      <c r="BO41" s="47">
        <f t="shared" si="73"/>
        <v>0</v>
      </c>
      <c r="BP41" s="47">
        <f t="shared" si="29"/>
        <v>0</v>
      </c>
      <c r="BQ41" s="47">
        <f>ROUND(IF('[1]Indicator Data'!S42=0,0,IF(LOG('[1]Indicator Data'!S42)&gt;BQ$2,10,IF(LOG('[1]Indicator Data'!S42)&lt;BQ$3,0,10-(BQ$2-LOG('[1]Indicator Data'!S42))/(BQ$2-BQ$3)*10))),1)</f>
        <v>7</v>
      </c>
      <c r="BR41" s="50">
        <f>'[1]Indicator Data'!T42</f>
        <v>0.97882351099999998</v>
      </c>
      <c r="BS41" s="47">
        <f t="shared" si="74"/>
        <v>9.8000000000000007</v>
      </c>
      <c r="BT41" s="47">
        <f t="shared" si="31"/>
        <v>8.8000000000000007</v>
      </c>
      <c r="BU41" s="47">
        <f t="shared" si="32"/>
        <v>6</v>
      </c>
      <c r="BV41" s="47">
        <f>ROUND(IF('[1]Indicator Data'!U42=0,0,IF(LOG('[1]Indicator Data'!U42)&gt;BV$2,10,IF(LOG('[1]Indicator Data'!U42)&lt;BV$3,0,10-(BV$2-LOG('[1]Indicator Data'!U42))/(BV$2-BV$3)*10))),1)</f>
        <v>6.7</v>
      </c>
      <c r="BW41" s="48">
        <f>'[1]Indicator Data'!U42/'[1]Indicator Data'!$CB42</f>
        <v>0.66654448973586955</v>
      </c>
      <c r="BX41" s="47">
        <f t="shared" si="75"/>
        <v>7.4</v>
      </c>
      <c r="BY41" s="47">
        <f t="shared" si="50"/>
        <v>7.1</v>
      </c>
      <c r="BZ41" s="47">
        <f>ROUND(IF('[1]Indicator Data'!V42=0,0,IF(LOG('[1]Indicator Data'!V42)&gt;BZ$2,10,IF(LOG('[1]Indicator Data'!V42)&lt;BZ$3,0,10-(BZ$2-LOG('[1]Indicator Data'!V42))/(BZ$2-BZ$3)*10))),1)</f>
        <v>6.8</v>
      </c>
      <c r="CA41" s="48">
        <f>IF('[1]Indicator Data'!V42/'[1]Indicator Data'!$CB42&gt;1,1,'[1]Indicator Data'!V42/'[1]Indicator Data'!$CB42)</f>
        <v>0.68403043634920113</v>
      </c>
      <c r="CB41" s="47">
        <f t="shared" si="76"/>
        <v>6.8</v>
      </c>
      <c r="CC41" s="47">
        <f t="shared" si="51"/>
        <v>6.8</v>
      </c>
      <c r="CD41" s="47">
        <f>ROUND(IF('[1]Indicator Data'!W42=0,0,IF(LOG('[1]Indicator Data'!W42)&gt;CD$2,10,IF(LOG('[1]Indicator Data'!W42)&lt;CD$3,0,10-(CD$2-LOG('[1]Indicator Data'!W42))/(CD$2-CD$3)*10))),1)</f>
        <v>6.9</v>
      </c>
      <c r="CE41" s="48">
        <f>'[1]Indicator Data'!W42/'[1]Indicator Data'!$CB42</f>
        <v>0.8172498229022136</v>
      </c>
      <c r="CF41" s="47">
        <f t="shared" si="77"/>
        <v>8.1999999999999993</v>
      </c>
      <c r="CG41" s="47">
        <f t="shared" si="52"/>
        <v>7.6</v>
      </c>
      <c r="CH41" s="47">
        <f t="shared" si="36"/>
        <v>6.9</v>
      </c>
      <c r="CI41" s="47">
        <f>IF('[1]Indicator Data'!BR42="No data","x",ROUND(IF('[1]Indicator Data'!BR42&gt;CI$2,0,IF('[1]Indicator Data'!BR42&lt;CI$3,10,(CI$2-'[1]Indicator Data'!BR42)/(CI$2-CI$3)*10)),1))</f>
        <v>7.1</v>
      </c>
      <c r="CJ41" s="47">
        <f>IF('[1]Indicator Data'!BS42="No data","x",ROUND(IF('[1]Indicator Data'!BS42&gt;CJ$2,0,IF('[1]Indicator Data'!BS42&lt;CJ$3,10,(CJ$2-'[1]Indicator Data'!BS42)/(CJ$2-CJ$3)*10)),1))</f>
        <v>3.3</v>
      </c>
      <c r="CK41" s="47">
        <f>IF('[1]Indicator Data'!AC42="No data","x",ROUND(IF('[1]Indicator Data'!AC42&gt;CK$2,0,IF('[1]Indicator Data'!AC42&lt;CK$3,10,(CK$2-'[1]Indicator Data'!AC42)/(CK$2-CK$3)*10)),1))</f>
        <v>8.4</v>
      </c>
      <c r="CL41" s="47">
        <f t="shared" si="37"/>
        <v>6.3</v>
      </c>
      <c r="CM41" s="47">
        <f>IF('[1]Indicator Data'!X42="No data","x",ROUND(IF(LOG('[1]Indicator Data'!X42)&gt;CM$2,10,IF(LOG('[1]Indicator Data'!X42)&lt;CM$3,0,10-(CM$2-LOG('[1]Indicator Data'!X42))/(CM$2-CM$3)*10)),1))</f>
        <v>8.8000000000000007</v>
      </c>
      <c r="CN41" s="47">
        <f>IF('[1]Indicator Data'!Y42="No data","x",ROUND(IF('[1]Indicator Data'!Y42&gt;CN$2,10,IF('[1]Indicator Data'!Y42&lt;CN$3,0,10-(CN$2-'[1]Indicator Data'!Y42)/(CN$2-CN$3)*10)),1))</f>
        <v>5.8</v>
      </c>
      <c r="CO41" s="47">
        <f>IF('[1]Indicator Data'!Z42="No data","x",ROUND(IF('[1]Indicator Data'!Z42&gt;CO$2,10,IF('[1]Indicator Data'!Z42&lt;CO$3,0,10-(CO$2-'[1]Indicator Data'!Z42)/(CO$2-CO$3)*10)),1))</f>
        <v>2.9</v>
      </c>
      <c r="CP41" s="47">
        <f>IF('[1]Indicator Data'!AA42="No data","x",ROUND(IF('[1]Indicator Data'!AA42&gt;CP$2,10,IF('[1]Indicator Data'!AA42&lt;CP$3,0,10-(CP$2-'[1]Indicator Data'!AA42)/(CP$2-CP$3)*10)),1))</f>
        <v>8.4</v>
      </c>
      <c r="CQ41" s="47">
        <f t="shared" si="53"/>
        <v>6.5</v>
      </c>
      <c r="CR41" s="47">
        <f t="shared" si="54"/>
        <v>6.4</v>
      </c>
      <c r="CS41" s="47">
        <f>IF('[1]Indicator Data'!AF42="No data","x",ROUND(IF('[1]Indicator Data'!AF42&gt;CS$2,10,IF('[1]Indicator Data'!AF42&lt;CS$3,0,10-(CS$2-'[1]Indicator Data'!AF42)/(CS$2-CS$3)*10)),1))</f>
        <v>7.6</v>
      </c>
      <c r="CT41" s="47">
        <f>IF('[1]Indicator Data'!AG42="No data","x",ROUND(IF('[1]Indicator Data'!AG42&gt;CT$2,10,IF('[1]Indicator Data'!AG42&lt;CT$3,0,10-(CT$2-'[1]Indicator Data'!AG42)/(CT$2-CT$3)*10)),1))</f>
        <v>6.1</v>
      </c>
      <c r="CU41" s="47">
        <f t="shared" si="55"/>
        <v>6.6</v>
      </c>
      <c r="CV41" s="47">
        <f>IF('[1]Indicator Data'!AB42="No data","x",ROUND(IF('[1]Indicator Data'!AB42&gt;CV$2,10,IF('[1]Indicator Data'!AB42&lt;CV$3,0,10-(CV$2-'[1]Indicator Data'!AB42)/(CV$2-CV$3)*10)),1))</f>
        <v>0.2</v>
      </c>
      <c r="CW41" s="47">
        <f t="shared" si="56"/>
        <v>4.8</v>
      </c>
      <c r="CX41" s="48">
        <f>IF('[1]Indicator Data'!AD42="No data","x",'[1]Indicator Data'!AD42/'[1]Indicator Data'!$CA42)</f>
        <v>3.3348857801620296E-5</v>
      </c>
      <c r="CY41" s="47">
        <f t="shared" si="78"/>
        <v>9.6999999999999993</v>
      </c>
      <c r="CZ41" s="47">
        <f>IF('[1]Indicator Data'!AE42="No data","x",ROUND(IF('[1]Indicator Data'!AE42&gt;CZ$2,0,IF('[1]Indicator Data'!AE42&lt;CZ$3,10,(CZ$2-'[1]Indicator Data'!AE42)/(CZ$2-CZ$3)*10)),1))</f>
        <v>6</v>
      </c>
      <c r="DA41" s="47">
        <f t="shared" si="57"/>
        <v>7.9</v>
      </c>
      <c r="DB41" s="47">
        <f t="shared" si="58"/>
        <v>6.4</v>
      </c>
      <c r="DC41" s="49">
        <f t="shared" si="39"/>
        <v>5.6</v>
      </c>
      <c r="DD41" s="51">
        <f t="shared" si="40"/>
        <v>2.7</v>
      </c>
      <c r="DE41" s="47">
        <f>ROUND(IF('[1]Indicator Data'!AH42=0,0,IF('[1]Indicator Data'!AH42&gt;DE$2,10,IF('[1]Indicator Data'!AH42&lt;DE$3,0,10-(DE$2-'[1]Indicator Data'!AH42)/(DE$2-DE$3)*10))),1)</f>
        <v>0.2</v>
      </c>
      <c r="DF41" s="47">
        <f>ROUND(IF('[1]Indicator Data'!AI42=0,0,IF(LOG('[1]Indicator Data'!AI42)&gt;LOG(DF$2),10,IF(LOG('[1]Indicator Data'!AI42)&lt;LOG(DF$3),0,10-(LOG(DF$2)-LOG('[1]Indicator Data'!AI42))/(LOG(DF$2)-LOG(DF$3))*10))),1)</f>
        <v>0</v>
      </c>
      <c r="DG41" s="49">
        <f t="shared" si="41"/>
        <v>0.1</v>
      </c>
      <c r="DH41" s="47">
        <f>'[1]Indicator Data'!AJ42</f>
        <v>0</v>
      </c>
      <c r="DI41" s="47">
        <f>'[1]Indicator Data'!AK42</f>
        <v>0</v>
      </c>
      <c r="DJ41" s="49">
        <f t="shared" si="42"/>
        <v>0</v>
      </c>
      <c r="DK41" s="51">
        <f t="shared" si="43"/>
        <v>0.1</v>
      </c>
      <c r="DL41" s="20"/>
      <c r="DM41" s="52"/>
    </row>
    <row r="42" spans="1:117" s="6" customFormat="1" x14ac:dyDescent="0.3">
      <c r="A42" s="44" t="str">
        <f>'[1]Indicator Data'!A43</f>
        <v>Congo</v>
      </c>
      <c r="B42" s="45" t="str">
        <f>'[1]Indicator Data'!B43</f>
        <v>COG</v>
      </c>
      <c r="C42" s="46">
        <f>ROUND(IF('[1]Indicator Data'!C43=0,0.1,IF(LOG('[1]Indicator Data'!C43)&gt;C$2,10,IF(LOG('[1]Indicator Data'!C43)&lt;C$3,0,10-(C$2-LOG('[1]Indicator Data'!C43))/(C$2-C$3)*10))),1)</f>
        <v>0.1</v>
      </c>
      <c r="D42" s="47">
        <f>ROUND(IF('[1]Indicator Data'!D43=0,0.1,IF(LOG('[1]Indicator Data'!D43)&gt;D$2,10,IF(LOG('[1]Indicator Data'!D43)&lt;D$3,0,10-(D$2-LOG('[1]Indicator Data'!D43))/(D$2-D$3)*10))),1)</f>
        <v>0.1</v>
      </c>
      <c r="E42" s="47">
        <f t="shared" si="0"/>
        <v>0.1</v>
      </c>
      <c r="F42" s="47">
        <f>IF('[1]Indicator Data'!E43="No data",0.1,(ROUND(IF('[1]Indicator Data'!E43=0,0,IF(LOG('[1]Indicator Data'!E43)&gt;F$2,10,IF(LOG('[1]Indicator Data'!E43)&lt;F$3,0,10-(F$2-LOG('[1]Indicator Data'!E43))/(F$2-F$3)*10))),1)))</f>
        <v>7.1</v>
      </c>
      <c r="G42" s="47">
        <f>ROUND(IF('[1]Indicator Data'!F43=0,0,IF(LOG('[1]Indicator Data'!F43)&gt;G$2,10,IF(LOG('[1]Indicator Data'!F43)&lt;G$3,0,10-(G$2-LOG('[1]Indicator Data'!F43))/(G$2-G$3)*10))),1)</f>
        <v>0</v>
      </c>
      <c r="H42" s="47">
        <f>ROUND(IF('[1]Indicator Data'!G43=0,0,IF(LOG('[1]Indicator Data'!G43)&gt;H$2,10,IF(LOG('[1]Indicator Data'!G43)&lt;H$3,0,10-(H$2-LOG('[1]Indicator Data'!G43))/(H$2-H$3)*10))),1)</f>
        <v>0</v>
      </c>
      <c r="I42" s="47">
        <f>ROUND(IF('[1]Indicator Data'!H43=0,0,IF(LOG('[1]Indicator Data'!H43)&gt;I$2,10,IF(LOG('[1]Indicator Data'!H43)&lt;I$3,0,10-(I$2-LOG('[1]Indicator Data'!H43))/(I$2-I$3)*10))),1)</f>
        <v>0</v>
      </c>
      <c r="J42" s="47">
        <f t="shared" si="1"/>
        <v>0</v>
      </c>
      <c r="K42" s="47">
        <f>ROUND(IF('[1]Indicator Data'!I43=0,0,IF(LOG('[1]Indicator Data'!I43)&gt;K$2,10,IF(LOG('[1]Indicator Data'!I43)&lt;K$3,0,10-(K$2-LOG('[1]Indicator Data'!I43))/(K$2-K$3)*10))),1)</f>
        <v>0</v>
      </c>
      <c r="L42" s="47">
        <f t="shared" si="2"/>
        <v>0</v>
      </c>
      <c r="M42" s="47">
        <f>ROUND(IF('[1]Indicator Data'!J43=0,0,IF(LOG('[1]Indicator Data'!J43)&gt;M$2,10,IF(LOG('[1]Indicator Data'!J43)&lt;M$3,0,10-(M$2-LOG('[1]Indicator Data'!J43))/(M$2-M$3)*10))),1)</f>
        <v>0</v>
      </c>
      <c r="N42" s="48">
        <f>'[1]Indicator Data'!C43/'[1]Indicator Data'!$CB43</f>
        <v>0</v>
      </c>
      <c r="O42" s="48">
        <f>'[1]Indicator Data'!D43/'[1]Indicator Data'!$CB43</f>
        <v>0</v>
      </c>
      <c r="P42" s="48">
        <f>IF(F42=0.1,"x",'[1]Indicator Data'!E43/'[1]Indicator Data'!$CB43)</f>
        <v>1.435373485125116E-2</v>
      </c>
      <c r="Q42" s="48">
        <f>'[1]Indicator Data'!F43/'[1]Indicator Data'!$CB43</f>
        <v>0</v>
      </c>
      <c r="R42" s="48">
        <f>'[1]Indicator Data'!G43/'[1]Indicator Data'!$CB43</f>
        <v>0</v>
      </c>
      <c r="S42" s="48">
        <f>'[1]Indicator Data'!H43/'[1]Indicator Data'!$CB43</f>
        <v>0</v>
      </c>
      <c r="T42" s="48">
        <f>'[1]Indicator Data'!I43/'[1]Indicator Data'!$CB43</f>
        <v>0</v>
      </c>
      <c r="U42" s="48">
        <f>'[1]Indicator Data'!J43/'[1]Indicator Data'!$CB43</f>
        <v>0</v>
      </c>
      <c r="V42" s="47">
        <f t="shared" si="59"/>
        <v>0</v>
      </c>
      <c r="W42" s="47">
        <f t="shared" si="60"/>
        <v>0</v>
      </c>
      <c r="X42" s="47">
        <f t="shared" si="5"/>
        <v>0</v>
      </c>
      <c r="Y42" s="47">
        <f t="shared" si="61"/>
        <v>9.6</v>
      </c>
      <c r="Z42" s="47">
        <f t="shared" si="62"/>
        <v>0</v>
      </c>
      <c r="AA42" s="47">
        <f t="shared" si="63"/>
        <v>0</v>
      </c>
      <c r="AB42" s="47">
        <f t="shared" si="64"/>
        <v>0</v>
      </c>
      <c r="AC42" s="47">
        <f t="shared" si="10"/>
        <v>0</v>
      </c>
      <c r="AD42" s="47">
        <f t="shared" si="65"/>
        <v>0</v>
      </c>
      <c r="AE42" s="47">
        <f t="shared" si="12"/>
        <v>0</v>
      </c>
      <c r="AF42" s="47">
        <f t="shared" si="66"/>
        <v>0</v>
      </c>
      <c r="AG42" s="47">
        <f>ROUND(IF('[1]Indicator Data'!K43=0,0,IF('[1]Indicator Data'!K43&gt;AG$2,10,IF('[1]Indicator Data'!K43&lt;AG$3,0,10-(AG$2-'[1]Indicator Data'!K43)/(AG$2-AG$3)*10))),1)</f>
        <v>0</v>
      </c>
      <c r="AH42" s="47">
        <f t="shared" si="67"/>
        <v>0.1</v>
      </c>
      <c r="AI42" s="47">
        <f t="shared" si="67"/>
        <v>0.1</v>
      </c>
      <c r="AJ42" s="47">
        <f t="shared" si="68"/>
        <v>0</v>
      </c>
      <c r="AK42" s="47">
        <f t="shared" si="68"/>
        <v>0</v>
      </c>
      <c r="AL42" s="47">
        <f t="shared" si="16"/>
        <v>0</v>
      </c>
      <c r="AM42" s="47">
        <f t="shared" si="17"/>
        <v>0</v>
      </c>
      <c r="AN42" s="47">
        <f t="shared" si="18"/>
        <v>0</v>
      </c>
      <c r="AO42" s="49">
        <f t="shared" si="19"/>
        <v>0.1</v>
      </c>
      <c r="AP42" s="49">
        <f t="shared" si="44"/>
        <v>8.6</v>
      </c>
      <c r="AQ42" s="49">
        <f t="shared" si="20"/>
        <v>0</v>
      </c>
      <c r="AR42" s="49">
        <f t="shared" si="21"/>
        <v>0</v>
      </c>
      <c r="AS42" s="47">
        <f t="shared" si="22"/>
        <v>0</v>
      </c>
      <c r="AT42" s="47">
        <f>IF('[1]Indicator Data'!L43="No data","x",IF('[1]Indicator Data'!CC43&lt;1000,"x",ROUND((IF('[1]Indicator Data'!L43&gt;AT$2,10,IF('[1]Indicator Data'!L43&lt;AT$3,0,10-(AT$2-'[1]Indicator Data'!L43)/(AT$2-AT$3)*10))),1)))</f>
        <v>1.9</v>
      </c>
      <c r="AU42" s="49">
        <f t="shared" si="23"/>
        <v>1</v>
      </c>
      <c r="AV42" s="47">
        <f>IF('[1]Indicator Data'!M43="No data","x",ROUND(IF('[1]Indicator Data'!M43=0,0,IF(LOG('[1]Indicator Data'!M43)&gt;AV$2,10,IF(LOG('[1]Indicator Data'!M43)&lt;AV$3,0,10-(AV$2-LOG('[1]Indicator Data'!M43))/(AV$2-AV$3)*10))),1))</f>
        <v>7.7</v>
      </c>
      <c r="AW42" s="48">
        <f>IF(AV42="x","x",'[1]Indicator Data'!M43/'[1]Indicator Data'!$CB43)</f>
        <v>0.51758885715824499</v>
      </c>
      <c r="AX42" s="47">
        <f t="shared" si="69"/>
        <v>5.8</v>
      </c>
      <c r="AY42" s="47">
        <f t="shared" si="45"/>
        <v>6.9</v>
      </c>
      <c r="AZ42" s="47">
        <f>IF('[1]Indicator Data'!N43="No data","x",ROUND(IF('[1]Indicator Data'!N43=0,0,IF(LOG('[1]Indicator Data'!N43)&gt;AZ$2,10,IF(LOG('[1]Indicator Data'!N43)&lt;AZ$3,0,10-(AZ$2-LOG('[1]Indicator Data'!N43))/(AZ$2-AZ$3)*10))),1))</f>
        <v>7.7</v>
      </c>
      <c r="BA42" s="48">
        <f>IF(AZ42="x","x",'[1]Indicator Data'!N43/'[1]Indicator Data'!$CB43)</f>
        <v>8.8032751205383161E-2</v>
      </c>
      <c r="BB42" s="47">
        <f t="shared" si="70"/>
        <v>10</v>
      </c>
      <c r="BC42" s="47">
        <f t="shared" si="46"/>
        <v>9.1999999999999993</v>
      </c>
      <c r="BD42" s="47">
        <f>IF('[1]Indicator Data'!O43="No data","x",ROUND(IF('[1]Indicator Data'!O43=0,0,IF(LOG('[1]Indicator Data'!O43)&gt;BD$2,10,IF(LOG('[1]Indicator Data'!O43)&lt;BD$3,0,10-(BD$2-LOG('[1]Indicator Data'!O43))/(BD$2-BD$3)*10))),1))</f>
        <v>4.0999999999999996</v>
      </c>
      <c r="BE42" s="48">
        <f>IF(BD42="x","x",'[1]Indicator Data'!O43/'[1]Indicator Data'!$CB43)</f>
        <v>6.4096205940259181E-4</v>
      </c>
      <c r="BF42" s="47">
        <f t="shared" si="71"/>
        <v>0.1</v>
      </c>
      <c r="BG42" s="47">
        <f t="shared" si="47"/>
        <v>2.2999999999999998</v>
      </c>
      <c r="BH42" s="47">
        <f>IF('[1]Indicator Data'!P43="No data","x",ROUND(IF('[1]Indicator Data'!P43=0,0,IF(LOG('[1]Indicator Data'!P43)&gt;BH$2,10,IF(LOG('[1]Indicator Data'!P43)&lt;BH$3,0,10-(BH$2-LOG('[1]Indicator Data'!P43))/(BH$2-BH$3)*10))),1))</f>
        <v>7.5</v>
      </c>
      <c r="BI42" s="48">
        <f>IF(BH42="x","x",'[1]Indicator Data'!P43/'[1]Indicator Data'!$CB43)</f>
        <v>6.5710541114008633E-2</v>
      </c>
      <c r="BJ42" s="47">
        <f t="shared" si="72"/>
        <v>6.6</v>
      </c>
      <c r="BK42" s="47">
        <f t="shared" si="48"/>
        <v>7.1</v>
      </c>
      <c r="BL42" s="47">
        <f t="shared" si="49"/>
        <v>7</v>
      </c>
      <c r="BM42" s="47">
        <f>ROUND(IF('[1]Indicator Data'!Q43=0,0,IF(LOG('[1]Indicator Data'!Q43)&gt;BM$2,10,IF(LOG('[1]Indicator Data'!Q43)&lt;BM$3,0,10-(BM$2-LOG('[1]Indicator Data'!Q43))/(BM$2-BM$3)*10))),1)</f>
        <v>0</v>
      </c>
      <c r="BN42" s="50">
        <f>'[1]Indicator Data'!R43</f>
        <v>0</v>
      </c>
      <c r="BO42" s="47">
        <f t="shared" si="73"/>
        <v>0</v>
      </c>
      <c r="BP42" s="47">
        <f t="shared" si="29"/>
        <v>0</v>
      </c>
      <c r="BQ42" s="47">
        <f>ROUND(IF('[1]Indicator Data'!S43=0,0,IF(LOG('[1]Indicator Data'!S43)&gt;BQ$2,10,IF(LOG('[1]Indicator Data'!S43)&lt;BQ$3,0,10-(BQ$2-LOG('[1]Indicator Data'!S43))/(BQ$2-BQ$3)*10))),1)</f>
        <v>8.1999999999999993</v>
      </c>
      <c r="BR42" s="50">
        <f>'[1]Indicator Data'!T43</f>
        <v>1</v>
      </c>
      <c r="BS42" s="47">
        <f t="shared" si="74"/>
        <v>10</v>
      </c>
      <c r="BT42" s="47">
        <f t="shared" si="31"/>
        <v>9.3000000000000007</v>
      </c>
      <c r="BU42" s="47">
        <f t="shared" si="32"/>
        <v>6.6</v>
      </c>
      <c r="BV42" s="47">
        <f>ROUND(IF('[1]Indicator Data'!U43=0,0,IF(LOG('[1]Indicator Data'!U43)&gt;BV$2,10,IF(LOG('[1]Indicator Data'!U43)&lt;BV$3,0,10-(BV$2-LOG('[1]Indicator Data'!U43))/(BV$2-BV$3)*10))),1)</f>
        <v>8</v>
      </c>
      <c r="BW42" s="48">
        <f>'[1]Indicator Data'!U43/'[1]Indicator Data'!$CB43</f>
        <v>0.85648868940096534</v>
      </c>
      <c r="BX42" s="47">
        <f t="shared" si="75"/>
        <v>9.5</v>
      </c>
      <c r="BY42" s="47">
        <f t="shared" si="50"/>
        <v>8.9</v>
      </c>
      <c r="BZ42" s="47">
        <f>ROUND(IF('[1]Indicator Data'!V43=0,0,IF(LOG('[1]Indicator Data'!V43)&gt;BZ$2,10,IF(LOG('[1]Indicator Data'!V43)&lt;BZ$3,0,10-(BZ$2-LOG('[1]Indicator Data'!V43))/(BZ$2-BZ$3)*10))),1)</f>
        <v>8.1</v>
      </c>
      <c r="CA42" s="48">
        <f>IF('[1]Indicator Data'!V43/'[1]Indicator Data'!$CB43&gt;1,1,'[1]Indicator Data'!V43/'[1]Indicator Data'!$CB43)</f>
        <v>0.96902357133362849</v>
      </c>
      <c r="CB42" s="47">
        <f t="shared" si="76"/>
        <v>9.6999999999999993</v>
      </c>
      <c r="CC42" s="47">
        <f t="shared" si="51"/>
        <v>9</v>
      </c>
      <c r="CD42" s="47">
        <f>ROUND(IF('[1]Indicator Data'!W43=0,0,IF(LOG('[1]Indicator Data'!W43)&gt;CD$2,10,IF(LOG('[1]Indicator Data'!W43)&lt;CD$3,0,10-(CD$2-LOG('[1]Indicator Data'!W43))/(CD$2-CD$3)*10))),1)</f>
        <v>8.1</v>
      </c>
      <c r="CE42" s="48">
        <f>'[1]Indicator Data'!W43/'[1]Indicator Data'!$CB43</f>
        <v>0.98295648997982499</v>
      </c>
      <c r="CF42" s="47">
        <f t="shared" si="77"/>
        <v>9.8000000000000007</v>
      </c>
      <c r="CG42" s="47">
        <f t="shared" si="52"/>
        <v>9.1</v>
      </c>
      <c r="CH42" s="47">
        <f t="shared" si="36"/>
        <v>8.6</v>
      </c>
      <c r="CI42" s="47">
        <f>IF('[1]Indicator Data'!BR43="No data","x",ROUND(IF('[1]Indicator Data'!BR43&gt;CI$2,0,IF('[1]Indicator Data'!BR43&lt;CI$3,10,(CI$2-'[1]Indicator Data'!BR43)/(CI$2-CI$3)*10)),1))</f>
        <v>8.9</v>
      </c>
      <c r="CJ42" s="47">
        <f>IF('[1]Indicator Data'!BS43="No data","x",ROUND(IF('[1]Indicator Data'!BS43&gt;CJ$2,0,IF('[1]Indicator Data'!BS43&lt;CJ$3,10,(CJ$2-'[1]Indicator Data'!BS43)/(CJ$2-CJ$3)*10)),1))</f>
        <v>4.5</v>
      </c>
      <c r="CK42" s="47">
        <f>IF('[1]Indicator Data'!AC43="No data","x",ROUND(IF('[1]Indicator Data'!AC43&gt;CK$2,0,IF('[1]Indicator Data'!AC43&lt;CK$3,10,(CK$2-'[1]Indicator Data'!AC43)/(CK$2-CK$3)*10)),1))</f>
        <v>5.2</v>
      </c>
      <c r="CL42" s="47">
        <f t="shared" si="37"/>
        <v>6.2</v>
      </c>
      <c r="CM42" s="47">
        <f>IF('[1]Indicator Data'!X43="No data","x",ROUND(IF(LOG('[1]Indicator Data'!X43)&gt;CM$2,10,IF(LOG('[1]Indicator Data'!X43)&lt;CM$3,0,10-(CM$2-LOG('[1]Indicator Data'!X43))/(CM$2-CM$3)*10)),1))</f>
        <v>4</v>
      </c>
      <c r="CN42" s="47">
        <f>IF('[1]Indicator Data'!Y43="No data","x",ROUND(IF('[1]Indicator Data'!Y43&gt;CN$2,10,IF('[1]Indicator Data'!Y43&lt;CN$3,0,10-(CN$2-'[1]Indicator Data'!Y43)/(CN$2-CN$3)*10)),1))</f>
        <v>6.4</v>
      </c>
      <c r="CO42" s="47">
        <f>IF('[1]Indicator Data'!Z43="No data","x",ROUND(IF('[1]Indicator Data'!Z43&gt;CO$2,10,IF('[1]Indicator Data'!Z43&lt;CO$3,0,10-(CO$2-'[1]Indicator Data'!Z43)/(CO$2-CO$3)*10)),1))</f>
        <v>6.8</v>
      </c>
      <c r="CP42" s="47">
        <f>IF('[1]Indicator Data'!AA43="No data","x",ROUND(IF('[1]Indicator Data'!AA43&gt;CP$2,10,IF('[1]Indicator Data'!AA43&lt;CP$3,0,10-(CP$2-'[1]Indicator Data'!AA43)/(CP$2-CP$3)*10)),1))</f>
        <v>5.8</v>
      </c>
      <c r="CQ42" s="47">
        <f t="shared" si="53"/>
        <v>5.8</v>
      </c>
      <c r="CR42" s="47">
        <f t="shared" si="54"/>
        <v>5.9</v>
      </c>
      <c r="CS42" s="47">
        <f>IF('[1]Indicator Data'!AF43="No data","x",ROUND(IF('[1]Indicator Data'!AF43&gt;CS$2,10,IF('[1]Indicator Data'!AF43&lt;CS$3,0,10-(CS$2-'[1]Indicator Data'!AF43)/(CS$2-CS$3)*10)),1))</f>
        <v>5.3</v>
      </c>
      <c r="CT42" s="47">
        <f>IF('[1]Indicator Data'!AG43="No data","x",ROUND(IF('[1]Indicator Data'!AG43&gt;CT$2,10,IF('[1]Indicator Data'!AG43&lt;CT$3,0,10-(CT$2-'[1]Indicator Data'!AG43)/(CT$2-CT$3)*10)),1))</f>
        <v>6.6</v>
      </c>
      <c r="CU42" s="47">
        <f t="shared" si="55"/>
        <v>5.8</v>
      </c>
      <c r="CV42" s="47">
        <f>IF('[1]Indicator Data'!AB43="No data","x",ROUND(IF('[1]Indicator Data'!AB43&gt;CV$2,10,IF('[1]Indicator Data'!AB43&lt;CV$3,0,10-(CV$2-'[1]Indicator Data'!AB43)/(CV$2-CV$3)*10)),1))</f>
        <v>2.9</v>
      </c>
      <c r="CW42" s="47">
        <f t="shared" si="56"/>
        <v>5.4</v>
      </c>
      <c r="CX42" s="48">
        <f>IF('[1]Indicator Data'!AD43="No data","x",'[1]Indicator Data'!AD43/'[1]Indicator Data'!$CA43)</f>
        <v>5.5091506267021284E-5</v>
      </c>
      <c r="CY42" s="47">
        <f t="shared" si="78"/>
        <v>9.4</v>
      </c>
      <c r="CZ42" s="47">
        <f>IF('[1]Indicator Data'!AE43="No data","x",ROUND(IF('[1]Indicator Data'!AE43&gt;CZ$2,0,IF('[1]Indicator Data'!AE43&lt;CZ$3,10,(CZ$2-'[1]Indicator Data'!AE43)/(CZ$2-CZ$3)*10)),1))</f>
        <v>6</v>
      </c>
      <c r="DA42" s="47">
        <f t="shared" si="57"/>
        <v>7.7</v>
      </c>
      <c r="DB42" s="47">
        <f t="shared" si="58"/>
        <v>6.3</v>
      </c>
      <c r="DC42" s="49">
        <f t="shared" si="39"/>
        <v>7.1</v>
      </c>
      <c r="DD42" s="51">
        <f t="shared" si="40"/>
        <v>3.9</v>
      </c>
      <c r="DE42" s="47">
        <f>ROUND(IF('[1]Indicator Data'!AH43=0,0,IF('[1]Indicator Data'!AH43&gt;DE$2,10,IF('[1]Indicator Data'!AH43&lt;DE$3,0,10-(DE$2-'[1]Indicator Data'!AH43)/(DE$2-DE$3)*10))),1)</f>
        <v>3</v>
      </c>
      <c r="DF42" s="47">
        <f>ROUND(IF('[1]Indicator Data'!AI43=0,0,IF(LOG('[1]Indicator Data'!AI43)&gt;LOG(DF$2),10,IF(LOG('[1]Indicator Data'!AI43)&lt;LOG(DF$3),0,10-(LOG(DF$2)-LOG('[1]Indicator Data'!AI43))/(LOG(DF$2)-LOG(DF$3))*10))),1)</f>
        <v>3.2</v>
      </c>
      <c r="DG42" s="49">
        <f t="shared" si="41"/>
        <v>3.1</v>
      </c>
      <c r="DH42" s="47">
        <f>'[1]Indicator Data'!AJ43</f>
        <v>0</v>
      </c>
      <c r="DI42" s="47">
        <f>'[1]Indicator Data'!AK43</f>
        <v>0</v>
      </c>
      <c r="DJ42" s="49">
        <f t="shared" si="42"/>
        <v>0</v>
      </c>
      <c r="DK42" s="51">
        <f t="shared" si="43"/>
        <v>2.2000000000000002</v>
      </c>
      <c r="DL42" s="20"/>
      <c r="DM42" s="52"/>
    </row>
    <row r="43" spans="1:117" s="6" customFormat="1" x14ac:dyDescent="0.3">
      <c r="A43" s="44" t="str">
        <f>'[1]Indicator Data'!A44</f>
        <v>Congo DR</v>
      </c>
      <c r="B43" s="45" t="str">
        <f>'[1]Indicator Data'!B44</f>
        <v>COD</v>
      </c>
      <c r="C43" s="46">
        <f>ROUND(IF('[1]Indicator Data'!C44=0,0.1,IF(LOG('[1]Indicator Data'!C44)&gt;C$2,10,IF(LOG('[1]Indicator Data'!C44)&lt;C$3,0,10-(C$2-LOG('[1]Indicator Data'!C44))/(C$2-C$3)*10))),1)</f>
        <v>9.1999999999999993</v>
      </c>
      <c r="D43" s="47">
        <f>ROUND(IF('[1]Indicator Data'!D44=0,0.1,IF(LOG('[1]Indicator Data'!D44)&gt;D$2,10,IF(LOG('[1]Indicator Data'!D44)&lt;D$3,0,10-(D$2-LOG('[1]Indicator Data'!D44))/(D$2-D$3)*10))),1)</f>
        <v>0.1</v>
      </c>
      <c r="E43" s="47">
        <f t="shared" si="0"/>
        <v>6.5</v>
      </c>
      <c r="F43" s="47">
        <f>IF('[1]Indicator Data'!E44="No data",0.1,(ROUND(IF('[1]Indicator Data'!E44=0,0,IF(LOG('[1]Indicator Data'!E44)&gt;F$2,10,IF(LOG('[1]Indicator Data'!E44)&lt;F$3,0,10-(F$2-LOG('[1]Indicator Data'!E44))/(F$2-F$3)*10))),1)))</f>
        <v>9.1999999999999993</v>
      </c>
      <c r="G43" s="47">
        <f>ROUND(IF('[1]Indicator Data'!F44=0,0,IF(LOG('[1]Indicator Data'!F44)&gt;G$2,10,IF(LOG('[1]Indicator Data'!F44)&lt;G$3,0,10-(G$2-LOG('[1]Indicator Data'!F44))/(G$2-G$3)*10))),1)</f>
        <v>0</v>
      </c>
      <c r="H43" s="47">
        <f>ROUND(IF('[1]Indicator Data'!G44=0,0,IF(LOG('[1]Indicator Data'!G44)&gt;H$2,10,IF(LOG('[1]Indicator Data'!G44)&lt;H$3,0,10-(H$2-LOG('[1]Indicator Data'!G44))/(H$2-H$3)*10))),1)</f>
        <v>0</v>
      </c>
      <c r="I43" s="47">
        <f>ROUND(IF('[1]Indicator Data'!H44=0,0,IF(LOG('[1]Indicator Data'!H44)&gt;I$2,10,IF(LOG('[1]Indicator Data'!H44)&lt;I$3,0,10-(I$2-LOG('[1]Indicator Data'!H44))/(I$2-I$3)*10))),1)</f>
        <v>0</v>
      </c>
      <c r="J43" s="47">
        <f t="shared" si="1"/>
        <v>0</v>
      </c>
      <c r="K43" s="47">
        <f>ROUND(IF('[1]Indicator Data'!I44=0,0,IF(LOG('[1]Indicator Data'!I44)&gt;K$2,10,IF(LOG('[1]Indicator Data'!I44)&lt;K$3,0,10-(K$2-LOG('[1]Indicator Data'!I44))/(K$2-K$3)*10))),1)</f>
        <v>0</v>
      </c>
      <c r="L43" s="47">
        <f t="shared" si="2"/>
        <v>0</v>
      </c>
      <c r="M43" s="47">
        <f>ROUND(IF('[1]Indicator Data'!J44=0,0,IF(LOG('[1]Indicator Data'!J44)&gt;M$2,10,IF(LOG('[1]Indicator Data'!J44)&lt;M$3,0,10-(M$2-LOG('[1]Indicator Data'!J44))/(M$2-M$3)*10))),1)</f>
        <v>7.3</v>
      </c>
      <c r="N43" s="48">
        <f>'[1]Indicator Data'!C44/'[1]Indicator Data'!$CB44</f>
        <v>6.1036673193068727E-4</v>
      </c>
      <c r="O43" s="48">
        <f>'[1]Indicator Data'!D44/'[1]Indicator Data'!$CB44</f>
        <v>0</v>
      </c>
      <c r="P43" s="48">
        <f>IF(F43=0.1,"x",'[1]Indicator Data'!E44/'[1]Indicator Data'!$CB44)</f>
        <v>6.3535345392926566E-3</v>
      </c>
      <c r="Q43" s="48">
        <f>'[1]Indicator Data'!F44/'[1]Indicator Data'!$CB44</f>
        <v>0</v>
      </c>
      <c r="R43" s="48">
        <f>'[1]Indicator Data'!G44/'[1]Indicator Data'!$CB44</f>
        <v>0</v>
      </c>
      <c r="S43" s="48">
        <f>'[1]Indicator Data'!H44/'[1]Indicator Data'!$CB44</f>
        <v>0</v>
      </c>
      <c r="T43" s="48">
        <f>'[1]Indicator Data'!I44/'[1]Indicator Data'!$CB44</f>
        <v>0</v>
      </c>
      <c r="U43" s="48">
        <f>'[1]Indicator Data'!J44/'[1]Indicator Data'!$CB44</f>
        <v>1.1097149726030134E-4</v>
      </c>
      <c r="V43" s="47">
        <f t="shared" si="59"/>
        <v>3.1</v>
      </c>
      <c r="W43" s="47">
        <f t="shared" si="60"/>
        <v>0</v>
      </c>
      <c r="X43" s="47">
        <f t="shared" si="5"/>
        <v>1.7</v>
      </c>
      <c r="Y43" s="47">
        <f t="shared" si="61"/>
        <v>4.2</v>
      </c>
      <c r="Z43" s="47">
        <f t="shared" si="62"/>
        <v>0</v>
      </c>
      <c r="AA43" s="47">
        <f t="shared" si="63"/>
        <v>0</v>
      </c>
      <c r="AB43" s="47">
        <f t="shared" si="64"/>
        <v>0</v>
      </c>
      <c r="AC43" s="47">
        <f t="shared" si="10"/>
        <v>0</v>
      </c>
      <c r="AD43" s="47">
        <f t="shared" si="65"/>
        <v>0</v>
      </c>
      <c r="AE43" s="47">
        <f t="shared" si="12"/>
        <v>0</v>
      </c>
      <c r="AF43" s="47">
        <f t="shared" si="66"/>
        <v>0</v>
      </c>
      <c r="AG43" s="47">
        <f>ROUND(IF('[1]Indicator Data'!K44=0,0,IF('[1]Indicator Data'!K44&gt;AG$2,10,IF('[1]Indicator Data'!K44&lt;AG$3,0,10-(AG$2-'[1]Indicator Data'!K44)/(AG$2-AG$3)*10))),1)</f>
        <v>0</v>
      </c>
      <c r="AH43" s="47">
        <f t="shared" si="67"/>
        <v>6.2</v>
      </c>
      <c r="AI43" s="47">
        <f t="shared" si="67"/>
        <v>0.1</v>
      </c>
      <c r="AJ43" s="47">
        <f t="shared" si="68"/>
        <v>0</v>
      </c>
      <c r="AK43" s="47">
        <f t="shared" si="68"/>
        <v>0</v>
      </c>
      <c r="AL43" s="47">
        <f t="shared" si="16"/>
        <v>0</v>
      </c>
      <c r="AM43" s="47">
        <f t="shared" si="17"/>
        <v>0</v>
      </c>
      <c r="AN43" s="47">
        <f t="shared" si="18"/>
        <v>4.5999999999999996</v>
      </c>
      <c r="AO43" s="49">
        <f t="shared" si="19"/>
        <v>4.5</v>
      </c>
      <c r="AP43" s="49">
        <f t="shared" si="44"/>
        <v>7.5</v>
      </c>
      <c r="AQ43" s="49">
        <f t="shared" si="20"/>
        <v>0</v>
      </c>
      <c r="AR43" s="49">
        <f t="shared" si="21"/>
        <v>0</v>
      </c>
      <c r="AS43" s="47">
        <f t="shared" si="22"/>
        <v>2.2999999999999998</v>
      </c>
      <c r="AT43" s="47">
        <f>IF('[1]Indicator Data'!L44="No data","x",IF('[1]Indicator Data'!CC44&lt;1000,"x",ROUND((IF('[1]Indicator Data'!L44&gt;AT$2,10,IF('[1]Indicator Data'!L44&lt;AT$3,0,10-(AT$2-'[1]Indicator Data'!L44)/(AT$2-AT$3)*10))),1)))</f>
        <v>0</v>
      </c>
      <c r="AU43" s="49">
        <f t="shared" si="23"/>
        <v>1.2</v>
      </c>
      <c r="AV43" s="47">
        <f>IF('[1]Indicator Data'!M44="No data","x",ROUND(IF('[1]Indicator Data'!M44=0,0,IF(LOG('[1]Indicator Data'!M44)&gt;AV$2,10,IF(LOG('[1]Indicator Data'!M44)&lt;AV$3,0,10-(AV$2-LOG('[1]Indicator Data'!M44))/(AV$2-AV$3)*10))),1))</f>
        <v>9.4</v>
      </c>
      <c r="AW43" s="48">
        <f>IF(AV43="x","x",'[1]Indicator Data'!M44/'[1]Indicator Data'!$CB44)</f>
        <v>0.4573979022347453</v>
      </c>
      <c r="AX43" s="47">
        <f t="shared" si="69"/>
        <v>5.0999999999999996</v>
      </c>
      <c r="AY43" s="47">
        <f t="shared" si="45"/>
        <v>7.9</v>
      </c>
      <c r="AZ43" s="47">
        <f>IF('[1]Indicator Data'!N44="No data","x",ROUND(IF('[1]Indicator Data'!N44=0,0,IF(LOG('[1]Indicator Data'!N44)&gt;AZ$2,10,IF(LOG('[1]Indicator Data'!N44)&lt;AZ$3,0,10-(AZ$2-LOG('[1]Indicator Data'!N44))/(AZ$2-AZ$3)*10))),1))</f>
        <v>10</v>
      </c>
      <c r="BA43" s="48">
        <f>IF(AZ43="x","x",'[1]Indicator Data'!N44/'[1]Indicator Data'!$CB44)</f>
        <v>0.2409522440007256</v>
      </c>
      <c r="BB43" s="47">
        <f t="shared" si="70"/>
        <v>10</v>
      </c>
      <c r="BC43" s="47">
        <f t="shared" si="46"/>
        <v>10</v>
      </c>
      <c r="BD43" s="47">
        <f>IF('[1]Indicator Data'!O44="No data","x",ROUND(IF('[1]Indicator Data'!O44=0,0,IF(LOG('[1]Indicator Data'!O44)&gt;BD$2,10,IF(LOG('[1]Indicator Data'!O44)&lt;BD$3,0,10-(BD$2-LOG('[1]Indicator Data'!O44))/(BD$2-BD$3)*10))),1))</f>
        <v>0</v>
      </c>
      <c r="BE43" s="48">
        <f>IF(BD43="x","x",'[1]Indicator Data'!O44/'[1]Indicator Data'!$CB44)</f>
        <v>0</v>
      </c>
      <c r="BF43" s="47">
        <f t="shared" si="71"/>
        <v>0</v>
      </c>
      <c r="BG43" s="47">
        <f t="shared" si="47"/>
        <v>0</v>
      </c>
      <c r="BH43" s="47">
        <f>IF('[1]Indicator Data'!P44="No data","x",ROUND(IF('[1]Indicator Data'!P44=0,0,IF(LOG('[1]Indicator Data'!P44)&gt;BH$2,10,IF(LOG('[1]Indicator Data'!P44)&lt;BH$3,0,10-(BH$2-LOG('[1]Indicator Data'!P44))/(BH$2-BH$3)*10))),1))</f>
        <v>10</v>
      </c>
      <c r="BI43" s="48">
        <f>IF(BH43="x","x",'[1]Indicator Data'!P44/'[1]Indicator Data'!$CB44)</f>
        <v>0.26003360178483498</v>
      </c>
      <c r="BJ43" s="47">
        <f t="shared" si="72"/>
        <v>10</v>
      </c>
      <c r="BK43" s="47">
        <f t="shared" si="48"/>
        <v>10</v>
      </c>
      <c r="BL43" s="47">
        <f t="shared" si="49"/>
        <v>8.5</v>
      </c>
      <c r="BM43" s="47">
        <f>ROUND(IF('[1]Indicator Data'!Q44=0,0,IF(LOG('[1]Indicator Data'!Q44)&gt;BM$2,10,IF(LOG('[1]Indicator Data'!Q44)&lt;BM$3,0,10-(BM$2-LOG('[1]Indicator Data'!Q44))/(BM$2-BM$3)*10))),1)</f>
        <v>9.9</v>
      </c>
      <c r="BN43" s="50">
        <f>'[1]Indicator Data'!R44</f>
        <v>0.988808668</v>
      </c>
      <c r="BO43" s="47">
        <f t="shared" si="73"/>
        <v>9.9</v>
      </c>
      <c r="BP43" s="47">
        <f t="shared" si="29"/>
        <v>9.9</v>
      </c>
      <c r="BQ43" s="47">
        <f>ROUND(IF('[1]Indicator Data'!S44=0,0,IF(LOG('[1]Indicator Data'!S44)&gt;BQ$2,10,IF(LOG('[1]Indicator Data'!S44)&lt;BQ$3,0,10-(BQ$2-LOG('[1]Indicator Data'!S44))/(BQ$2-BQ$3)*10))),1)</f>
        <v>9.9</v>
      </c>
      <c r="BR43" s="50">
        <f>'[1]Indicator Data'!T44</f>
        <v>0.97041016099999999</v>
      </c>
      <c r="BS43" s="47">
        <f t="shared" si="74"/>
        <v>9.6999999999999993</v>
      </c>
      <c r="BT43" s="47">
        <f t="shared" si="31"/>
        <v>9.8000000000000007</v>
      </c>
      <c r="BU43" s="47">
        <f t="shared" si="32"/>
        <v>9.9</v>
      </c>
      <c r="BV43" s="47">
        <f>ROUND(IF('[1]Indicator Data'!U44=0,0,IF(LOG('[1]Indicator Data'!U44)&gt;BV$2,10,IF(LOG('[1]Indicator Data'!U44)&lt;BV$3,0,10-(BV$2-LOG('[1]Indicator Data'!U44))/(BV$2-BV$3)*10))),1)</f>
        <v>9.6999999999999993</v>
      </c>
      <c r="BW43" s="48">
        <f>'[1]Indicator Data'!U44/'[1]Indicator Data'!$CB44</f>
        <v>0.83900945010794115</v>
      </c>
      <c r="BX43" s="47">
        <f t="shared" si="75"/>
        <v>9.3000000000000007</v>
      </c>
      <c r="BY43" s="47">
        <f t="shared" si="50"/>
        <v>9.5</v>
      </c>
      <c r="BZ43" s="47">
        <f>ROUND(IF('[1]Indicator Data'!V44=0,0,IF(LOG('[1]Indicator Data'!V44)&gt;BZ$2,10,IF(LOG('[1]Indicator Data'!V44)&lt;BZ$3,0,10-(BZ$2-LOG('[1]Indicator Data'!V44))/(BZ$2-BZ$3)*10))),1)</f>
        <v>9.6999999999999993</v>
      </c>
      <c r="CA43" s="48">
        <f>IF('[1]Indicator Data'!V44/'[1]Indicator Data'!$CB44&gt;1,1,'[1]Indicator Data'!V44/'[1]Indicator Data'!$CB44)</f>
        <v>0.85961161680473841</v>
      </c>
      <c r="CB43" s="47">
        <f t="shared" si="76"/>
        <v>8.6</v>
      </c>
      <c r="CC43" s="47">
        <f t="shared" si="51"/>
        <v>9.1999999999999993</v>
      </c>
      <c r="CD43" s="47">
        <f>ROUND(IF('[1]Indicator Data'!W44=0,0,IF(LOG('[1]Indicator Data'!W44)&gt;CD$2,10,IF(LOG('[1]Indicator Data'!W44)&lt;CD$3,0,10-(CD$2-LOG('[1]Indicator Data'!W44))/(CD$2-CD$3)*10))),1)</f>
        <v>9.8000000000000007</v>
      </c>
      <c r="CE43" s="48">
        <f>'[1]Indicator Data'!W44/'[1]Indicator Data'!$CB44</f>
        <v>0.90301532156312136</v>
      </c>
      <c r="CF43" s="47">
        <f t="shared" si="77"/>
        <v>9</v>
      </c>
      <c r="CG43" s="47">
        <f t="shared" si="52"/>
        <v>9.4</v>
      </c>
      <c r="CH43" s="47">
        <f t="shared" si="36"/>
        <v>9.5</v>
      </c>
      <c r="CI43" s="47">
        <f>IF('[1]Indicator Data'!BR44="No data","x",ROUND(IF('[1]Indicator Data'!BR44&gt;CI$2,0,IF('[1]Indicator Data'!BR44&lt;CI$3,10,(CI$2-'[1]Indicator Data'!BR44)/(CI$2-CI$3)*10)),1))</f>
        <v>8.8000000000000007</v>
      </c>
      <c r="CJ43" s="47">
        <f>IF('[1]Indicator Data'!BS44="No data","x",ROUND(IF('[1]Indicator Data'!BS44&gt;CJ$2,0,IF('[1]Indicator Data'!BS44&lt;CJ$3,10,(CJ$2-'[1]Indicator Data'!BS44)/(CJ$2-CJ$3)*10)),1))</f>
        <v>9.5</v>
      </c>
      <c r="CK43" s="47">
        <f>IF('[1]Indicator Data'!AC44="No data","x",ROUND(IF('[1]Indicator Data'!AC44&gt;CK$2,0,IF('[1]Indicator Data'!AC44&lt;CK$3,10,(CK$2-'[1]Indicator Data'!AC44)/(CK$2-CK$3)*10)),1))</f>
        <v>9.6</v>
      </c>
      <c r="CL43" s="47">
        <f t="shared" si="37"/>
        <v>9.3000000000000007</v>
      </c>
      <c r="CM43" s="47">
        <f>IF('[1]Indicator Data'!X44="No data","x",ROUND(IF(LOG('[1]Indicator Data'!X44)&gt;CM$2,10,IF(LOG('[1]Indicator Data'!X44)&lt;CM$3,0,10-(CM$2-LOG('[1]Indicator Data'!X44))/(CM$2-CM$3)*10)),1))</f>
        <v>5.2</v>
      </c>
      <c r="CN43" s="47">
        <f>IF('[1]Indicator Data'!Y44="No data","x",ROUND(IF('[1]Indicator Data'!Y44&gt;CN$2,10,IF('[1]Indicator Data'!Y44&lt;CN$3,0,10-(CN$2-'[1]Indicator Data'!Y44)/(CN$2-CN$3)*10)),1))</f>
        <v>8.9</v>
      </c>
      <c r="CO43" s="47">
        <f>IF('[1]Indicator Data'!Z44="No data","x",ROUND(IF('[1]Indicator Data'!Z44&gt;CO$2,10,IF('[1]Indicator Data'!Z44&lt;CO$3,0,10-(CO$2-'[1]Indicator Data'!Z44)/(CO$2-CO$3)*10)),1))</f>
        <v>4.5999999999999996</v>
      </c>
      <c r="CP43" s="47">
        <f>IF('[1]Indicator Data'!AA44="No data","x",ROUND(IF('[1]Indicator Data'!AA44&gt;CP$2,10,IF('[1]Indicator Data'!AA44&lt;CP$3,0,10-(CP$2-'[1]Indicator Data'!AA44)/(CP$2-CP$3)*10)),1))</f>
        <v>8.3000000000000007</v>
      </c>
      <c r="CQ43" s="47">
        <f t="shared" si="53"/>
        <v>6.8</v>
      </c>
      <c r="CR43" s="47">
        <f t="shared" si="54"/>
        <v>7.6</v>
      </c>
      <c r="CS43" s="47">
        <f>IF('[1]Indicator Data'!AF44="No data","x",ROUND(IF('[1]Indicator Data'!AF44&gt;CS$2,10,IF('[1]Indicator Data'!AF44&lt;CS$3,0,10-(CS$2-'[1]Indicator Data'!AF44)/(CS$2-CS$3)*10)),1))</f>
        <v>8.6</v>
      </c>
      <c r="CT43" s="47">
        <f>IF('[1]Indicator Data'!AG44="No data","x",ROUND(IF('[1]Indicator Data'!AG44&gt;CT$2,10,IF('[1]Indicator Data'!AG44&lt;CT$3,0,10-(CT$2-'[1]Indicator Data'!AG44)/(CT$2-CT$3)*10)),1))</f>
        <v>8.4</v>
      </c>
      <c r="CU43" s="47">
        <f t="shared" si="55"/>
        <v>7.3</v>
      </c>
      <c r="CV43" s="47">
        <f>IF('[1]Indicator Data'!AB44="No data","x",ROUND(IF('[1]Indicator Data'!AB44&gt;CV$2,10,IF('[1]Indicator Data'!AB44&lt;CV$3,0,10-(CV$2-'[1]Indicator Data'!AB44)/(CV$2-CV$3)*10)),1))</f>
        <v>4</v>
      </c>
      <c r="CW43" s="47">
        <f t="shared" si="56"/>
        <v>8</v>
      </c>
      <c r="CX43" s="48">
        <f>IF('[1]Indicator Data'!AD44="No data","x",'[1]Indicator Data'!AD44/'[1]Indicator Data'!$CA44)</f>
        <v>4.3980998779340262E-5</v>
      </c>
      <c r="CY43" s="47">
        <f t="shared" si="78"/>
        <v>9.6</v>
      </c>
      <c r="CZ43" s="47">
        <f>IF('[1]Indicator Data'!AE44="No data","x",ROUND(IF('[1]Indicator Data'!AE44&gt;CZ$2,0,IF('[1]Indicator Data'!AE44&lt;CZ$3,10,(CZ$2-'[1]Indicator Data'!AE44)/(CZ$2-CZ$3)*10)),1))</f>
        <v>8</v>
      </c>
      <c r="DA43" s="47">
        <f t="shared" si="57"/>
        <v>8.8000000000000007</v>
      </c>
      <c r="DB43" s="47">
        <f t="shared" si="58"/>
        <v>8</v>
      </c>
      <c r="DC43" s="49">
        <f t="shared" si="39"/>
        <v>8.5</v>
      </c>
      <c r="DD43" s="51">
        <f t="shared" si="40"/>
        <v>4.5999999999999996</v>
      </c>
      <c r="DE43" s="47">
        <f>ROUND(IF('[1]Indicator Data'!AH44=0,0,IF('[1]Indicator Data'!AH44&gt;DE$2,10,IF('[1]Indicator Data'!AH44&lt;DE$3,0,10-(DE$2-'[1]Indicator Data'!AH44)/(DE$2-DE$3)*10))),1)</f>
        <v>10</v>
      </c>
      <c r="DF43" s="47">
        <f>ROUND(IF('[1]Indicator Data'!AI44=0,0,IF(LOG('[1]Indicator Data'!AI44)&gt;LOG(DF$2),10,IF(LOG('[1]Indicator Data'!AI44)&lt;LOG(DF$3),0,10-(LOG(DF$2)-LOG('[1]Indicator Data'!AI44))/(LOG(DF$2)-LOG(DF$3))*10))),1)</f>
        <v>9.9</v>
      </c>
      <c r="DG43" s="49">
        <f t="shared" si="41"/>
        <v>10</v>
      </c>
      <c r="DH43" s="47">
        <f>'[1]Indicator Data'!AJ44</f>
        <v>0</v>
      </c>
      <c r="DI43" s="47">
        <f>'[1]Indicator Data'!AK44</f>
        <v>5</v>
      </c>
      <c r="DJ43" s="49">
        <f t="shared" si="42"/>
        <v>9</v>
      </c>
      <c r="DK43" s="51">
        <f t="shared" si="43"/>
        <v>9</v>
      </c>
      <c r="DL43" s="20"/>
      <c r="DM43" s="52"/>
    </row>
    <row r="44" spans="1:117" s="6" customFormat="1" x14ac:dyDescent="0.3">
      <c r="A44" s="44" t="str">
        <f>'[1]Indicator Data'!A45</f>
        <v>Costa Rica</v>
      </c>
      <c r="B44" s="45" t="str">
        <f>'[1]Indicator Data'!B45</f>
        <v>CRI</v>
      </c>
      <c r="C44" s="46">
        <f>ROUND(IF('[1]Indicator Data'!C45=0,0.1,IF(LOG('[1]Indicator Data'!C45)&gt;C$2,10,IF(LOG('[1]Indicator Data'!C45)&lt;C$3,0,10-(C$2-LOG('[1]Indicator Data'!C45))/(C$2-C$3)*10))),1)</f>
        <v>7.5</v>
      </c>
      <c r="D44" s="47">
        <f>ROUND(IF('[1]Indicator Data'!D45=0,0.1,IF(LOG('[1]Indicator Data'!D45)&gt;D$2,10,IF(LOG('[1]Indicator Data'!D45)&lt;D$3,0,10-(D$2-LOG('[1]Indicator Data'!D45))/(D$2-D$3)*10))),1)</f>
        <v>10</v>
      </c>
      <c r="E44" s="47">
        <f t="shared" si="0"/>
        <v>9.1</v>
      </c>
      <c r="F44" s="47">
        <f>IF('[1]Indicator Data'!E45="No data",0.1,(ROUND(IF('[1]Indicator Data'!E45=0,0,IF(LOG('[1]Indicator Data'!E45)&gt;F$2,10,IF(LOG('[1]Indicator Data'!E45)&lt;F$3,0,10-(F$2-LOG('[1]Indicator Data'!E45))/(F$2-F$3)*10))),1)))</f>
        <v>4.9000000000000004</v>
      </c>
      <c r="G44" s="47">
        <f>ROUND(IF('[1]Indicator Data'!F45=0,0,IF(LOG('[1]Indicator Data'!F45)&gt;G$2,10,IF(LOG('[1]Indicator Data'!F45)&lt;G$3,0,10-(G$2-LOG('[1]Indicator Data'!F45))/(G$2-G$3)*10))),1)</f>
        <v>7.5</v>
      </c>
      <c r="H44" s="47">
        <f>ROUND(IF('[1]Indicator Data'!G45=0,0,IF(LOG('[1]Indicator Data'!G45)&gt;H$2,10,IF(LOG('[1]Indicator Data'!G45)&lt;H$3,0,10-(H$2-LOG('[1]Indicator Data'!G45))/(H$2-H$3)*10))),1)</f>
        <v>3.4</v>
      </c>
      <c r="I44" s="47">
        <f>ROUND(IF('[1]Indicator Data'!H45=0,0,IF(LOG('[1]Indicator Data'!H45)&gt;I$2,10,IF(LOG('[1]Indicator Data'!H45)&lt;I$3,0,10-(I$2-LOG('[1]Indicator Data'!H45))/(I$2-I$3)*10))),1)</f>
        <v>0</v>
      </c>
      <c r="J44" s="47">
        <f t="shared" si="1"/>
        <v>1.9</v>
      </c>
      <c r="K44" s="47">
        <f>ROUND(IF('[1]Indicator Data'!I45=0,0,IF(LOG('[1]Indicator Data'!I45)&gt;K$2,10,IF(LOG('[1]Indicator Data'!I45)&lt;K$3,0,10-(K$2-LOG('[1]Indicator Data'!I45))/(K$2-K$3)*10))),1)</f>
        <v>4.5</v>
      </c>
      <c r="L44" s="47">
        <f t="shared" si="2"/>
        <v>3.3</v>
      </c>
      <c r="M44" s="47">
        <f>ROUND(IF('[1]Indicator Data'!J45=0,0,IF(LOG('[1]Indicator Data'!J45)&gt;M$2,10,IF(LOG('[1]Indicator Data'!J45)&lt;M$3,0,10-(M$2-LOG('[1]Indicator Data'!J45))/(M$2-M$3)*10))),1)</f>
        <v>0</v>
      </c>
      <c r="N44" s="48">
        <f>'[1]Indicator Data'!C45/'[1]Indicator Data'!$CB45</f>
        <v>2.1000957033339121E-3</v>
      </c>
      <c r="O44" s="48">
        <f>'[1]Indicator Data'!D45/'[1]Indicator Data'!$CB45</f>
        <v>2.097913881341154E-3</v>
      </c>
      <c r="P44" s="48">
        <f>IF(F44=0.1,"x",'[1]Indicator Data'!E45/'[1]Indicator Data'!$CB45)</f>
        <v>1.8486721553655769E-3</v>
      </c>
      <c r="Q44" s="48">
        <f>'[1]Indicator Data'!F45/'[1]Indicator Data'!$CB45</f>
        <v>6.2082781199494558E-5</v>
      </c>
      <c r="R44" s="48">
        <f>'[1]Indicator Data'!G45/'[1]Indicator Data'!$CB45</f>
        <v>4.75618933890713E-4</v>
      </c>
      <c r="S44" s="48">
        <f>'[1]Indicator Data'!H45/'[1]Indicator Data'!$CB45</f>
        <v>0</v>
      </c>
      <c r="T44" s="48">
        <f>'[1]Indicator Data'!I45/'[1]Indicator Data'!$CB45</f>
        <v>3.695923973717113E-4</v>
      </c>
      <c r="U44" s="48">
        <f>'[1]Indicator Data'!J45/'[1]Indicator Data'!$CB45</f>
        <v>0</v>
      </c>
      <c r="V44" s="47">
        <f t="shared" si="59"/>
        <v>10</v>
      </c>
      <c r="W44" s="47">
        <f t="shared" si="60"/>
        <v>10</v>
      </c>
      <c r="X44" s="47">
        <f t="shared" si="5"/>
        <v>10</v>
      </c>
      <c r="Y44" s="47">
        <f t="shared" si="61"/>
        <v>1.2</v>
      </c>
      <c r="Z44" s="47">
        <f t="shared" si="62"/>
        <v>9.5</v>
      </c>
      <c r="AA44" s="47">
        <f t="shared" si="63"/>
        <v>0.3</v>
      </c>
      <c r="AB44" s="47">
        <f t="shared" si="64"/>
        <v>0</v>
      </c>
      <c r="AC44" s="47">
        <f t="shared" si="10"/>
        <v>0.2</v>
      </c>
      <c r="AD44" s="47">
        <f t="shared" si="65"/>
        <v>0.4</v>
      </c>
      <c r="AE44" s="47">
        <f t="shared" si="12"/>
        <v>0.3</v>
      </c>
      <c r="AF44" s="47">
        <f t="shared" si="66"/>
        <v>0</v>
      </c>
      <c r="AG44" s="47">
        <f>ROUND(IF('[1]Indicator Data'!K45=0,0,IF('[1]Indicator Data'!K45&gt;AG$2,10,IF('[1]Indicator Data'!K45&lt;AG$3,0,10-(AG$2-'[1]Indicator Data'!K45)/(AG$2-AG$3)*10))),1)</f>
        <v>3.8</v>
      </c>
      <c r="AH44" s="47">
        <f t="shared" si="67"/>
        <v>8.8000000000000007</v>
      </c>
      <c r="AI44" s="47">
        <f t="shared" si="67"/>
        <v>10</v>
      </c>
      <c r="AJ44" s="47">
        <f t="shared" si="68"/>
        <v>1.9</v>
      </c>
      <c r="AK44" s="47">
        <f t="shared" si="68"/>
        <v>0</v>
      </c>
      <c r="AL44" s="47">
        <f t="shared" si="16"/>
        <v>1</v>
      </c>
      <c r="AM44" s="47">
        <f t="shared" si="17"/>
        <v>2.5</v>
      </c>
      <c r="AN44" s="47">
        <f t="shared" si="18"/>
        <v>0</v>
      </c>
      <c r="AO44" s="49">
        <f t="shared" si="19"/>
        <v>9.6</v>
      </c>
      <c r="AP44" s="49">
        <f t="shared" si="44"/>
        <v>3.3</v>
      </c>
      <c r="AQ44" s="49">
        <f t="shared" si="20"/>
        <v>8.6999999999999993</v>
      </c>
      <c r="AR44" s="49">
        <f t="shared" si="21"/>
        <v>1.9</v>
      </c>
      <c r="AS44" s="47">
        <f t="shared" si="22"/>
        <v>1.9</v>
      </c>
      <c r="AT44" s="47">
        <f>IF('[1]Indicator Data'!L45="No data","x",IF('[1]Indicator Data'!CC45&lt;1000,"x",ROUND((IF('[1]Indicator Data'!L45&gt;AT$2,10,IF('[1]Indicator Data'!L45&lt;AT$3,0,10-(AT$2-'[1]Indicator Data'!L45)/(AT$2-AT$3)*10))),1)))</f>
        <v>0</v>
      </c>
      <c r="AU44" s="49">
        <f t="shared" si="23"/>
        <v>1</v>
      </c>
      <c r="AV44" s="47" t="str">
        <f>IF('[1]Indicator Data'!M45="No data","x",ROUND(IF('[1]Indicator Data'!M45=0,0,IF(LOG('[1]Indicator Data'!M45)&gt;AV$2,10,IF(LOG('[1]Indicator Data'!M45)&lt;AV$3,0,10-(AV$2-LOG('[1]Indicator Data'!M45))/(AV$2-AV$3)*10))),1))</f>
        <v>x</v>
      </c>
      <c r="AW44" s="48" t="str">
        <f>IF(AV44="x","x",'[1]Indicator Data'!M45/'[1]Indicator Data'!$CB45)</f>
        <v>x</v>
      </c>
      <c r="AX44" s="47" t="str">
        <f t="shared" si="69"/>
        <v>x</v>
      </c>
      <c r="AY44" s="47" t="str">
        <f t="shared" si="45"/>
        <v>x</v>
      </c>
      <c r="AZ44" s="47" t="str">
        <f>IF('[1]Indicator Data'!N45="No data","x",ROUND(IF('[1]Indicator Data'!N45=0,0,IF(LOG('[1]Indicator Data'!N45)&gt;AZ$2,10,IF(LOG('[1]Indicator Data'!N45)&lt;AZ$3,0,10-(AZ$2-LOG('[1]Indicator Data'!N45))/(AZ$2-AZ$3)*10))),1))</f>
        <v>x</v>
      </c>
      <c r="BA44" s="48" t="str">
        <f>IF(AZ44="x","x",'[1]Indicator Data'!N45/'[1]Indicator Data'!$CB45)</f>
        <v>x</v>
      </c>
      <c r="BB44" s="47" t="str">
        <f t="shared" si="70"/>
        <v>x</v>
      </c>
      <c r="BC44" s="47" t="str">
        <f t="shared" si="46"/>
        <v>x</v>
      </c>
      <c r="BD44" s="47" t="str">
        <f>IF('[1]Indicator Data'!O45="No data","x",ROUND(IF('[1]Indicator Data'!O45=0,0,IF(LOG('[1]Indicator Data'!O45)&gt;BD$2,10,IF(LOG('[1]Indicator Data'!O45)&lt;BD$3,0,10-(BD$2-LOG('[1]Indicator Data'!O45))/(BD$2-BD$3)*10))),1))</f>
        <v>x</v>
      </c>
      <c r="BE44" s="48" t="str">
        <f>IF(BD44="x","x",'[1]Indicator Data'!O45/'[1]Indicator Data'!$CB45)</f>
        <v>x</v>
      </c>
      <c r="BF44" s="47" t="str">
        <f t="shared" si="71"/>
        <v>x</v>
      </c>
      <c r="BG44" s="47" t="str">
        <f t="shared" si="47"/>
        <v>x</v>
      </c>
      <c r="BH44" s="47" t="str">
        <f>IF('[1]Indicator Data'!P45="No data","x",ROUND(IF('[1]Indicator Data'!P45=0,0,IF(LOG('[1]Indicator Data'!P45)&gt;BH$2,10,IF(LOG('[1]Indicator Data'!P45)&lt;BH$3,0,10-(BH$2-LOG('[1]Indicator Data'!P45))/(BH$2-BH$3)*10))),1))</f>
        <v>x</v>
      </c>
      <c r="BI44" s="48" t="str">
        <f>IF(BH44="x","x",'[1]Indicator Data'!P45/'[1]Indicator Data'!$CB45)</f>
        <v>x</v>
      </c>
      <c r="BJ44" s="47" t="str">
        <f t="shared" si="72"/>
        <v>x</v>
      </c>
      <c r="BK44" s="47" t="str">
        <f t="shared" si="48"/>
        <v>x</v>
      </c>
      <c r="BL44" s="47" t="str">
        <f t="shared" si="49"/>
        <v>x</v>
      </c>
      <c r="BM44" s="47">
        <f>ROUND(IF('[1]Indicator Data'!Q45=0,0,IF(LOG('[1]Indicator Data'!Q45)&gt;BM$2,10,IF(LOG('[1]Indicator Data'!Q45)&lt;BM$3,0,10-(BM$2-LOG('[1]Indicator Data'!Q45))/(BM$2-BM$3)*10))),1)</f>
        <v>0</v>
      </c>
      <c r="BN44" s="50">
        <f>'[1]Indicator Data'!R45</f>
        <v>0</v>
      </c>
      <c r="BO44" s="47">
        <f t="shared" si="73"/>
        <v>0</v>
      </c>
      <c r="BP44" s="47">
        <f t="shared" si="29"/>
        <v>0</v>
      </c>
      <c r="BQ44" s="47">
        <f>ROUND(IF('[1]Indicator Data'!S45=0,0,IF(LOG('[1]Indicator Data'!S45)&gt;BQ$2,10,IF(LOG('[1]Indicator Data'!S45)&lt;BQ$3,0,10-(BQ$2-LOG('[1]Indicator Data'!S45))/(BQ$2-BQ$3)*10))),1)</f>
        <v>0</v>
      </c>
      <c r="BR44" s="50">
        <f>'[1]Indicator Data'!T45</f>
        <v>0</v>
      </c>
      <c r="BS44" s="47">
        <f t="shared" si="74"/>
        <v>0</v>
      </c>
      <c r="BT44" s="47">
        <f t="shared" si="31"/>
        <v>0</v>
      </c>
      <c r="BU44" s="47">
        <f t="shared" si="32"/>
        <v>0</v>
      </c>
      <c r="BV44" s="47">
        <f>ROUND(IF('[1]Indicator Data'!U45=0,0,IF(LOG('[1]Indicator Data'!U45)&gt;BV$2,10,IF(LOG('[1]Indicator Data'!U45)&lt;BV$3,0,10-(BV$2-LOG('[1]Indicator Data'!U45))/(BV$2-BV$3)*10))),1)</f>
        <v>7.9</v>
      </c>
      <c r="BW44" s="48">
        <f>'[1]Indicator Data'!U45/'[1]Indicator Data'!$CB45</f>
        <v>0.71893542913428876</v>
      </c>
      <c r="BX44" s="47">
        <f t="shared" si="75"/>
        <v>8</v>
      </c>
      <c r="BY44" s="47">
        <f t="shared" si="50"/>
        <v>8</v>
      </c>
      <c r="BZ44" s="47">
        <f>ROUND(IF('[1]Indicator Data'!V45=0,0,IF(LOG('[1]Indicator Data'!V45)&gt;BZ$2,10,IF(LOG('[1]Indicator Data'!V45)&lt;BZ$3,0,10-(BZ$2-LOG('[1]Indicator Data'!V45))/(BZ$2-BZ$3)*10))),1)</f>
        <v>7.3</v>
      </c>
      <c r="CA44" s="48">
        <f>IF('[1]Indicator Data'!V45/'[1]Indicator Data'!$CB45&gt;1,1,'[1]Indicator Data'!V45/'[1]Indicator Data'!$CB45)</f>
        <v>0.28461766792387561</v>
      </c>
      <c r="CB44" s="47">
        <f t="shared" si="76"/>
        <v>2.8</v>
      </c>
      <c r="CC44" s="47">
        <f t="shared" si="51"/>
        <v>5.5</v>
      </c>
      <c r="CD44" s="47">
        <f>ROUND(IF('[1]Indicator Data'!W45=0,0,IF(LOG('[1]Indicator Data'!W45)&gt;CD$2,10,IF(LOG('[1]Indicator Data'!W45)&lt;CD$3,0,10-(CD$2-LOG('[1]Indicator Data'!W45))/(CD$2-CD$3)*10))),1)</f>
        <v>8</v>
      </c>
      <c r="CE44" s="48">
        <f>'[1]Indicator Data'!W45/'[1]Indicator Data'!$CB45</f>
        <v>0.8831664863934956</v>
      </c>
      <c r="CF44" s="47">
        <f t="shared" si="77"/>
        <v>8.8000000000000007</v>
      </c>
      <c r="CG44" s="47">
        <f t="shared" si="52"/>
        <v>8.4</v>
      </c>
      <c r="CH44" s="47">
        <f t="shared" si="36"/>
        <v>6.3</v>
      </c>
      <c r="CI44" s="47">
        <f>IF('[1]Indicator Data'!BR45="No data","x",ROUND(IF('[1]Indicator Data'!BR45&gt;CI$2,0,IF('[1]Indicator Data'!BR45&lt;CI$3,10,(CI$2-'[1]Indicator Data'!BR45)/(CI$2-CI$3)*10)),1))</f>
        <v>0.2</v>
      </c>
      <c r="CJ44" s="47">
        <f>IF('[1]Indicator Data'!BS45="No data","x",ROUND(IF('[1]Indicator Data'!BS45&gt;CJ$2,0,IF('[1]Indicator Data'!BS45&lt;CJ$3,10,(CJ$2-'[1]Indicator Data'!BS45)/(CJ$2-CJ$3)*10)),1))</f>
        <v>0</v>
      </c>
      <c r="CK44" s="47">
        <f>IF('[1]Indicator Data'!AC45="No data","x",ROUND(IF('[1]Indicator Data'!AC45&gt;CK$2,0,IF('[1]Indicator Data'!AC45&lt;CK$3,10,(CK$2-'[1]Indicator Data'!AC45)/(CK$2-CK$3)*10)),1))</f>
        <v>1.6</v>
      </c>
      <c r="CL44" s="47">
        <f t="shared" si="37"/>
        <v>0.6</v>
      </c>
      <c r="CM44" s="47">
        <f>IF('[1]Indicator Data'!X45="No data","x",ROUND(IF(LOG('[1]Indicator Data'!X45)&gt;CM$2,10,IF(LOG('[1]Indicator Data'!X45)&lt;CM$3,0,10-(CM$2-LOG('[1]Indicator Data'!X45))/(CM$2-CM$3)*10)),1))</f>
        <v>6.6</v>
      </c>
      <c r="CN44" s="47">
        <f>IF('[1]Indicator Data'!Y45="No data","x",ROUND(IF('[1]Indicator Data'!Y45&gt;CN$2,10,IF('[1]Indicator Data'!Y45&lt;CN$3,0,10-(CN$2-'[1]Indicator Data'!Y45)/(CN$2-CN$3)*10)),1))</f>
        <v>3.6</v>
      </c>
      <c r="CO44" s="47">
        <f>IF('[1]Indicator Data'!Z45="No data","x",ROUND(IF('[1]Indicator Data'!Z45&gt;CO$2,10,IF('[1]Indicator Data'!Z45&lt;CO$3,0,10-(CO$2-'[1]Indicator Data'!Z45)/(CO$2-CO$3)*10)),1))</f>
        <v>8.1</v>
      </c>
      <c r="CP44" s="47">
        <f>IF('[1]Indicator Data'!AA45="No data","x",ROUND(IF('[1]Indicator Data'!AA45&gt;CP$2,10,IF('[1]Indicator Data'!AA45&lt;CP$3,0,10-(CP$2-'[1]Indicator Data'!AA45)/(CP$2-CP$3)*10)),1))</f>
        <v>3.7</v>
      </c>
      <c r="CQ44" s="47">
        <f t="shared" si="53"/>
        <v>5.5</v>
      </c>
      <c r="CR44" s="47">
        <f t="shared" si="54"/>
        <v>3.9</v>
      </c>
      <c r="CS44" s="47">
        <f>IF('[1]Indicator Data'!AF45="No data","x",ROUND(IF('[1]Indicator Data'!AF45&gt;CS$2,10,IF('[1]Indicator Data'!AF45&lt;CS$3,0,10-(CS$2-'[1]Indicator Data'!AF45)/(CS$2-CS$3)*10)),1))</f>
        <v>0.4</v>
      </c>
      <c r="CT44" s="47">
        <f>IF('[1]Indicator Data'!AG45="No data","x",ROUND(IF('[1]Indicator Data'!AG45&gt;CT$2,10,IF('[1]Indicator Data'!AG45&lt;CT$3,0,10-(CT$2-'[1]Indicator Data'!AG45)/(CT$2-CT$3)*10)),1))</f>
        <v>1.2</v>
      </c>
      <c r="CU44" s="47">
        <f t="shared" si="55"/>
        <v>3.9</v>
      </c>
      <c r="CV44" s="47">
        <f>IF('[1]Indicator Data'!AB45="No data","x",ROUND(IF('[1]Indicator Data'!AB45&gt;CV$2,10,IF('[1]Indicator Data'!AB45&lt;CV$3,0,10-(CV$2-'[1]Indicator Data'!AB45)/(CV$2-CV$3)*10)),1))</f>
        <v>0.1</v>
      </c>
      <c r="CW44" s="47">
        <f t="shared" si="56"/>
        <v>0.5</v>
      </c>
      <c r="CX44" s="48">
        <f>IF('[1]Indicator Data'!AD45="No data","x",'[1]Indicator Data'!AD45/'[1]Indicator Data'!$CA45)</f>
        <v>2.9975772038081598E-4</v>
      </c>
      <c r="CY44" s="47">
        <f t="shared" si="78"/>
        <v>7</v>
      </c>
      <c r="CZ44" s="47">
        <f>IF('[1]Indicator Data'!AE45="No data","x",ROUND(IF('[1]Indicator Data'!AE45&gt;CZ$2,0,IF('[1]Indicator Data'!AE45&lt;CZ$3,10,(CZ$2-'[1]Indicator Data'!AE45)/(CZ$2-CZ$3)*10)),1))</f>
        <v>2</v>
      </c>
      <c r="DA44" s="47">
        <f t="shared" si="57"/>
        <v>4.5</v>
      </c>
      <c r="DB44" s="47">
        <f t="shared" si="58"/>
        <v>3</v>
      </c>
      <c r="DC44" s="49">
        <f t="shared" si="39"/>
        <v>4.5999999999999996</v>
      </c>
      <c r="DD44" s="51">
        <f t="shared" si="40"/>
        <v>6</v>
      </c>
      <c r="DE44" s="47">
        <f>ROUND(IF('[1]Indicator Data'!AH45=0,0,IF('[1]Indicator Data'!AH45&gt;DE$2,10,IF('[1]Indicator Data'!AH45&lt;DE$3,0,10-(DE$2-'[1]Indicator Data'!AH45)/(DE$2-DE$3)*10))),1)</f>
        <v>0.1</v>
      </c>
      <c r="DF44" s="47">
        <f>ROUND(IF('[1]Indicator Data'!AI45=0,0,IF(LOG('[1]Indicator Data'!AI45)&gt;LOG(DF$2),10,IF(LOG('[1]Indicator Data'!AI45)&lt;LOG(DF$3),0,10-(LOG(DF$2)-LOG('[1]Indicator Data'!AI45))/(LOG(DF$2)-LOG(DF$3))*10))),1)</f>
        <v>0</v>
      </c>
      <c r="DG44" s="49">
        <f t="shared" si="41"/>
        <v>0.1</v>
      </c>
      <c r="DH44" s="47">
        <f>'[1]Indicator Data'!AJ45</f>
        <v>0</v>
      </c>
      <c r="DI44" s="47">
        <f>'[1]Indicator Data'!AK45</f>
        <v>0</v>
      </c>
      <c r="DJ44" s="49">
        <f t="shared" si="42"/>
        <v>0</v>
      </c>
      <c r="DK44" s="51">
        <f t="shared" si="43"/>
        <v>0.1</v>
      </c>
      <c r="DL44" s="20"/>
      <c r="DM44" s="52"/>
    </row>
    <row r="45" spans="1:117" s="6" customFormat="1" x14ac:dyDescent="0.3">
      <c r="A45" s="44" t="str">
        <f>'[1]Indicator Data'!A46</f>
        <v>Côte d'Ivoire</v>
      </c>
      <c r="B45" s="45" t="str">
        <f>'[1]Indicator Data'!B46</f>
        <v>CIV</v>
      </c>
      <c r="C45" s="46">
        <f>ROUND(IF('[1]Indicator Data'!C46=0,0.1,IF(LOG('[1]Indicator Data'!C46)&gt;C$2,10,IF(LOG('[1]Indicator Data'!C46)&lt;C$3,0,10-(C$2-LOG('[1]Indicator Data'!C46))/(C$2-C$3)*10))),1)</f>
        <v>0.1</v>
      </c>
      <c r="D45" s="47">
        <f>ROUND(IF('[1]Indicator Data'!D46=0,0.1,IF(LOG('[1]Indicator Data'!D46)&gt;D$2,10,IF(LOG('[1]Indicator Data'!D46)&lt;D$3,0,10-(D$2-LOG('[1]Indicator Data'!D46))/(D$2-D$3)*10))),1)</f>
        <v>0.1</v>
      </c>
      <c r="E45" s="47">
        <f t="shared" si="0"/>
        <v>0.1</v>
      </c>
      <c r="F45" s="47">
        <f>IF('[1]Indicator Data'!E46="No data",0.1,(ROUND(IF('[1]Indicator Data'!E46=0,0,IF(LOG('[1]Indicator Data'!E46)&gt;F$2,10,IF(LOG('[1]Indicator Data'!E46)&lt;F$3,0,10-(F$2-LOG('[1]Indicator Data'!E46))/(F$2-F$3)*10))),1)))</f>
        <v>7.5</v>
      </c>
      <c r="G45" s="47">
        <f>ROUND(IF('[1]Indicator Data'!F46=0,0,IF(LOG('[1]Indicator Data'!F46)&gt;G$2,10,IF(LOG('[1]Indicator Data'!F46)&lt;G$3,0,10-(G$2-LOG('[1]Indicator Data'!F46))/(G$2-G$3)*10))),1)</f>
        <v>4.7</v>
      </c>
      <c r="H45" s="47">
        <f>ROUND(IF('[1]Indicator Data'!G46=0,0,IF(LOG('[1]Indicator Data'!G46)&gt;H$2,10,IF(LOG('[1]Indicator Data'!G46)&lt;H$3,0,10-(H$2-LOG('[1]Indicator Data'!G46))/(H$2-H$3)*10))),1)</f>
        <v>0</v>
      </c>
      <c r="I45" s="47">
        <f>ROUND(IF('[1]Indicator Data'!H46=0,0,IF(LOG('[1]Indicator Data'!H46)&gt;I$2,10,IF(LOG('[1]Indicator Data'!H46)&lt;I$3,0,10-(I$2-LOG('[1]Indicator Data'!H46))/(I$2-I$3)*10))),1)</f>
        <v>0</v>
      </c>
      <c r="J45" s="47">
        <f t="shared" si="1"/>
        <v>0</v>
      </c>
      <c r="K45" s="47">
        <f>ROUND(IF('[1]Indicator Data'!I46=0,0,IF(LOG('[1]Indicator Data'!I46)&gt;K$2,10,IF(LOG('[1]Indicator Data'!I46)&lt;K$3,0,10-(K$2-LOG('[1]Indicator Data'!I46))/(K$2-K$3)*10))),1)</f>
        <v>0</v>
      </c>
      <c r="L45" s="47">
        <f t="shared" si="2"/>
        <v>0</v>
      </c>
      <c r="M45" s="47">
        <f>ROUND(IF('[1]Indicator Data'!J46=0,0,IF(LOG('[1]Indicator Data'!J46)&gt;M$2,10,IF(LOG('[1]Indicator Data'!J46)&lt;M$3,0,10-(M$2-LOG('[1]Indicator Data'!J46))/(M$2-M$3)*10))),1)</f>
        <v>0</v>
      </c>
      <c r="N45" s="48">
        <f>'[1]Indicator Data'!C46/'[1]Indicator Data'!$CB46</f>
        <v>0</v>
      </c>
      <c r="O45" s="48">
        <f>'[1]Indicator Data'!D46/'[1]Indicator Data'!$CB46</f>
        <v>0</v>
      </c>
      <c r="P45" s="48">
        <f>IF(F45=0.1,"x",'[1]Indicator Data'!E46/'[1]Indicator Data'!$CB46)</f>
        <v>4.235002593362595E-3</v>
      </c>
      <c r="Q45" s="48">
        <f>'[1]Indicator Data'!F46/'[1]Indicator Data'!$CB46</f>
        <v>2.883667665803622E-7</v>
      </c>
      <c r="R45" s="48">
        <f>'[1]Indicator Data'!G46/'[1]Indicator Data'!$CB46</f>
        <v>0</v>
      </c>
      <c r="S45" s="48">
        <f>'[1]Indicator Data'!H46/'[1]Indicator Data'!$CB46</f>
        <v>0</v>
      </c>
      <c r="T45" s="48">
        <f>'[1]Indicator Data'!I46/'[1]Indicator Data'!$CB46</f>
        <v>0</v>
      </c>
      <c r="U45" s="48">
        <f>'[1]Indicator Data'!J46/'[1]Indicator Data'!$CB46</f>
        <v>0</v>
      </c>
      <c r="V45" s="47">
        <f t="shared" si="59"/>
        <v>0</v>
      </c>
      <c r="W45" s="47">
        <f t="shared" si="60"/>
        <v>0</v>
      </c>
      <c r="X45" s="47">
        <f t="shared" si="5"/>
        <v>0</v>
      </c>
      <c r="Y45" s="47">
        <f t="shared" si="61"/>
        <v>2.8</v>
      </c>
      <c r="Z45" s="47">
        <f t="shared" si="62"/>
        <v>4.4000000000000004</v>
      </c>
      <c r="AA45" s="47">
        <f t="shared" si="63"/>
        <v>0</v>
      </c>
      <c r="AB45" s="47">
        <f t="shared" si="64"/>
        <v>0</v>
      </c>
      <c r="AC45" s="47">
        <f t="shared" si="10"/>
        <v>0</v>
      </c>
      <c r="AD45" s="47">
        <f t="shared" si="65"/>
        <v>0</v>
      </c>
      <c r="AE45" s="47">
        <f t="shared" si="12"/>
        <v>0</v>
      </c>
      <c r="AF45" s="47">
        <f t="shared" si="66"/>
        <v>0</v>
      </c>
      <c r="AG45" s="47">
        <f>ROUND(IF('[1]Indicator Data'!K46=0,0,IF('[1]Indicator Data'!K46&gt;AG$2,10,IF('[1]Indicator Data'!K46&lt;AG$3,0,10-(AG$2-'[1]Indicator Data'!K46)/(AG$2-AG$3)*10))),1)</f>
        <v>0</v>
      </c>
      <c r="AH45" s="47">
        <f t="shared" si="67"/>
        <v>0.1</v>
      </c>
      <c r="AI45" s="47">
        <f t="shared" si="67"/>
        <v>0.1</v>
      </c>
      <c r="AJ45" s="47">
        <f t="shared" si="68"/>
        <v>0</v>
      </c>
      <c r="AK45" s="47">
        <f t="shared" si="68"/>
        <v>0</v>
      </c>
      <c r="AL45" s="47">
        <f t="shared" si="16"/>
        <v>0</v>
      </c>
      <c r="AM45" s="47">
        <f t="shared" si="17"/>
        <v>0</v>
      </c>
      <c r="AN45" s="47">
        <f t="shared" si="18"/>
        <v>0</v>
      </c>
      <c r="AO45" s="49">
        <f t="shared" si="19"/>
        <v>0.1</v>
      </c>
      <c r="AP45" s="49">
        <f t="shared" si="44"/>
        <v>5.6</v>
      </c>
      <c r="AQ45" s="49">
        <f t="shared" si="20"/>
        <v>4.5999999999999996</v>
      </c>
      <c r="AR45" s="49">
        <f t="shared" si="21"/>
        <v>0</v>
      </c>
      <c r="AS45" s="47">
        <f t="shared" si="22"/>
        <v>0</v>
      </c>
      <c r="AT45" s="47">
        <f>IF('[1]Indicator Data'!L46="No data","x",IF('[1]Indicator Data'!CC46&lt;1000,"x",ROUND((IF('[1]Indicator Data'!L46&gt;AT$2,10,IF('[1]Indicator Data'!L46&lt;AT$3,0,10-(AT$2-'[1]Indicator Data'!L46)/(AT$2-AT$3)*10))),1)))</f>
        <v>1.9</v>
      </c>
      <c r="AU45" s="49">
        <f t="shared" si="23"/>
        <v>1</v>
      </c>
      <c r="AV45" s="47">
        <f>IF('[1]Indicator Data'!M46="No data","x",ROUND(IF('[1]Indicator Data'!M46=0,0,IF(LOG('[1]Indicator Data'!M46)&gt;AV$2,10,IF(LOG('[1]Indicator Data'!M46)&lt;AV$3,0,10-(AV$2-LOG('[1]Indicator Data'!M46))/(AV$2-AV$3)*10))),1))</f>
        <v>8.4</v>
      </c>
      <c r="AW45" s="48">
        <f>IF(AV45="x","x",'[1]Indicator Data'!M46/'[1]Indicator Data'!$CB46)</f>
        <v>0.30893011748941357</v>
      </c>
      <c r="AX45" s="47">
        <f t="shared" si="69"/>
        <v>3.4</v>
      </c>
      <c r="AY45" s="47">
        <f t="shared" si="45"/>
        <v>6.5</v>
      </c>
      <c r="AZ45" s="47">
        <f>IF('[1]Indicator Data'!N46="No data","x",ROUND(IF('[1]Indicator Data'!N46=0,0,IF(LOG('[1]Indicator Data'!N46)&gt;AZ$2,10,IF(LOG('[1]Indicator Data'!N46)&lt;AZ$3,0,10-(AZ$2-LOG('[1]Indicator Data'!N46))/(AZ$2-AZ$3)*10))),1))</f>
        <v>7.9</v>
      </c>
      <c r="BA45" s="48">
        <f>IF(AZ45="x","x",'[1]Indicator Data'!N46/'[1]Indicator Data'!$CB46)</f>
        <v>2.4985559638793533E-2</v>
      </c>
      <c r="BB45" s="47">
        <f t="shared" si="70"/>
        <v>5</v>
      </c>
      <c r="BC45" s="47">
        <f t="shared" si="46"/>
        <v>6.7</v>
      </c>
      <c r="BD45" s="47">
        <f>IF('[1]Indicator Data'!O46="No data","x",ROUND(IF('[1]Indicator Data'!O46=0,0,IF(LOG('[1]Indicator Data'!O46)&gt;BD$2,10,IF(LOG('[1]Indicator Data'!O46)&lt;BD$3,0,10-(BD$2-LOG('[1]Indicator Data'!O46))/(BD$2-BD$3)*10))),1))</f>
        <v>10</v>
      </c>
      <c r="BE45" s="48">
        <f>IF(BD45="x","x",'[1]Indicator Data'!O46/'[1]Indicator Data'!$CB46)</f>
        <v>0.56816540206723642</v>
      </c>
      <c r="BF45" s="47">
        <f t="shared" si="71"/>
        <v>10</v>
      </c>
      <c r="BG45" s="47">
        <f t="shared" si="47"/>
        <v>10</v>
      </c>
      <c r="BH45" s="47">
        <f>IF('[1]Indicator Data'!P46="No data","x",ROUND(IF('[1]Indicator Data'!P46=0,0,IF(LOG('[1]Indicator Data'!P46)&gt;BH$2,10,IF(LOG('[1]Indicator Data'!P46)&lt;BH$3,0,10-(BH$2-LOG('[1]Indicator Data'!P46))/(BH$2-BH$3)*10))),1))</f>
        <v>7.3</v>
      </c>
      <c r="BI45" s="48">
        <f>IF(BH45="x","x",'[1]Indicator Data'!P46/'[1]Indicator Data'!$CB46)</f>
        <v>1.0453040057562342E-2</v>
      </c>
      <c r="BJ45" s="47">
        <f t="shared" si="72"/>
        <v>1</v>
      </c>
      <c r="BK45" s="47">
        <f t="shared" si="48"/>
        <v>4.9000000000000004</v>
      </c>
      <c r="BL45" s="47">
        <f t="shared" si="49"/>
        <v>7.7</v>
      </c>
      <c r="BM45" s="47">
        <f>ROUND(IF('[1]Indicator Data'!Q46=0,0,IF(LOG('[1]Indicator Data'!Q46)&gt;BM$2,10,IF(LOG('[1]Indicator Data'!Q46)&lt;BM$3,0,10-(BM$2-LOG('[1]Indicator Data'!Q46))/(BM$2-BM$3)*10))),1)</f>
        <v>8.3000000000000007</v>
      </c>
      <c r="BN45" s="50">
        <f>'[1]Indicator Data'!R46</f>
        <v>0.23517473999999999</v>
      </c>
      <c r="BO45" s="47">
        <f t="shared" si="73"/>
        <v>2.4</v>
      </c>
      <c r="BP45" s="47">
        <f t="shared" si="29"/>
        <v>6.2</v>
      </c>
      <c r="BQ45" s="47">
        <f>ROUND(IF('[1]Indicator Data'!S46=0,0,IF(LOG('[1]Indicator Data'!S46)&gt;BQ$2,10,IF(LOG('[1]Indicator Data'!S46)&lt;BQ$3,0,10-(BQ$2-LOG('[1]Indicator Data'!S46))/(BQ$2-BQ$3)*10))),1)</f>
        <v>9.1999999999999993</v>
      </c>
      <c r="BR45" s="50">
        <f>'[1]Indicator Data'!T46</f>
        <v>1</v>
      </c>
      <c r="BS45" s="47">
        <f t="shared" si="74"/>
        <v>10</v>
      </c>
      <c r="BT45" s="47">
        <f t="shared" si="31"/>
        <v>9.6999999999999993</v>
      </c>
      <c r="BU45" s="47">
        <f t="shared" si="32"/>
        <v>8.5</v>
      </c>
      <c r="BV45" s="47">
        <f>ROUND(IF('[1]Indicator Data'!U46=0,0,IF(LOG('[1]Indicator Data'!U46)&gt;BV$2,10,IF(LOG('[1]Indicator Data'!U46)&lt;BV$3,0,10-(BV$2-LOG('[1]Indicator Data'!U46))/(BV$2-BV$3)*10))),1)</f>
        <v>9</v>
      </c>
      <c r="BW45" s="48">
        <f>'[1]Indicator Data'!U46/'[1]Indicator Data'!$CB46</f>
        <v>0.87211237863463931</v>
      </c>
      <c r="BX45" s="47">
        <f t="shared" si="75"/>
        <v>9.6999999999999993</v>
      </c>
      <c r="BY45" s="47">
        <f t="shared" si="50"/>
        <v>9.4</v>
      </c>
      <c r="BZ45" s="47">
        <f>ROUND(IF('[1]Indicator Data'!V46=0,0,IF(LOG('[1]Indicator Data'!V46)&gt;BZ$2,10,IF(LOG('[1]Indicator Data'!V46)&lt;BZ$3,0,10-(BZ$2-LOG('[1]Indicator Data'!V46))/(BZ$2-BZ$3)*10))),1)</f>
        <v>9</v>
      </c>
      <c r="CA45" s="48">
        <f>IF('[1]Indicator Data'!V46/'[1]Indicator Data'!$CB46&gt;1,1,'[1]Indicator Data'!V46/'[1]Indicator Data'!$CB46)</f>
        <v>0.89728236322688493</v>
      </c>
      <c r="CB45" s="47">
        <f t="shared" si="76"/>
        <v>9</v>
      </c>
      <c r="CC45" s="47">
        <f t="shared" si="51"/>
        <v>9</v>
      </c>
      <c r="CD45" s="47">
        <f>ROUND(IF('[1]Indicator Data'!W46=0,0,IF(LOG('[1]Indicator Data'!W46)&gt;CD$2,10,IF(LOG('[1]Indicator Data'!W46)&lt;CD$3,0,10-(CD$2-LOG('[1]Indicator Data'!W46))/(CD$2-CD$3)*10))),1)</f>
        <v>9.1</v>
      </c>
      <c r="CE45" s="48">
        <f>'[1]Indicator Data'!W46/'[1]Indicator Data'!$CB46</f>
        <v>0.99539298906646778</v>
      </c>
      <c r="CF45" s="47">
        <f t="shared" si="77"/>
        <v>10</v>
      </c>
      <c r="CG45" s="47">
        <f t="shared" si="52"/>
        <v>9.6</v>
      </c>
      <c r="CH45" s="47">
        <f t="shared" si="36"/>
        <v>9.1999999999999993</v>
      </c>
      <c r="CI45" s="47">
        <f>IF('[1]Indicator Data'!BR46="No data","x",ROUND(IF('[1]Indicator Data'!BR46&gt;CI$2,0,IF('[1]Indicator Data'!BR46&lt;CI$3,10,(CI$2-'[1]Indicator Data'!BR46)/(CI$2-CI$3)*10)),1))</f>
        <v>7.5</v>
      </c>
      <c r="CJ45" s="47">
        <f>IF('[1]Indicator Data'!BS46="No data","x",ROUND(IF('[1]Indicator Data'!BS46&gt;CJ$2,0,IF('[1]Indicator Data'!BS46&lt;CJ$3,10,(CJ$2-'[1]Indicator Data'!BS46)/(CJ$2-CJ$3)*10)),1))</f>
        <v>4.5</v>
      </c>
      <c r="CK45" s="47">
        <f>IF('[1]Indicator Data'!AC46="No data","x",ROUND(IF('[1]Indicator Data'!AC46&gt;CK$2,0,IF('[1]Indicator Data'!AC46&lt;CK$3,10,(CK$2-'[1]Indicator Data'!AC46)/(CK$2-CK$3)*10)),1))</f>
        <v>8.1</v>
      </c>
      <c r="CL45" s="47">
        <f t="shared" si="37"/>
        <v>6.7</v>
      </c>
      <c r="CM45" s="47">
        <f>IF('[1]Indicator Data'!X46="No data","x",ROUND(IF(LOG('[1]Indicator Data'!X46)&gt;CM$2,10,IF(LOG('[1]Indicator Data'!X46)&lt;CM$3,0,10-(CM$2-LOG('[1]Indicator Data'!X46))/(CM$2-CM$3)*10)),1))</f>
        <v>6.3</v>
      </c>
      <c r="CN45" s="47">
        <f>IF('[1]Indicator Data'!Y46="No data","x",ROUND(IF('[1]Indicator Data'!Y46&gt;CN$2,10,IF('[1]Indicator Data'!Y46&lt;CN$3,0,10-(CN$2-'[1]Indicator Data'!Y46)/(CN$2-CN$3)*10)),1))</f>
        <v>6.9</v>
      </c>
      <c r="CO45" s="47">
        <f>IF('[1]Indicator Data'!Z46="No data","x",ROUND(IF('[1]Indicator Data'!Z46&gt;CO$2,10,IF('[1]Indicator Data'!Z46&lt;CO$3,0,10-(CO$2-'[1]Indicator Data'!Z46)/(CO$2-CO$3)*10)),1))</f>
        <v>5.2</v>
      </c>
      <c r="CP45" s="47">
        <f>IF('[1]Indicator Data'!AA46="No data","x",ROUND(IF('[1]Indicator Data'!AA46&gt;CP$2,10,IF('[1]Indicator Data'!AA46&lt;CP$3,0,10-(CP$2-'[1]Indicator Data'!AA46)/(CP$2-CP$3)*10)),1))</f>
        <v>7.7</v>
      </c>
      <c r="CQ45" s="47">
        <f t="shared" si="53"/>
        <v>6.5</v>
      </c>
      <c r="CR45" s="47">
        <f t="shared" si="54"/>
        <v>6.6</v>
      </c>
      <c r="CS45" s="47">
        <f>IF('[1]Indicator Data'!AF46="No data","x",ROUND(IF('[1]Indicator Data'!AF46&gt;CS$2,10,IF('[1]Indicator Data'!AF46&lt;CS$3,0,10-(CS$2-'[1]Indicator Data'!AF46)/(CS$2-CS$3)*10)),1))</f>
        <v>6.7</v>
      </c>
      <c r="CT45" s="47">
        <f>IF('[1]Indicator Data'!AG46="No data","x",ROUND(IF('[1]Indicator Data'!AG46&gt;CT$2,10,IF('[1]Indicator Data'!AG46&lt;CT$3,0,10-(CT$2-'[1]Indicator Data'!AG46)/(CT$2-CT$3)*10)),1))</f>
        <v>7.1</v>
      </c>
      <c r="CU45" s="47">
        <f t="shared" si="55"/>
        <v>6.7</v>
      </c>
      <c r="CV45" s="47">
        <f>IF('[1]Indicator Data'!AB46="No data","x",ROUND(IF('[1]Indicator Data'!AB46&gt;CV$2,10,IF('[1]Indicator Data'!AB46&lt;CV$3,0,10-(CV$2-'[1]Indicator Data'!AB46)/(CV$2-CV$3)*10)),1))</f>
        <v>8.6</v>
      </c>
      <c r="CW45" s="47">
        <f t="shared" si="56"/>
        <v>7.2</v>
      </c>
      <c r="CX45" s="48">
        <f>IF('[1]Indicator Data'!AD46="No data","x",'[1]Indicator Data'!AD46/'[1]Indicator Data'!$CA46)</f>
        <v>3.4005256219369916E-5</v>
      </c>
      <c r="CY45" s="47">
        <f t="shared" si="78"/>
        <v>9.6999999999999993</v>
      </c>
      <c r="CZ45" s="47" t="str">
        <f>IF('[1]Indicator Data'!AE46="No data","x",ROUND(IF('[1]Indicator Data'!AE46&gt;CZ$2,0,IF('[1]Indicator Data'!AE46&lt;CZ$3,10,(CZ$2-'[1]Indicator Data'!AE46)/(CZ$2-CZ$3)*10)),1))</f>
        <v>x</v>
      </c>
      <c r="DA45" s="47">
        <f t="shared" si="57"/>
        <v>9.6999999999999993</v>
      </c>
      <c r="DB45" s="47">
        <f t="shared" si="58"/>
        <v>7.9</v>
      </c>
      <c r="DC45" s="49">
        <f t="shared" si="39"/>
        <v>8</v>
      </c>
      <c r="DD45" s="51">
        <f t="shared" si="40"/>
        <v>3.9</v>
      </c>
      <c r="DE45" s="47">
        <f>ROUND(IF('[1]Indicator Data'!AH46=0,0,IF('[1]Indicator Data'!AH46&gt;DE$2,10,IF('[1]Indicator Data'!AH46&lt;DE$3,0,10-(DE$2-'[1]Indicator Data'!AH46)/(DE$2-DE$3)*10))),1)</f>
        <v>3.2</v>
      </c>
      <c r="DF45" s="47">
        <f>ROUND(IF('[1]Indicator Data'!AI46=0,0,IF(LOG('[1]Indicator Data'!AI46)&gt;LOG(DF$2),10,IF(LOG('[1]Indicator Data'!AI46)&lt;LOG(DF$3),0,10-(LOG(DF$2)-LOG('[1]Indicator Data'!AI46))/(LOG(DF$2)-LOG(DF$3))*10))),1)</f>
        <v>7.4</v>
      </c>
      <c r="DG45" s="49">
        <f t="shared" si="41"/>
        <v>5.7</v>
      </c>
      <c r="DH45" s="47">
        <f>'[1]Indicator Data'!AJ46</f>
        <v>0</v>
      </c>
      <c r="DI45" s="47">
        <f>'[1]Indicator Data'!AK46</f>
        <v>0</v>
      </c>
      <c r="DJ45" s="49">
        <f t="shared" si="42"/>
        <v>0</v>
      </c>
      <c r="DK45" s="51">
        <f t="shared" si="43"/>
        <v>4</v>
      </c>
      <c r="DL45" s="20"/>
      <c r="DM45" s="52"/>
    </row>
    <row r="46" spans="1:117" s="6" customFormat="1" x14ac:dyDescent="0.3">
      <c r="A46" s="44" t="str">
        <f>'[1]Indicator Data'!A47</f>
        <v>Croatia</v>
      </c>
      <c r="B46" s="45" t="str">
        <f>'[1]Indicator Data'!B47</f>
        <v>HRV</v>
      </c>
      <c r="C46" s="46">
        <f>ROUND(IF('[1]Indicator Data'!C47=0,0.1,IF(LOG('[1]Indicator Data'!C47)&gt;C$2,10,IF(LOG('[1]Indicator Data'!C47)&lt;C$3,0,10-(C$2-LOG('[1]Indicator Data'!C47))/(C$2-C$3)*10))),1)</f>
        <v>7.3</v>
      </c>
      <c r="D46" s="47">
        <f>ROUND(IF('[1]Indicator Data'!D47=0,0.1,IF(LOG('[1]Indicator Data'!D47)&gt;D$2,10,IF(LOG('[1]Indicator Data'!D47)&lt;D$3,0,10-(D$2-LOG('[1]Indicator Data'!D47))/(D$2-D$3)*10))),1)</f>
        <v>0.1</v>
      </c>
      <c r="E46" s="47">
        <f t="shared" si="0"/>
        <v>4.5999999999999996</v>
      </c>
      <c r="F46" s="47">
        <f>IF('[1]Indicator Data'!E47="No data",0.1,(ROUND(IF('[1]Indicator Data'!E47=0,0,IF(LOG('[1]Indicator Data'!E47)&gt;F$2,10,IF(LOG('[1]Indicator Data'!E47)&lt;F$3,0,10-(F$2-LOG('[1]Indicator Data'!E47))/(F$2-F$3)*10))),1)))</f>
        <v>6.5</v>
      </c>
      <c r="G46" s="47">
        <f>ROUND(IF('[1]Indicator Data'!F47=0,0,IF(LOG('[1]Indicator Data'!F47)&gt;G$2,10,IF(LOG('[1]Indicator Data'!F47)&lt;G$3,0,10-(G$2-LOG('[1]Indicator Data'!F47))/(G$2-G$3)*10))),1)</f>
        <v>6.6</v>
      </c>
      <c r="H46" s="47">
        <f>ROUND(IF('[1]Indicator Data'!G47=0,0,IF(LOG('[1]Indicator Data'!G47)&gt;H$2,10,IF(LOG('[1]Indicator Data'!G47)&lt;H$3,0,10-(H$2-LOG('[1]Indicator Data'!G47))/(H$2-H$3)*10))),1)</f>
        <v>0</v>
      </c>
      <c r="I46" s="47">
        <f>ROUND(IF('[1]Indicator Data'!H47=0,0,IF(LOG('[1]Indicator Data'!H47)&gt;I$2,10,IF(LOG('[1]Indicator Data'!H47)&lt;I$3,0,10-(I$2-LOG('[1]Indicator Data'!H47))/(I$2-I$3)*10))),1)</f>
        <v>0</v>
      </c>
      <c r="J46" s="47">
        <f t="shared" si="1"/>
        <v>0</v>
      </c>
      <c r="K46" s="47">
        <f>ROUND(IF('[1]Indicator Data'!I47=0,0,IF(LOG('[1]Indicator Data'!I47)&gt;K$2,10,IF(LOG('[1]Indicator Data'!I47)&lt;K$3,0,10-(K$2-LOG('[1]Indicator Data'!I47))/(K$2-K$3)*10))),1)</f>
        <v>0</v>
      </c>
      <c r="L46" s="47">
        <f t="shared" si="2"/>
        <v>0</v>
      </c>
      <c r="M46" s="47">
        <f>ROUND(IF('[1]Indicator Data'!J47=0,0,IF(LOG('[1]Indicator Data'!J47)&gt;M$2,10,IF(LOG('[1]Indicator Data'!J47)&lt;M$3,0,10-(M$2-LOG('[1]Indicator Data'!J47))/(M$2-M$3)*10))),1)</f>
        <v>0</v>
      </c>
      <c r="N46" s="48">
        <f>'[1]Indicator Data'!C47/'[1]Indicator Data'!$CB47</f>
        <v>1.9179850271711383E-3</v>
      </c>
      <c r="O46" s="48">
        <f>'[1]Indicator Data'!D47/'[1]Indicator Data'!$CB47</f>
        <v>0</v>
      </c>
      <c r="P46" s="48">
        <f>IF(F46=0.1,"x",'[1]Indicator Data'!E47/'[1]Indicator Data'!$CB47)</f>
        <v>9.6824700248065703E-3</v>
      </c>
      <c r="Q46" s="48">
        <f>'[1]Indicator Data'!F47/'[1]Indicator Data'!$CB47</f>
        <v>2.1375913147292716E-5</v>
      </c>
      <c r="R46" s="48">
        <f>'[1]Indicator Data'!G47/'[1]Indicator Data'!$CB47</f>
        <v>0</v>
      </c>
      <c r="S46" s="48">
        <f>'[1]Indicator Data'!H47/'[1]Indicator Data'!$CB47</f>
        <v>0</v>
      </c>
      <c r="T46" s="48">
        <f>'[1]Indicator Data'!I47/'[1]Indicator Data'!$CB47</f>
        <v>0</v>
      </c>
      <c r="U46" s="48">
        <f>'[1]Indicator Data'!J47/'[1]Indicator Data'!$CB47</f>
        <v>0</v>
      </c>
      <c r="V46" s="47">
        <f t="shared" si="59"/>
        <v>9.6</v>
      </c>
      <c r="W46" s="47">
        <f t="shared" si="60"/>
        <v>0</v>
      </c>
      <c r="X46" s="47">
        <f t="shared" si="5"/>
        <v>7</v>
      </c>
      <c r="Y46" s="47">
        <f t="shared" si="61"/>
        <v>6.5</v>
      </c>
      <c r="Z46" s="47">
        <f t="shared" si="62"/>
        <v>8.5</v>
      </c>
      <c r="AA46" s="47">
        <f t="shared" si="63"/>
        <v>0</v>
      </c>
      <c r="AB46" s="47">
        <f t="shared" si="64"/>
        <v>0</v>
      </c>
      <c r="AC46" s="47">
        <f t="shared" si="10"/>
        <v>0</v>
      </c>
      <c r="AD46" s="47">
        <f t="shared" si="65"/>
        <v>0</v>
      </c>
      <c r="AE46" s="47">
        <f t="shared" si="12"/>
        <v>0</v>
      </c>
      <c r="AF46" s="47">
        <f t="shared" si="66"/>
        <v>0</v>
      </c>
      <c r="AG46" s="47">
        <f>ROUND(IF('[1]Indicator Data'!K47=0,0,IF('[1]Indicator Data'!K47&gt;AG$2,10,IF('[1]Indicator Data'!K47&lt;AG$3,0,10-(AG$2-'[1]Indicator Data'!K47)/(AG$2-AG$3)*10))),1)</f>
        <v>1</v>
      </c>
      <c r="AH46" s="47">
        <f t="shared" si="67"/>
        <v>8.5</v>
      </c>
      <c r="AI46" s="47">
        <f t="shared" si="67"/>
        <v>0.1</v>
      </c>
      <c r="AJ46" s="47">
        <f t="shared" si="68"/>
        <v>0</v>
      </c>
      <c r="AK46" s="47">
        <f t="shared" si="68"/>
        <v>0</v>
      </c>
      <c r="AL46" s="47">
        <f t="shared" si="16"/>
        <v>0</v>
      </c>
      <c r="AM46" s="47">
        <f t="shared" si="17"/>
        <v>0</v>
      </c>
      <c r="AN46" s="47">
        <f t="shared" si="18"/>
        <v>0</v>
      </c>
      <c r="AO46" s="49">
        <f t="shared" si="19"/>
        <v>5.9</v>
      </c>
      <c r="AP46" s="49">
        <f t="shared" si="44"/>
        <v>6.5</v>
      </c>
      <c r="AQ46" s="49">
        <f t="shared" si="20"/>
        <v>7.7</v>
      </c>
      <c r="AR46" s="49">
        <f t="shared" si="21"/>
        <v>0</v>
      </c>
      <c r="AS46" s="47">
        <f t="shared" si="22"/>
        <v>0.5</v>
      </c>
      <c r="AT46" s="47">
        <f>IF('[1]Indicator Data'!L47="No data","x",IF('[1]Indicator Data'!CC47&lt;1000,"x",ROUND((IF('[1]Indicator Data'!L47&gt;AT$2,10,IF('[1]Indicator Data'!L47&lt;AT$3,0,10-(AT$2-'[1]Indicator Data'!L47)/(AT$2-AT$3)*10))),1)))</f>
        <v>5.7</v>
      </c>
      <c r="AU46" s="49">
        <f t="shared" si="23"/>
        <v>3.1</v>
      </c>
      <c r="AV46" s="47">
        <f>IF('[1]Indicator Data'!M47="No data","x",ROUND(IF('[1]Indicator Data'!M47=0,0,IF(LOG('[1]Indicator Data'!M47)&gt;AV$2,10,IF(LOG('[1]Indicator Data'!M47)&lt;AV$3,0,10-(AV$2-LOG('[1]Indicator Data'!M47))/(AV$2-AV$3)*10))),1))</f>
        <v>4.3</v>
      </c>
      <c r="AW46" s="48">
        <f>IF(AV46="x","x",'[1]Indicator Data'!M47/'[1]Indicator Data'!$CB47)</f>
        <v>2.3871620267046792E-3</v>
      </c>
      <c r="AX46" s="47">
        <f t="shared" si="69"/>
        <v>0</v>
      </c>
      <c r="AY46" s="47">
        <f t="shared" si="45"/>
        <v>2.4</v>
      </c>
      <c r="AZ46" s="47" t="str">
        <f>IF('[1]Indicator Data'!N47="No data","x",ROUND(IF('[1]Indicator Data'!N47=0,0,IF(LOG('[1]Indicator Data'!N47)&gt;AZ$2,10,IF(LOG('[1]Indicator Data'!N47)&lt;AZ$3,0,10-(AZ$2-LOG('[1]Indicator Data'!N47))/(AZ$2-AZ$3)*10))),1))</f>
        <v>x</v>
      </c>
      <c r="BA46" s="48" t="str">
        <f>IF(AZ46="x","x",'[1]Indicator Data'!N47/'[1]Indicator Data'!$CB47)</f>
        <v>x</v>
      </c>
      <c r="BB46" s="47" t="str">
        <f t="shared" si="70"/>
        <v>x</v>
      </c>
      <c r="BC46" s="47" t="str">
        <f t="shared" si="46"/>
        <v>x</v>
      </c>
      <c r="BD46" s="47" t="str">
        <f>IF('[1]Indicator Data'!O47="No data","x",ROUND(IF('[1]Indicator Data'!O47=0,0,IF(LOG('[1]Indicator Data'!O47)&gt;BD$2,10,IF(LOG('[1]Indicator Data'!O47)&lt;BD$3,0,10-(BD$2-LOG('[1]Indicator Data'!O47))/(BD$2-BD$3)*10))),1))</f>
        <v>x</v>
      </c>
      <c r="BE46" s="48" t="str">
        <f>IF(BD46="x","x",'[1]Indicator Data'!O47/'[1]Indicator Data'!$CB47)</f>
        <v>x</v>
      </c>
      <c r="BF46" s="47" t="str">
        <f t="shared" si="71"/>
        <v>x</v>
      </c>
      <c r="BG46" s="47" t="str">
        <f t="shared" si="47"/>
        <v>x</v>
      </c>
      <c r="BH46" s="47" t="str">
        <f>IF('[1]Indicator Data'!P47="No data","x",ROUND(IF('[1]Indicator Data'!P47=0,0,IF(LOG('[1]Indicator Data'!P47)&gt;BH$2,10,IF(LOG('[1]Indicator Data'!P47)&lt;BH$3,0,10-(BH$2-LOG('[1]Indicator Data'!P47))/(BH$2-BH$3)*10))),1))</f>
        <v>x</v>
      </c>
      <c r="BI46" s="48" t="str">
        <f>IF(BH46="x","x",'[1]Indicator Data'!P47/'[1]Indicator Data'!$CB47)</f>
        <v>x</v>
      </c>
      <c r="BJ46" s="47" t="str">
        <f t="shared" si="72"/>
        <v>x</v>
      </c>
      <c r="BK46" s="47" t="str">
        <f t="shared" si="48"/>
        <v>x</v>
      </c>
      <c r="BL46" s="47">
        <f t="shared" si="49"/>
        <v>2.4</v>
      </c>
      <c r="BM46" s="47">
        <f>ROUND(IF('[1]Indicator Data'!Q47=0,0,IF(LOG('[1]Indicator Data'!Q47)&gt;BM$2,10,IF(LOG('[1]Indicator Data'!Q47)&lt;BM$3,0,10-(BM$2-LOG('[1]Indicator Data'!Q47))/(BM$2-BM$3)*10))),1)</f>
        <v>0</v>
      </c>
      <c r="BN46" s="50">
        <f>'[1]Indicator Data'!R47</f>
        <v>0</v>
      </c>
      <c r="BO46" s="47">
        <f t="shared" si="73"/>
        <v>0</v>
      </c>
      <c r="BP46" s="47">
        <f t="shared" si="29"/>
        <v>0</v>
      </c>
      <c r="BQ46" s="47">
        <f>ROUND(IF('[1]Indicator Data'!S47=0,0,IF(LOG('[1]Indicator Data'!S47)&gt;BQ$2,10,IF(LOG('[1]Indicator Data'!S47)&lt;BQ$3,0,10-(BQ$2-LOG('[1]Indicator Data'!S47))/(BQ$2-BQ$3)*10))),1)</f>
        <v>0</v>
      </c>
      <c r="BR46" s="50">
        <f>'[1]Indicator Data'!T47</f>
        <v>0</v>
      </c>
      <c r="BS46" s="47">
        <f t="shared" si="74"/>
        <v>0</v>
      </c>
      <c r="BT46" s="47">
        <f t="shared" si="31"/>
        <v>0</v>
      </c>
      <c r="BU46" s="47">
        <f t="shared" si="32"/>
        <v>0</v>
      </c>
      <c r="BV46" s="47">
        <f>ROUND(IF('[1]Indicator Data'!U47=0,0,IF(LOG('[1]Indicator Data'!U47)&gt;BV$2,10,IF(LOG('[1]Indicator Data'!U47)&lt;BV$3,0,10-(BV$2-LOG('[1]Indicator Data'!U47))/(BV$2-BV$3)*10))),1)</f>
        <v>0</v>
      </c>
      <c r="BW46" s="48">
        <f>'[1]Indicator Data'!U47/'[1]Indicator Data'!$CB47</f>
        <v>0</v>
      </c>
      <c r="BX46" s="47">
        <f t="shared" si="75"/>
        <v>0</v>
      </c>
      <c r="BY46" s="47">
        <f t="shared" si="50"/>
        <v>0</v>
      </c>
      <c r="BZ46" s="47">
        <f>ROUND(IF('[1]Indicator Data'!V47=0,0,IF(LOG('[1]Indicator Data'!V47)&gt;BZ$2,10,IF(LOG('[1]Indicator Data'!V47)&lt;BZ$3,0,10-(BZ$2-LOG('[1]Indicator Data'!V47))/(BZ$2-BZ$3)*10))),1)</f>
        <v>1.9</v>
      </c>
      <c r="CA46" s="48">
        <f>IF('[1]Indicator Data'!V47/'[1]Indicator Data'!$CB47&gt;1,1,'[1]Indicator Data'!V47/'[1]Indicator Data'!$CB47)</f>
        <v>4.7277502643864182E-5</v>
      </c>
      <c r="CB46" s="47">
        <f t="shared" si="76"/>
        <v>0</v>
      </c>
      <c r="CC46" s="47">
        <f t="shared" si="51"/>
        <v>1</v>
      </c>
      <c r="CD46" s="47">
        <f>ROUND(IF('[1]Indicator Data'!W47=0,0,IF(LOG('[1]Indicator Data'!W47)&gt;CD$2,10,IF(LOG('[1]Indicator Data'!W47)&lt;CD$3,0,10-(CD$2-LOG('[1]Indicator Data'!W47))/(CD$2-CD$3)*10))),1)</f>
        <v>5.6</v>
      </c>
      <c r="CE46" s="48">
        <f>'[1]Indicator Data'!W47/'[1]Indicator Data'!$CB47</f>
        <v>1.9159707015084414E-2</v>
      </c>
      <c r="CF46" s="47">
        <f t="shared" si="77"/>
        <v>0.2</v>
      </c>
      <c r="CG46" s="47">
        <f t="shared" si="52"/>
        <v>3.4</v>
      </c>
      <c r="CH46" s="47">
        <f t="shared" si="36"/>
        <v>1.2</v>
      </c>
      <c r="CI46" s="47">
        <f>IF('[1]Indicator Data'!BR47="No data","x",ROUND(IF('[1]Indicator Data'!BR47&gt;CI$2,0,IF('[1]Indicator Data'!BR47&lt;CI$3,10,(CI$2-'[1]Indicator Data'!BR47)/(CI$2-CI$3)*10)),1))</f>
        <v>0.4</v>
      </c>
      <c r="CJ46" s="47">
        <f>IF('[1]Indicator Data'!BS47="No data","x",ROUND(IF('[1]Indicator Data'!BS47&gt;CJ$2,0,IF('[1]Indicator Data'!BS47&lt;CJ$3,10,(CJ$2-'[1]Indicator Data'!BS47)/(CJ$2-CJ$3)*10)),1))</f>
        <v>0.1</v>
      </c>
      <c r="CK46" s="47" t="str">
        <f>IF('[1]Indicator Data'!AC47="No data","x",ROUND(IF('[1]Indicator Data'!AC47&gt;CK$2,0,IF('[1]Indicator Data'!AC47&lt;CK$3,10,(CK$2-'[1]Indicator Data'!AC47)/(CK$2-CK$3)*10)),1))</f>
        <v>x</v>
      </c>
      <c r="CL46" s="47">
        <f t="shared" si="37"/>
        <v>0.3</v>
      </c>
      <c r="CM46" s="47">
        <f>IF('[1]Indicator Data'!X47="No data","x",ROUND(IF(LOG('[1]Indicator Data'!X47)&gt;CM$2,10,IF(LOG('[1]Indicator Data'!X47)&lt;CM$3,0,10-(CM$2-LOG('[1]Indicator Data'!X47))/(CM$2-CM$3)*10)),1))</f>
        <v>6.2</v>
      </c>
      <c r="CN46" s="47">
        <f>IF('[1]Indicator Data'!Y47="No data","x",ROUND(IF('[1]Indicator Data'!Y47&gt;CN$2,10,IF('[1]Indicator Data'!Y47&lt;CN$3,0,10-(CN$2-'[1]Indicator Data'!Y47)/(CN$2-CN$3)*10)),1))</f>
        <v>0.2</v>
      </c>
      <c r="CO46" s="47">
        <f>IF('[1]Indicator Data'!Z47="No data","x",ROUND(IF('[1]Indicator Data'!Z47&gt;CO$2,10,IF('[1]Indicator Data'!Z47&lt;CO$3,0,10-(CO$2-'[1]Indicator Data'!Z47)/(CO$2-CO$3)*10)),1))</f>
        <v>5.8</v>
      </c>
      <c r="CP46" s="47">
        <f>IF('[1]Indicator Data'!AA47="No data","x",ROUND(IF('[1]Indicator Data'!AA47&gt;CP$2,10,IF('[1]Indicator Data'!AA47&lt;CP$3,0,10-(CP$2-'[1]Indicator Data'!AA47)/(CP$2-CP$3)*10)),1))</f>
        <v>2</v>
      </c>
      <c r="CQ46" s="47">
        <f t="shared" si="53"/>
        <v>3.6</v>
      </c>
      <c r="CR46" s="47">
        <f t="shared" si="54"/>
        <v>2.5</v>
      </c>
      <c r="CS46" s="47" t="str">
        <f>IF('[1]Indicator Data'!AF47="No data","x",ROUND(IF('[1]Indicator Data'!AF47&gt;CS$2,10,IF('[1]Indicator Data'!AF47&lt;CS$3,0,10-(CS$2-'[1]Indicator Data'!AF47)/(CS$2-CS$3)*10)),1))</f>
        <v>x</v>
      </c>
      <c r="CT46" s="47">
        <f>IF('[1]Indicator Data'!AG47="No data","x",ROUND(IF('[1]Indicator Data'!AG47&gt;CT$2,10,IF('[1]Indicator Data'!AG47&lt;CT$3,0,10-(CT$2-'[1]Indicator Data'!AG47)/(CT$2-CT$3)*10)),1))</f>
        <v>0</v>
      </c>
      <c r="CU46" s="47">
        <f t="shared" si="55"/>
        <v>2.8</v>
      </c>
      <c r="CV46" s="47">
        <f>IF('[1]Indicator Data'!AB47="No data","x",ROUND(IF('[1]Indicator Data'!AB47&gt;CV$2,10,IF('[1]Indicator Data'!AB47&lt;CV$3,0,10-(CV$2-'[1]Indicator Data'!AB47)/(CV$2-CV$3)*10)),1))</f>
        <v>0.1</v>
      </c>
      <c r="CW46" s="47">
        <f t="shared" si="56"/>
        <v>0.2</v>
      </c>
      <c r="CX46" s="48">
        <f>IF('[1]Indicator Data'!AD47="No data","x",'[1]Indicator Data'!AD47/'[1]Indicator Data'!$CA47)</f>
        <v>5.3540962490146806E-4</v>
      </c>
      <c r="CY46" s="47">
        <f t="shared" si="78"/>
        <v>4.5999999999999996</v>
      </c>
      <c r="CZ46" s="47">
        <f>IF('[1]Indicator Data'!AE47="No data","x",ROUND(IF('[1]Indicator Data'!AE47&gt;CZ$2,0,IF('[1]Indicator Data'!AE47&lt;CZ$3,10,(CZ$2-'[1]Indicator Data'!AE47)/(CZ$2-CZ$3)*10)),1))</f>
        <v>2</v>
      </c>
      <c r="DA46" s="47">
        <f t="shared" si="57"/>
        <v>3.3</v>
      </c>
      <c r="DB46" s="47">
        <f t="shared" si="58"/>
        <v>2.1</v>
      </c>
      <c r="DC46" s="49">
        <f t="shared" si="39"/>
        <v>2.1</v>
      </c>
      <c r="DD46" s="51">
        <f t="shared" si="40"/>
        <v>4.8</v>
      </c>
      <c r="DE46" s="47">
        <f>ROUND(IF('[1]Indicator Data'!AH47=0,0,IF('[1]Indicator Data'!AH47&gt;DE$2,10,IF('[1]Indicator Data'!AH47&lt;DE$3,0,10-(DE$2-'[1]Indicator Data'!AH47)/(DE$2-DE$3)*10))),1)</f>
        <v>0.1</v>
      </c>
      <c r="DF46" s="47">
        <f>ROUND(IF('[1]Indicator Data'!AI47=0,0,IF(LOG('[1]Indicator Data'!AI47)&gt;LOG(DF$2),10,IF(LOG('[1]Indicator Data'!AI47)&lt;LOG(DF$3),0,10-(LOG(DF$2)-LOG('[1]Indicator Data'!AI47))/(LOG(DF$2)-LOG(DF$3))*10))),1)</f>
        <v>0</v>
      </c>
      <c r="DG46" s="49">
        <f t="shared" si="41"/>
        <v>0.1</v>
      </c>
      <c r="DH46" s="47">
        <f>'[1]Indicator Data'!AJ47</f>
        <v>0</v>
      </c>
      <c r="DI46" s="47">
        <f>'[1]Indicator Data'!AK47</f>
        <v>0</v>
      </c>
      <c r="DJ46" s="49">
        <f t="shared" si="42"/>
        <v>0</v>
      </c>
      <c r="DK46" s="51">
        <f t="shared" si="43"/>
        <v>0.1</v>
      </c>
      <c r="DL46" s="20"/>
      <c r="DM46" s="52"/>
    </row>
    <row r="47" spans="1:117" s="6" customFormat="1" x14ac:dyDescent="0.3">
      <c r="A47" s="44" t="str">
        <f>'[1]Indicator Data'!A48</f>
        <v>Cuba</v>
      </c>
      <c r="B47" s="45" t="str">
        <f>'[1]Indicator Data'!B48</f>
        <v>CUB</v>
      </c>
      <c r="C47" s="46">
        <f>ROUND(IF('[1]Indicator Data'!C48=0,0.1,IF(LOG('[1]Indicator Data'!C48)&gt;C$2,10,IF(LOG('[1]Indicator Data'!C48)&lt;C$3,0,10-(C$2-LOG('[1]Indicator Data'!C48))/(C$2-C$3)*10))),1)</f>
        <v>7.6</v>
      </c>
      <c r="D47" s="47">
        <f>ROUND(IF('[1]Indicator Data'!D48=0,0.1,IF(LOG('[1]Indicator Data'!D48)&gt;D$2,10,IF(LOG('[1]Indicator Data'!D48)&lt;D$3,0,10-(D$2-LOG('[1]Indicator Data'!D48))/(D$2-D$3)*10))),1)</f>
        <v>7.4</v>
      </c>
      <c r="E47" s="47">
        <f t="shared" si="0"/>
        <v>7.5</v>
      </c>
      <c r="F47" s="47">
        <f>IF('[1]Indicator Data'!E48="No data",0.1,(ROUND(IF('[1]Indicator Data'!E48=0,0,IF(LOG('[1]Indicator Data'!E48)&gt;F$2,10,IF(LOG('[1]Indicator Data'!E48)&lt;F$3,0,10-(F$2-LOG('[1]Indicator Data'!E48))/(F$2-F$3)*10))),1)))</f>
        <v>5.6</v>
      </c>
      <c r="G47" s="47">
        <f>ROUND(IF('[1]Indicator Data'!F48=0,0,IF(LOG('[1]Indicator Data'!F48)&gt;G$2,10,IF(LOG('[1]Indicator Data'!F48)&lt;G$3,0,10-(G$2-LOG('[1]Indicator Data'!F48))/(G$2-G$3)*10))),1)</f>
        <v>5.4</v>
      </c>
      <c r="H47" s="47">
        <f>ROUND(IF('[1]Indicator Data'!G48=0,0,IF(LOG('[1]Indicator Data'!G48)&gt;H$2,10,IF(LOG('[1]Indicator Data'!G48)&lt;H$3,0,10-(H$2-LOG('[1]Indicator Data'!G48))/(H$2-H$3)*10))),1)</f>
        <v>8.3000000000000007</v>
      </c>
      <c r="I47" s="47">
        <f>ROUND(IF('[1]Indicator Data'!H48=0,0,IF(LOG('[1]Indicator Data'!H48)&gt;I$2,10,IF(LOG('[1]Indicator Data'!H48)&lt;I$3,0,10-(I$2-LOG('[1]Indicator Data'!H48))/(I$2-I$3)*10))),1)</f>
        <v>9.6999999999999993</v>
      </c>
      <c r="J47" s="47">
        <f t="shared" si="1"/>
        <v>9.1</v>
      </c>
      <c r="K47" s="47">
        <f>ROUND(IF('[1]Indicator Data'!I48=0,0,IF(LOG('[1]Indicator Data'!I48)&gt;K$2,10,IF(LOG('[1]Indicator Data'!I48)&lt;K$3,0,10-(K$2-LOG('[1]Indicator Data'!I48))/(K$2-K$3)*10))),1)</f>
        <v>6.6</v>
      </c>
      <c r="L47" s="47">
        <f t="shared" si="2"/>
        <v>8.1</v>
      </c>
      <c r="M47" s="47">
        <f>ROUND(IF('[1]Indicator Data'!J48=0,0,IF(LOG('[1]Indicator Data'!J48)&gt;M$2,10,IF(LOG('[1]Indicator Data'!J48)&lt;M$3,0,10-(M$2-LOG('[1]Indicator Data'!J48))/(M$2-M$3)*10))),1)</f>
        <v>8.5</v>
      </c>
      <c r="N47" s="48">
        <f>'[1]Indicator Data'!C48/'[1]Indicator Data'!$CB48</f>
        <v>1.0069056838756304E-3</v>
      </c>
      <c r="O47" s="48">
        <f>'[1]Indicator Data'!D48/'[1]Indicator Data'!$CB48</f>
        <v>1.4363138650352346E-4</v>
      </c>
      <c r="P47" s="48">
        <f>IF(F47=0.1,"x",'[1]Indicator Data'!E48/'[1]Indicator Data'!$CB48)</f>
        <v>1.4695524646740055E-3</v>
      </c>
      <c r="Q47" s="48">
        <f>'[1]Indicator Data'!F48/'[1]Indicator Data'!$CB48</f>
        <v>1.4346472940699459E-6</v>
      </c>
      <c r="R47" s="48">
        <f>'[1]Indicator Data'!G48/'[1]Indicator Data'!$CB48</f>
        <v>1.8987802161611351E-2</v>
      </c>
      <c r="S47" s="48">
        <f>'[1]Indicator Data'!H48/'[1]Indicator Data'!$CB48</f>
        <v>5.1542952628806796E-3</v>
      </c>
      <c r="T47" s="48">
        <f>'[1]Indicator Data'!I48/'[1]Indicator Data'!$CB48</f>
        <v>1.8212472493447729E-3</v>
      </c>
      <c r="U47" s="48">
        <f>'[1]Indicator Data'!J48/'[1]Indicator Data'!$CB48</f>
        <v>2.3078154299038269E-3</v>
      </c>
      <c r="V47" s="47">
        <f t="shared" si="59"/>
        <v>5</v>
      </c>
      <c r="W47" s="47">
        <f t="shared" si="60"/>
        <v>1.4</v>
      </c>
      <c r="X47" s="47">
        <f t="shared" si="5"/>
        <v>3.4</v>
      </c>
      <c r="Y47" s="47">
        <f t="shared" si="61"/>
        <v>1</v>
      </c>
      <c r="Z47" s="47">
        <f t="shared" si="62"/>
        <v>5.9</v>
      </c>
      <c r="AA47" s="47">
        <f t="shared" si="63"/>
        <v>10</v>
      </c>
      <c r="AB47" s="47">
        <f t="shared" si="64"/>
        <v>10</v>
      </c>
      <c r="AC47" s="47">
        <f t="shared" si="10"/>
        <v>10</v>
      </c>
      <c r="AD47" s="47">
        <f t="shared" si="65"/>
        <v>1.8</v>
      </c>
      <c r="AE47" s="47">
        <f t="shared" si="12"/>
        <v>7.9</v>
      </c>
      <c r="AF47" s="47">
        <f t="shared" si="66"/>
        <v>0.8</v>
      </c>
      <c r="AG47" s="47">
        <f>ROUND(IF('[1]Indicator Data'!K48=0,0,IF('[1]Indicator Data'!K48&gt;AG$2,10,IF('[1]Indicator Data'!K48&lt;AG$3,0,10-(AG$2-'[1]Indicator Data'!K48)/(AG$2-AG$3)*10))),1)</f>
        <v>5.7</v>
      </c>
      <c r="AH47" s="47">
        <f t="shared" si="67"/>
        <v>6.3</v>
      </c>
      <c r="AI47" s="47">
        <f t="shared" si="67"/>
        <v>4.4000000000000004</v>
      </c>
      <c r="AJ47" s="47">
        <f t="shared" si="68"/>
        <v>9.1999999999999993</v>
      </c>
      <c r="AK47" s="47">
        <f t="shared" si="68"/>
        <v>9.9</v>
      </c>
      <c r="AL47" s="47">
        <f t="shared" si="16"/>
        <v>9.6</v>
      </c>
      <c r="AM47" s="47">
        <f t="shared" si="17"/>
        <v>4.2</v>
      </c>
      <c r="AN47" s="47">
        <f t="shared" si="18"/>
        <v>5.9</v>
      </c>
      <c r="AO47" s="49">
        <f t="shared" si="19"/>
        <v>5.8</v>
      </c>
      <c r="AP47" s="49">
        <f t="shared" si="44"/>
        <v>3.6</v>
      </c>
      <c r="AQ47" s="49">
        <f t="shared" si="20"/>
        <v>5.7</v>
      </c>
      <c r="AR47" s="49">
        <f t="shared" si="21"/>
        <v>8</v>
      </c>
      <c r="AS47" s="47">
        <f t="shared" si="22"/>
        <v>5.8</v>
      </c>
      <c r="AT47" s="47">
        <f>IF('[1]Indicator Data'!L48="No data","x",IF('[1]Indicator Data'!CC48&lt;1000,"x",ROUND((IF('[1]Indicator Data'!L48&gt;AT$2,10,IF('[1]Indicator Data'!L48&lt;AT$3,0,10-(AT$2-'[1]Indicator Data'!L48)/(AT$2-AT$3)*10))),1)))</f>
        <v>2.9</v>
      </c>
      <c r="AU47" s="49">
        <f t="shared" si="23"/>
        <v>4.4000000000000004</v>
      </c>
      <c r="AV47" s="47" t="str">
        <f>IF('[1]Indicator Data'!M48="No data","x",ROUND(IF('[1]Indicator Data'!M48=0,0,IF(LOG('[1]Indicator Data'!M48)&gt;AV$2,10,IF(LOG('[1]Indicator Data'!M48)&lt;AV$3,0,10-(AV$2-LOG('[1]Indicator Data'!M48))/(AV$2-AV$3)*10))),1))</f>
        <v>x</v>
      </c>
      <c r="AW47" s="48" t="str">
        <f>IF(AV47="x","x",'[1]Indicator Data'!M48/'[1]Indicator Data'!$CB48)</f>
        <v>x</v>
      </c>
      <c r="AX47" s="47" t="str">
        <f t="shared" si="69"/>
        <v>x</v>
      </c>
      <c r="AY47" s="47" t="str">
        <f t="shared" si="45"/>
        <v>x</v>
      </c>
      <c r="AZ47" s="47" t="str">
        <f>IF('[1]Indicator Data'!N48="No data","x",ROUND(IF('[1]Indicator Data'!N48=0,0,IF(LOG('[1]Indicator Data'!N48)&gt;AZ$2,10,IF(LOG('[1]Indicator Data'!N48)&lt;AZ$3,0,10-(AZ$2-LOG('[1]Indicator Data'!N48))/(AZ$2-AZ$3)*10))),1))</f>
        <v>x</v>
      </c>
      <c r="BA47" s="48" t="str">
        <f>IF(AZ47="x","x",'[1]Indicator Data'!N48/'[1]Indicator Data'!$CB48)</f>
        <v>x</v>
      </c>
      <c r="BB47" s="47" t="str">
        <f t="shared" si="70"/>
        <v>x</v>
      </c>
      <c r="BC47" s="47" t="str">
        <f t="shared" si="46"/>
        <v>x</v>
      </c>
      <c r="BD47" s="47" t="str">
        <f>IF('[1]Indicator Data'!O48="No data","x",ROUND(IF('[1]Indicator Data'!O48=0,0,IF(LOG('[1]Indicator Data'!O48)&gt;BD$2,10,IF(LOG('[1]Indicator Data'!O48)&lt;BD$3,0,10-(BD$2-LOG('[1]Indicator Data'!O48))/(BD$2-BD$3)*10))),1))</f>
        <v>x</v>
      </c>
      <c r="BE47" s="48" t="str">
        <f>IF(BD47="x","x",'[1]Indicator Data'!O48/'[1]Indicator Data'!$CB48)</f>
        <v>x</v>
      </c>
      <c r="BF47" s="47" t="str">
        <f t="shared" si="71"/>
        <v>x</v>
      </c>
      <c r="BG47" s="47" t="str">
        <f t="shared" si="47"/>
        <v>x</v>
      </c>
      <c r="BH47" s="47" t="str">
        <f>IF('[1]Indicator Data'!P48="No data","x",ROUND(IF('[1]Indicator Data'!P48=0,0,IF(LOG('[1]Indicator Data'!P48)&gt;BH$2,10,IF(LOG('[1]Indicator Data'!P48)&lt;BH$3,0,10-(BH$2-LOG('[1]Indicator Data'!P48))/(BH$2-BH$3)*10))),1))</f>
        <v>x</v>
      </c>
      <c r="BI47" s="48" t="str">
        <f>IF(BH47="x","x",'[1]Indicator Data'!P48/'[1]Indicator Data'!$CB48)</f>
        <v>x</v>
      </c>
      <c r="BJ47" s="47" t="str">
        <f t="shared" si="72"/>
        <v>x</v>
      </c>
      <c r="BK47" s="47" t="str">
        <f t="shared" si="48"/>
        <v>x</v>
      </c>
      <c r="BL47" s="47" t="str">
        <f t="shared" si="49"/>
        <v>x</v>
      </c>
      <c r="BM47" s="47">
        <f>ROUND(IF('[1]Indicator Data'!Q48=0,0,IF(LOG('[1]Indicator Data'!Q48)&gt;BM$2,10,IF(LOG('[1]Indicator Data'!Q48)&lt;BM$3,0,10-(BM$2-LOG('[1]Indicator Data'!Q48))/(BM$2-BM$3)*10))),1)</f>
        <v>0</v>
      </c>
      <c r="BN47" s="50">
        <f>'[1]Indicator Data'!R48</f>
        <v>0</v>
      </c>
      <c r="BO47" s="47">
        <f t="shared" si="73"/>
        <v>0</v>
      </c>
      <c r="BP47" s="47">
        <f t="shared" si="29"/>
        <v>0</v>
      </c>
      <c r="BQ47" s="47">
        <f>ROUND(IF('[1]Indicator Data'!S48=0,0,IF(LOG('[1]Indicator Data'!S48)&gt;BQ$2,10,IF(LOG('[1]Indicator Data'!S48)&lt;BQ$3,0,10-(BQ$2-LOG('[1]Indicator Data'!S48))/(BQ$2-BQ$3)*10))),1)</f>
        <v>0</v>
      </c>
      <c r="BR47" s="50">
        <f>'[1]Indicator Data'!T48</f>
        <v>0</v>
      </c>
      <c r="BS47" s="47">
        <f t="shared" si="74"/>
        <v>0</v>
      </c>
      <c r="BT47" s="47">
        <f t="shared" si="31"/>
        <v>0</v>
      </c>
      <c r="BU47" s="47">
        <f t="shared" si="32"/>
        <v>0</v>
      </c>
      <c r="BV47" s="47">
        <f>ROUND(IF('[1]Indicator Data'!U48=0,0,IF(LOG('[1]Indicator Data'!U48)&gt;BV$2,10,IF(LOG('[1]Indicator Data'!U48)&lt;BV$3,0,10-(BV$2-LOG('[1]Indicator Data'!U48))/(BV$2-BV$3)*10))),1)</f>
        <v>8.6</v>
      </c>
      <c r="BW47" s="48">
        <f>'[1]Indicator Data'!U48/'[1]Indicator Data'!$CB48</f>
        <v>0.9045045554441572</v>
      </c>
      <c r="BX47" s="47">
        <f t="shared" si="75"/>
        <v>10</v>
      </c>
      <c r="BY47" s="47">
        <f t="shared" si="50"/>
        <v>9.4</v>
      </c>
      <c r="BZ47" s="47">
        <f>ROUND(IF('[1]Indicator Data'!V48=0,0,IF(LOG('[1]Indicator Data'!V48)&gt;BZ$2,10,IF(LOG('[1]Indicator Data'!V48)&lt;BZ$3,0,10-(BZ$2-LOG('[1]Indicator Data'!V48))/(BZ$2-BZ$3)*10))),1)</f>
        <v>8.6</v>
      </c>
      <c r="CA47" s="48">
        <f>IF('[1]Indicator Data'!V48/'[1]Indicator Data'!$CB48&gt;1,1,'[1]Indicator Data'!V48/'[1]Indicator Data'!$CB48)</f>
        <v>0.9691460312115685</v>
      </c>
      <c r="CB47" s="47">
        <f t="shared" si="76"/>
        <v>9.6999999999999993</v>
      </c>
      <c r="CC47" s="47">
        <f t="shared" si="51"/>
        <v>9.1999999999999993</v>
      </c>
      <c r="CD47" s="47">
        <f>ROUND(IF('[1]Indicator Data'!W48=0,0,IF(LOG('[1]Indicator Data'!W48)&gt;CD$2,10,IF(LOG('[1]Indicator Data'!W48)&lt;CD$3,0,10-(CD$2-LOG('[1]Indicator Data'!W48))/(CD$2-CD$3)*10))),1)</f>
        <v>8.6</v>
      </c>
      <c r="CE47" s="48">
        <f>'[1]Indicator Data'!W48/'[1]Indicator Data'!$CB48</f>
        <v>0.95502127906796042</v>
      </c>
      <c r="CF47" s="47">
        <f t="shared" si="77"/>
        <v>9.6</v>
      </c>
      <c r="CG47" s="47">
        <f t="shared" si="52"/>
        <v>9.1999999999999993</v>
      </c>
      <c r="CH47" s="47">
        <f t="shared" si="36"/>
        <v>8.1999999999999993</v>
      </c>
      <c r="CI47" s="47">
        <f>IF('[1]Indicator Data'!BR48="No data","x",ROUND(IF('[1]Indicator Data'!BR48&gt;CI$2,0,IF('[1]Indicator Data'!BR48&lt;CI$3,10,(CI$2-'[1]Indicator Data'!BR48)/(CI$2-CI$3)*10)),1))</f>
        <v>0.8</v>
      </c>
      <c r="CJ47" s="47">
        <f>IF('[1]Indicator Data'!BS48="No data","x",ROUND(IF('[1]Indicator Data'!BS48&gt;CJ$2,0,IF('[1]Indicator Data'!BS48&lt;CJ$3,10,(CJ$2-'[1]Indicator Data'!BS48)/(CJ$2-CJ$3)*10)),1))</f>
        <v>0.8</v>
      </c>
      <c r="CK47" s="47">
        <f>IF('[1]Indicator Data'!AC48="No data","x",ROUND(IF('[1]Indicator Data'!AC48&gt;CK$2,0,IF('[1]Indicator Data'!AC48&lt;CK$3,10,(CK$2-'[1]Indicator Data'!AC48)/(CK$2-CK$3)*10)),1))</f>
        <v>1.5</v>
      </c>
      <c r="CL47" s="47">
        <f t="shared" si="37"/>
        <v>1</v>
      </c>
      <c r="CM47" s="47">
        <f>IF('[1]Indicator Data'!X48="No data","x",ROUND(IF(LOG('[1]Indicator Data'!X48)&gt;CM$2,10,IF(LOG('[1]Indicator Data'!X48)&lt;CM$3,0,10-(CM$2-LOG('[1]Indicator Data'!X48))/(CM$2-CM$3)*10)),1))</f>
        <v>6.8</v>
      </c>
      <c r="CN47" s="47">
        <f>IF('[1]Indicator Data'!Y48="No data","x",ROUND(IF('[1]Indicator Data'!Y48&gt;CN$2,10,IF('[1]Indicator Data'!Y48&lt;CN$3,0,10-(CN$2-'[1]Indicator Data'!Y48)/(CN$2-CN$3)*10)),1))</f>
        <v>0.1</v>
      </c>
      <c r="CO47" s="47">
        <f>IF('[1]Indicator Data'!Z48="No data","x",ROUND(IF('[1]Indicator Data'!Z48&gt;CO$2,10,IF('[1]Indicator Data'!Z48&lt;CO$3,0,10-(CO$2-'[1]Indicator Data'!Z48)/(CO$2-CO$3)*10)),1))</f>
        <v>7.7</v>
      </c>
      <c r="CP47" s="47" t="str">
        <f>IF('[1]Indicator Data'!AA48="No data","x",ROUND(IF('[1]Indicator Data'!AA48&gt;CP$2,10,IF('[1]Indicator Data'!AA48&lt;CP$3,0,10-(CP$2-'[1]Indicator Data'!AA48)/(CP$2-CP$3)*10)),1))</f>
        <v>x</v>
      </c>
      <c r="CQ47" s="47">
        <f t="shared" si="53"/>
        <v>4.9000000000000004</v>
      </c>
      <c r="CR47" s="47">
        <f t="shared" si="54"/>
        <v>3.6</v>
      </c>
      <c r="CS47" s="47">
        <f>IF('[1]Indicator Data'!AF48="No data","x",ROUND(IF('[1]Indicator Data'!AF48&gt;CS$2,10,IF('[1]Indicator Data'!AF48&lt;CS$3,0,10-(CS$2-'[1]Indicator Data'!AF48)/(CS$2-CS$3)*10)),1))</f>
        <v>0.7</v>
      </c>
      <c r="CT47" s="47">
        <f>IF('[1]Indicator Data'!AG48="No data","x",ROUND(IF('[1]Indicator Data'!AG48&gt;CT$2,10,IF('[1]Indicator Data'!AG48&lt;CT$3,0,10-(CT$2-'[1]Indicator Data'!AG48)/(CT$2-CT$3)*10)),1))</f>
        <v>0</v>
      </c>
      <c r="CU47" s="47">
        <f t="shared" si="55"/>
        <v>3.1</v>
      </c>
      <c r="CV47" s="47">
        <f>IF('[1]Indicator Data'!AB48="No data","x",ROUND(IF('[1]Indicator Data'!AB48&gt;CV$2,10,IF('[1]Indicator Data'!AB48&lt;CV$3,0,10-(CV$2-'[1]Indicator Data'!AB48)/(CV$2-CV$3)*10)),1))</f>
        <v>0.1</v>
      </c>
      <c r="CW47" s="47">
        <f t="shared" si="56"/>
        <v>0.8</v>
      </c>
      <c r="CX47" s="48">
        <f>IF('[1]Indicator Data'!AD48="No data","x",'[1]Indicator Data'!AD48/'[1]Indicator Data'!$CA48)</f>
        <v>1.0637775660444391E-3</v>
      </c>
      <c r="CY47" s="47">
        <f t="shared" si="78"/>
        <v>0</v>
      </c>
      <c r="CZ47" s="47" t="str">
        <f>IF('[1]Indicator Data'!AE48="No data","x",ROUND(IF('[1]Indicator Data'!AE48&gt;CZ$2,0,IF('[1]Indicator Data'!AE48&lt;CZ$3,10,(CZ$2-'[1]Indicator Data'!AE48)/(CZ$2-CZ$3)*10)),1))</f>
        <v>x</v>
      </c>
      <c r="DA47" s="47">
        <f t="shared" si="57"/>
        <v>0</v>
      </c>
      <c r="DB47" s="47">
        <f t="shared" si="58"/>
        <v>1.3</v>
      </c>
      <c r="DC47" s="49">
        <f t="shared" si="39"/>
        <v>5.0999999999999996</v>
      </c>
      <c r="DD47" s="51">
        <f t="shared" si="40"/>
        <v>5.6</v>
      </c>
      <c r="DE47" s="47">
        <f>ROUND(IF('[1]Indicator Data'!AH48=0,0,IF('[1]Indicator Data'!AH48&gt;DE$2,10,IF('[1]Indicator Data'!AH48&lt;DE$3,0,10-(DE$2-'[1]Indicator Data'!AH48)/(DE$2-DE$3)*10))),1)</f>
        <v>0.4</v>
      </c>
      <c r="DF47" s="47">
        <f>ROUND(IF('[1]Indicator Data'!AI48=0,0,IF(LOG('[1]Indicator Data'!AI48)&gt;LOG(DF$2),10,IF(LOG('[1]Indicator Data'!AI48)&lt;LOG(DF$3),0,10-(LOG(DF$2)-LOG('[1]Indicator Data'!AI48))/(LOG(DF$2)-LOG(DF$3))*10))),1)</f>
        <v>2.8</v>
      </c>
      <c r="DG47" s="49">
        <f t="shared" si="41"/>
        <v>1.7</v>
      </c>
      <c r="DH47" s="47">
        <f>'[1]Indicator Data'!AJ48</f>
        <v>0</v>
      </c>
      <c r="DI47" s="47">
        <f>'[1]Indicator Data'!AK48</f>
        <v>0</v>
      </c>
      <c r="DJ47" s="49">
        <f t="shared" si="42"/>
        <v>0</v>
      </c>
      <c r="DK47" s="51">
        <f t="shared" si="43"/>
        <v>1.2</v>
      </c>
      <c r="DL47" s="20"/>
      <c r="DM47" s="52"/>
    </row>
    <row r="48" spans="1:117" s="6" customFormat="1" x14ac:dyDescent="0.3">
      <c r="A48" s="44" t="str">
        <f>'[1]Indicator Data'!A49</f>
        <v>Cyprus</v>
      </c>
      <c r="B48" s="45" t="str">
        <f>'[1]Indicator Data'!B49</f>
        <v>CYP</v>
      </c>
      <c r="C48" s="46">
        <f>ROUND(IF('[1]Indicator Data'!C49=0,0.1,IF(LOG('[1]Indicator Data'!C49)&gt;C$2,10,IF(LOG('[1]Indicator Data'!C49)&lt;C$3,0,10-(C$2-LOG('[1]Indicator Data'!C49))/(C$2-C$3)*10))),1)</f>
        <v>5.9</v>
      </c>
      <c r="D48" s="47">
        <f>ROUND(IF('[1]Indicator Data'!D49=0,0.1,IF(LOG('[1]Indicator Data'!D49)&gt;D$2,10,IF(LOG('[1]Indicator Data'!D49)&lt;D$3,0,10-(D$2-LOG('[1]Indicator Data'!D49))/(D$2-D$3)*10))),1)</f>
        <v>6.9</v>
      </c>
      <c r="E48" s="47">
        <f t="shared" si="0"/>
        <v>6.4</v>
      </c>
      <c r="F48" s="47">
        <f>IF('[1]Indicator Data'!E49="No data",0.1,(ROUND(IF('[1]Indicator Data'!E49=0,0,IF(LOG('[1]Indicator Data'!E49)&gt;F$2,10,IF(LOG('[1]Indicator Data'!E49)&lt;F$3,0,10-(F$2-LOG('[1]Indicator Data'!E49))/(F$2-F$3)*10))),1)))</f>
        <v>0</v>
      </c>
      <c r="G48" s="47">
        <f>ROUND(IF('[1]Indicator Data'!F49=0,0,IF(LOG('[1]Indicator Data'!F49)&gt;G$2,10,IF(LOG('[1]Indicator Data'!F49)&lt;G$3,0,10-(G$2-LOG('[1]Indicator Data'!F49))/(G$2-G$3)*10))),1)</f>
        <v>4.9000000000000004</v>
      </c>
      <c r="H48" s="47">
        <f>ROUND(IF('[1]Indicator Data'!G49=0,0,IF(LOG('[1]Indicator Data'!G49)&gt;H$2,10,IF(LOG('[1]Indicator Data'!G49)&lt;H$3,0,10-(H$2-LOG('[1]Indicator Data'!G49))/(H$2-H$3)*10))),1)</f>
        <v>0</v>
      </c>
      <c r="I48" s="47">
        <f>ROUND(IF('[1]Indicator Data'!H49=0,0,IF(LOG('[1]Indicator Data'!H49)&gt;I$2,10,IF(LOG('[1]Indicator Data'!H49)&lt;I$3,0,10-(I$2-LOG('[1]Indicator Data'!H49))/(I$2-I$3)*10))),1)</f>
        <v>0</v>
      </c>
      <c r="J48" s="47">
        <f t="shared" si="1"/>
        <v>0</v>
      </c>
      <c r="K48" s="47">
        <f>ROUND(IF('[1]Indicator Data'!I49=0,0,IF(LOG('[1]Indicator Data'!I49)&gt;K$2,10,IF(LOG('[1]Indicator Data'!I49)&lt;K$3,0,10-(K$2-LOG('[1]Indicator Data'!I49))/(K$2-K$3)*10))),1)</f>
        <v>0</v>
      </c>
      <c r="L48" s="47">
        <f t="shared" si="2"/>
        <v>0</v>
      </c>
      <c r="M48" s="47">
        <f>ROUND(IF('[1]Indicator Data'!J49=0,0,IF(LOG('[1]Indicator Data'!J49)&gt;M$2,10,IF(LOG('[1]Indicator Data'!J49)&lt;M$3,0,10-(M$2-LOG('[1]Indicator Data'!J49))/(M$2-M$3)*10))),1)</f>
        <v>0</v>
      </c>
      <c r="N48" s="48">
        <f>'[1]Indicator Data'!C49/'[1]Indicator Data'!$CB49</f>
        <v>1.9543888796974738E-3</v>
      </c>
      <c r="O48" s="48">
        <f>'[1]Indicator Data'!D49/'[1]Indicator Data'!$CB49</f>
        <v>1.0258280361757841E-3</v>
      </c>
      <c r="P48" s="48">
        <f>IF(F48=0.1,"x",'[1]Indicator Data'!E49/'[1]Indicator Data'!$CB49)</f>
        <v>5.4185492694857444E-5</v>
      </c>
      <c r="Q48" s="48">
        <f>'[1]Indicator Data'!F49/'[1]Indicator Data'!$CB49</f>
        <v>7.2583724871811377E-6</v>
      </c>
      <c r="R48" s="48">
        <f>'[1]Indicator Data'!G49/'[1]Indicator Data'!$CB49</f>
        <v>0</v>
      </c>
      <c r="S48" s="48">
        <f>'[1]Indicator Data'!H49/'[1]Indicator Data'!$CB49</f>
        <v>0</v>
      </c>
      <c r="T48" s="48">
        <f>'[1]Indicator Data'!I49/'[1]Indicator Data'!$CB49</f>
        <v>0</v>
      </c>
      <c r="U48" s="48">
        <f>'[1]Indicator Data'!J49/'[1]Indicator Data'!$CB49</f>
        <v>0</v>
      </c>
      <c r="V48" s="47">
        <f t="shared" si="59"/>
        <v>9.8000000000000007</v>
      </c>
      <c r="W48" s="47">
        <f t="shared" si="60"/>
        <v>10</v>
      </c>
      <c r="X48" s="47">
        <f t="shared" si="5"/>
        <v>9.9</v>
      </c>
      <c r="Y48" s="47">
        <f t="shared" si="61"/>
        <v>0</v>
      </c>
      <c r="Z48" s="47">
        <f t="shared" si="62"/>
        <v>7.5</v>
      </c>
      <c r="AA48" s="47">
        <f t="shared" si="63"/>
        <v>0</v>
      </c>
      <c r="AB48" s="47">
        <f t="shared" si="64"/>
        <v>0</v>
      </c>
      <c r="AC48" s="47">
        <f t="shared" si="10"/>
        <v>0</v>
      </c>
      <c r="AD48" s="47">
        <f t="shared" si="65"/>
        <v>0</v>
      </c>
      <c r="AE48" s="47">
        <f t="shared" si="12"/>
        <v>0</v>
      </c>
      <c r="AF48" s="47">
        <f t="shared" si="66"/>
        <v>0</v>
      </c>
      <c r="AG48" s="47">
        <f>ROUND(IF('[1]Indicator Data'!K49=0,0,IF('[1]Indicator Data'!K49&gt;AG$2,10,IF('[1]Indicator Data'!K49&lt;AG$3,0,10-(AG$2-'[1]Indicator Data'!K49)/(AG$2-AG$3)*10))),1)</f>
        <v>1.9</v>
      </c>
      <c r="AH48" s="47">
        <f t="shared" si="67"/>
        <v>7.9</v>
      </c>
      <c r="AI48" s="47">
        <f t="shared" si="67"/>
        <v>8.5</v>
      </c>
      <c r="AJ48" s="47">
        <f t="shared" si="68"/>
        <v>0</v>
      </c>
      <c r="AK48" s="47">
        <f t="shared" si="68"/>
        <v>0</v>
      </c>
      <c r="AL48" s="47">
        <f t="shared" si="16"/>
        <v>0</v>
      </c>
      <c r="AM48" s="47">
        <f t="shared" si="17"/>
        <v>0</v>
      </c>
      <c r="AN48" s="47">
        <f t="shared" si="18"/>
        <v>0</v>
      </c>
      <c r="AO48" s="49">
        <f t="shared" si="19"/>
        <v>8.6999999999999993</v>
      </c>
      <c r="AP48" s="49">
        <f t="shared" si="44"/>
        <v>0</v>
      </c>
      <c r="AQ48" s="49">
        <f t="shared" si="20"/>
        <v>6.4</v>
      </c>
      <c r="AR48" s="49">
        <f t="shared" si="21"/>
        <v>0</v>
      </c>
      <c r="AS48" s="47">
        <f t="shared" si="22"/>
        <v>1</v>
      </c>
      <c r="AT48" s="47">
        <f>IF('[1]Indicator Data'!L49="No data","x",IF('[1]Indicator Data'!CC49&lt;1000,"x",ROUND((IF('[1]Indicator Data'!L49&gt;AT$2,10,IF('[1]Indicator Data'!L49&lt;AT$3,0,10-(AT$2-'[1]Indicator Data'!L49)/(AT$2-AT$3)*10))),1)))</f>
        <v>4.8</v>
      </c>
      <c r="AU48" s="49">
        <f t="shared" si="23"/>
        <v>2.9</v>
      </c>
      <c r="AV48" s="47">
        <f>IF('[1]Indicator Data'!M49="No data","x",ROUND(IF('[1]Indicator Data'!M49=0,0,IF(LOG('[1]Indicator Data'!M49)&gt;AV$2,10,IF(LOG('[1]Indicator Data'!M49)&lt;AV$3,0,10-(AV$2-LOG('[1]Indicator Data'!M49))/(AV$2-AV$3)*10))),1))</f>
        <v>0</v>
      </c>
      <c r="AW48" s="48">
        <f>IF(AV48="x","x",'[1]Indicator Data'!M49/'[1]Indicator Data'!$CB49)</f>
        <v>0</v>
      </c>
      <c r="AX48" s="47">
        <f t="shared" si="69"/>
        <v>0</v>
      </c>
      <c r="AY48" s="47">
        <f t="shared" si="45"/>
        <v>0</v>
      </c>
      <c r="AZ48" s="47" t="str">
        <f>IF('[1]Indicator Data'!N49="No data","x",ROUND(IF('[1]Indicator Data'!N49=0,0,IF(LOG('[1]Indicator Data'!N49)&gt;AZ$2,10,IF(LOG('[1]Indicator Data'!N49)&lt;AZ$3,0,10-(AZ$2-LOG('[1]Indicator Data'!N49))/(AZ$2-AZ$3)*10))),1))</f>
        <v>x</v>
      </c>
      <c r="BA48" s="48" t="str">
        <f>IF(AZ48="x","x",'[1]Indicator Data'!N49/'[1]Indicator Data'!$CB49)</f>
        <v>x</v>
      </c>
      <c r="BB48" s="47" t="str">
        <f t="shared" si="70"/>
        <v>x</v>
      </c>
      <c r="BC48" s="47" t="str">
        <f t="shared" si="46"/>
        <v>x</v>
      </c>
      <c r="BD48" s="47" t="str">
        <f>IF('[1]Indicator Data'!O49="No data","x",ROUND(IF('[1]Indicator Data'!O49=0,0,IF(LOG('[1]Indicator Data'!O49)&gt;BD$2,10,IF(LOG('[1]Indicator Data'!O49)&lt;BD$3,0,10-(BD$2-LOG('[1]Indicator Data'!O49))/(BD$2-BD$3)*10))),1))</f>
        <v>x</v>
      </c>
      <c r="BE48" s="48" t="str">
        <f>IF(BD48="x","x",'[1]Indicator Data'!O49/'[1]Indicator Data'!$CB49)</f>
        <v>x</v>
      </c>
      <c r="BF48" s="47" t="str">
        <f t="shared" si="71"/>
        <v>x</v>
      </c>
      <c r="BG48" s="47" t="str">
        <f t="shared" si="47"/>
        <v>x</v>
      </c>
      <c r="BH48" s="47" t="str">
        <f>IF('[1]Indicator Data'!P49="No data","x",ROUND(IF('[1]Indicator Data'!P49=0,0,IF(LOG('[1]Indicator Data'!P49)&gt;BH$2,10,IF(LOG('[1]Indicator Data'!P49)&lt;BH$3,0,10-(BH$2-LOG('[1]Indicator Data'!P49))/(BH$2-BH$3)*10))),1))</f>
        <v>x</v>
      </c>
      <c r="BI48" s="48" t="str">
        <f>IF(BH48="x","x",'[1]Indicator Data'!P49/'[1]Indicator Data'!$CB49)</f>
        <v>x</v>
      </c>
      <c r="BJ48" s="47" t="str">
        <f t="shared" si="72"/>
        <v>x</v>
      </c>
      <c r="BK48" s="47" t="str">
        <f t="shared" si="48"/>
        <v>x</v>
      </c>
      <c r="BL48" s="47">
        <f t="shared" si="49"/>
        <v>0</v>
      </c>
      <c r="BM48" s="47">
        <f>ROUND(IF('[1]Indicator Data'!Q49=0,0,IF(LOG('[1]Indicator Data'!Q49)&gt;BM$2,10,IF(LOG('[1]Indicator Data'!Q49)&lt;BM$3,0,10-(BM$2-LOG('[1]Indicator Data'!Q49))/(BM$2-BM$3)*10))),1)</f>
        <v>0</v>
      </c>
      <c r="BN48" s="50">
        <f>'[1]Indicator Data'!R49</f>
        <v>0</v>
      </c>
      <c r="BO48" s="47">
        <f t="shared" si="73"/>
        <v>0</v>
      </c>
      <c r="BP48" s="47">
        <f t="shared" si="29"/>
        <v>0</v>
      </c>
      <c r="BQ48" s="47">
        <f>ROUND(IF('[1]Indicator Data'!S49=0,0,IF(LOG('[1]Indicator Data'!S49)&gt;BQ$2,10,IF(LOG('[1]Indicator Data'!S49)&lt;BQ$3,0,10-(BQ$2-LOG('[1]Indicator Data'!S49))/(BQ$2-BQ$3)*10))),1)</f>
        <v>0</v>
      </c>
      <c r="BR48" s="50">
        <f>'[1]Indicator Data'!T49</f>
        <v>0</v>
      </c>
      <c r="BS48" s="47">
        <f t="shared" si="74"/>
        <v>0</v>
      </c>
      <c r="BT48" s="47">
        <f t="shared" si="31"/>
        <v>0</v>
      </c>
      <c r="BU48" s="47">
        <f t="shared" si="32"/>
        <v>0</v>
      </c>
      <c r="BV48" s="47">
        <f>ROUND(IF('[1]Indicator Data'!U49=0,0,IF(LOG('[1]Indicator Data'!U49)&gt;BV$2,10,IF(LOG('[1]Indicator Data'!U49)&lt;BV$3,0,10-(BV$2-LOG('[1]Indicator Data'!U49))/(BV$2-BV$3)*10))),1)</f>
        <v>5</v>
      </c>
      <c r="BW48" s="48">
        <f>'[1]Indicator Data'!U49/'[1]Indicator Data'!$CB49</f>
        <v>2.6423805539464933E-2</v>
      </c>
      <c r="BX48" s="47">
        <f t="shared" si="75"/>
        <v>0.3</v>
      </c>
      <c r="BY48" s="47">
        <f t="shared" si="50"/>
        <v>3</v>
      </c>
      <c r="BZ48" s="47">
        <f>ROUND(IF('[1]Indicator Data'!V49=0,0,IF(LOG('[1]Indicator Data'!V49)&gt;BZ$2,10,IF(LOG('[1]Indicator Data'!V49)&lt;BZ$3,0,10-(BZ$2-LOG('[1]Indicator Data'!V49))/(BZ$2-BZ$3)*10))),1)</f>
        <v>7.1</v>
      </c>
      <c r="CA48" s="48">
        <f>IF('[1]Indicator Data'!V49/'[1]Indicator Data'!$CB49&gt;1,1,'[1]Indicator Data'!V49/'[1]Indicator Data'!$CB49)</f>
        <v>0.7967295922876575</v>
      </c>
      <c r="CB48" s="47">
        <f t="shared" si="76"/>
        <v>8</v>
      </c>
      <c r="CC48" s="47">
        <f t="shared" si="51"/>
        <v>7.6</v>
      </c>
      <c r="CD48" s="47">
        <f>ROUND(IF('[1]Indicator Data'!W49=0,0,IF(LOG('[1]Indicator Data'!W49)&gt;CD$2,10,IF(LOG('[1]Indicator Data'!W49)&lt;CD$3,0,10-(CD$2-LOG('[1]Indicator Data'!W49))/(CD$2-CD$3)*10))),1)</f>
        <v>4.3</v>
      </c>
      <c r="CE48" s="48">
        <f>'[1]Indicator Data'!W49/'[1]Indicator Data'!$CB49</f>
        <v>8.9414830573898881E-3</v>
      </c>
      <c r="CF48" s="47">
        <f t="shared" si="77"/>
        <v>0.1</v>
      </c>
      <c r="CG48" s="47">
        <f t="shared" si="52"/>
        <v>2.5</v>
      </c>
      <c r="CH48" s="47">
        <f t="shared" si="36"/>
        <v>3.9</v>
      </c>
      <c r="CI48" s="47">
        <f>IF('[1]Indicator Data'!BR49="No data","x",ROUND(IF('[1]Indicator Data'!BR49&gt;CI$2,0,IF('[1]Indicator Data'!BR49&lt;CI$3,10,(CI$2-'[1]Indicator Data'!BR49)/(CI$2-CI$3)*10)),1))</f>
        <v>0.1</v>
      </c>
      <c r="CJ48" s="47">
        <f>IF('[1]Indicator Data'!BS49="No data","x",ROUND(IF('[1]Indicator Data'!BS49&gt;CJ$2,0,IF('[1]Indicator Data'!BS49&lt;CJ$3,10,(CJ$2-'[1]Indicator Data'!BS49)/(CJ$2-CJ$3)*10)),1))</f>
        <v>0.1</v>
      </c>
      <c r="CK48" s="47" t="str">
        <f>IF('[1]Indicator Data'!AC49="No data","x",ROUND(IF('[1]Indicator Data'!AC49&gt;CK$2,0,IF('[1]Indicator Data'!AC49&lt;CK$3,10,(CK$2-'[1]Indicator Data'!AC49)/(CK$2-CK$3)*10)),1))</f>
        <v>x</v>
      </c>
      <c r="CL48" s="47">
        <f t="shared" si="37"/>
        <v>0.1</v>
      </c>
      <c r="CM48" s="47">
        <f>IF('[1]Indicator Data'!X49="No data","x",ROUND(IF(LOG('[1]Indicator Data'!X49)&gt;CM$2,10,IF(LOG('[1]Indicator Data'!X49)&lt;CM$3,0,10-(CM$2-LOG('[1]Indicator Data'!X49))/(CM$2-CM$3)*10)),1))</f>
        <v>7</v>
      </c>
      <c r="CN48" s="47">
        <f>IF('[1]Indicator Data'!Y49="No data","x",ROUND(IF('[1]Indicator Data'!Y49&gt;CN$2,10,IF('[1]Indicator Data'!Y49&lt;CN$3,0,10-(CN$2-'[1]Indicator Data'!Y49)/(CN$2-CN$3)*10)),1))</f>
        <v>1.5</v>
      </c>
      <c r="CO48" s="47">
        <f>IF('[1]Indicator Data'!Z49="No data","x",ROUND(IF('[1]Indicator Data'!Z49&gt;CO$2,10,IF('[1]Indicator Data'!Z49&lt;CO$3,0,10-(CO$2-'[1]Indicator Data'!Z49)/(CO$2-CO$3)*10)),1))</f>
        <v>6.7</v>
      </c>
      <c r="CP48" s="47">
        <f>IF('[1]Indicator Data'!AA49="No data","x",ROUND(IF('[1]Indicator Data'!AA49&gt;CP$2,10,IF('[1]Indicator Data'!AA49&lt;CP$3,0,10-(CP$2-'[1]Indicator Data'!AA49)/(CP$2-CP$3)*10)),1))</f>
        <v>1.9</v>
      </c>
      <c r="CQ48" s="47">
        <f t="shared" si="53"/>
        <v>4.3</v>
      </c>
      <c r="CR48" s="47">
        <f t="shared" si="54"/>
        <v>2.9</v>
      </c>
      <c r="CS48" s="47" t="str">
        <f>IF('[1]Indicator Data'!AF49="No data","x",ROUND(IF('[1]Indicator Data'!AF49&gt;CS$2,10,IF('[1]Indicator Data'!AF49&lt;CS$3,0,10-(CS$2-'[1]Indicator Data'!AF49)/(CS$2-CS$3)*10)),1))</f>
        <v>x</v>
      </c>
      <c r="CT48" s="47">
        <f>IF('[1]Indicator Data'!AG49="No data","x",ROUND(IF('[1]Indicator Data'!AG49&gt;CT$2,10,IF('[1]Indicator Data'!AG49&lt;CT$3,0,10-(CT$2-'[1]Indicator Data'!AG49)/(CT$2-CT$3)*10)),1))</f>
        <v>0.2</v>
      </c>
      <c r="CU48" s="47">
        <f t="shared" si="55"/>
        <v>3.5</v>
      </c>
      <c r="CV48" s="47">
        <f>IF('[1]Indicator Data'!AB49="No data","x",ROUND(IF('[1]Indicator Data'!AB49&gt;CV$2,10,IF('[1]Indicator Data'!AB49&lt;CV$3,0,10-(CV$2-'[1]Indicator Data'!AB49)/(CV$2-CV$3)*10)),1))</f>
        <v>0</v>
      </c>
      <c r="CW48" s="47">
        <f t="shared" si="56"/>
        <v>0.1</v>
      </c>
      <c r="CX48" s="48">
        <f>IF('[1]Indicator Data'!AD49="No data","x",'[1]Indicator Data'!AD49/'[1]Indicator Data'!$CA49)</f>
        <v>2.3853677566196025E-4</v>
      </c>
      <c r="CY48" s="47">
        <f t="shared" si="78"/>
        <v>7.6</v>
      </c>
      <c r="CZ48" s="47">
        <f>IF('[1]Indicator Data'!AE49="No data","x",ROUND(IF('[1]Indicator Data'!AE49&gt;CZ$2,0,IF('[1]Indicator Data'!AE49&lt;CZ$3,10,(CZ$2-'[1]Indicator Data'!AE49)/(CZ$2-CZ$3)*10)),1))</f>
        <v>0</v>
      </c>
      <c r="DA48" s="47">
        <f t="shared" si="57"/>
        <v>3.8</v>
      </c>
      <c r="DB48" s="47">
        <f t="shared" si="58"/>
        <v>2.5</v>
      </c>
      <c r="DC48" s="49">
        <f t="shared" si="39"/>
        <v>2.4</v>
      </c>
      <c r="DD48" s="51">
        <f t="shared" si="40"/>
        <v>4.3</v>
      </c>
      <c r="DE48" s="47">
        <f>ROUND(IF('[1]Indicator Data'!AH49=0,0,IF('[1]Indicator Data'!AH49&gt;DE$2,10,IF('[1]Indicator Data'!AH49&lt;DE$3,0,10-(DE$2-'[1]Indicator Data'!AH49)/(DE$2-DE$3)*10))),1)</f>
        <v>0</v>
      </c>
      <c r="DF48" s="47">
        <f>ROUND(IF('[1]Indicator Data'!AI49=0,0,IF(LOG('[1]Indicator Data'!AI49)&gt;LOG(DF$2),10,IF(LOG('[1]Indicator Data'!AI49)&lt;LOG(DF$3),0,10-(LOG(DF$2)-LOG('[1]Indicator Data'!AI49))/(LOG(DF$2)-LOG(DF$3))*10))),1)</f>
        <v>0</v>
      </c>
      <c r="DG48" s="49">
        <f t="shared" si="41"/>
        <v>0</v>
      </c>
      <c r="DH48" s="47">
        <f>'[1]Indicator Data'!AJ49</f>
        <v>0</v>
      </c>
      <c r="DI48" s="47">
        <f>'[1]Indicator Data'!AK49</f>
        <v>0</v>
      </c>
      <c r="DJ48" s="49">
        <f t="shared" si="42"/>
        <v>0</v>
      </c>
      <c r="DK48" s="51">
        <f t="shared" si="43"/>
        <v>0</v>
      </c>
      <c r="DL48" s="20"/>
      <c r="DM48" s="52"/>
    </row>
    <row r="49" spans="1:117" s="6" customFormat="1" x14ac:dyDescent="0.3">
      <c r="A49" s="44" t="str">
        <f>'[1]Indicator Data'!A50</f>
        <v>Czech Republic</v>
      </c>
      <c r="B49" s="45" t="str">
        <f>'[1]Indicator Data'!B50</f>
        <v>CZE</v>
      </c>
      <c r="C49" s="46">
        <f>ROUND(IF('[1]Indicator Data'!C50=0,0.1,IF(LOG('[1]Indicator Data'!C50)&gt;C$2,10,IF(LOG('[1]Indicator Data'!C50)&lt;C$3,0,10-(C$2-LOG('[1]Indicator Data'!C50))/(C$2-C$3)*10))),1)</f>
        <v>3.1</v>
      </c>
      <c r="D49" s="47">
        <f>ROUND(IF('[1]Indicator Data'!D50=0,0.1,IF(LOG('[1]Indicator Data'!D50)&gt;D$2,10,IF(LOG('[1]Indicator Data'!D50)&lt;D$3,0,10-(D$2-LOG('[1]Indicator Data'!D50))/(D$2-D$3)*10))),1)</f>
        <v>0.1</v>
      </c>
      <c r="E49" s="47">
        <f t="shared" si="0"/>
        <v>1.7</v>
      </c>
      <c r="F49" s="47">
        <f>IF('[1]Indicator Data'!E50="No data",0.1,(ROUND(IF('[1]Indicator Data'!E50=0,0,IF(LOG('[1]Indicator Data'!E50)&gt;F$2,10,IF(LOG('[1]Indicator Data'!E50)&lt;F$3,0,10-(F$2-LOG('[1]Indicator Data'!E50))/(F$2-F$3)*10))),1)))</f>
        <v>6.8</v>
      </c>
      <c r="G49" s="47">
        <f>ROUND(IF('[1]Indicator Data'!F50=0,0,IF(LOG('[1]Indicator Data'!F50)&gt;G$2,10,IF(LOG('[1]Indicator Data'!F50)&lt;G$3,0,10-(G$2-LOG('[1]Indicator Data'!F50))/(G$2-G$3)*10))),1)</f>
        <v>0</v>
      </c>
      <c r="H49" s="47">
        <f>ROUND(IF('[1]Indicator Data'!G50=0,0,IF(LOG('[1]Indicator Data'!G50)&gt;H$2,10,IF(LOG('[1]Indicator Data'!G50)&lt;H$3,0,10-(H$2-LOG('[1]Indicator Data'!G50))/(H$2-H$3)*10))),1)</f>
        <v>0</v>
      </c>
      <c r="I49" s="47">
        <f>ROUND(IF('[1]Indicator Data'!H50=0,0,IF(LOG('[1]Indicator Data'!H50)&gt;I$2,10,IF(LOG('[1]Indicator Data'!H50)&lt;I$3,0,10-(I$2-LOG('[1]Indicator Data'!H50))/(I$2-I$3)*10))),1)</f>
        <v>0</v>
      </c>
      <c r="J49" s="47">
        <f t="shared" si="1"/>
        <v>0</v>
      </c>
      <c r="K49" s="47">
        <f>ROUND(IF('[1]Indicator Data'!I50=0,0,IF(LOG('[1]Indicator Data'!I50)&gt;K$2,10,IF(LOG('[1]Indicator Data'!I50)&lt;K$3,0,10-(K$2-LOG('[1]Indicator Data'!I50))/(K$2-K$3)*10))),1)</f>
        <v>0</v>
      </c>
      <c r="L49" s="47">
        <f t="shared" si="2"/>
        <v>0</v>
      </c>
      <c r="M49" s="47">
        <f>ROUND(IF('[1]Indicator Data'!J50=0,0,IF(LOG('[1]Indicator Data'!J50)&gt;M$2,10,IF(LOG('[1]Indicator Data'!J50)&lt;M$3,0,10-(M$2-LOG('[1]Indicator Data'!J50))/(M$2-M$3)*10))),1)</f>
        <v>0</v>
      </c>
      <c r="N49" s="48">
        <f>'[1]Indicator Data'!C50/'[1]Indicator Data'!$CB50</f>
        <v>1.7150416067726604E-5</v>
      </c>
      <c r="O49" s="48">
        <f>'[1]Indicator Data'!D50/'[1]Indicator Data'!$CB50</f>
        <v>0</v>
      </c>
      <c r="P49" s="48">
        <f>IF(F49=0.1,"x",'[1]Indicator Data'!E50/'[1]Indicator Data'!$CB50)</f>
        <v>5.0996761809937981E-3</v>
      </c>
      <c r="Q49" s="48">
        <f>'[1]Indicator Data'!F50/'[1]Indicator Data'!$CB50</f>
        <v>0</v>
      </c>
      <c r="R49" s="48">
        <f>'[1]Indicator Data'!G50/'[1]Indicator Data'!$CB50</f>
        <v>0</v>
      </c>
      <c r="S49" s="48">
        <f>'[1]Indicator Data'!H50/'[1]Indicator Data'!$CB50</f>
        <v>0</v>
      </c>
      <c r="T49" s="48">
        <f>'[1]Indicator Data'!I50/'[1]Indicator Data'!$CB50</f>
        <v>0</v>
      </c>
      <c r="U49" s="48">
        <f>'[1]Indicator Data'!J50/'[1]Indicator Data'!$CB50</f>
        <v>0</v>
      </c>
      <c r="V49" s="47">
        <f t="shared" si="59"/>
        <v>0.1</v>
      </c>
      <c r="W49" s="47">
        <f t="shared" si="60"/>
        <v>0</v>
      </c>
      <c r="X49" s="47">
        <f t="shared" si="5"/>
        <v>0.1</v>
      </c>
      <c r="Y49" s="47">
        <f t="shared" si="61"/>
        <v>3.4</v>
      </c>
      <c r="Z49" s="47">
        <f t="shared" si="62"/>
        <v>0</v>
      </c>
      <c r="AA49" s="47">
        <f t="shared" si="63"/>
        <v>0</v>
      </c>
      <c r="AB49" s="47">
        <f t="shared" si="64"/>
        <v>0</v>
      </c>
      <c r="AC49" s="47">
        <f t="shared" si="10"/>
        <v>0</v>
      </c>
      <c r="AD49" s="47">
        <f t="shared" si="65"/>
        <v>0</v>
      </c>
      <c r="AE49" s="47">
        <f t="shared" si="12"/>
        <v>0</v>
      </c>
      <c r="AF49" s="47">
        <f t="shared" si="66"/>
        <v>0</v>
      </c>
      <c r="AG49" s="47">
        <f>ROUND(IF('[1]Indicator Data'!K50=0,0,IF('[1]Indicator Data'!K50&gt;AG$2,10,IF('[1]Indicator Data'!K50&lt;AG$3,0,10-(AG$2-'[1]Indicator Data'!K50)/(AG$2-AG$3)*10))),1)</f>
        <v>0</v>
      </c>
      <c r="AH49" s="47">
        <f t="shared" si="67"/>
        <v>1.6</v>
      </c>
      <c r="AI49" s="47">
        <f t="shared" si="67"/>
        <v>0.1</v>
      </c>
      <c r="AJ49" s="47">
        <f t="shared" si="68"/>
        <v>0</v>
      </c>
      <c r="AK49" s="47">
        <f t="shared" si="68"/>
        <v>0</v>
      </c>
      <c r="AL49" s="47">
        <f t="shared" si="16"/>
        <v>0</v>
      </c>
      <c r="AM49" s="47">
        <f t="shared" si="17"/>
        <v>0</v>
      </c>
      <c r="AN49" s="47">
        <f t="shared" si="18"/>
        <v>0</v>
      </c>
      <c r="AO49" s="49">
        <f t="shared" si="19"/>
        <v>0.9</v>
      </c>
      <c r="AP49" s="49">
        <f t="shared" si="44"/>
        <v>5.3</v>
      </c>
      <c r="AQ49" s="49">
        <f t="shared" si="20"/>
        <v>0</v>
      </c>
      <c r="AR49" s="49">
        <f t="shared" si="21"/>
        <v>0</v>
      </c>
      <c r="AS49" s="47">
        <f t="shared" si="22"/>
        <v>0</v>
      </c>
      <c r="AT49" s="47">
        <f>IF('[1]Indicator Data'!L50="No data","x",IF('[1]Indicator Data'!CC50&lt;1000,"x",ROUND((IF('[1]Indicator Data'!L50&gt;AT$2,10,IF('[1]Indicator Data'!L50&lt;AT$3,0,10-(AT$2-'[1]Indicator Data'!L50)/(AT$2-AT$3)*10))),1)))</f>
        <v>2.9</v>
      </c>
      <c r="AU49" s="49">
        <f t="shared" si="23"/>
        <v>1.5</v>
      </c>
      <c r="AV49" s="47">
        <f>IF('[1]Indicator Data'!M50="No data","x",ROUND(IF('[1]Indicator Data'!M50=0,0,IF(LOG('[1]Indicator Data'!M50)&gt;AV$2,10,IF(LOG('[1]Indicator Data'!M50)&lt;AV$3,0,10-(AV$2-LOG('[1]Indicator Data'!M50))/(AV$2-AV$3)*10))),1))</f>
        <v>0</v>
      </c>
      <c r="AW49" s="48">
        <f>IF(AV49="x","x",'[1]Indicator Data'!M50/'[1]Indicator Data'!$CB50)</f>
        <v>0</v>
      </c>
      <c r="AX49" s="47">
        <f t="shared" si="69"/>
        <v>0</v>
      </c>
      <c r="AY49" s="47">
        <f t="shared" si="45"/>
        <v>0</v>
      </c>
      <c r="AZ49" s="47" t="str">
        <f>IF('[1]Indicator Data'!N50="No data","x",ROUND(IF('[1]Indicator Data'!N50=0,0,IF(LOG('[1]Indicator Data'!N50)&gt;AZ$2,10,IF(LOG('[1]Indicator Data'!N50)&lt;AZ$3,0,10-(AZ$2-LOG('[1]Indicator Data'!N50))/(AZ$2-AZ$3)*10))),1))</f>
        <v>x</v>
      </c>
      <c r="BA49" s="48" t="str">
        <f>IF(AZ49="x","x",'[1]Indicator Data'!N50/'[1]Indicator Data'!$CB50)</f>
        <v>x</v>
      </c>
      <c r="BB49" s="47" t="str">
        <f t="shared" si="70"/>
        <v>x</v>
      </c>
      <c r="BC49" s="47" t="str">
        <f t="shared" si="46"/>
        <v>x</v>
      </c>
      <c r="BD49" s="47" t="str">
        <f>IF('[1]Indicator Data'!O50="No data","x",ROUND(IF('[1]Indicator Data'!O50=0,0,IF(LOG('[1]Indicator Data'!O50)&gt;BD$2,10,IF(LOG('[1]Indicator Data'!O50)&lt;BD$3,0,10-(BD$2-LOG('[1]Indicator Data'!O50))/(BD$2-BD$3)*10))),1))</f>
        <v>x</v>
      </c>
      <c r="BE49" s="48" t="str">
        <f>IF(BD49="x","x",'[1]Indicator Data'!O50/'[1]Indicator Data'!$CB50)</f>
        <v>x</v>
      </c>
      <c r="BF49" s="47" t="str">
        <f t="shared" si="71"/>
        <v>x</v>
      </c>
      <c r="BG49" s="47" t="str">
        <f t="shared" si="47"/>
        <v>x</v>
      </c>
      <c r="BH49" s="47" t="str">
        <f>IF('[1]Indicator Data'!P50="No data","x",ROUND(IF('[1]Indicator Data'!P50=0,0,IF(LOG('[1]Indicator Data'!P50)&gt;BH$2,10,IF(LOG('[1]Indicator Data'!P50)&lt;BH$3,0,10-(BH$2-LOG('[1]Indicator Data'!P50))/(BH$2-BH$3)*10))),1))</f>
        <v>x</v>
      </c>
      <c r="BI49" s="48" t="str">
        <f>IF(BH49="x","x",'[1]Indicator Data'!P50/'[1]Indicator Data'!$CB50)</f>
        <v>x</v>
      </c>
      <c r="BJ49" s="47" t="str">
        <f t="shared" si="72"/>
        <v>x</v>
      </c>
      <c r="BK49" s="47" t="str">
        <f t="shared" si="48"/>
        <v>x</v>
      </c>
      <c r="BL49" s="47">
        <f t="shared" si="49"/>
        <v>0</v>
      </c>
      <c r="BM49" s="47">
        <f>ROUND(IF('[1]Indicator Data'!Q50=0,0,IF(LOG('[1]Indicator Data'!Q50)&gt;BM$2,10,IF(LOG('[1]Indicator Data'!Q50)&lt;BM$3,0,10-(BM$2-LOG('[1]Indicator Data'!Q50))/(BM$2-BM$3)*10))),1)</f>
        <v>0</v>
      </c>
      <c r="BN49" s="50">
        <f>'[1]Indicator Data'!R50</f>
        <v>0</v>
      </c>
      <c r="BO49" s="47">
        <f t="shared" si="73"/>
        <v>0</v>
      </c>
      <c r="BP49" s="47">
        <f t="shared" si="29"/>
        <v>0</v>
      </c>
      <c r="BQ49" s="47">
        <f>ROUND(IF('[1]Indicator Data'!S50=0,0,IF(LOG('[1]Indicator Data'!S50)&gt;BQ$2,10,IF(LOG('[1]Indicator Data'!S50)&lt;BQ$3,0,10-(BQ$2-LOG('[1]Indicator Data'!S50))/(BQ$2-BQ$3)*10))),1)</f>
        <v>0</v>
      </c>
      <c r="BR49" s="50">
        <f>'[1]Indicator Data'!T50</f>
        <v>0</v>
      </c>
      <c r="BS49" s="47">
        <f t="shared" si="74"/>
        <v>0</v>
      </c>
      <c r="BT49" s="47">
        <f t="shared" si="31"/>
        <v>0</v>
      </c>
      <c r="BU49" s="47">
        <f t="shared" si="32"/>
        <v>0</v>
      </c>
      <c r="BV49" s="47">
        <f>ROUND(IF('[1]Indicator Data'!U50=0,0,IF(LOG('[1]Indicator Data'!U50)&gt;BV$2,10,IF(LOG('[1]Indicator Data'!U50)&lt;BV$3,0,10-(BV$2-LOG('[1]Indicator Data'!U50))/(BV$2-BV$3)*10))),1)</f>
        <v>0</v>
      </c>
      <c r="BW49" s="48">
        <f>'[1]Indicator Data'!U50/'[1]Indicator Data'!$CB50</f>
        <v>0</v>
      </c>
      <c r="BX49" s="47">
        <f t="shared" si="75"/>
        <v>0</v>
      </c>
      <c r="BY49" s="47">
        <f t="shared" si="50"/>
        <v>0</v>
      </c>
      <c r="BZ49" s="47">
        <f>ROUND(IF('[1]Indicator Data'!V50=0,0,IF(LOG('[1]Indicator Data'!V50)&gt;BZ$2,10,IF(LOG('[1]Indicator Data'!V50)&lt;BZ$3,0,10-(BZ$2-LOG('[1]Indicator Data'!V50))/(BZ$2-BZ$3)*10))),1)</f>
        <v>0</v>
      </c>
      <c r="CA49" s="48">
        <f>IF('[1]Indicator Data'!V50/'[1]Indicator Data'!$CB50&gt;1,1,'[1]Indicator Data'!V50/'[1]Indicator Data'!$CB50)</f>
        <v>0</v>
      </c>
      <c r="CB49" s="47">
        <f t="shared" si="76"/>
        <v>0</v>
      </c>
      <c r="CC49" s="47">
        <f t="shared" si="51"/>
        <v>0</v>
      </c>
      <c r="CD49" s="47">
        <f>ROUND(IF('[1]Indicator Data'!W50=0,0,IF(LOG('[1]Indicator Data'!W50)&gt;CD$2,10,IF(LOG('[1]Indicator Data'!W50)&lt;CD$3,0,10-(CD$2-LOG('[1]Indicator Data'!W50))/(CD$2-CD$3)*10))),1)</f>
        <v>0</v>
      </c>
      <c r="CE49" s="48">
        <f>'[1]Indicator Data'!W50/'[1]Indicator Data'!$CB50</f>
        <v>0</v>
      </c>
      <c r="CF49" s="47">
        <f t="shared" si="77"/>
        <v>0</v>
      </c>
      <c r="CG49" s="47">
        <f t="shared" si="52"/>
        <v>0</v>
      </c>
      <c r="CH49" s="47">
        <f t="shared" si="36"/>
        <v>0</v>
      </c>
      <c r="CI49" s="47">
        <f>IF('[1]Indicator Data'!BR50="No data","x",ROUND(IF('[1]Indicator Data'!BR50&gt;CI$2,0,IF('[1]Indicator Data'!BR50&lt;CI$3,10,(CI$2-'[1]Indicator Data'!BR50)/(CI$2-CI$3)*10)),1))</f>
        <v>0.1</v>
      </c>
      <c r="CJ49" s="47">
        <f>IF('[1]Indicator Data'!BS50="No data","x",ROUND(IF('[1]Indicator Data'!BS50&gt;CJ$2,0,IF('[1]Indicator Data'!BS50&lt;CJ$3,10,(CJ$2-'[1]Indicator Data'!BS50)/(CJ$2-CJ$3)*10)),1))</f>
        <v>0</v>
      </c>
      <c r="CK49" s="47" t="str">
        <f>IF('[1]Indicator Data'!AC50="No data","x",ROUND(IF('[1]Indicator Data'!AC50&gt;CK$2,0,IF('[1]Indicator Data'!AC50&lt;CK$3,10,(CK$2-'[1]Indicator Data'!AC50)/(CK$2-CK$3)*10)),1))</f>
        <v>x</v>
      </c>
      <c r="CL49" s="47">
        <f t="shared" si="37"/>
        <v>0.1</v>
      </c>
      <c r="CM49" s="47">
        <f>IF('[1]Indicator Data'!X50="No data","x",ROUND(IF(LOG('[1]Indicator Data'!X50)&gt;CM$2,10,IF(LOG('[1]Indicator Data'!X50)&lt;CM$3,0,10-(CM$2-LOG('[1]Indicator Data'!X50))/(CM$2-CM$3)*10)),1))</f>
        <v>7.1</v>
      </c>
      <c r="CN49" s="47">
        <f>IF('[1]Indicator Data'!Y50="No data","x",ROUND(IF('[1]Indicator Data'!Y50&gt;CN$2,10,IF('[1]Indicator Data'!Y50&lt;CN$3,0,10-(CN$2-'[1]Indicator Data'!Y50)/(CN$2-CN$3)*10)),1))</f>
        <v>0.9</v>
      </c>
      <c r="CO49" s="47">
        <f>IF('[1]Indicator Data'!Z50="No data","x",ROUND(IF('[1]Indicator Data'!Z50&gt;CO$2,10,IF('[1]Indicator Data'!Z50&lt;CO$3,0,10-(CO$2-'[1]Indicator Data'!Z50)/(CO$2-CO$3)*10)),1))</f>
        <v>7.4</v>
      </c>
      <c r="CP49" s="47">
        <f>IF('[1]Indicator Data'!AA50="No data","x",ROUND(IF('[1]Indicator Data'!AA50&gt;CP$2,10,IF('[1]Indicator Data'!AA50&lt;CP$3,0,10-(CP$2-'[1]Indicator Data'!AA50)/(CP$2-CP$3)*10)),1))</f>
        <v>1</v>
      </c>
      <c r="CQ49" s="47">
        <f t="shared" si="53"/>
        <v>4.0999999999999996</v>
      </c>
      <c r="CR49" s="47">
        <f t="shared" si="54"/>
        <v>2.8</v>
      </c>
      <c r="CS49" s="47" t="str">
        <f>IF('[1]Indicator Data'!AF50="No data","x",ROUND(IF('[1]Indicator Data'!AF50&gt;CS$2,10,IF('[1]Indicator Data'!AF50&lt;CS$3,0,10-(CS$2-'[1]Indicator Data'!AF50)/(CS$2-CS$3)*10)),1))</f>
        <v>x</v>
      </c>
      <c r="CT49" s="47">
        <f>IF('[1]Indicator Data'!AG50="No data","x",ROUND(IF('[1]Indicator Data'!AG50&gt;CT$2,10,IF('[1]Indicator Data'!AG50&lt;CT$3,0,10-(CT$2-'[1]Indicator Data'!AG50)/(CT$2-CT$3)*10)),1))</f>
        <v>0.1</v>
      </c>
      <c r="CU49" s="47">
        <f t="shared" si="55"/>
        <v>3.3</v>
      </c>
      <c r="CV49" s="47">
        <f>IF('[1]Indicator Data'!AB50="No data","x",ROUND(IF('[1]Indicator Data'!AB50&gt;CV$2,10,IF('[1]Indicator Data'!AB50&lt;CV$3,0,10-(CV$2-'[1]Indicator Data'!AB50)/(CV$2-CV$3)*10)),1))</f>
        <v>0</v>
      </c>
      <c r="CW49" s="47">
        <f t="shared" si="56"/>
        <v>0</v>
      </c>
      <c r="CX49" s="48">
        <f>IF('[1]Indicator Data'!AD50="No data","x",'[1]Indicator Data'!AD50/'[1]Indicator Data'!$CA50)</f>
        <v>1.0664879257430819E-3</v>
      </c>
      <c r="CY49" s="47">
        <f t="shared" si="78"/>
        <v>0</v>
      </c>
      <c r="CZ49" s="47" t="str">
        <f>IF('[1]Indicator Data'!AE50="No data","x",ROUND(IF('[1]Indicator Data'!AE50&gt;CZ$2,0,IF('[1]Indicator Data'!AE50&lt;CZ$3,10,(CZ$2-'[1]Indicator Data'!AE50)/(CZ$2-CZ$3)*10)),1))</f>
        <v>x</v>
      </c>
      <c r="DA49" s="47">
        <f t="shared" si="57"/>
        <v>0</v>
      </c>
      <c r="DB49" s="47">
        <f t="shared" si="58"/>
        <v>1.1000000000000001</v>
      </c>
      <c r="DC49" s="49">
        <f t="shared" si="39"/>
        <v>1</v>
      </c>
      <c r="DD49" s="51">
        <f t="shared" si="40"/>
        <v>1.7</v>
      </c>
      <c r="DE49" s="47">
        <f>ROUND(IF('[1]Indicator Data'!AH50=0,0,IF('[1]Indicator Data'!AH50&gt;DE$2,10,IF('[1]Indicator Data'!AH50&lt;DE$3,0,10-(DE$2-'[1]Indicator Data'!AH50)/(DE$2-DE$3)*10))),1)</f>
        <v>0</v>
      </c>
      <c r="DF49" s="47">
        <f>ROUND(IF('[1]Indicator Data'!AI50=0,0,IF(LOG('[1]Indicator Data'!AI50)&gt;LOG(DF$2),10,IF(LOG('[1]Indicator Data'!AI50)&lt;LOG(DF$3),0,10-(LOG(DF$2)-LOG('[1]Indicator Data'!AI50))/(LOG(DF$2)-LOG(DF$3))*10))),1)</f>
        <v>0</v>
      </c>
      <c r="DG49" s="49">
        <f t="shared" si="41"/>
        <v>0</v>
      </c>
      <c r="DH49" s="47">
        <f>'[1]Indicator Data'!AJ50</f>
        <v>0</v>
      </c>
      <c r="DI49" s="47">
        <f>'[1]Indicator Data'!AK50</f>
        <v>0</v>
      </c>
      <c r="DJ49" s="49">
        <f t="shared" si="42"/>
        <v>0</v>
      </c>
      <c r="DK49" s="51">
        <f t="shared" si="43"/>
        <v>0</v>
      </c>
      <c r="DL49" s="20"/>
      <c r="DM49" s="52"/>
    </row>
    <row r="50" spans="1:117" s="6" customFormat="1" x14ac:dyDescent="0.3">
      <c r="A50" s="44" t="str">
        <f>'[1]Indicator Data'!A51</f>
        <v>Denmark</v>
      </c>
      <c r="B50" s="45" t="str">
        <f>'[1]Indicator Data'!B51</f>
        <v>DNK</v>
      </c>
      <c r="C50" s="46">
        <f>ROUND(IF('[1]Indicator Data'!C51=0,0.1,IF(LOG('[1]Indicator Data'!C51)&gt;C$2,10,IF(LOG('[1]Indicator Data'!C51)&lt;C$3,0,10-(C$2-LOG('[1]Indicator Data'!C51))/(C$2-C$3)*10))),1)</f>
        <v>0.1</v>
      </c>
      <c r="D50" s="47">
        <f>ROUND(IF('[1]Indicator Data'!D51=0,0.1,IF(LOG('[1]Indicator Data'!D51)&gt;D$2,10,IF(LOG('[1]Indicator Data'!D51)&lt;D$3,0,10-(D$2-LOG('[1]Indicator Data'!D51))/(D$2-D$3)*10))),1)</f>
        <v>0.1</v>
      </c>
      <c r="E50" s="47">
        <f t="shared" si="0"/>
        <v>0.1</v>
      </c>
      <c r="F50" s="47">
        <f>IF('[1]Indicator Data'!E51="No data",0.1,(ROUND(IF('[1]Indicator Data'!E51=0,0,IF(LOG('[1]Indicator Data'!E51)&gt;F$2,10,IF(LOG('[1]Indicator Data'!E51)&lt;F$3,0,10-(F$2-LOG('[1]Indicator Data'!E51))/(F$2-F$3)*10))),1)))</f>
        <v>3.8</v>
      </c>
      <c r="G50" s="47">
        <f>ROUND(IF('[1]Indicator Data'!F51=0,0,IF(LOG('[1]Indicator Data'!F51)&gt;G$2,10,IF(LOG('[1]Indicator Data'!F51)&lt;G$3,0,10-(G$2-LOG('[1]Indicator Data'!F51))/(G$2-G$3)*10))),1)</f>
        <v>0</v>
      </c>
      <c r="H50" s="47">
        <f>ROUND(IF('[1]Indicator Data'!G51=0,0,IF(LOG('[1]Indicator Data'!G51)&gt;H$2,10,IF(LOG('[1]Indicator Data'!G51)&lt;H$3,0,10-(H$2-LOG('[1]Indicator Data'!G51))/(H$2-H$3)*10))),1)</f>
        <v>0</v>
      </c>
      <c r="I50" s="47">
        <f>ROUND(IF('[1]Indicator Data'!H51=0,0,IF(LOG('[1]Indicator Data'!H51)&gt;I$2,10,IF(LOG('[1]Indicator Data'!H51)&lt;I$3,0,10-(I$2-LOG('[1]Indicator Data'!H51))/(I$2-I$3)*10))),1)</f>
        <v>0</v>
      </c>
      <c r="J50" s="47">
        <f t="shared" si="1"/>
        <v>0</v>
      </c>
      <c r="K50" s="47">
        <f>ROUND(IF('[1]Indicator Data'!I51=0,0,IF(LOG('[1]Indicator Data'!I51)&gt;K$2,10,IF(LOG('[1]Indicator Data'!I51)&lt;K$3,0,10-(K$2-LOG('[1]Indicator Data'!I51))/(K$2-K$3)*10))),1)</f>
        <v>0</v>
      </c>
      <c r="L50" s="47">
        <f t="shared" si="2"/>
        <v>0</v>
      </c>
      <c r="M50" s="47">
        <f>ROUND(IF('[1]Indicator Data'!J51=0,0,IF(LOG('[1]Indicator Data'!J51)&gt;M$2,10,IF(LOG('[1]Indicator Data'!J51)&lt;M$3,0,10-(M$2-LOG('[1]Indicator Data'!J51))/(M$2-M$3)*10))),1)</f>
        <v>0</v>
      </c>
      <c r="N50" s="48">
        <f>'[1]Indicator Data'!C51/'[1]Indicator Data'!$CB51</f>
        <v>0</v>
      </c>
      <c r="O50" s="48">
        <f>'[1]Indicator Data'!D51/'[1]Indicator Data'!$CB51</f>
        <v>0</v>
      </c>
      <c r="P50" s="48">
        <f>IF(F50=0.1,"x",'[1]Indicator Data'!E51/'[1]Indicator Data'!$CB51)</f>
        <v>5.9920571082433983E-4</v>
      </c>
      <c r="Q50" s="48">
        <f>'[1]Indicator Data'!F51/'[1]Indicator Data'!$CB51</f>
        <v>0</v>
      </c>
      <c r="R50" s="48">
        <f>'[1]Indicator Data'!G51/'[1]Indicator Data'!$CB51</f>
        <v>0</v>
      </c>
      <c r="S50" s="48">
        <f>'[1]Indicator Data'!H51/'[1]Indicator Data'!$CB51</f>
        <v>0</v>
      </c>
      <c r="T50" s="48">
        <f>'[1]Indicator Data'!I51/'[1]Indicator Data'!$CB51</f>
        <v>0</v>
      </c>
      <c r="U50" s="48">
        <f>'[1]Indicator Data'!J51/'[1]Indicator Data'!$CB51</f>
        <v>0</v>
      </c>
      <c r="V50" s="47">
        <f t="shared" si="59"/>
        <v>0</v>
      </c>
      <c r="W50" s="47">
        <f t="shared" si="60"/>
        <v>0</v>
      </c>
      <c r="X50" s="47">
        <f t="shared" si="5"/>
        <v>0</v>
      </c>
      <c r="Y50" s="47">
        <f t="shared" si="61"/>
        <v>0.4</v>
      </c>
      <c r="Z50" s="47">
        <f t="shared" si="62"/>
        <v>0</v>
      </c>
      <c r="AA50" s="47">
        <f t="shared" si="63"/>
        <v>0</v>
      </c>
      <c r="AB50" s="47">
        <f t="shared" si="64"/>
        <v>0</v>
      </c>
      <c r="AC50" s="47">
        <f t="shared" si="10"/>
        <v>0</v>
      </c>
      <c r="AD50" s="47">
        <f t="shared" si="65"/>
        <v>0</v>
      </c>
      <c r="AE50" s="47">
        <f t="shared" si="12"/>
        <v>0</v>
      </c>
      <c r="AF50" s="47">
        <f t="shared" si="66"/>
        <v>0</v>
      </c>
      <c r="AG50" s="47">
        <f>ROUND(IF('[1]Indicator Data'!K51=0,0,IF('[1]Indicator Data'!K51&gt;AG$2,10,IF('[1]Indicator Data'!K51&lt;AG$3,0,10-(AG$2-'[1]Indicator Data'!K51)/(AG$2-AG$3)*10))),1)</f>
        <v>1</v>
      </c>
      <c r="AH50" s="47">
        <f t="shared" si="67"/>
        <v>0.1</v>
      </c>
      <c r="AI50" s="47">
        <f t="shared" si="67"/>
        <v>0.1</v>
      </c>
      <c r="AJ50" s="47">
        <f t="shared" si="68"/>
        <v>0</v>
      </c>
      <c r="AK50" s="47">
        <f t="shared" si="68"/>
        <v>0</v>
      </c>
      <c r="AL50" s="47">
        <f t="shared" si="16"/>
        <v>0</v>
      </c>
      <c r="AM50" s="47">
        <f t="shared" si="17"/>
        <v>0</v>
      </c>
      <c r="AN50" s="47">
        <f t="shared" si="18"/>
        <v>0</v>
      </c>
      <c r="AO50" s="49">
        <f t="shared" si="19"/>
        <v>0.1</v>
      </c>
      <c r="AP50" s="49">
        <f t="shared" si="44"/>
        <v>2.2999999999999998</v>
      </c>
      <c r="AQ50" s="49">
        <f t="shared" si="20"/>
        <v>0</v>
      </c>
      <c r="AR50" s="49">
        <f t="shared" si="21"/>
        <v>0</v>
      </c>
      <c r="AS50" s="47">
        <f t="shared" si="22"/>
        <v>0.5</v>
      </c>
      <c r="AT50" s="47">
        <f>IF('[1]Indicator Data'!L51="No data","x",IF('[1]Indicator Data'!CC51&lt;1000,"x",ROUND((IF('[1]Indicator Data'!L51&gt;AT$2,10,IF('[1]Indicator Data'!L51&lt;AT$3,0,10-(AT$2-'[1]Indicator Data'!L51)/(AT$2-AT$3)*10))),1)))</f>
        <v>4.8</v>
      </c>
      <c r="AU50" s="49">
        <f t="shared" si="23"/>
        <v>2.7</v>
      </c>
      <c r="AV50" s="47">
        <f>IF('[1]Indicator Data'!M51="No data","x",ROUND(IF('[1]Indicator Data'!M51=0,0,IF(LOG('[1]Indicator Data'!M51)&gt;AV$2,10,IF(LOG('[1]Indicator Data'!M51)&lt;AV$3,0,10-(AV$2-LOG('[1]Indicator Data'!M51))/(AV$2-AV$3)*10))),1))</f>
        <v>0</v>
      </c>
      <c r="AW50" s="48">
        <f>IF(AV50="x","x",'[1]Indicator Data'!M51/'[1]Indicator Data'!$CB51)</f>
        <v>0</v>
      </c>
      <c r="AX50" s="47">
        <f t="shared" si="69"/>
        <v>0</v>
      </c>
      <c r="AY50" s="47">
        <f t="shared" si="45"/>
        <v>0</v>
      </c>
      <c r="AZ50" s="47" t="str">
        <f>IF('[1]Indicator Data'!N51="No data","x",ROUND(IF('[1]Indicator Data'!N51=0,0,IF(LOG('[1]Indicator Data'!N51)&gt;AZ$2,10,IF(LOG('[1]Indicator Data'!N51)&lt;AZ$3,0,10-(AZ$2-LOG('[1]Indicator Data'!N51))/(AZ$2-AZ$3)*10))),1))</f>
        <v>x</v>
      </c>
      <c r="BA50" s="48" t="str">
        <f>IF(AZ50="x","x",'[1]Indicator Data'!N51/'[1]Indicator Data'!$CB51)</f>
        <v>x</v>
      </c>
      <c r="BB50" s="47" t="str">
        <f t="shared" si="70"/>
        <v>x</v>
      </c>
      <c r="BC50" s="47" t="str">
        <f t="shared" si="46"/>
        <v>x</v>
      </c>
      <c r="BD50" s="47" t="str">
        <f>IF('[1]Indicator Data'!O51="No data","x",ROUND(IF('[1]Indicator Data'!O51=0,0,IF(LOG('[1]Indicator Data'!O51)&gt;BD$2,10,IF(LOG('[1]Indicator Data'!O51)&lt;BD$3,0,10-(BD$2-LOG('[1]Indicator Data'!O51))/(BD$2-BD$3)*10))),1))</f>
        <v>x</v>
      </c>
      <c r="BE50" s="48" t="str">
        <f>IF(BD50="x","x",'[1]Indicator Data'!O51/'[1]Indicator Data'!$CB51)</f>
        <v>x</v>
      </c>
      <c r="BF50" s="47" t="str">
        <f t="shared" si="71"/>
        <v>x</v>
      </c>
      <c r="BG50" s="47" t="str">
        <f t="shared" si="47"/>
        <v>x</v>
      </c>
      <c r="BH50" s="47" t="str">
        <f>IF('[1]Indicator Data'!P51="No data","x",ROUND(IF('[1]Indicator Data'!P51=0,0,IF(LOG('[1]Indicator Data'!P51)&gt;BH$2,10,IF(LOG('[1]Indicator Data'!P51)&lt;BH$3,0,10-(BH$2-LOG('[1]Indicator Data'!P51))/(BH$2-BH$3)*10))),1))</f>
        <v>x</v>
      </c>
      <c r="BI50" s="48" t="str">
        <f>IF(BH50="x","x",'[1]Indicator Data'!P51/'[1]Indicator Data'!$CB51)</f>
        <v>x</v>
      </c>
      <c r="BJ50" s="47" t="str">
        <f t="shared" si="72"/>
        <v>x</v>
      </c>
      <c r="BK50" s="47" t="str">
        <f t="shared" si="48"/>
        <v>x</v>
      </c>
      <c r="BL50" s="47">
        <f t="shared" si="49"/>
        <v>0</v>
      </c>
      <c r="BM50" s="47">
        <f>ROUND(IF('[1]Indicator Data'!Q51=0,0,IF(LOG('[1]Indicator Data'!Q51)&gt;BM$2,10,IF(LOG('[1]Indicator Data'!Q51)&lt;BM$3,0,10-(BM$2-LOG('[1]Indicator Data'!Q51))/(BM$2-BM$3)*10))),1)</f>
        <v>0</v>
      </c>
      <c r="BN50" s="50">
        <f>'[1]Indicator Data'!R51</f>
        <v>0</v>
      </c>
      <c r="BO50" s="47">
        <f t="shared" si="73"/>
        <v>0</v>
      </c>
      <c r="BP50" s="47">
        <f t="shared" si="29"/>
        <v>0</v>
      </c>
      <c r="BQ50" s="47">
        <f>ROUND(IF('[1]Indicator Data'!S51=0,0,IF(LOG('[1]Indicator Data'!S51)&gt;BQ$2,10,IF(LOG('[1]Indicator Data'!S51)&lt;BQ$3,0,10-(BQ$2-LOG('[1]Indicator Data'!S51))/(BQ$2-BQ$3)*10))),1)</f>
        <v>0</v>
      </c>
      <c r="BR50" s="50">
        <f>'[1]Indicator Data'!T51</f>
        <v>0</v>
      </c>
      <c r="BS50" s="47">
        <f t="shared" si="74"/>
        <v>0</v>
      </c>
      <c r="BT50" s="47">
        <f t="shared" si="31"/>
        <v>0</v>
      </c>
      <c r="BU50" s="47">
        <f t="shared" si="32"/>
        <v>0</v>
      </c>
      <c r="BV50" s="47">
        <f>ROUND(IF('[1]Indicator Data'!U51=0,0,IF(LOG('[1]Indicator Data'!U51)&gt;BV$2,10,IF(LOG('[1]Indicator Data'!U51)&lt;BV$3,0,10-(BV$2-LOG('[1]Indicator Data'!U51))/(BV$2-BV$3)*10))),1)</f>
        <v>0</v>
      </c>
      <c r="BW50" s="48">
        <f>'[1]Indicator Data'!U51/'[1]Indicator Data'!$CB51</f>
        <v>0</v>
      </c>
      <c r="BX50" s="47">
        <f t="shared" si="75"/>
        <v>0</v>
      </c>
      <c r="BY50" s="47">
        <f t="shared" si="50"/>
        <v>0</v>
      </c>
      <c r="BZ50" s="47">
        <f>ROUND(IF('[1]Indicator Data'!V51=0,0,IF(LOG('[1]Indicator Data'!V51)&gt;BZ$2,10,IF(LOG('[1]Indicator Data'!V51)&lt;BZ$3,0,10-(BZ$2-LOG('[1]Indicator Data'!V51))/(BZ$2-BZ$3)*10))),1)</f>
        <v>0</v>
      </c>
      <c r="CA50" s="48">
        <f>IF('[1]Indicator Data'!V51/'[1]Indicator Data'!$CB51&gt;1,1,'[1]Indicator Data'!V51/'[1]Indicator Data'!$CB51)</f>
        <v>0</v>
      </c>
      <c r="CB50" s="47">
        <f t="shared" si="76"/>
        <v>0</v>
      </c>
      <c r="CC50" s="47">
        <f t="shared" si="51"/>
        <v>0</v>
      </c>
      <c r="CD50" s="47">
        <f>ROUND(IF('[1]Indicator Data'!W51=0,0,IF(LOG('[1]Indicator Data'!W51)&gt;CD$2,10,IF(LOG('[1]Indicator Data'!W51)&lt;CD$3,0,10-(CD$2-LOG('[1]Indicator Data'!W51))/(CD$2-CD$3)*10))),1)</f>
        <v>0</v>
      </c>
      <c r="CE50" s="48">
        <f>'[1]Indicator Data'!W51/'[1]Indicator Data'!$CB51</f>
        <v>0</v>
      </c>
      <c r="CF50" s="47">
        <f t="shared" si="77"/>
        <v>0</v>
      </c>
      <c r="CG50" s="47">
        <f t="shared" si="52"/>
        <v>0</v>
      </c>
      <c r="CH50" s="47">
        <f t="shared" si="36"/>
        <v>0</v>
      </c>
      <c r="CI50" s="47">
        <f>IF('[1]Indicator Data'!BR51="No data","x",ROUND(IF('[1]Indicator Data'!BR51&gt;CI$2,0,IF('[1]Indicator Data'!BR51&lt;CI$3,10,(CI$2-'[1]Indicator Data'!BR51)/(CI$2-CI$3)*10)),1))</f>
        <v>0</v>
      </c>
      <c r="CJ50" s="47">
        <f>IF('[1]Indicator Data'!BS51="No data","x",ROUND(IF('[1]Indicator Data'!BS51&gt;CJ$2,0,IF('[1]Indicator Data'!BS51&lt;CJ$3,10,(CJ$2-'[1]Indicator Data'!BS51)/(CJ$2-CJ$3)*10)),1))</f>
        <v>0</v>
      </c>
      <c r="CK50" s="47" t="str">
        <f>IF('[1]Indicator Data'!AC51="No data","x",ROUND(IF('[1]Indicator Data'!AC51&gt;CK$2,0,IF('[1]Indicator Data'!AC51&lt;CK$3,10,(CK$2-'[1]Indicator Data'!AC51)/(CK$2-CK$3)*10)),1))</f>
        <v>x</v>
      </c>
      <c r="CL50" s="47">
        <f t="shared" si="37"/>
        <v>0</v>
      </c>
      <c r="CM50" s="47">
        <f>IF('[1]Indicator Data'!X51="No data","x",ROUND(IF(LOG('[1]Indicator Data'!X51)&gt;CM$2,10,IF(LOG('[1]Indicator Data'!X51)&lt;CM$3,0,10-(CM$2-LOG('[1]Indicator Data'!X51))/(CM$2-CM$3)*10)),1))</f>
        <v>7.1</v>
      </c>
      <c r="CN50" s="47">
        <f>IF('[1]Indicator Data'!Y51="No data","x",ROUND(IF('[1]Indicator Data'!Y51&gt;CN$2,10,IF('[1]Indicator Data'!Y51&lt;CN$3,0,10-(CN$2-'[1]Indicator Data'!Y51)/(CN$2-CN$3)*10)),1))</f>
        <v>0.9</v>
      </c>
      <c r="CO50" s="47">
        <f>IF('[1]Indicator Data'!Z51="No data","x",ROUND(IF('[1]Indicator Data'!Z51&gt;CO$2,10,IF('[1]Indicator Data'!Z51&lt;CO$3,0,10-(CO$2-'[1]Indicator Data'!Z51)/(CO$2-CO$3)*10)),1))</f>
        <v>8.8000000000000007</v>
      </c>
      <c r="CP50" s="47" t="str">
        <f>IF('[1]Indicator Data'!AA51="No data","x",ROUND(IF('[1]Indicator Data'!AA51&gt;CP$2,10,IF('[1]Indicator Data'!AA51&lt;CP$3,0,10-(CP$2-'[1]Indicator Data'!AA51)/(CP$2-CP$3)*10)),1))</f>
        <v>x</v>
      </c>
      <c r="CQ50" s="47">
        <f t="shared" si="53"/>
        <v>5.6</v>
      </c>
      <c r="CR50" s="47">
        <f t="shared" si="54"/>
        <v>3.7</v>
      </c>
      <c r="CS50" s="47">
        <f>IF('[1]Indicator Data'!AF51="No data","x",ROUND(IF('[1]Indicator Data'!AF51&gt;CS$2,10,IF('[1]Indicator Data'!AF51&lt;CS$3,0,10-(CS$2-'[1]Indicator Data'!AF51)/(CS$2-CS$3)*10)),1))</f>
        <v>0</v>
      </c>
      <c r="CT50" s="47">
        <f>IF('[1]Indicator Data'!AG51="No data","x",ROUND(IF('[1]Indicator Data'!AG51&gt;CT$2,10,IF('[1]Indicator Data'!AG51&lt;CT$3,0,10-(CT$2-'[1]Indicator Data'!AG51)/(CT$2-CT$3)*10)),1))</f>
        <v>0.2</v>
      </c>
      <c r="CU50" s="47">
        <f t="shared" si="55"/>
        <v>3.4</v>
      </c>
      <c r="CV50" s="47">
        <f>IF('[1]Indicator Data'!AB51="No data","x",ROUND(IF('[1]Indicator Data'!AB51&gt;CV$2,10,IF('[1]Indicator Data'!AB51&lt;CV$3,0,10-(CV$2-'[1]Indicator Data'!AB51)/(CV$2-CV$3)*10)),1))</f>
        <v>0</v>
      </c>
      <c r="CW50" s="47">
        <f t="shared" si="56"/>
        <v>0</v>
      </c>
      <c r="CX50" s="48">
        <f>IF('[1]Indicator Data'!AD51="No data","x",'[1]Indicator Data'!AD51/'[1]Indicator Data'!$CA51)</f>
        <v>3.7636802439417263E-4</v>
      </c>
      <c r="CY50" s="47">
        <f t="shared" si="78"/>
        <v>6.2</v>
      </c>
      <c r="CZ50" s="47">
        <f>IF('[1]Indicator Data'!AE51="No data","x",ROUND(IF('[1]Indicator Data'!AE51&gt;CZ$2,0,IF('[1]Indicator Data'!AE51&lt;CZ$3,10,(CZ$2-'[1]Indicator Data'!AE51)/(CZ$2-CZ$3)*10)),1))</f>
        <v>0</v>
      </c>
      <c r="DA50" s="47">
        <f t="shared" si="57"/>
        <v>3.1</v>
      </c>
      <c r="DB50" s="47">
        <f t="shared" si="58"/>
        <v>2.2000000000000002</v>
      </c>
      <c r="DC50" s="49">
        <f t="shared" si="39"/>
        <v>1.6</v>
      </c>
      <c r="DD50" s="51">
        <f t="shared" si="40"/>
        <v>1.2</v>
      </c>
      <c r="DE50" s="47">
        <f>ROUND(IF('[1]Indicator Data'!AH51=0,0,IF('[1]Indicator Data'!AH51&gt;DE$2,10,IF('[1]Indicator Data'!AH51&lt;DE$3,0,10-(DE$2-'[1]Indicator Data'!AH51)/(DE$2-DE$3)*10))),1)</f>
        <v>0</v>
      </c>
      <c r="DF50" s="47">
        <f>ROUND(IF('[1]Indicator Data'!AI51=0,0,IF(LOG('[1]Indicator Data'!AI51)&gt;LOG(DF$2),10,IF(LOG('[1]Indicator Data'!AI51)&lt;LOG(DF$3),0,10-(LOG(DF$2)-LOG('[1]Indicator Data'!AI51))/(LOG(DF$2)-LOG(DF$3))*10))),1)</f>
        <v>0</v>
      </c>
      <c r="DG50" s="49">
        <f t="shared" si="41"/>
        <v>0</v>
      </c>
      <c r="DH50" s="47">
        <f>'[1]Indicator Data'!AJ51</f>
        <v>0</v>
      </c>
      <c r="DI50" s="47">
        <f>'[1]Indicator Data'!AK51</f>
        <v>0</v>
      </c>
      <c r="DJ50" s="49">
        <f t="shared" si="42"/>
        <v>0</v>
      </c>
      <c r="DK50" s="51">
        <f t="shared" si="43"/>
        <v>0</v>
      </c>
      <c r="DL50" s="20"/>
      <c r="DM50" s="52"/>
    </row>
    <row r="51" spans="1:117" s="6" customFormat="1" x14ac:dyDescent="0.3">
      <c r="A51" s="44" t="str">
        <f>'[1]Indicator Data'!A52</f>
        <v>Djibouti</v>
      </c>
      <c r="B51" s="45" t="str">
        <f>'[1]Indicator Data'!B52</f>
        <v>DJI</v>
      </c>
      <c r="C51" s="46">
        <f>ROUND(IF('[1]Indicator Data'!C52=0,0.1,IF(LOG('[1]Indicator Data'!C52)&gt;C$2,10,IF(LOG('[1]Indicator Data'!C52)&lt;C$3,0,10-(C$2-LOG('[1]Indicator Data'!C52))/(C$2-C$3)*10))),1)</f>
        <v>5.6</v>
      </c>
      <c r="D51" s="47">
        <f>ROUND(IF('[1]Indicator Data'!D52=0,0.1,IF(LOG('[1]Indicator Data'!D52)&gt;D$2,10,IF(LOG('[1]Indicator Data'!D52)&lt;D$3,0,10-(D$2-LOG('[1]Indicator Data'!D52))/(D$2-D$3)*10))),1)</f>
        <v>0.1</v>
      </c>
      <c r="E51" s="47">
        <f t="shared" si="0"/>
        <v>3.3</v>
      </c>
      <c r="F51" s="47">
        <f>IF('[1]Indicator Data'!E52="No data",0.1,(ROUND(IF('[1]Indicator Data'!E52=0,0,IF(LOG('[1]Indicator Data'!E52)&gt;F$2,10,IF(LOG('[1]Indicator Data'!E52)&lt;F$3,0,10-(F$2-LOG('[1]Indicator Data'!E52))/(F$2-F$3)*10))),1)))</f>
        <v>0.6</v>
      </c>
      <c r="G51" s="47">
        <f>ROUND(IF('[1]Indicator Data'!F52=0,0,IF(LOG('[1]Indicator Data'!F52)&gt;G$2,10,IF(LOG('[1]Indicator Data'!F52)&lt;G$3,0,10-(G$2-LOG('[1]Indicator Data'!F52))/(G$2-G$3)*10))),1)</f>
        <v>6.4</v>
      </c>
      <c r="H51" s="47">
        <f>ROUND(IF('[1]Indicator Data'!G52=0,0,IF(LOG('[1]Indicator Data'!G52)&gt;H$2,10,IF(LOG('[1]Indicator Data'!G52)&lt;H$3,0,10-(H$2-LOG('[1]Indicator Data'!G52))/(H$2-H$3)*10))),1)</f>
        <v>0</v>
      </c>
      <c r="I51" s="47">
        <f>ROUND(IF('[1]Indicator Data'!H52=0,0,IF(LOG('[1]Indicator Data'!H52)&gt;I$2,10,IF(LOG('[1]Indicator Data'!H52)&lt;I$3,0,10-(I$2-LOG('[1]Indicator Data'!H52))/(I$2-I$3)*10))),1)</f>
        <v>0</v>
      </c>
      <c r="J51" s="47">
        <f t="shared" si="1"/>
        <v>0</v>
      </c>
      <c r="K51" s="47">
        <f>ROUND(IF('[1]Indicator Data'!I52=0,0,IF(LOG('[1]Indicator Data'!I52)&gt;K$2,10,IF(LOG('[1]Indicator Data'!I52)&lt;K$3,0,10-(K$2-LOG('[1]Indicator Data'!I52))/(K$2-K$3)*10))),1)</f>
        <v>0</v>
      </c>
      <c r="L51" s="47">
        <f t="shared" si="2"/>
        <v>0</v>
      </c>
      <c r="M51" s="47">
        <f>ROUND(IF('[1]Indicator Data'!J52=0,0,IF(LOG('[1]Indicator Data'!J52)&gt;M$2,10,IF(LOG('[1]Indicator Data'!J52)&lt;M$3,0,10-(M$2-LOG('[1]Indicator Data'!J52))/(M$2-M$3)*10))),1)</f>
        <v>8.6</v>
      </c>
      <c r="N51" s="48">
        <f>'[1]Indicator Data'!C52/'[1]Indicator Data'!$CB52</f>
        <v>1.8875457063571382E-3</v>
      </c>
      <c r="O51" s="48">
        <f>'[1]Indicator Data'!D52/'[1]Indicator Data'!$CB52</f>
        <v>0</v>
      </c>
      <c r="P51" s="48">
        <f>IF(F51=0.1,"x",'[1]Indicator Data'!E52/'[1]Indicator Data'!$CB52)</f>
        <v>1.9281365114127535E-4</v>
      </c>
      <c r="Q51" s="48">
        <f>'[1]Indicator Data'!F52/'[1]Indicator Data'!$CB52</f>
        <v>7.3553008693328316E-5</v>
      </c>
      <c r="R51" s="48">
        <f>'[1]Indicator Data'!G52/'[1]Indicator Data'!$CB52</f>
        <v>0</v>
      </c>
      <c r="S51" s="48">
        <f>'[1]Indicator Data'!H52/'[1]Indicator Data'!$CB52</f>
        <v>0</v>
      </c>
      <c r="T51" s="48">
        <f>'[1]Indicator Data'!I52/'[1]Indicator Data'!$CB52</f>
        <v>0</v>
      </c>
      <c r="U51" s="48">
        <f>'[1]Indicator Data'!J52/'[1]Indicator Data'!$CB52</f>
        <v>3.1156471983068562E-2</v>
      </c>
      <c r="V51" s="47">
        <f t="shared" si="59"/>
        <v>9.4</v>
      </c>
      <c r="W51" s="47">
        <f t="shared" si="60"/>
        <v>0</v>
      </c>
      <c r="X51" s="47">
        <f t="shared" si="5"/>
        <v>6.8</v>
      </c>
      <c r="Y51" s="47">
        <f t="shared" si="61"/>
        <v>0.1</v>
      </c>
      <c r="Z51" s="47">
        <f t="shared" si="62"/>
        <v>9.6999999999999993</v>
      </c>
      <c r="AA51" s="47">
        <f t="shared" si="63"/>
        <v>0</v>
      </c>
      <c r="AB51" s="47">
        <f t="shared" si="64"/>
        <v>0</v>
      </c>
      <c r="AC51" s="47">
        <f t="shared" si="10"/>
        <v>0</v>
      </c>
      <c r="AD51" s="47">
        <f t="shared" si="65"/>
        <v>0</v>
      </c>
      <c r="AE51" s="47">
        <f t="shared" si="12"/>
        <v>0</v>
      </c>
      <c r="AF51" s="47">
        <f t="shared" si="66"/>
        <v>10</v>
      </c>
      <c r="AG51" s="47">
        <f>ROUND(IF('[1]Indicator Data'!K52=0,0,IF('[1]Indicator Data'!K52&gt;AG$2,10,IF('[1]Indicator Data'!K52&lt;AG$3,0,10-(AG$2-'[1]Indicator Data'!K52)/(AG$2-AG$3)*10))),1)</f>
        <v>6.7</v>
      </c>
      <c r="AH51" s="47">
        <f t="shared" si="67"/>
        <v>7.5</v>
      </c>
      <c r="AI51" s="47">
        <f t="shared" si="67"/>
        <v>0.1</v>
      </c>
      <c r="AJ51" s="47">
        <f t="shared" si="68"/>
        <v>0</v>
      </c>
      <c r="AK51" s="47">
        <f t="shared" si="68"/>
        <v>0</v>
      </c>
      <c r="AL51" s="47">
        <f t="shared" si="16"/>
        <v>0</v>
      </c>
      <c r="AM51" s="47">
        <f t="shared" si="17"/>
        <v>0</v>
      </c>
      <c r="AN51" s="47">
        <f t="shared" si="18"/>
        <v>9.4</v>
      </c>
      <c r="AO51" s="49">
        <f t="shared" si="19"/>
        <v>5.3</v>
      </c>
      <c r="AP51" s="49">
        <f t="shared" si="44"/>
        <v>0.4</v>
      </c>
      <c r="AQ51" s="49">
        <f t="shared" si="20"/>
        <v>8.5</v>
      </c>
      <c r="AR51" s="49">
        <f t="shared" si="21"/>
        <v>0</v>
      </c>
      <c r="AS51" s="47">
        <f t="shared" si="22"/>
        <v>8.1</v>
      </c>
      <c r="AT51" s="47" t="str">
        <f>IF('[1]Indicator Data'!L52="No data","x",IF('[1]Indicator Data'!CC52&lt;1000,"x",ROUND((IF('[1]Indicator Data'!L52&gt;AT$2,10,IF('[1]Indicator Data'!L52&lt;AT$3,0,10-(AT$2-'[1]Indicator Data'!L52)/(AT$2-AT$3)*10))),1)))</f>
        <v>x</v>
      </c>
      <c r="AU51" s="49">
        <f t="shared" si="23"/>
        <v>8.1</v>
      </c>
      <c r="AV51" s="47">
        <f>IF('[1]Indicator Data'!M52="No data","x",ROUND(IF('[1]Indicator Data'!M52=0,0,IF(LOG('[1]Indicator Data'!M52)&gt;AV$2,10,IF(LOG('[1]Indicator Data'!M52)&lt;AV$3,0,10-(AV$2-LOG('[1]Indicator Data'!M52))/(AV$2-AV$3)*10))),1))</f>
        <v>6.2</v>
      </c>
      <c r="AW51" s="48">
        <f>IF(AV51="x","x",'[1]Indicator Data'!M52/'[1]Indicator Data'!$CB52)</f>
        <v>0.2518398506201513</v>
      </c>
      <c r="AX51" s="47">
        <f t="shared" si="69"/>
        <v>2.8</v>
      </c>
      <c r="AY51" s="47">
        <f t="shared" si="45"/>
        <v>4.7</v>
      </c>
      <c r="AZ51" s="47">
        <f>IF('[1]Indicator Data'!N52="No data","x",ROUND(IF('[1]Indicator Data'!N52=0,0,IF(LOG('[1]Indicator Data'!N52)&gt;AZ$2,10,IF(LOG('[1]Indicator Data'!N52)&lt;AZ$3,0,10-(AZ$2-LOG('[1]Indicator Data'!N52))/(AZ$2-AZ$3)*10))),1))</f>
        <v>0</v>
      </c>
      <c r="BA51" s="48">
        <f>IF(AZ51="x","x",'[1]Indicator Data'!N52/'[1]Indicator Data'!$CB52)</f>
        <v>0</v>
      </c>
      <c r="BB51" s="47">
        <f t="shared" si="70"/>
        <v>0</v>
      </c>
      <c r="BC51" s="47">
        <f t="shared" si="46"/>
        <v>0</v>
      </c>
      <c r="BD51" s="47">
        <f>IF('[1]Indicator Data'!O52="No data","x",ROUND(IF('[1]Indicator Data'!O52=0,0,IF(LOG('[1]Indicator Data'!O52)&gt;BD$2,10,IF(LOG('[1]Indicator Data'!O52)&lt;BD$3,0,10-(BD$2-LOG('[1]Indicator Data'!O52))/(BD$2-BD$3)*10))),1))</f>
        <v>0</v>
      </c>
      <c r="BE51" s="48">
        <f>IF(BD51="x","x",'[1]Indicator Data'!O52/'[1]Indicator Data'!$CB52)</f>
        <v>0</v>
      </c>
      <c r="BF51" s="47">
        <f t="shared" si="71"/>
        <v>0</v>
      </c>
      <c r="BG51" s="47">
        <f t="shared" si="47"/>
        <v>0</v>
      </c>
      <c r="BH51" s="47">
        <f>IF('[1]Indicator Data'!P52="No data","x",ROUND(IF('[1]Indicator Data'!P52=0,0,IF(LOG('[1]Indicator Data'!P52)&gt;BH$2,10,IF(LOG('[1]Indicator Data'!P52)&lt;BH$3,0,10-(BH$2-LOG('[1]Indicator Data'!P52))/(BH$2-BH$3)*10))),1))</f>
        <v>0</v>
      </c>
      <c r="BI51" s="48">
        <f>IF(BH51="x","x",'[1]Indicator Data'!P52/'[1]Indicator Data'!$CB52)</f>
        <v>0</v>
      </c>
      <c r="BJ51" s="47">
        <f t="shared" si="72"/>
        <v>0</v>
      </c>
      <c r="BK51" s="47">
        <f t="shared" si="48"/>
        <v>0</v>
      </c>
      <c r="BL51" s="47">
        <f t="shared" si="49"/>
        <v>1.4</v>
      </c>
      <c r="BM51" s="47">
        <f>ROUND(IF('[1]Indicator Data'!Q52=0,0,IF(LOG('[1]Indicator Data'!Q52)&gt;BM$2,10,IF(LOG('[1]Indicator Data'!Q52)&lt;BM$3,0,10-(BM$2-LOG('[1]Indicator Data'!Q52))/(BM$2-BM$3)*10))),1)</f>
        <v>7.2</v>
      </c>
      <c r="BN51" s="50">
        <f>'[1]Indicator Data'!R52</f>
        <v>0.94776588399999995</v>
      </c>
      <c r="BO51" s="47">
        <f t="shared" si="73"/>
        <v>9.5</v>
      </c>
      <c r="BP51" s="47">
        <f t="shared" si="29"/>
        <v>8.6</v>
      </c>
      <c r="BQ51" s="47">
        <f>ROUND(IF('[1]Indicator Data'!S52=0,0,IF(LOG('[1]Indicator Data'!S52)&gt;BQ$2,10,IF(LOG('[1]Indicator Data'!S52)&lt;BQ$3,0,10-(BQ$2-LOG('[1]Indicator Data'!S52))/(BQ$2-BQ$3)*10))),1)</f>
        <v>7.2</v>
      </c>
      <c r="BR51" s="50">
        <f>'[1]Indicator Data'!T52</f>
        <v>0.94776588399999995</v>
      </c>
      <c r="BS51" s="47">
        <f t="shared" si="74"/>
        <v>9.5</v>
      </c>
      <c r="BT51" s="47">
        <f t="shared" si="31"/>
        <v>8.6</v>
      </c>
      <c r="BU51" s="47">
        <f t="shared" si="32"/>
        <v>8.6</v>
      </c>
      <c r="BV51" s="47">
        <f>ROUND(IF('[1]Indicator Data'!U52=0,0,IF(LOG('[1]Indicator Data'!U52)&gt;BV$2,10,IF(LOG('[1]Indicator Data'!U52)&lt;BV$3,0,10-(BV$2-LOG('[1]Indicator Data'!U52))/(BV$2-BV$3)*10))),1)</f>
        <v>6.3</v>
      </c>
      <c r="BW51" s="48">
        <f>'[1]Indicator Data'!U52/'[1]Indicator Data'!$CB52</f>
        <v>0.28345096937914666</v>
      </c>
      <c r="BX51" s="47">
        <f t="shared" si="75"/>
        <v>3.1</v>
      </c>
      <c r="BY51" s="47">
        <f t="shared" si="50"/>
        <v>4.9000000000000004</v>
      </c>
      <c r="BZ51" s="47">
        <f>ROUND(IF('[1]Indicator Data'!V52=0,0,IF(LOG('[1]Indicator Data'!V52)&gt;BZ$2,10,IF(LOG('[1]Indicator Data'!V52)&lt;BZ$3,0,10-(BZ$2-LOG('[1]Indicator Data'!V52))/(BZ$2-BZ$3)*10))),1)</f>
        <v>7</v>
      </c>
      <c r="CA51" s="48">
        <f>IF('[1]Indicator Data'!V52/'[1]Indicator Data'!$CB52&gt;1,1,'[1]Indicator Data'!V52/'[1]Indicator Data'!$CB52)</f>
        <v>0.86892800042804197</v>
      </c>
      <c r="CB51" s="47">
        <f t="shared" si="76"/>
        <v>8.6999999999999993</v>
      </c>
      <c r="CC51" s="47">
        <f t="shared" si="51"/>
        <v>8</v>
      </c>
      <c r="CD51" s="47">
        <f>ROUND(IF('[1]Indicator Data'!W52=0,0,IF(LOG('[1]Indicator Data'!W52)&gt;CD$2,10,IF(LOG('[1]Indicator Data'!W52)&lt;CD$3,0,10-(CD$2-LOG('[1]Indicator Data'!W52))/(CD$2-CD$3)*10))),1)</f>
        <v>6.8</v>
      </c>
      <c r="CE51" s="48">
        <f>'[1]Indicator Data'!W52/'[1]Indicator Data'!$CB52</f>
        <v>0.62211889928784236</v>
      </c>
      <c r="CF51" s="47">
        <f t="shared" si="77"/>
        <v>6.2</v>
      </c>
      <c r="CG51" s="47">
        <f t="shared" si="52"/>
        <v>6.5</v>
      </c>
      <c r="CH51" s="47">
        <f t="shared" si="36"/>
        <v>7.2</v>
      </c>
      <c r="CI51" s="47">
        <f>IF('[1]Indicator Data'!BR52="No data","x",ROUND(IF('[1]Indicator Data'!BR52&gt;CI$2,0,IF('[1]Indicator Data'!BR52&lt;CI$3,10,(CI$2-'[1]Indicator Data'!BR52)/(CI$2-CI$3)*10)),1))</f>
        <v>4</v>
      </c>
      <c r="CJ51" s="47">
        <f>IF('[1]Indicator Data'!BS52="No data","x",ROUND(IF('[1]Indicator Data'!BS52&gt;CJ$2,0,IF('[1]Indicator Data'!BS52&lt;CJ$3,10,(CJ$2-'[1]Indicator Data'!BS52)/(CJ$2-CJ$3)*10)),1))</f>
        <v>4.0999999999999996</v>
      </c>
      <c r="CK51" s="47" t="str">
        <f>IF('[1]Indicator Data'!AC52="No data","x",ROUND(IF('[1]Indicator Data'!AC52&gt;CK$2,0,IF('[1]Indicator Data'!AC52&lt;CK$3,10,(CK$2-'[1]Indicator Data'!AC52)/(CK$2-CK$3)*10)),1))</f>
        <v>x</v>
      </c>
      <c r="CL51" s="47">
        <f t="shared" si="37"/>
        <v>4.0999999999999996</v>
      </c>
      <c r="CM51" s="47">
        <f>IF('[1]Indicator Data'!X52="No data","x",ROUND(IF(LOG('[1]Indicator Data'!X52)&gt;CM$2,10,IF(LOG('[1]Indicator Data'!X52)&lt;CM$3,0,10-(CM$2-LOG('[1]Indicator Data'!X52))/(CM$2-CM$3)*10)),1))</f>
        <v>5.4</v>
      </c>
      <c r="CN51" s="47">
        <f>IF('[1]Indicator Data'!Y52="No data","x",ROUND(IF('[1]Indicator Data'!Y52&gt;CN$2,10,IF('[1]Indicator Data'!Y52&lt;CN$3,0,10-(CN$2-'[1]Indicator Data'!Y52)/(CN$2-CN$3)*10)),1))</f>
        <v>3.3</v>
      </c>
      <c r="CO51" s="47">
        <f>IF('[1]Indicator Data'!Z52="No data","x",ROUND(IF('[1]Indicator Data'!Z52&gt;CO$2,10,IF('[1]Indicator Data'!Z52&lt;CO$3,0,10-(CO$2-'[1]Indicator Data'!Z52)/(CO$2-CO$3)*10)),1))</f>
        <v>7.8</v>
      </c>
      <c r="CP51" s="47" t="str">
        <f>IF('[1]Indicator Data'!AA52="No data","x",ROUND(IF('[1]Indicator Data'!AA52&gt;CP$2,10,IF('[1]Indicator Data'!AA52&lt;CP$3,0,10-(CP$2-'[1]Indicator Data'!AA52)/(CP$2-CP$3)*10)),1))</f>
        <v>x</v>
      </c>
      <c r="CQ51" s="47">
        <f t="shared" si="53"/>
        <v>5.5</v>
      </c>
      <c r="CR51" s="47">
        <f t="shared" si="54"/>
        <v>5</v>
      </c>
      <c r="CS51" s="47">
        <f>IF('[1]Indicator Data'!AF52="No data","x",ROUND(IF('[1]Indicator Data'!AF52&gt;CS$2,10,IF('[1]Indicator Data'!AF52&lt;CS$3,0,10-(CS$2-'[1]Indicator Data'!AF52)/(CS$2-CS$3)*10)),1))</f>
        <v>7.2</v>
      </c>
      <c r="CT51" s="47">
        <f>IF('[1]Indicator Data'!AG52="No data","x",ROUND(IF('[1]Indicator Data'!AG52&gt;CT$2,10,IF('[1]Indicator Data'!AG52&lt;CT$3,0,10-(CT$2-'[1]Indicator Data'!AG52)/(CT$2-CT$3)*10)),1))</f>
        <v>3.4</v>
      </c>
      <c r="CU51" s="47">
        <f t="shared" si="55"/>
        <v>5.4</v>
      </c>
      <c r="CV51" s="47">
        <f>IF('[1]Indicator Data'!AB52="No data","x",ROUND(IF('[1]Indicator Data'!AB52&gt;CV$2,10,IF('[1]Indicator Data'!AB52&lt;CV$3,0,10-(CV$2-'[1]Indicator Data'!AB52)/(CV$2-CV$3)*10)),1))</f>
        <v>5.8</v>
      </c>
      <c r="CW51" s="47">
        <f t="shared" si="56"/>
        <v>4.5999999999999996</v>
      </c>
      <c r="CX51" s="48">
        <f>IF('[1]Indicator Data'!AD52="No data","x",'[1]Indicator Data'!AD52/'[1]Indicator Data'!$CA52)</f>
        <v>1.4473654911629735E-4</v>
      </c>
      <c r="CY51" s="47">
        <f t="shared" si="78"/>
        <v>8.6</v>
      </c>
      <c r="CZ51" s="47">
        <f>IF('[1]Indicator Data'!AE52="No data","x",ROUND(IF('[1]Indicator Data'!AE52&gt;CZ$2,0,IF('[1]Indicator Data'!AE52&lt;CZ$3,10,(CZ$2-'[1]Indicator Data'!AE52)/(CZ$2-CZ$3)*10)),1))</f>
        <v>8</v>
      </c>
      <c r="DA51" s="47">
        <f t="shared" si="57"/>
        <v>8.3000000000000007</v>
      </c>
      <c r="DB51" s="47">
        <f t="shared" si="58"/>
        <v>6.1</v>
      </c>
      <c r="DC51" s="49">
        <f t="shared" si="39"/>
        <v>5.3</v>
      </c>
      <c r="DD51" s="51">
        <f t="shared" si="40"/>
        <v>5.5</v>
      </c>
      <c r="DE51" s="47">
        <f>ROUND(IF('[1]Indicator Data'!AH52=0,0,IF('[1]Indicator Data'!AH52&gt;DE$2,10,IF('[1]Indicator Data'!AH52&lt;DE$3,0,10-(DE$2-'[1]Indicator Data'!AH52)/(DE$2-DE$3)*10))),1)</f>
        <v>2.4</v>
      </c>
      <c r="DF51" s="47">
        <f>ROUND(IF('[1]Indicator Data'!AI52=0,0,IF(LOG('[1]Indicator Data'!AI52)&gt;LOG(DF$2),10,IF(LOG('[1]Indicator Data'!AI52)&lt;LOG(DF$3),0,10-(LOG(DF$2)-LOG('[1]Indicator Data'!AI52))/(LOG(DF$2)-LOG(DF$3))*10))),1)</f>
        <v>2.2000000000000002</v>
      </c>
      <c r="DG51" s="49">
        <f t="shared" si="41"/>
        <v>2.2999999999999998</v>
      </c>
      <c r="DH51" s="47">
        <f>'[1]Indicator Data'!AJ52</f>
        <v>0</v>
      </c>
      <c r="DI51" s="47">
        <f>'[1]Indicator Data'!AK52</f>
        <v>0</v>
      </c>
      <c r="DJ51" s="49">
        <f t="shared" si="42"/>
        <v>0</v>
      </c>
      <c r="DK51" s="51">
        <f t="shared" si="43"/>
        <v>1.6</v>
      </c>
      <c r="DL51" s="20"/>
      <c r="DM51" s="52"/>
    </row>
    <row r="52" spans="1:117" s="6" customFormat="1" x14ac:dyDescent="0.3">
      <c r="A52" s="44" t="str">
        <f>'[1]Indicator Data'!A53</f>
        <v>Dominica</v>
      </c>
      <c r="B52" s="45" t="str">
        <f>'[1]Indicator Data'!B53</f>
        <v>DMA</v>
      </c>
      <c r="C52" s="46">
        <f>ROUND(IF('[1]Indicator Data'!C53=0,0.1,IF(LOG('[1]Indicator Data'!C53)&gt;C$2,10,IF(LOG('[1]Indicator Data'!C53)&lt;C$3,0,10-(C$2-LOG('[1]Indicator Data'!C53))/(C$2-C$3)*10))),1)</f>
        <v>2.8</v>
      </c>
      <c r="D52" s="47">
        <f>ROUND(IF('[1]Indicator Data'!D53=0,0.1,IF(LOG('[1]Indicator Data'!D53)&gt;D$2,10,IF(LOG('[1]Indicator Data'!D53)&lt;D$3,0,10-(D$2-LOG('[1]Indicator Data'!D53))/(D$2-D$3)*10))),1)</f>
        <v>0.1</v>
      </c>
      <c r="E52" s="47">
        <f t="shared" si="0"/>
        <v>1.5</v>
      </c>
      <c r="F52" s="47">
        <f>IF('[1]Indicator Data'!E53="No data",0.1,(ROUND(IF('[1]Indicator Data'!E53=0,0,IF(LOG('[1]Indicator Data'!E53)&gt;F$2,10,IF(LOG('[1]Indicator Data'!E53)&lt;F$3,0,10-(F$2-LOG('[1]Indicator Data'!E53))/(F$2-F$3)*10))),1)))</f>
        <v>0.1</v>
      </c>
      <c r="G52" s="47">
        <f>ROUND(IF('[1]Indicator Data'!F53=0,0,IF(LOG('[1]Indicator Data'!F53)&gt;G$2,10,IF(LOG('[1]Indicator Data'!F53)&lt;G$3,0,10-(G$2-LOG('[1]Indicator Data'!F53))/(G$2-G$3)*10))),1)</f>
        <v>4.9000000000000004</v>
      </c>
      <c r="H52" s="47">
        <f>ROUND(IF('[1]Indicator Data'!G53=0,0,IF(LOG('[1]Indicator Data'!G53)&gt;H$2,10,IF(LOG('[1]Indicator Data'!G53)&lt;H$3,0,10-(H$2-LOG('[1]Indicator Data'!G53))/(H$2-H$3)*10))),1)</f>
        <v>2.8</v>
      </c>
      <c r="I52" s="47">
        <f>ROUND(IF('[1]Indicator Data'!H53=0,0,IF(LOG('[1]Indicator Data'!H53)&gt;I$2,10,IF(LOG('[1]Indicator Data'!H53)&lt;I$3,0,10-(I$2-LOG('[1]Indicator Data'!H53))/(I$2-I$3)*10))),1)</f>
        <v>5.9</v>
      </c>
      <c r="J52" s="47">
        <f t="shared" si="1"/>
        <v>4.5</v>
      </c>
      <c r="K52" s="47">
        <f>ROUND(IF('[1]Indicator Data'!I53=0,0,IF(LOG('[1]Indicator Data'!I53)&gt;K$2,10,IF(LOG('[1]Indicator Data'!I53)&lt;K$3,0,10-(K$2-LOG('[1]Indicator Data'!I53))/(K$2-K$3)*10))),1)</f>
        <v>3.9</v>
      </c>
      <c r="L52" s="47">
        <f t="shared" si="2"/>
        <v>4.2</v>
      </c>
      <c r="M52" s="47">
        <f>ROUND(IF('[1]Indicator Data'!J53=0,0,IF(LOG('[1]Indicator Data'!J53)&gt;M$2,10,IF(LOG('[1]Indicator Data'!J53)&lt;M$3,0,10-(M$2-LOG('[1]Indicator Data'!J53))/(M$2-M$3)*10))),1)</f>
        <v>0</v>
      </c>
      <c r="N52" s="48">
        <f>'[1]Indicator Data'!C53/'[1]Indicator Data'!$CB53</f>
        <v>1.7332080410682733E-3</v>
      </c>
      <c r="O52" s="48">
        <f>'[1]Indicator Data'!D53/'[1]Indicator Data'!$CB53</f>
        <v>0</v>
      </c>
      <c r="P52" s="48" t="str">
        <f>IF(F52=0.1,"x",'[1]Indicator Data'!E53/'[1]Indicator Data'!$CB53)</f>
        <v>x</v>
      </c>
      <c r="Q52" s="48">
        <f>'[1]Indicator Data'!F53/'[1]Indicator Data'!$CB53</f>
        <v>1.2308750687947166E-4</v>
      </c>
      <c r="R52" s="48">
        <f>'[1]Indicator Data'!G53/'[1]Indicator Data'!$CB53</f>
        <v>1.8980654925701709E-2</v>
      </c>
      <c r="S52" s="48">
        <f>'[1]Indicator Data'!H53/'[1]Indicator Data'!$CB53</f>
        <v>1.9979636763896532E-3</v>
      </c>
      <c r="T52" s="48">
        <f>'[1]Indicator Data'!I53/'[1]Indicator Data'!$CB53</f>
        <v>1.1683984589983489E-2</v>
      </c>
      <c r="U52" s="48">
        <f>'[1]Indicator Data'!J53/'[1]Indicator Data'!$CB53</f>
        <v>0</v>
      </c>
      <c r="V52" s="47">
        <f t="shared" si="59"/>
        <v>8.6999999999999993</v>
      </c>
      <c r="W52" s="47">
        <f t="shared" si="60"/>
        <v>0</v>
      </c>
      <c r="X52" s="47">
        <f t="shared" si="5"/>
        <v>5.9</v>
      </c>
      <c r="Y52" s="47">
        <f t="shared" si="61"/>
        <v>0.1</v>
      </c>
      <c r="Z52" s="47">
        <f t="shared" si="62"/>
        <v>10</v>
      </c>
      <c r="AA52" s="47">
        <f t="shared" si="63"/>
        <v>10</v>
      </c>
      <c r="AB52" s="47">
        <f t="shared" si="64"/>
        <v>4</v>
      </c>
      <c r="AC52" s="47">
        <f t="shared" si="10"/>
        <v>8.3000000000000007</v>
      </c>
      <c r="AD52" s="47">
        <f t="shared" si="65"/>
        <v>10</v>
      </c>
      <c r="AE52" s="47">
        <f t="shared" si="12"/>
        <v>9.3000000000000007</v>
      </c>
      <c r="AF52" s="47">
        <f t="shared" si="66"/>
        <v>0</v>
      </c>
      <c r="AG52" s="47">
        <f>ROUND(IF('[1]Indicator Data'!K53=0,0,IF('[1]Indicator Data'!K53&gt;AG$2,10,IF('[1]Indicator Data'!K53&lt;AG$3,0,10-(AG$2-'[1]Indicator Data'!K53)/(AG$2-AG$3)*10))),1)</f>
        <v>0</v>
      </c>
      <c r="AH52" s="47">
        <f t="shared" si="67"/>
        <v>5.8</v>
      </c>
      <c r="AI52" s="47">
        <f t="shared" si="67"/>
        <v>0.1</v>
      </c>
      <c r="AJ52" s="47">
        <f t="shared" si="68"/>
        <v>6.4</v>
      </c>
      <c r="AK52" s="47">
        <f t="shared" si="68"/>
        <v>5</v>
      </c>
      <c r="AL52" s="47">
        <f t="shared" si="16"/>
        <v>5.7</v>
      </c>
      <c r="AM52" s="47">
        <f t="shared" si="17"/>
        <v>7</v>
      </c>
      <c r="AN52" s="47">
        <f t="shared" si="18"/>
        <v>0</v>
      </c>
      <c r="AO52" s="49">
        <f t="shared" si="19"/>
        <v>4</v>
      </c>
      <c r="AP52" s="49">
        <f t="shared" si="44"/>
        <v>0.1</v>
      </c>
      <c r="AQ52" s="49">
        <f t="shared" si="20"/>
        <v>8.5</v>
      </c>
      <c r="AR52" s="49">
        <f t="shared" si="21"/>
        <v>7.6</v>
      </c>
      <c r="AS52" s="47">
        <f t="shared" si="22"/>
        <v>0</v>
      </c>
      <c r="AT52" s="47" t="str">
        <f>IF('[1]Indicator Data'!L53="No data","x",IF('[1]Indicator Data'!CC53&lt;1000,"x",ROUND((IF('[1]Indicator Data'!L53&gt;AT$2,10,IF('[1]Indicator Data'!L53&lt;AT$3,0,10-(AT$2-'[1]Indicator Data'!L53)/(AT$2-AT$3)*10))),1)))</f>
        <v>x</v>
      </c>
      <c r="AU52" s="49">
        <f t="shared" si="23"/>
        <v>0</v>
      </c>
      <c r="AV52" s="47" t="str">
        <f>IF('[1]Indicator Data'!M53="No data","x",ROUND(IF('[1]Indicator Data'!M53=0,0,IF(LOG('[1]Indicator Data'!M53)&gt;AV$2,10,IF(LOG('[1]Indicator Data'!M53)&lt;AV$3,0,10-(AV$2-LOG('[1]Indicator Data'!M53))/(AV$2-AV$3)*10))),1))</f>
        <v>x</v>
      </c>
      <c r="AW52" s="48" t="str">
        <f>IF(AV52="x","x",'[1]Indicator Data'!M53/'[1]Indicator Data'!$CB53)</f>
        <v>x</v>
      </c>
      <c r="AX52" s="47" t="str">
        <f t="shared" si="69"/>
        <v>x</v>
      </c>
      <c r="AY52" s="47" t="str">
        <f t="shared" si="45"/>
        <v>x</v>
      </c>
      <c r="AZ52" s="47" t="str">
        <f>IF('[1]Indicator Data'!N53="No data","x",ROUND(IF('[1]Indicator Data'!N53=0,0,IF(LOG('[1]Indicator Data'!N53)&gt;AZ$2,10,IF(LOG('[1]Indicator Data'!N53)&lt;AZ$3,0,10-(AZ$2-LOG('[1]Indicator Data'!N53))/(AZ$2-AZ$3)*10))),1))</f>
        <v>x</v>
      </c>
      <c r="BA52" s="48" t="str">
        <f>IF(AZ52="x","x",'[1]Indicator Data'!N53/'[1]Indicator Data'!$CB53)</f>
        <v>x</v>
      </c>
      <c r="BB52" s="47" t="str">
        <f t="shared" si="70"/>
        <v>x</v>
      </c>
      <c r="BC52" s="47" t="str">
        <f t="shared" si="46"/>
        <v>x</v>
      </c>
      <c r="BD52" s="47" t="str">
        <f>IF('[1]Indicator Data'!O53="No data","x",ROUND(IF('[1]Indicator Data'!O53=0,0,IF(LOG('[1]Indicator Data'!O53)&gt;BD$2,10,IF(LOG('[1]Indicator Data'!O53)&lt;BD$3,0,10-(BD$2-LOG('[1]Indicator Data'!O53))/(BD$2-BD$3)*10))),1))</f>
        <v>x</v>
      </c>
      <c r="BE52" s="48" t="str">
        <f>IF(BD52="x","x",'[1]Indicator Data'!O53/'[1]Indicator Data'!$CB53)</f>
        <v>x</v>
      </c>
      <c r="BF52" s="47" t="str">
        <f t="shared" si="71"/>
        <v>x</v>
      </c>
      <c r="BG52" s="47" t="str">
        <f t="shared" si="47"/>
        <v>x</v>
      </c>
      <c r="BH52" s="47" t="str">
        <f>IF('[1]Indicator Data'!P53="No data","x",ROUND(IF('[1]Indicator Data'!P53=0,0,IF(LOG('[1]Indicator Data'!P53)&gt;BH$2,10,IF(LOG('[1]Indicator Data'!P53)&lt;BH$3,0,10-(BH$2-LOG('[1]Indicator Data'!P53))/(BH$2-BH$3)*10))),1))</f>
        <v>x</v>
      </c>
      <c r="BI52" s="48" t="str">
        <f>IF(BH52="x","x",'[1]Indicator Data'!P53/'[1]Indicator Data'!$CB53)</f>
        <v>x</v>
      </c>
      <c r="BJ52" s="47" t="str">
        <f t="shared" si="72"/>
        <v>x</v>
      </c>
      <c r="BK52" s="47" t="str">
        <f t="shared" si="48"/>
        <v>x</v>
      </c>
      <c r="BL52" s="47" t="str">
        <f t="shared" si="49"/>
        <v>x</v>
      </c>
      <c r="BM52" s="47">
        <f>ROUND(IF('[1]Indicator Data'!Q53=0,0,IF(LOG('[1]Indicator Data'!Q53)&gt;BM$2,10,IF(LOG('[1]Indicator Data'!Q53)&lt;BM$3,0,10-(BM$2-LOG('[1]Indicator Data'!Q53))/(BM$2-BM$3)*10))),1)</f>
        <v>0</v>
      </c>
      <c r="BN52" s="50">
        <f>'[1]Indicator Data'!R53</f>
        <v>0</v>
      </c>
      <c r="BO52" s="47">
        <f t="shared" si="73"/>
        <v>0</v>
      </c>
      <c r="BP52" s="47">
        <f t="shared" si="29"/>
        <v>0</v>
      </c>
      <c r="BQ52" s="47">
        <f>ROUND(IF('[1]Indicator Data'!S53=0,0,IF(LOG('[1]Indicator Data'!S53)&gt;BQ$2,10,IF(LOG('[1]Indicator Data'!S53)&lt;BQ$3,0,10-(BQ$2-LOG('[1]Indicator Data'!S53))/(BQ$2-BQ$3)*10))),1)</f>
        <v>0</v>
      </c>
      <c r="BR52" s="50">
        <f>'[1]Indicator Data'!T53</f>
        <v>0</v>
      </c>
      <c r="BS52" s="47">
        <f t="shared" si="74"/>
        <v>0</v>
      </c>
      <c r="BT52" s="47">
        <f t="shared" si="31"/>
        <v>0</v>
      </c>
      <c r="BU52" s="47">
        <f t="shared" si="32"/>
        <v>0</v>
      </c>
      <c r="BV52" s="47">
        <f>ROUND(IF('[1]Indicator Data'!U53=0,0,IF(LOG('[1]Indicator Data'!U53)&gt;BV$2,10,IF(LOG('[1]Indicator Data'!U53)&lt;BV$3,0,10-(BV$2-LOG('[1]Indicator Data'!U53))/(BV$2-BV$3)*10))),1)</f>
        <v>5.2</v>
      </c>
      <c r="BW52" s="48">
        <f>'[1]Indicator Data'!U53/'[1]Indicator Data'!$CB53</f>
        <v>0.55924600990643913</v>
      </c>
      <c r="BX52" s="47">
        <f t="shared" si="75"/>
        <v>6.2</v>
      </c>
      <c r="BY52" s="47">
        <f t="shared" si="50"/>
        <v>5.7</v>
      </c>
      <c r="BZ52" s="47">
        <f>ROUND(IF('[1]Indicator Data'!V53=0,0,IF(LOG('[1]Indicator Data'!V53)&gt;BZ$2,10,IF(LOG('[1]Indicator Data'!V53)&lt;BZ$3,0,10-(BZ$2-LOG('[1]Indicator Data'!V53))/(BZ$2-BZ$3)*10))),1)</f>
        <v>5.3</v>
      </c>
      <c r="CA52" s="48">
        <f>IF('[1]Indicator Data'!V53/'[1]Indicator Data'!$CB53&gt;1,1,'[1]Indicator Data'!V53/'[1]Indicator Data'!$CB53)</f>
        <v>0.68744567874380846</v>
      </c>
      <c r="CB52" s="47">
        <f t="shared" si="76"/>
        <v>6.9</v>
      </c>
      <c r="CC52" s="47">
        <f t="shared" si="51"/>
        <v>6.2</v>
      </c>
      <c r="CD52" s="47">
        <f>ROUND(IF('[1]Indicator Data'!W53=0,0,IF(LOG('[1]Indicator Data'!W53)&gt;CD$2,10,IF(LOG('[1]Indicator Data'!W53)&lt;CD$3,0,10-(CD$2-LOG('[1]Indicator Data'!W53))/(CD$2-CD$3)*10))),1)</f>
        <v>5.3</v>
      </c>
      <c r="CE52" s="48">
        <f>'[1]Indicator Data'!W53/'[1]Indicator Data'!$CB53</f>
        <v>0.76279064106494221</v>
      </c>
      <c r="CF52" s="47">
        <f t="shared" si="77"/>
        <v>7.6</v>
      </c>
      <c r="CG52" s="47">
        <f t="shared" si="52"/>
        <v>6.6</v>
      </c>
      <c r="CH52" s="47">
        <f t="shared" si="36"/>
        <v>5.0999999999999996</v>
      </c>
      <c r="CI52" s="47">
        <f>IF('[1]Indicator Data'!BR53="No data","x",ROUND(IF('[1]Indicator Data'!BR53&gt;CI$2,0,IF('[1]Indicator Data'!BR53&lt;CI$3,10,(CI$2-'[1]Indicator Data'!BR53)/(CI$2-CI$3)*10)),1))</f>
        <v>2.5</v>
      </c>
      <c r="CJ52" s="47">
        <f>IF('[1]Indicator Data'!BS53="No data","x",ROUND(IF('[1]Indicator Data'!BS53&gt;CJ$2,0,IF('[1]Indicator Data'!BS53&lt;CJ$3,10,(CJ$2-'[1]Indicator Data'!BS53)/(CJ$2-CJ$3)*10)),1))</f>
        <v>0.6</v>
      </c>
      <c r="CK52" s="47" t="str">
        <f>IF('[1]Indicator Data'!AC53="No data","x",ROUND(IF('[1]Indicator Data'!AC53&gt;CK$2,0,IF('[1]Indicator Data'!AC53&lt;CK$3,10,(CK$2-'[1]Indicator Data'!AC53)/(CK$2-CK$3)*10)),1))</f>
        <v>x</v>
      </c>
      <c r="CL52" s="47">
        <f t="shared" si="37"/>
        <v>1.6</v>
      </c>
      <c r="CM52" s="47">
        <f>IF('[1]Indicator Data'!X53="No data","x",ROUND(IF(LOG('[1]Indicator Data'!X53)&gt;CM$2,10,IF(LOG('[1]Indicator Data'!X53)&lt;CM$3,0,10-(CM$2-LOG('[1]Indicator Data'!X53))/(CM$2-CM$3)*10)),1))</f>
        <v>6.6</v>
      </c>
      <c r="CN52" s="47">
        <f>IF('[1]Indicator Data'!Y53="No data","x",ROUND(IF('[1]Indicator Data'!Y53&gt;CN$2,10,IF('[1]Indicator Data'!Y53&lt;CN$3,0,10-(CN$2-'[1]Indicator Data'!Y53)/(CN$2-CN$3)*10)),1))</f>
        <v>1.4</v>
      </c>
      <c r="CO52" s="47">
        <f>IF('[1]Indicator Data'!Z53="No data","x",ROUND(IF('[1]Indicator Data'!Z53&gt;CO$2,10,IF('[1]Indicator Data'!Z53&lt;CO$3,0,10-(CO$2-'[1]Indicator Data'!Z53)/(CO$2-CO$3)*10)),1))</f>
        <v>7.1</v>
      </c>
      <c r="CP52" s="47" t="str">
        <f>IF('[1]Indicator Data'!AA53="No data","x",ROUND(IF('[1]Indicator Data'!AA53&gt;CP$2,10,IF('[1]Indicator Data'!AA53&lt;CP$3,0,10-(CP$2-'[1]Indicator Data'!AA53)/(CP$2-CP$3)*10)),1))</f>
        <v>x</v>
      </c>
      <c r="CQ52" s="47">
        <f t="shared" si="53"/>
        <v>5</v>
      </c>
      <c r="CR52" s="47">
        <f t="shared" si="54"/>
        <v>3.9</v>
      </c>
      <c r="CS52" s="47" t="str">
        <f>IF('[1]Indicator Data'!AF53="No data","x",ROUND(IF('[1]Indicator Data'!AF53&gt;CS$2,10,IF('[1]Indicator Data'!AF53&lt;CS$3,0,10-(CS$2-'[1]Indicator Data'!AF53)/(CS$2-CS$3)*10)),1))</f>
        <v>x</v>
      </c>
      <c r="CT52" s="47" t="str">
        <f>IF('[1]Indicator Data'!AG53="No data","x",ROUND(IF('[1]Indicator Data'!AG53&gt;CT$2,10,IF('[1]Indicator Data'!AG53&lt;CT$3,0,10-(CT$2-'[1]Indicator Data'!AG53)/(CT$2-CT$3)*10)),1))</f>
        <v>x</v>
      </c>
      <c r="CU52" s="47">
        <f t="shared" si="55"/>
        <v>5</v>
      </c>
      <c r="CV52" s="47">
        <f>IF('[1]Indicator Data'!AB53="No data","x",ROUND(IF('[1]Indicator Data'!AB53&gt;CV$2,10,IF('[1]Indicator Data'!AB53&lt;CV$3,0,10-(CV$2-'[1]Indicator Data'!AB53)/(CV$2-CV$3)*10)),1))</f>
        <v>1.3</v>
      </c>
      <c r="CW52" s="47">
        <f t="shared" si="56"/>
        <v>1.5</v>
      </c>
      <c r="CX52" s="48" t="str">
        <f>IF('[1]Indicator Data'!AD53="No data","x",'[1]Indicator Data'!AD53/'[1]Indicator Data'!$CA53)</f>
        <v>x</v>
      </c>
      <c r="CY52" s="47" t="str">
        <f t="shared" si="78"/>
        <v>x</v>
      </c>
      <c r="CZ52" s="47" t="str">
        <f>IF('[1]Indicator Data'!AE53="No data","x",ROUND(IF('[1]Indicator Data'!AE53&gt;CZ$2,0,IF('[1]Indicator Data'!AE53&lt;CZ$3,10,(CZ$2-'[1]Indicator Data'!AE53)/(CZ$2-CZ$3)*10)),1))</f>
        <v>x</v>
      </c>
      <c r="DA52" s="47" t="str">
        <f t="shared" si="57"/>
        <v>x</v>
      </c>
      <c r="DB52" s="47">
        <f t="shared" si="58"/>
        <v>3.3</v>
      </c>
      <c r="DC52" s="49">
        <f t="shared" si="39"/>
        <v>4.0999999999999996</v>
      </c>
      <c r="DD52" s="51">
        <f t="shared" si="40"/>
        <v>4.9000000000000004</v>
      </c>
      <c r="DE52" s="47">
        <f>ROUND(IF('[1]Indicator Data'!AH53=0,0,IF('[1]Indicator Data'!AH53&gt;DE$2,10,IF('[1]Indicator Data'!AH53&lt;DE$3,0,10-(DE$2-'[1]Indicator Data'!AH53)/(DE$2-DE$3)*10))),1)</f>
        <v>0</v>
      </c>
      <c r="DF52" s="47">
        <f>ROUND(IF('[1]Indicator Data'!AI53=0,0,IF(LOG('[1]Indicator Data'!AI53)&gt;LOG(DF$2),10,IF(LOG('[1]Indicator Data'!AI53)&lt;LOG(DF$3),0,10-(LOG(DF$2)-LOG('[1]Indicator Data'!AI53))/(LOG(DF$2)-LOG(DF$3))*10))),1)</f>
        <v>0</v>
      </c>
      <c r="DG52" s="49">
        <f t="shared" si="41"/>
        <v>0</v>
      </c>
      <c r="DH52" s="47">
        <f>'[1]Indicator Data'!AJ53</f>
        <v>0</v>
      </c>
      <c r="DI52" s="47">
        <f>'[1]Indicator Data'!AK53</f>
        <v>0</v>
      </c>
      <c r="DJ52" s="49">
        <f t="shared" si="42"/>
        <v>0</v>
      </c>
      <c r="DK52" s="51">
        <f t="shared" si="43"/>
        <v>0</v>
      </c>
      <c r="DL52" s="20"/>
      <c r="DM52" s="52"/>
    </row>
    <row r="53" spans="1:117" s="6" customFormat="1" x14ac:dyDescent="0.3">
      <c r="A53" s="44" t="str">
        <f>'[1]Indicator Data'!A54</f>
        <v>Dominican Republic</v>
      </c>
      <c r="B53" s="45" t="str">
        <f>'[1]Indicator Data'!B54</f>
        <v>DOM</v>
      </c>
      <c r="C53" s="46">
        <f>ROUND(IF('[1]Indicator Data'!C54=0,0.1,IF(LOG('[1]Indicator Data'!C54)&gt;C$2,10,IF(LOG('[1]Indicator Data'!C54)&lt;C$3,0,10-(C$2-LOG('[1]Indicator Data'!C54))/(C$2-C$3)*10))),1)</f>
        <v>8.3000000000000007</v>
      </c>
      <c r="D53" s="47">
        <f>ROUND(IF('[1]Indicator Data'!D54=0,0.1,IF(LOG('[1]Indicator Data'!D54)&gt;D$2,10,IF(LOG('[1]Indicator Data'!D54)&lt;D$3,0,10-(D$2-LOG('[1]Indicator Data'!D54))/(D$2-D$3)*10))),1)</f>
        <v>10</v>
      </c>
      <c r="E53" s="47">
        <f t="shared" si="0"/>
        <v>9.3000000000000007</v>
      </c>
      <c r="F53" s="47">
        <f>IF('[1]Indicator Data'!E54="No data",0.1,(ROUND(IF('[1]Indicator Data'!E54=0,0,IF(LOG('[1]Indicator Data'!E54)&gt;F$2,10,IF(LOG('[1]Indicator Data'!E54)&lt;F$3,0,10-(F$2-LOG('[1]Indicator Data'!E54))/(F$2-F$3)*10))),1)))</f>
        <v>6.4</v>
      </c>
      <c r="G53" s="47">
        <f>ROUND(IF('[1]Indicator Data'!F54=0,0,IF(LOG('[1]Indicator Data'!F54)&gt;G$2,10,IF(LOG('[1]Indicator Data'!F54)&lt;G$3,0,10-(G$2-LOG('[1]Indicator Data'!F54))/(G$2-G$3)*10))),1)</f>
        <v>5.9</v>
      </c>
      <c r="H53" s="47">
        <f>ROUND(IF('[1]Indicator Data'!G54=0,0,IF(LOG('[1]Indicator Data'!G54)&gt;H$2,10,IF(LOG('[1]Indicator Data'!G54)&lt;H$3,0,10-(H$2-LOG('[1]Indicator Data'!G54))/(H$2-H$3)*10))),1)</f>
        <v>8.3000000000000007</v>
      </c>
      <c r="I53" s="47">
        <f>ROUND(IF('[1]Indicator Data'!H54=0,0,IF(LOG('[1]Indicator Data'!H54)&gt;I$2,10,IF(LOG('[1]Indicator Data'!H54)&lt;I$3,0,10-(I$2-LOG('[1]Indicator Data'!H54))/(I$2-I$3)*10))),1)</f>
        <v>9.6</v>
      </c>
      <c r="J53" s="47">
        <f t="shared" si="1"/>
        <v>9.1</v>
      </c>
      <c r="K53" s="47">
        <f>ROUND(IF('[1]Indicator Data'!I54=0,0,IF(LOG('[1]Indicator Data'!I54)&gt;K$2,10,IF(LOG('[1]Indicator Data'!I54)&lt;K$3,0,10-(K$2-LOG('[1]Indicator Data'!I54))/(K$2-K$3)*10))),1)</f>
        <v>6.3</v>
      </c>
      <c r="L53" s="47">
        <f t="shared" si="2"/>
        <v>8</v>
      </c>
      <c r="M53" s="47">
        <f>ROUND(IF('[1]Indicator Data'!J54=0,0,IF(LOG('[1]Indicator Data'!J54)&gt;M$2,10,IF(LOG('[1]Indicator Data'!J54)&lt;M$3,0,10-(M$2-LOG('[1]Indicator Data'!J54))/(M$2-M$3)*10))),1)</f>
        <v>0</v>
      </c>
      <c r="N53" s="48">
        <f>'[1]Indicator Data'!C54/'[1]Indicator Data'!$CB54</f>
        <v>2.0713900273317811E-3</v>
      </c>
      <c r="O53" s="48">
        <f>'[1]Indicator Data'!D54/'[1]Indicator Data'!$CB54</f>
        <v>1.8909100069174928E-3</v>
      </c>
      <c r="P53" s="48">
        <f>IF(F53=0.1,"x",'[1]Indicator Data'!E54/'[1]Indicator Data'!$CB54)</f>
        <v>3.3230964682684832E-3</v>
      </c>
      <c r="Q53" s="48">
        <f>'[1]Indicator Data'!F54/'[1]Indicator Data'!$CB54</f>
        <v>3.4839005999016009E-6</v>
      </c>
      <c r="R53" s="48">
        <f>'[1]Indicator Data'!G54/'[1]Indicator Data'!$CB54</f>
        <v>1.8991699548838104E-2</v>
      </c>
      <c r="S53" s="48">
        <f>'[1]Indicator Data'!H54/'[1]Indicator Data'!$CB54</f>
        <v>5.3700303182619051E-3</v>
      </c>
      <c r="T53" s="48">
        <f>'[1]Indicator Data'!I54/'[1]Indicator Data'!$CB54</f>
        <v>1.3494179684559284E-3</v>
      </c>
      <c r="U53" s="48">
        <f>'[1]Indicator Data'!J54/'[1]Indicator Data'!$CB54</f>
        <v>0</v>
      </c>
      <c r="V53" s="47">
        <f t="shared" si="59"/>
        <v>10</v>
      </c>
      <c r="W53" s="47">
        <f t="shared" si="60"/>
        <v>10</v>
      </c>
      <c r="X53" s="47">
        <f t="shared" si="5"/>
        <v>10</v>
      </c>
      <c r="Y53" s="47">
        <f t="shared" si="61"/>
        <v>2.2000000000000002</v>
      </c>
      <c r="Z53" s="47">
        <f t="shared" si="62"/>
        <v>6.8</v>
      </c>
      <c r="AA53" s="47">
        <f t="shared" si="63"/>
        <v>10</v>
      </c>
      <c r="AB53" s="47">
        <f t="shared" si="64"/>
        <v>10</v>
      </c>
      <c r="AC53" s="47">
        <f t="shared" si="10"/>
        <v>10</v>
      </c>
      <c r="AD53" s="47">
        <f t="shared" si="65"/>
        <v>1.3</v>
      </c>
      <c r="AE53" s="47">
        <f t="shared" si="12"/>
        <v>7.8</v>
      </c>
      <c r="AF53" s="47">
        <f t="shared" si="66"/>
        <v>0</v>
      </c>
      <c r="AG53" s="47">
        <f>ROUND(IF('[1]Indicator Data'!K54=0,0,IF('[1]Indicator Data'!K54&gt;AG$2,10,IF('[1]Indicator Data'!K54&lt;AG$3,0,10-(AG$2-'[1]Indicator Data'!K54)/(AG$2-AG$3)*10))),1)</f>
        <v>0</v>
      </c>
      <c r="AH53" s="47">
        <f t="shared" si="67"/>
        <v>9.1999999999999993</v>
      </c>
      <c r="AI53" s="47">
        <f t="shared" si="67"/>
        <v>10</v>
      </c>
      <c r="AJ53" s="47">
        <f t="shared" si="68"/>
        <v>9.1999999999999993</v>
      </c>
      <c r="AK53" s="47">
        <f t="shared" si="68"/>
        <v>9.8000000000000007</v>
      </c>
      <c r="AL53" s="47">
        <f t="shared" si="16"/>
        <v>9.5</v>
      </c>
      <c r="AM53" s="47">
        <f t="shared" si="17"/>
        <v>3.8</v>
      </c>
      <c r="AN53" s="47">
        <f t="shared" si="18"/>
        <v>0</v>
      </c>
      <c r="AO53" s="49">
        <f t="shared" si="19"/>
        <v>9.6999999999999993</v>
      </c>
      <c r="AP53" s="49">
        <f t="shared" si="44"/>
        <v>4.5999999999999996</v>
      </c>
      <c r="AQ53" s="49">
        <f t="shared" si="20"/>
        <v>6.4</v>
      </c>
      <c r="AR53" s="49">
        <f t="shared" si="21"/>
        <v>7.9</v>
      </c>
      <c r="AS53" s="47">
        <f t="shared" si="22"/>
        <v>0</v>
      </c>
      <c r="AT53" s="47">
        <f>IF('[1]Indicator Data'!L54="No data","x",IF('[1]Indicator Data'!CC54&lt;1000,"x",ROUND((IF('[1]Indicator Data'!L54&gt;AT$2,10,IF('[1]Indicator Data'!L54&lt;AT$3,0,10-(AT$2-'[1]Indicator Data'!L54)/(AT$2-AT$3)*10))),1)))</f>
        <v>1</v>
      </c>
      <c r="AU53" s="49">
        <f t="shared" si="23"/>
        <v>0.5</v>
      </c>
      <c r="AV53" s="47" t="str">
        <f>IF('[1]Indicator Data'!M54="No data","x",ROUND(IF('[1]Indicator Data'!M54=0,0,IF(LOG('[1]Indicator Data'!M54)&gt;AV$2,10,IF(LOG('[1]Indicator Data'!M54)&lt;AV$3,0,10-(AV$2-LOG('[1]Indicator Data'!M54))/(AV$2-AV$3)*10))),1))</f>
        <v>x</v>
      </c>
      <c r="AW53" s="48" t="str">
        <f>IF(AV53="x","x",'[1]Indicator Data'!M54/'[1]Indicator Data'!$CB54)</f>
        <v>x</v>
      </c>
      <c r="AX53" s="47" t="str">
        <f t="shared" si="69"/>
        <v>x</v>
      </c>
      <c r="AY53" s="47" t="str">
        <f t="shared" si="45"/>
        <v>x</v>
      </c>
      <c r="AZ53" s="47" t="str">
        <f>IF('[1]Indicator Data'!N54="No data","x",ROUND(IF('[1]Indicator Data'!N54=0,0,IF(LOG('[1]Indicator Data'!N54)&gt;AZ$2,10,IF(LOG('[1]Indicator Data'!N54)&lt;AZ$3,0,10-(AZ$2-LOG('[1]Indicator Data'!N54))/(AZ$2-AZ$3)*10))),1))</f>
        <v>x</v>
      </c>
      <c r="BA53" s="48" t="str">
        <f>IF(AZ53="x","x",'[1]Indicator Data'!N54/'[1]Indicator Data'!$CB54)</f>
        <v>x</v>
      </c>
      <c r="BB53" s="47" t="str">
        <f t="shared" si="70"/>
        <v>x</v>
      </c>
      <c r="BC53" s="47" t="str">
        <f t="shared" si="46"/>
        <v>x</v>
      </c>
      <c r="BD53" s="47" t="str">
        <f>IF('[1]Indicator Data'!O54="No data","x",ROUND(IF('[1]Indicator Data'!O54=0,0,IF(LOG('[1]Indicator Data'!O54)&gt;BD$2,10,IF(LOG('[1]Indicator Data'!O54)&lt;BD$3,0,10-(BD$2-LOG('[1]Indicator Data'!O54))/(BD$2-BD$3)*10))),1))</f>
        <v>x</v>
      </c>
      <c r="BE53" s="48" t="str">
        <f>IF(BD53="x","x",'[1]Indicator Data'!O54/'[1]Indicator Data'!$CB54)</f>
        <v>x</v>
      </c>
      <c r="BF53" s="47" t="str">
        <f t="shared" si="71"/>
        <v>x</v>
      </c>
      <c r="BG53" s="47" t="str">
        <f t="shared" si="47"/>
        <v>x</v>
      </c>
      <c r="BH53" s="47" t="str">
        <f>IF('[1]Indicator Data'!P54="No data","x",ROUND(IF('[1]Indicator Data'!P54=0,0,IF(LOG('[1]Indicator Data'!P54)&gt;BH$2,10,IF(LOG('[1]Indicator Data'!P54)&lt;BH$3,0,10-(BH$2-LOG('[1]Indicator Data'!P54))/(BH$2-BH$3)*10))),1))</f>
        <v>x</v>
      </c>
      <c r="BI53" s="48" t="str">
        <f>IF(BH53="x","x",'[1]Indicator Data'!P54/'[1]Indicator Data'!$CB54)</f>
        <v>x</v>
      </c>
      <c r="BJ53" s="47" t="str">
        <f t="shared" si="72"/>
        <v>x</v>
      </c>
      <c r="BK53" s="47" t="str">
        <f t="shared" si="48"/>
        <v>x</v>
      </c>
      <c r="BL53" s="47" t="str">
        <f t="shared" si="49"/>
        <v>x</v>
      </c>
      <c r="BM53" s="47">
        <f>ROUND(IF('[1]Indicator Data'!Q54=0,0,IF(LOG('[1]Indicator Data'!Q54)&gt;BM$2,10,IF(LOG('[1]Indicator Data'!Q54)&lt;BM$3,0,10-(BM$2-LOG('[1]Indicator Data'!Q54))/(BM$2-BM$3)*10))),1)</f>
        <v>0</v>
      </c>
      <c r="BN53" s="50">
        <f>'[1]Indicator Data'!R54</f>
        <v>0</v>
      </c>
      <c r="BO53" s="47">
        <f t="shared" si="73"/>
        <v>0</v>
      </c>
      <c r="BP53" s="47">
        <f t="shared" si="29"/>
        <v>0</v>
      </c>
      <c r="BQ53" s="47">
        <f>ROUND(IF('[1]Indicator Data'!S54=0,0,IF(LOG('[1]Indicator Data'!S54)&gt;BQ$2,10,IF(LOG('[1]Indicator Data'!S54)&lt;BQ$3,0,10-(BQ$2-LOG('[1]Indicator Data'!S54))/(BQ$2-BQ$3)*10))),1)</f>
        <v>8.4</v>
      </c>
      <c r="BR53" s="50">
        <f>'[1]Indicator Data'!T54</f>
        <v>0.68881609600000004</v>
      </c>
      <c r="BS53" s="47">
        <f t="shared" si="74"/>
        <v>6.9</v>
      </c>
      <c r="BT53" s="47">
        <f t="shared" si="31"/>
        <v>7.7</v>
      </c>
      <c r="BU53" s="47">
        <f t="shared" si="32"/>
        <v>5</v>
      </c>
      <c r="BV53" s="47">
        <f>ROUND(IF('[1]Indicator Data'!U54=0,0,IF(LOG('[1]Indicator Data'!U54)&gt;BV$2,10,IF(LOG('[1]Indicator Data'!U54)&lt;BV$3,0,10-(BV$2-LOG('[1]Indicator Data'!U54))/(BV$2-BV$3)*10))),1)</f>
        <v>8.4</v>
      </c>
      <c r="BW53" s="48">
        <f>'[1]Indicator Data'!U54/'[1]Indicator Data'!$CB54</f>
        <v>0.69730728664863439</v>
      </c>
      <c r="BX53" s="47">
        <f t="shared" si="75"/>
        <v>7.7</v>
      </c>
      <c r="BY53" s="47">
        <f t="shared" si="50"/>
        <v>8.1</v>
      </c>
      <c r="BZ53" s="47">
        <f>ROUND(IF('[1]Indicator Data'!V54=0,0,IF(LOG('[1]Indicator Data'!V54)&gt;BZ$2,10,IF(LOG('[1]Indicator Data'!V54)&lt;BZ$3,0,10-(BZ$2-LOG('[1]Indicator Data'!V54))/(BZ$2-BZ$3)*10))),1)</f>
        <v>8.5</v>
      </c>
      <c r="CA53" s="48">
        <f>IF('[1]Indicator Data'!V54/'[1]Indicator Data'!$CB54&gt;1,1,'[1]Indicator Data'!V54/'[1]Indicator Data'!$CB54)</f>
        <v>0.80136069302360591</v>
      </c>
      <c r="CB53" s="47">
        <f t="shared" si="76"/>
        <v>8</v>
      </c>
      <c r="CC53" s="47">
        <f t="shared" si="51"/>
        <v>8.3000000000000007</v>
      </c>
      <c r="CD53" s="47">
        <f>ROUND(IF('[1]Indicator Data'!W54=0,0,IF(LOG('[1]Indicator Data'!W54)&gt;CD$2,10,IF(LOG('[1]Indicator Data'!W54)&lt;CD$3,0,10-(CD$2-LOG('[1]Indicator Data'!W54))/(CD$2-CD$3)*10))),1)</f>
        <v>8.6</v>
      </c>
      <c r="CE53" s="48">
        <f>'[1]Indicator Data'!W54/'[1]Indicator Data'!$CB54</f>
        <v>0.92071737679641596</v>
      </c>
      <c r="CF53" s="47">
        <f t="shared" si="77"/>
        <v>9.1999999999999993</v>
      </c>
      <c r="CG53" s="47">
        <f t="shared" si="52"/>
        <v>8.9</v>
      </c>
      <c r="CH53" s="47">
        <f t="shared" si="36"/>
        <v>7.8</v>
      </c>
      <c r="CI53" s="47">
        <f>IF('[1]Indicator Data'!BR54="No data","x",ROUND(IF('[1]Indicator Data'!BR54&gt;CI$2,0,IF('[1]Indicator Data'!BR54&lt;CI$3,10,(CI$2-'[1]Indicator Data'!BR54)/(CI$2-CI$3)*10)),1))</f>
        <v>1.8</v>
      </c>
      <c r="CJ53" s="47">
        <f>IF('[1]Indicator Data'!BS54="No data","x",ROUND(IF('[1]Indicator Data'!BS54&gt;CJ$2,0,IF('[1]Indicator Data'!BS54&lt;CJ$3,10,(CJ$2-'[1]Indicator Data'!BS54)/(CJ$2-CJ$3)*10)),1))</f>
        <v>0.6</v>
      </c>
      <c r="CK53" s="47">
        <f>IF('[1]Indicator Data'!AC54="No data","x",ROUND(IF('[1]Indicator Data'!AC54&gt;CK$2,0,IF('[1]Indicator Data'!AC54&lt;CK$3,10,(CK$2-'[1]Indicator Data'!AC54)/(CK$2-CK$3)*10)),1))</f>
        <v>4.5</v>
      </c>
      <c r="CL53" s="47">
        <f t="shared" si="37"/>
        <v>2.2999999999999998</v>
      </c>
      <c r="CM53" s="47">
        <f>IF('[1]Indicator Data'!X54="No data","x",ROUND(IF(LOG('[1]Indicator Data'!X54)&gt;CM$2,10,IF(LOG('[1]Indicator Data'!X54)&lt;CM$3,0,10-(CM$2-LOG('[1]Indicator Data'!X54))/(CM$2-CM$3)*10)),1))</f>
        <v>7.8</v>
      </c>
      <c r="CN53" s="47">
        <f>IF('[1]Indicator Data'!Y54="No data","x",ROUND(IF('[1]Indicator Data'!Y54&gt;CN$2,10,IF('[1]Indicator Data'!Y54&lt;CN$3,0,10-(CN$2-'[1]Indicator Data'!Y54)/(CN$2-CN$3)*10)),1))</f>
        <v>3.8</v>
      </c>
      <c r="CO53" s="47">
        <f>IF('[1]Indicator Data'!Z54="No data","x",ROUND(IF('[1]Indicator Data'!Z54&gt;CO$2,10,IF('[1]Indicator Data'!Z54&lt;CO$3,0,10-(CO$2-'[1]Indicator Data'!Z54)/(CO$2-CO$3)*10)),1))</f>
        <v>8.3000000000000007</v>
      </c>
      <c r="CP53" s="47">
        <f>IF('[1]Indicator Data'!AA54="No data","x",ROUND(IF('[1]Indicator Data'!AA54&gt;CP$2,10,IF('[1]Indicator Data'!AA54&lt;CP$3,0,10-(CP$2-'[1]Indicator Data'!AA54)/(CP$2-CP$3)*10)),1))</f>
        <v>3.7</v>
      </c>
      <c r="CQ53" s="47">
        <f t="shared" si="53"/>
        <v>5.9</v>
      </c>
      <c r="CR53" s="47">
        <f t="shared" si="54"/>
        <v>4.7</v>
      </c>
      <c r="CS53" s="47">
        <f>IF('[1]Indicator Data'!AF54="No data","x",ROUND(IF('[1]Indicator Data'!AF54&gt;CS$2,10,IF('[1]Indicator Data'!AF54&lt;CS$3,0,10-(CS$2-'[1]Indicator Data'!AF54)/(CS$2-CS$3)*10)),1))</f>
        <v>1.6</v>
      </c>
      <c r="CT53" s="47">
        <f>IF('[1]Indicator Data'!AG54="No data","x",ROUND(IF('[1]Indicator Data'!AG54&gt;CT$2,10,IF('[1]Indicator Data'!AG54&lt;CT$3,0,10-(CT$2-'[1]Indicator Data'!AG54)/(CT$2-CT$3)*10)),1))</f>
        <v>2.8</v>
      </c>
      <c r="CU53" s="47">
        <f t="shared" si="55"/>
        <v>4.7</v>
      </c>
      <c r="CV53" s="47">
        <f>IF('[1]Indicator Data'!AB54="No data","x",ROUND(IF('[1]Indicator Data'!AB54&gt;CV$2,10,IF('[1]Indicator Data'!AB54&lt;CV$3,0,10-(CV$2-'[1]Indicator Data'!AB54)/(CV$2-CV$3)*10)),1))</f>
        <v>1</v>
      </c>
      <c r="CW53" s="47">
        <f t="shared" si="56"/>
        <v>2</v>
      </c>
      <c r="CX53" s="48">
        <f>IF('[1]Indicator Data'!AD54="No data","x",'[1]Indicator Data'!AD54/'[1]Indicator Data'!$CA54)</f>
        <v>2.1036321855355652E-4</v>
      </c>
      <c r="CY53" s="47">
        <f t="shared" si="78"/>
        <v>7.9</v>
      </c>
      <c r="CZ53" s="47">
        <f>IF('[1]Indicator Data'!AE54="No data","x",ROUND(IF('[1]Indicator Data'!AE54&gt;CZ$2,0,IF('[1]Indicator Data'!AE54&lt;CZ$3,10,(CZ$2-'[1]Indicator Data'!AE54)/(CZ$2-CZ$3)*10)),1))</f>
        <v>2</v>
      </c>
      <c r="DA53" s="47">
        <f t="shared" si="57"/>
        <v>5</v>
      </c>
      <c r="DB53" s="47">
        <f t="shared" si="58"/>
        <v>3.9</v>
      </c>
      <c r="DC53" s="49">
        <f t="shared" si="39"/>
        <v>5.8</v>
      </c>
      <c r="DD53" s="51">
        <f t="shared" si="40"/>
        <v>6.7</v>
      </c>
      <c r="DE53" s="47">
        <f>ROUND(IF('[1]Indicator Data'!AH54=0,0,IF('[1]Indicator Data'!AH54&gt;DE$2,10,IF('[1]Indicator Data'!AH54&lt;DE$3,0,10-(DE$2-'[1]Indicator Data'!AH54)/(DE$2-DE$3)*10))),1)</f>
        <v>0.4</v>
      </c>
      <c r="DF53" s="47">
        <f>ROUND(IF('[1]Indicator Data'!AI54=0,0,IF(LOG('[1]Indicator Data'!AI54)&gt;LOG(DF$2),10,IF(LOG('[1]Indicator Data'!AI54)&lt;LOG(DF$3),0,10-(LOG(DF$2)-LOG('[1]Indicator Data'!AI54))/(LOG(DF$2)-LOG(DF$3))*10))),1)</f>
        <v>3.1</v>
      </c>
      <c r="DG53" s="49">
        <f t="shared" si="41"/>
        <v>1.8</v>
      </c>
      <c r="DH53" s="47">
        <f>'[1]Indicator Data'!AJ54</f>
        <v>0</v>
      </c>
      <c r="DI53" s="47">
        <f>'[1]Indicator Data'!AK54</f>
        <v>0</v>
      </c>
      <c r="DJ53" s="49">
        <f t="shared" si="42"/>
        <v>0</v>
      </c>
      <c r="DK53" s="51">
        <f t="shared" si="43"/>
        <v>1.3</v>
      </c>
      <c r="DL53" s="20"/>
      <c r="DM53" s="52"/>
    </row>
    <row r="54" spans="1:117" s="6" customFormat="1" x14ac:dyDescent="0.3">
      <c r="A54" s="44" t="str">
        <f>'[1]Indicator Data'!A55</f>
        <v>Ecuador</v>
      </c>
      <c r="B54" s="45" t="str">
        <f>'[1]Indicator Data'!B55</f>
        <v>ECU</v>
      </c>
      <c r="C54" s="46">
        <f>ROUND(IF('[1]Indicator Data'!C55=0,0.1,IF(LOG('[1]Indicator Data'!C55)&gt;C$2,10,IF(LOG('[1]Indicator Data'!C55)&lt;C$3,0,10-(C$2-LOG('[1]Indicator Data'!C55))/(C$2-C$3)*10))),1)</f>
        <v>8.8000000000000007</v>
      </c>
      <c r="D54" s="47">
        <f>ROUND(IF('[1]Indicator Data'!D55=0,0.1,IF(LOG('[1]Indicator Data'!D55)&gt;D$2,10,IF(LOG('[1]Indicator Data'!D55)&lt;D$3,0,10-(D$2-LOG('[1]Indicator Data'!D55))/(D$2-D$3)*10))),1)</f>
        <v>10</v>
      </c>
      <c r="E54" s="47">
        <f t="shared" si="0"/>
        <v>9.5</v>
      </c>
      <c r="F54" s="47">
        <f>IF('[1]Indicator Data'!E55="No data",0.1,(ROUND(IF('[1]Indicator Data'!E55=0,0,IF(LOG('[1]Indicator Data'!E55)&gt;F$2,10,IF(LOG('[1]Indicator Data'!E55)&lt;F$3,0,10-(F$2-LOG('[1]Indicator Data'!E55))/(F$2-F$3)*10))),1)))</f>
        <v>7.8</v>
      </c>
      <c r="G54" s="47">
        <f>ROUND(IF('[1]Indicator Data'!F55=0,0,IF(LOG('[1]Indicator Data'!F55)&gt;G$2,10,IF(LOG('[1]Indicator Data'!F55)&lt;G$3,0,10-(G$2-LOG('[1]Indicator Data'!F55))/(G$2-G$3)*10))),1)</f>
        <v>8.5</v>
      </c>
      <c r="H54" s="47">
        <f>ROUND(IF('[1]Indicator Data'!G55=0,0,IF(LOG('[1]Indicator Data'!G55)&gt;H$2,10,IF(LOG('[1]Indicator Data'!G55)&lt;H$3,0,10-(H$2-LOG('[1]Indicator Data'!G55))/(H$2-H$3)*10))),1)</f>
        <v>0</v>
      </c>
      <c r="I54" s="47">
        <f>ROUND(IF('[1]Indicator Data'!H55=0,0,IF(LOG('[1]Indicator Data'!H55)&gt;I$2,10,IF(LOG('[1]Indicator Data'!H55)&lt;I$3,0,10-(I$2-LOG('[1]Indicator Data'!H55))/(I$2-I$3)*10))),1)</f>
        <v>0</v>
      </c>
      <c r="J54" s="47">
        <f t="shared" si="1"/>
        <v>0</v>
      </c>
      <c r="K54" s="47">
        <f>ROUND(IF('[1]Indicator Data'!I55=0,0,IF(LOG('[1]Indicator Data'!I55)&gt;K$2,10,IF(LOG('[1]Indicator Data'!I55)&lt;K$3,0,10-(K$2-LOG('[1]Indicator Data'!I55))/(K$2-K$3)*10))),1)</f>
        <v>0</v>
      </c>
      <c r="L54" s="47">
        <f t="shared" si="2"/>
        <v>0</v>
      </c>
      <c r="M54" s="47">
        <f>ROUND(IF('[1]Indicator Data'!J55=0,0,IF(LOG('[1]Indicator Data'!J55)&gt;M$2,10,IF(LOG('[1]Indicator Data'!J55)&lt;M$3,0,10-(M$2-LOG('[1]Indicator Data'!J55))/(M$2-M$3)*10))),1)</f>
        <v>6.5</v>
      </c>
      <c r="N54" s="48">
        <f>'[1]Indicator Data'!C55/'[1]Indicator Data'!$CB55</f>
        <v>2.0842489049792347E-3</v>
      </c>
      <c r="O54" s="48">
        <f>'[1]Indicator Data'!D55/'[1]Indicator Data'!$CB55</f>
        <v>2.0340075545288131E-3</v>
      </c>
      <c r="P54" s="48">
        <f>IF(F54=0.1,"x",'[1]Indicator Data'!E55/'[1]Indicator Data'!$CB55)</f>
        <v>7.8841468334929967E-3</v>
      </c>
      <c r="Q54" s="48">
        <f>'[1]Indicator Data'!F55/'[1]Indicator Data'!$CB55</f>
        <v>7.6009693298424635E-5</v>
      </c>
      <c r="R54" s="48">
        <f>'[1]Indicator Data'!G55/'[1]Indicator Data'!$CB55</f>
        <v>0</v>
      </c>
      <c r="S54" s="48">
        <f>'[1]Indicator Data'!H55/'[1]Indicator Data'!$CB55</f>
        <v>0</v>
      </c>
      <c r="T54" s="48">
        <f>'[1]Indicator Data'!I55/'[1]Indicator Data'!$CB55</f>
        <v>0</v>
      </c>
      <c r="U54" s="48">
        <f>'[1]Indicator Data'!J55/'[1]Indicator Data'!$CB55</f>
        <v>2.5595054042225709E-4</v>
      </c>
      <c r="V54" s="47">
        <f t="shared" si="59"/>
        <v>10</v>
      </c>
      <c r="W54" s="47">
        <f t="shared" si="60"/>
        <v>10</v>
      </c>
      <c r="X54" s="47">
        <f t="shared" si="5"/>
        <v>10</v>
      </c>
      <c r="Y54" s="47">
        <f t="shared" si="61"/>
        <v>5.3</v>
      </c>
      <c r="Z54" s="47">
        <f t="shared" si="62"/>
        <v>9.6999999999999993</v>
      </c>
      <c r="AA54" s="47">
        <f t="shared" si="63"/>
        <v>0</v>
      </c>
      <c r="AB54" s="47">
        <f t="shared" si="64"/>
        <v>0</v>
      </c>
      <c r="AC54" s="47">
        <f t="shared" si="10"/>
        <v>0</v>
      </c>
      <c r="AD54" s="47">
        <f t="shared" si="65"/>
        <v>0</v>
      </c>
      <c r="AE54" s="47">
        <f t="shared" si="12"/>
        <v>0</v>
      </c>
      <c r="AF54" s="47">
        <f t="shared" si="66"/>
        <v>0.1</v>
      </c>
      <c r="AG54" s="47">
        <f>ROUND(IF('[1]Indicator Data'!K55=0,0,IF('[1]Indicator Data'!K55&gt;AG$2,10,IF('[1]Indicator Data'!K55&lt;AG$3,0,10-(AG$2-'[1]Indicator Data'!K55)/(AG$2-AG$3)*10))),1)</f>
        <v>2.9</v>
      </c>
      <c r="AH54" s="47">
        <f t="shared" si="67"/>
        <v>9.4</v>
      </c>
      <c r="AI54" s="47">
        <f t="shared" si="67"/>
        <v>10</v>
      </c>
      <c r="AJ54" s="47">
        <f t="shared" si="68"/>
        <v>0</v>
      </c>
      <c r="AK54" s="47">
        <f t="shared" si="68"/>
        <v>0</v>
      </c>
      <c r="AL54" s="47">
        <f t="shared" si="16"/>
        <v>0</v>
      </c>
      <c r="AM54" s="47">
        <f t="shared" si="17"/>
        <v>0</v>
      </c>
      <c r="AN54" s="47">
        <f t="shared" si="18"/>
        <v>4</v>
      </c>
      <c r="AO54" s="49">
        <f t="shared" si="19"/>
        <v>9.8000000000000007</v>
      </c>
      <c r="AP54" s="49">
        <f t="shared" si="44"/>
        <v>6.7</v>
      </c>
      <c r="AQ54" s="49">
        <f t="shared" si="20"/>
        <v>9.1999999999999993</v>
      </c>
      <c r="AR54" s="49">
        <f t="shared" si="21"/>
        <v>0</v>
      </c>
      <c r="AS54" s="47">
        <f t="shared" si="22"/>
        <v>3.5</v>
      </c>
      <c r="AT54" s="47">
        <f>IF('[1]Indicator Data'!L55="No data","x",IF('[1]Indicator Data'!CC55&lt;1000,"x",ROUND((IF('[1]Indicator Data'!L55&gt;AT$2,10,IF('[1]Indicator Data'!L55&lt;AT$3,0,10-(AT$2-'[1]Indicator Data'!L55)/(AT$2-AT$3)*10))),1)))</f>
        <v>3.8</v>
      </c>
      <c r="AU54" s="49">
        <f t="shared" si="23"/>
        <v>3.7</v>
      </c>
      <c r="AV54" s="47" t="str">
        <f>IF('[1]Indicator Data'!M55="No data","x",ROUND(IF('[1]Indicator Data'!M55=0,0,IF(LOG('[1]Indicator Data'!M55)&gt;AV$2,10,IF(LOG('[1]Indicator Data'!M55)&lt;AV$3,0,10-(AV$2-LOG('[1]Indicator Data'!M55))/(AV$2-AV$3)*10))),1))</f>
        <v>x</v>
      </c>
      <c r="AW54" s="48" t="str">
        <f>IF(AV54="x","x",'[1]Indicator Data'!M55/'[1]Indicator Data'!$CB55)</f>
        <v>x</v>
      </c>
      <c r="AX54" s="47" t="str">
        <f t="shared" si="69"/>
        <v>x</v>
      </c>
      <c r="AY54" s="47" t="str">
        <f t="shared" si="45"/>
        <v>x</v>
      </c>
      <c r="AZ54" s="47" t="str">
        <f>IF('[1]Indicator Data'!N55="No data","x",ROUND(IF('[1]Indicator Data'!N55=0,0,IF(LOG('[1]Indicator Data'!N55)&gt;AZ$2,10,IF(LOG('[1]Indicator Data'!N55)&lt;AZ$3,0,10-(AZ$2-LOG('[1]Indicator Data'!N55))/(AZ$2-AZ$3)*10))),1))</f>
        <v>x</v>
      </c>
      <c r="BA54" s="48" t="str">
        <f>IF(AZ54="x","x",'[1]Indicator Data'!N55/'[1]Indicator Data'!$CB55)</f>
        <v>x</v>
      </c>
      <c r="BB54" s="47" t="str">
        <f t="shared" si="70"/>
        <v>x</v>
      </c>
      <c r="BC54" s="47" t="str">
        <f t="shared" si="46"/>
        <v>x</v>
      </c>
      <c r="BD54" s="47" t="str">
        <f>IF('[1]Indicator Data'!O55="No data","x",ROUND(IF('[1]Indicator Data'!O55=0,0,IF(LOG('[1]Indicator Data'!O55)&gt;BD$2,10,IF(LOG('[1]Indicator Data'!O55)&lt;BD$3,0,10-(BD$2-LOG('[1]Indicator Data'!O55))/(BD$2-BD$3)*10))),1))</f>
        <v>x</v>
      </c>
      <c r="BE54" s="48" t="str">
        <f>IF(BD54="x","x",'[1]Indicator Data'!O55/'[1]Indicator Data'!$CB55)</f>
        <v>x</v>
      </c>
      <c r="BF54" s="47" t="str">
        <f t="shared" si="71"/>
        <v>x</v>
      </c>
      <c r="BG54" s="47" t="str">
        <f t="shared" si="47"/>
        <v>x</v>
      </c>
      <c r="BH54" s="47" t="str">
        <f>IF('[1]Indicator Data'!P55="No data","x",ROUND(IF('[1]Indicator Data'!P55=0,0,IF(LOG('[1]Indicator Data'!P55)&gt;BH$2,10,IF(LOG('[1]Indicator Data'!P55)&lt;BH$3,0,10-(BH$2-LOG('[1]Indicator Data'!P55))/(BH$2-BH$3)*10))),1))</f>
        <v>x</v>
      </c>
      <c r="BI54" s="48" t="str">
        <f>IF(BH54="x","x",'[1]Indicator Data'!P55/'[1]Indicator Data'!$CB55)</f>
        <v>x</v>
      </c>
      <c r="BJ54" s="47" t="str">
        <f t="shared" si="72"/>
        <v>x</v>
      </c>
      <c r="BK54" s="47" t="str">
        <f t="shared" si="48"/>
        <v>x</v>
      </c>
      <c r="BL54" s="47" t="str">
        <f t="shared" si="49"/>
        <v>x</v>
      </c>
      <c r="BM54" s="47">
        <f>ROUND(IF('[1]Indicator Data'!Q55=0,0,IF(LOG('[1]Indicator Data'!Q55)&gt;BM$2,10,IF(LOG('[1]Indicator Data'!Q55)&lt;BM$3,0,10-(BM$2-LOG('[1]Indicator Data'!Q55))/(BM$2-BM$3)*10))),1)</f>
        <v>8.6</v>
      </c>
      <c r="BN54" s="50">
        <f>'[1]Indicator Data'!R55</f>
        <v>0.59265142599999998</v>
      </c>
      <c r="BO54" s="47">
        <f t="shared" si="73"/>
        <v>5.9</v>
      </c>
      <c r="BP54" s="47">
        <f t="shared" si="29"/>
        <v>7.5</v>
      </c>
      <c r="BQ54" s="47">
        <f>ROUND(IF('[1]Indicator Data'!S55=0,0,IF(LOG('[1]Indicator Data'!S55)&gt;BQ$2,10,IF(LOG('[1]Indicator Data'!S55)&lt;BQ$3,0,10-(BQ$2-LOG('[1]Indicator Data'!S55))/(BQ$2-BQ$3)*10))),1)</f>
        <v>8.4</v>
      </c>
      <c r="BR54" s="50">
        <f>'[1]Indicator Data'!T55</f>
        <v>0.44473254499999998</v>
      </c>
      <c r="BS54" s="47">
        <f t="shared" si="74"/>
        <v>4.4000000000000004</v>
      </c>
      <c r="BT54" s="47">
        <f t="shared" si="31"/>
        <v>6.8</v>
      </c>
      <c r="BU54" s="47">
        <f t="shared" si="32"/>
        <v>7.2</v>
      </c>
      <c r="BV54" s="47">
        <f>ROUND(IF('[1]Indicator Data'!U55=0,0,IF(LOG('[1]Indicator Data'!U55)&gt;BV$2,10,IF(LOG('[1]Indicator Data'!U55)&lt;BV$3,0,10-(BV$2-LOG('[1]Indicator Data'!U55))/(BV$2-BV$3)*10))),1)</f>
        <v>8.4</v>
      </c>
      <c r="BW54" s="48">
        <f>'[1]Indicator Data'!U55/'[1]Indicator Data'!$CB55</f>
        <v>0.45259740875004051</v>
      </c>
      <c r="BX54" s="47">
        <f t="shared" si="75"/>
        <v>5</v>
      </c>
      <c r="BY54" s="47">
        <f t="shared" si="50"/>
        <v>7</v>
      </c>
      <c r="BZ54" s="47">
        <f>ROUND(IF('[1]Indicator Data'!V55=0,0,IF(LOG('[1]Indicator Data'!V55)&gt;BZ$2,10,IF(LOG('[1]Indicator Data'!V55)&lt;BZ$3,0,10-(BZ$2-LOG('[1]Indicator Data'!V55))/(BZ$2-BZ$3)*10))),1)</f>
        <v>8.4</v>
      </c>
      <c r="CA54" s="48">
        <f>IF('[1]Indicator Data'!V55/'[1]Indicator Data'!$CB55&gt;1,1,'[1]Indicator Data'!V55/'[1]Indicator Data'!$CB55)</f>
        <v>0.45589717607718916</v>
      </c>
      <c r="CB54" s="47">
        <f t="shared" si="76"/>
        <v>4.5999999999999996</v>
      </c>
      <c r="CC54" s="47">
        <f t="shared" si="51"/>
        <v>6.9</v>
      </c>
      <c r="CD54" s="47">
        <f>ROUND(IF('[1]Indicator Data'!W55=0,0,IF(LOG('[1]Indicator Data'!W55)&gt;CD$2,10,IF(LOG('[1]Indicator Data'!W55)&lt;CD$3,0,10-(CD$2-LOG('[1]Indicator Data'!W55))/(CD$2-CD$3)*10))),1)</f>
        <v>8.5</v>
      </c>
      <c r="CE54" s="48">
        <f>'[1]Indicator Data'!W55/'[1]Indicator Data'!$CB55</f>
        <v>0.58922064232252735</v>
      </c>
      <c r="CF54" s="47">
        <f t="shared" si="77"/>
        <v>5.9</v>
      </c>
      <c r="CG54" s="47">
        <f t="shared" si="52"/>
        <v>7.4</v>
      </c>
      <c r="CH54" s="47">
        <f t="shared" si="36"/>
        <v>7.1</v>
      </c>
      <c r="CI54" s="47">
        <f>IF('[1]Indicator Data'!BR55="No data","x",ROUND(IF('[1]Indicator Data'!BR55&gt;CI$2,0,IF('[1]Indicator Data'!BR55&lt;CI$3,10,(CI$2-'[1]Indicator Data'!BR55)/(CI$2-CI$3)*10)),1))</f>
        <v>1.3</v>
      </c>
      <c r="CJ54" s="47">
        <f>IF('[1]Indicator Data'!BS55="No data","x",ROUND(IF('[1]Indicator Data'!BS55&gt;CJ$2,0,IF('[1]Indicator Data'!BS55&lt;CJ$3,10,(CJ$2-'[1]Indicator Data'!BS55)/(CJ$2-CJ$3)*10)),1))</f>
        <v>1</v>
      </c>
      <c r="CK54" s="47">
        <f>IF('[1]Indicator Data'!AC55="No data","x",ROUND(IF('[1]Indicator Data'!AC55&gt;CK$2,0,IF('[1]Indicator Data'!AC55&lt;CK$3,10,(CK$2-'[1]Indicator Data'!AC55)/(CK$2-CK$3)*10)),1))</f>
        <v>1.9</v>
      </c>
      <c r="CL54" s="47">
        <f t="shared" si="37"/>
        <v>1.4</v>
      </c>
      <c r="CM54" s="47">
        <f>IF('[1]Indicator Data'!X55="No data","x",ROUND(IF(LOG('[1]Indicator Data'!X55)&gt;CM$2,10,IF(LOG('[1]Indicator Data'!X55)&lt;CM$3,0,10-(CM$2-LOG('[1]Indicator Data'!X55))/(CM$2-CM$3)*10)),1))</f>
        <v>6.1</v>
      </c>
      <c r="CN54" s="47">
        <f>IF('[1]Indicator Data'!Y55="No data","x",ROUND(IF('[1]Indicator Data'!Y55&gt;CN$2,10,IF('[1]Indicator Data'!Y55&lt;CN$3,0,10-(CN$2-'[1]Indicator Data'!Y55)/(CN$2-CN$3)*10)),1))</f>
        <v>3.6</v>
      </c>
      <c r="CO54" s="47">
        <f>IF('[1]Indicator Data'!Z55="No data","x",ROUND(IF('[1]Indicator Data'!Z55&gt;CO$2,10,IF('[1]Indicator Data'!Z55&lt;CO$3,0,10-(CO$2-'[1]Indicator Data'!Z55)/(CO$2-CO$3)*10)),1))</f>
        <v>6.4</v>
      </c>
      <c r="CP54" s="47">
        <f>IF('[1]Indicator Data'!AA55="No data","x",ROUND(IF('[1]Indicator Data'!AA55&gt;CP$2,10,IF('[1]Indicator Data'!AA55&lt;CP$3,0,10-(CP$2-'[1]Indicator Data'!AA55)/(CP$2-CP$3)*10)),1))</f>
        <v>4.4000000000000004</v>
      </c>
      <c r="CQ54" s="47">
        <f t="shared" si="53"/>
        <v>5.0999999999999996</v>
      </c>
      <c r="CR54" s="47">
        <f t="shared" si="54"/>
        <v>3.9</v>
      </c>
      <c r="CS54" s="47">
        <f>IF('[1]Indicator Data'!AF55="No data","x",ROUND(IF('[1]Indicator Data'!AF55&gt;CS$2,10,IF('[1]Indicator Data'!AF55&lt;CS$3,0,10-(CS$2-'[1]Indicator Data'!AF55)/(CS$2-CS$3)*10)),1))</f>
        <v>2.2000000000000002</v>
      </c>
      <c r="CT54" s="47">
        <f>IF('[1]Indicator Data'!AG55="No data","x",ROUND(IF('[1]Indicator Data'!AG55&gt;CT$2,10,IF('[1]Indicator Data'!AG55&lt;CT$3,0,10-(CT$2-'[1]Indicator Data'!AG55)/(CT$2-CT$3)*10)),1))</f>
        <v>3</v>
      </c>
      <c r="CU54" s="47">
        <f t="shared" si="55"/>
        <v>4.3</v>
      </c>
      <c r="CV54" s="47">
        <f>IF('[1]Indicator Data'!AB55="No data","x",ROUND(IF('[1]Indicator Data'!AB55&gt;CV$2,10,IF('[1]Indicator Data'!AB55&lt;CV$3,0,10-(CV$2-'[1]Indicator Data'!AB55)/(CV$2-CV$3)*10)),1))</f>
        <v>0.7</v>
      </c>
      <c r="CW54" s="47">
        <f t="shared" si="56"/>
        <v>1.2</v>
      </c>
      <c r="CX54" s="48">
        <f>IF('[1]Indicator Data'!AD55="No data","x",'[1]Indicator Data'!AD55/'[1]Indicator Data'!$CA55)</f>
        <v>3.0272526421153698E-4</v>
      </c>
      <c r="CY54" s="47">
        <f t="shared" si="78"/>
        <v>7</v>
      </c>
      <c r="CZ54" s="47">
        <f>IF('[1]Indicator Data'!AE55="No data","x",ROUND(IF('[1]Indicator Data'!AE55&gt;CZ$2,0,IF('[1]Indicator Data'!AE55&lt;CZ$3,10,(CZ$2-'[1]Indicator Data'!AE55)/(CZ$2-CZ$3)*10)),1))</f>
        <v>2</v>
      </c>
      <c r="DA54" s="47">
        <f t="shared" si="57"/>
        <v>4.5</v>
      </c>
      <c r="DB54" s="47">
        <f t="shared" si="58"/>
        <v>3.3</v>
      </c>
      <c r="DC54" s="49">
        <f t="shared" si="39"/>
        <v>5</v>
      </c>
      <c r="DD54" s="51">
        <f t="shared" si="40"/>
        <v>6.9</v>
      </c>
      <c r="DE54" s="47">
        <f>ROUND(IF('[1]Indicator Data'!AH55=0,0,IF('[1]Indicator Data'!AH55&gt;DE$2,10,IF('[1]Indicator Data'!AH55&lt;DE$3,0,10-(DE$2-'[1]Indicator Data'!AH55)/(DE$2-DE$3)*10))),1)</f>
        <v>1.5</v>
      </c>
      <c r="DF54" s="47">
        <f>ROUND(IF('[1]Indicator Data'!AI55=0,0,IF(LOG('[1]Indicator Data'!AI55)&gt;LOG(DF$2),10,IF(LOG('[1]Indicator Data'!AI55)&lt;LOG(DF$3),0,10-(LOG(DF$2)-LOG('[1]Indicator Data'!AI55))/(LOG(DF$2)-LOG(DF$3))*10))),1)</f>
        <v>1.5</v>
      </c>
      <c r="DG54" s="49">
        <f t="shared" si="41"/>
        <v>1.5</v>
      </c>
      <c r="DH54" s="47">
        <f>'[1]Indicator Data'!AJ55</f>
        <v>0</v>
      </c>
      <c r="DI54" s="47">
        <f>'[1]Indicator Data'!AK55</f>
        <v>0</v>
      </c>
      <c r="DJ54" s="49">
        <f t="shared" si="42"/>
        <v>0</v>
      </c>
      <c r="DK54" s="51">
        <f t="shared" si="43"/>
        <v>1.1000000000000001</v>
      </c>
      <c r="DL54" s="20"/>
      <c r="DM54" s="52"/>
    </row>
    <row r="55" spans="1:117" s="6" customFormat="1" x14ac:dyDescent="0.3">
      <c r="A55" s="44" t="str">
        <f>'[1]Indicator Data'!A56</f>
        <v>Egypt</v>
      </c>
      <c r="B55" s="45" t="str">
        <f>'[1]Indicator Data'!B56</f>
        <v>EGY</v>
      </c>
      <c r="C55" s="46">
        <f>ROUND(IF('[1]Indicator Data'!C56=0,0.1,IF(LOG('[1]Indicator Data'!C56)&gt;C$2,10,IF(LOG('[1]Indicator Data'!C56)&lt;C$3,0,10-(C$2-LOG('[1]Indicator Data'!C56))/(C$2-C$3)*10))),1)</f>
        <v>9.5</v>
      </c>
      <c r="D55" s="47">
        <f>ROUND(IF('[1]Indicator Data'!D56=0,0.1,IF(LOG('[1]Indicator Data'!D56)&gt;D$2,10,IF(LOG('[1]Indicator Data'!D56)&lt;D$3,0,10-(D$2-LOG('[1]Indicator Data'!D56))/(D$2-D$3)*10))),1)</f>
        <v>0</v>
      </c>
      <c r="E55" s="47">
        <f t="shared" si="0"/>
        <v>6.9</v>
      </c>
      <c r="F55" s="47">
        <f>IF('[1]Indicator Data'!E56="No data",0.1,(ROUND(IF('[1]Indicator Data'!E56=0,0,IF(LOG('[1]Indicator Data'!E56)&gt;F$2,10,IF(LOG('[1]Indicator Data'!E56)&lt;F$3,0,10-(F$2-LOG('[1]Indicator Data'!E56))/(F$2-F$3)*10))),1)))</f>
        <v>9.6</v>
      </c>
      <c r="G55" s="47">
        <f>ROUND(IF('[1]Indicator Data'!F56=0,0,IF(LOG('[1]Indicator Data'!F56)&gt;G$2,10,IF(LOG('[1]Indicator Data'!F56)&lt;G$3,0,10-(G$2-LOG('[1]Indicator Data'!F56))/(G$2-G$3)*10))),1)</f>
        <v>7.6</v>
      </c>
      <c r="H55" s="47">
        <f>ROUND(IF('[1]Indicator Data'!G56=0,0,IF(LOG('[1]Indicator Data'!G56)&gt;H$2,10,IF(LOG('[1]Indicator Data'!G56)&lt;H$3,0,10-(H$2-LOG('[1]Indicator Data'!G56))/(H$2-H$3)*10))),1)</f>
        <v>0</v>
      </c>
      <c r="I55" s="47">
        <f>ROUND(IF('[1]Indicator Data'!H56=0,0,IF(LOG('[1]Indicator Data'!H56)&gt;I$2,10,IF(LOG('[1]Indicator Data'!H56)&lt;I$3,0,10-(I$2-LOG('[1]Indicator Data'!H56))/(I$2-I$3)*10))),1)</f>
        <v>0</v>
      </c>
      <c r="J55" s="47">
        <f t="shared" si="1"/>
        <v>0</v>
      </c>
      <c r="K55" s="47">
        <f>ROUND(IF('[1]Indicator Data'!I56=0,0,IF(LOG('[1]Indicator Data'!I56)&gt;K$2,10,IF(LOG('[1]Indicator Data'!I56)&lt;K$3,0,10-(K$2-LOG('[1]Indicator Data'!I56))/(K$2-K$3)*10))),1)</f>
        <v>0</v>
      </c>
      <c r="L55" s="47">
        <f t="shared" si="2"/>
        <v>0</v>
      </c>
      <c r="M55" s="47">
        <f>ROUND(IF('[1]Indicator Data'!J56=0,0,IF(LOG('[1]Indicator Data'!J56)&gt;M$2,10,IF(LOG('[1]Indicator Data'!J56)&lt;M$3,0,10-(M$2-LOG('[1]Indicator Data'!J56))/(M$2-M$3)*10))),1)</f>
        <v>0</v>
      </c>
      <c r="N55" s="48">
        <f>'[1]Indicator Data'!C56/'[1]Indicator Data'!$CB56</f>
        <v>7.2105231165732865E-4</v>
      </c>
      <c r="O55" s="48">
        <f>'[1]Indicator Data'!D56/'[1]Indicator Data'!$CB56</f>
        <v>2.8416051138588195E-10</v>
      </c>
      <c r="P55" s="48">
        <f>IF(F55=0.1,"x",'[1]Indicator Data'!E56/'[1]Indicator Data'!$CB56)</f>
        <v>7.7621237729317014E-3</v>
      </c>
      <c r="Q55" s="48">
        <f>'[1]Indicator Data'!F56/'[1]Indicator Data'!$CB56</f>
        <v>3.7400353005920471E-6</v>
      </c>
      <c r="R55" s="48">
        <f>'[1]Indicator Data'!G56/'[1]Indicator Data'!$CB56</f>
        <v>0</v>
      </c>
      <c r="S55" s="48">
        <f>'[1]Indicator Data'!H56/'[1]Indicator Data'!$CB56</f>
        <v>0</v>
      </c>
      <c r="T55" s="48">
        <f>'[1]Indicator Data'!I56/'[1]Indicator Data'!$CB56</f>
        <v>0</v>
      </c>
      <c r="U55" s="48">
        <f>'[1]Indicator Data'!J56/'[1]Indicator Data'!$CB56</f>
        <v>0</v>
      </c>
      <c r="V55" s="47">
        <f t="shared" si="59"/>
        <v>3.6</v>
      </c>
      <c r="W55" s="47">
        <f t="shared" si="60"/>
        <v>0</v>
      </c>
      <c r="X55" s="47">
        <f t="shared" si="5"/>
        <v>2</v>
      </c>
      <c r="Y55" s="47">
        <f t="shared" si="61"/>
        <v>5.2</v>
      </c>
      <c r="Z55" s="47">
        <f t="shared" si="62"/>
        <v>6.8</v>
      </c>
      <c r="AA55" s="47">
        <f t="shared" si="63"/>
        <v>0</v>
      </c>
      <c r="AB55" s="47">
        <f t="shared" si="64"/>
        <v>0</v>
      </c>
      <c r="AC55" s="47">
        <f t="shared" si="10"/>
        <v>0</v>
      </c>
      <c r="AD55" s="47">
        <f t="shared" si="65"/>
        <v>0</v>
      </c>
      <c r="AE55" s="47">
        <f t="shared" si="12"/>
        <v>0</v>
      </c>
      <c r="AF55" s="47">
        <f t="shared" si="66"/>
        <v>0</v>
      </c>
      <c r="AG55" s="47">
        <f>ROUND(IF('[1]Indicator Data'!K56=0,0,IF('[1]Indicator Data'!K56&gt;AG$2,10,IF('[1]Indicator Data'!K56&lt;AG$3,0,10-(AG$2-'[1]Indicator Data'!K56)/(AG$2-AG$3)*10))),1)</f>
        <v>0</v>
      </c>
      <c r="AH55" s="47">
        <f t="shared" si="67"/>
        <v>6.6</v>
      </c>
      <c r="AI55" s="47">
        <f t="shared" si="67"/>
        <v>0</v>
      </c>
      <c r="AJ55" s="47">
        <f t="shared" si="68"/>
        <v>0</v>
      </c>
      <c r="AK55" s="47">
        <f t="shared" si="68"/>
        <v>0</v>
      </c>
      <c r="AL55" s="47">
        <f t="shared" si="16"/>
        <v>0</v>
      </c>
      <c r="AM55" s="47">
        <f t="shared" si="17"/>
        <v>0</v>
      </c>
      <c r="AN55" s="47">
        <f t="shared" si="18"/>
        <v>0</v>
      </c>
      <c r="AO55" s="49">
        <f t="shared" si="19"/>
        <v>4.9000000000000004</v>
      </c>
      <c r="AP55" s="49">
        <f t="shared" si="44"/>
        <v>8.1</v>
      </c>
      <c r="AQ55" s="49">
        <f t="shared" si="20"/>
        <v>7.2</v>
      </c>
      <c r="AR55" s="49">
        <f t="shared" si="21"/>
        <v>0</v>
      </c>
      <c r="AS55" s="47">
        <f t="shared" si="22"/>
        <v>0</v>
      </c>
      <c r="AT55" s="47">
        <f>IF('[1]Indicator Data'!L56="No data","x",IF('[1]Indicator Data'!CC56&lt;1000,"x",ROUND((IF('[1]Indicator Data'!L56&gt;AT$2,10,IF('[1]Indicator Data'!L56&lt;AT$3,0,10-(AT$2-'[1]Indicator Data'!L56)/(AT$2-AT$3)*10))),1)))</f>
        <v>3.8</v>
      </c>
      <c r="AU55" s="49">
        <f t="shared" si="23"/>
        <v>1.9</v>
      </c>
      <c r="AV55" s="47">
        <f>IF('[1]Indicator Data'!M56="No data","x",ROUND(IF('[1]Indicator Data'!M56=0,0,IF(LOG('[1]Indicator Data'!M56)&gt;AV$2,10,IF(LOG('[1]Indicator Data'!M56)&lt;AV$3,0,10-(AV$2-LOG('[1]Indicator Data'!M56))/(AV$2-AV$3)*10))),1))</f>
        <v>9</v>
      </c>
      <c r="AW55" s="48">
        <f>IF(AV55="x","x",'[1]Indicator Data'!M56/'[1]Indicator Data'!$CB56)</f>
        <v>0.23512061391149114</v>
      </c>
      <c r="AX55" s="47">
        <f t="shared" si="69"/>
        <v>2.6</v>
      </c>
      <c r="AY55" s="47">
        <f t="shared" si="45"/>
        <v>6.9</v>
      </c>
      <c r="AZ55" s="47">
        <f>IF('[1]Indicator Data'!N56="No data","x",ROUND(IF('[1]Indicator Data'!N56=0,0,IF(LOG('[1]Indicator Data'!N56)&gt;AZ$2,10,IF(LOG('[1]Indicator Data'!N56)&lt;AZ$3,0,10-(AZ$2-LOG('[1]Indicator Data'!N56))/(AZ$2-AZ$3)*10))),1))</f>
        <v>0</v>
      </c>
      <c r="BA55" s="48">
        <f>IF(AZ55="x","x",'[1]Indicator Data'!N56/'[1]Indicator Data'!$CB56)</f>
        <v>0</v>
      </c>
      <c r="BB55" s="47">
        <f t="shared" si="70"/>
        <v>0</v>
      </c>
      <c r="BC55" s="47">
        <f t="shared" si="46"/>
        <v>0</v>
      </c>
      <c r="BD55" s="47">
        <f>IF('[1]Indicator Data'!O56="No data","x",ROUND(IF('[1]Indicator Data'!O56=0,0,IF(LOG('[1]Indicator Data'!O56)&gt;BD$2,10,IF(LOG('[1]Indicator Data'!O56)&lt;BD$3,0,10-(BD$2-LOG('[1]Indicator Data'!O56))/(BD$2-BD$3)*10))),1))</f>
        <v>0</v>
      </c>
      <c r="BE55" s="48">
        <f>IF(BD55="x","x",'[1]Indicator Data'!O56/'[1]Indicator Data'!$CB56)</f>
        <v>0</v>
      </c>
      <c r="BF55" s="47">
        <f t="shared" si="71"/>
        <v>0</v>
      </c>
      <c r="BG55" s="47">
        <f t="shared" si="47"/>
        <v>0</v>
      </c>
      <c r="BH55" s="47">
        <f>IF('[1]Indicator Data'!P56="No data","x",ROUND(IF('[1]Indicator Data'!P56=0,0,IF(LOG('[1]Indicator Data'!P56)&gt;BH$2,10,IF(LOG('[1]Indicator Data'!P56)&lt;BH$3,0,10-(BH$2-LOG('[1]Indicator Data'!P56))/(BH$2-BH$3)*10))),1))</f>
        <v>0</v>
      </c>
      <c r="BI55" s="48">
        <f>IF(BH55="x","x",'[1]Indicator Data'!P56/'[1]Indicator Data'!$CB56)</f>
        <v>0</v>
      </c>
      <c r="BJ55" s="47">
        <f t="shared" si="72"/>
        <v>0</v>
      </c>
      <c r="BK55" s="47">
        <f t="shared" si="48"/>
        <v>0</v>
      </c>
      <c r="BL55" s="47">
        <f t="shared" si="49"/>
        <v>2.4</v>
      </c>
      <c r="BM55" s="47">
        <f>ROUND(IF('[1]Indicator Data'!Q56=0,0,IF(LOG('[1]Indicator Data'!Q56)&gt;BM$2,10,IF(LOG('[1]Indicator Data'!Q56)&lt;BM$3,0,10-(BM$2-LOG('[1]Indicator Data'!Q56))/(BM$2-BM$3)*10))),1)</f>
        <v>0</v>
      </c>
      <c r="BN55" s="50">
        <f>'[1]Indicator Data'!R56</f>
        <v>4.8513900000000001E-8</v>
      </c>
      <c r="BO55" s="47">
        <f t="shared" si="73"/>
        <v>0</v>
      </c>
      <c r="BP55" s="47">
        <f t="shared" si="29"/>
        <v>0</v>
      </c>
      <c r="BQ55" s="47">
        <f>ROUND(IF('[1]Indicator Data'!S56=0,0,IF(LOG('[1]Indicator Data'!S56)&gt;BQ$2,10,IF(LOG('[1]Indicator Data'!S56)&lt;BQ$3,0,10-(BQ$2-LOG('[1]Indicator Data'!S56))/(BQ$2-BQ$3)*10))),1)</f>
        <v>0</v>
      </c>
      <c r="BR55" s="50">
        <f>'[1]Indicator Data'!T56</f>
        <v>4.8513900000000001E-8</v>
      </c>
      <c r="BS55" s="47">
        <f t="shared" si="74"/>
        <v>0</v>
      </c>
      <c r="BT55" s="47">
        <f t="shared" si="31"/>
        <v>0</v>
      </c>
      <c r="BU55" s="47">
        <f t="shared" si="32"/>
        <v>0</v>
      </c>
      <c r="BV55" s="47">
        <f>ROUND(IF('[1]Indicator Data'!U56=0,0,IF(LOG('[1]Indicator Data'!U56)&gt;BV$2,10,IF(LOG('[1]Indicator Data'!U56)&lt;BV$3,0,10-(BV$2-LOG('[1]Indicator Data'!U56))/(BV$2-BV$3)*10))),1)</f>
        <v>5.6</v>
      </c>
      <c r="BW55" s="48">
        <f>'[1]Indicator Data'!U56/'[1]Indicator Data'!$CB56</f>
        <v>9.2405435823930367E-4</v>
      </c>
      <c r="BX55" s="47">
        <f t="shared" si="75"/>
        <v>0</v>
      </c>
      <c r="BY55" s="47">
        <f t="shared" si="50"/>
        <v>3.3</v>
      </c>
      <c r="BZ55" s="47">
        <f>ROUND(IF('[1]Indicator Data'!V56=0,0,IF(LOG('[1]Indicator Data'!V56)&gt;BZ$2,10,IF(LOG('[1]Indicator Data'!V56)&lt;BZ$3,0,10-(BZ$2-LOG('[1]Indicator Data'!V56))/(BZ$2-BZ$3)*10))),1)</f>
        <v>8.4</v>
      </c>
      <c r="CA55" s="48">
        <f>IF('[1]Indicator Data'!V56/'[1]Indicator Data'!$CB56&gt;1,1,'[1]Indicator Data'!V56/'[1]Indicator Data'!$CB56)</f>
        <v>7.7354143068550402E-2</v>
      </c>
      <c r="CB55" s="47">
        <f t="shared" si="76"/>
        <v>0.8</v>
      </c>
      <c r="CC55" s="47">
        <f t="shared" si="51"/>
        <v>5.8</v>
      </c>
      <c r="CD55" s="47">
        <f>ROUND(IF('[1]Indicator Data'!W56=0,0,IF(LOG('[1]Indicator Data'!W56)&gt;CD$2,10,IF(LOG('[1]Indicator Data'!W56)&lt;CD$3,0,10-(CD$2-LOG('[1]Indicator Data'!W56))/(CD$2-CD$3)*10))),1)</f>
        <v>8.1</v>
      </c>
      <c r="CE55" s="48">
        <f>'[1]Indicator Data'!W56/'[1]Indicator Data'!$CB56</f>
        <v>4.9614219044689836E-2</v>
      </c>
      <c r="CF55" s="47">
        <f t="shared" si="77"/>
        <v>0.5</v>
      </c>
      <c r="CG55" s="47">
        <f t="shared" si="52"/>
        <v>5.5</v>
      </c>
      <c r="CH55" s="47">
        <f t="shared" si="36"/>
        <v>4</v>
      </c>
      <c r="CI55" s="47">
        <f>IF('[1]Indicator Data'!BR56="No data","x",ROUND(IF('[1]Indicator Data'!BR56&gt;CI$2,0,IF('[1]Indicator Data'!BR56&lt;CI$3,10,(CI$2-'[1]Indicator Data'!BR56)/(CI$2-CI$3)*10)),1))</f>
        <v>0.6</v>
      </c>
      <c r="CJ55" s="47">
        <f>IF('[1]Indicator Data'!BS56="No data","x",ROUND(IF('[1]Indicator Data'!BS56&gt;CJ$2,0,IF('[1]Indicator Data'!BS56&lt;CJ$3,10,(CJ$2-'[1]Indicator Data'!BS56)/(CJ$2-CJ$3)*10)),1))</f>
        <v>0.1</v>
      </c>
      <c r="CK55" s="47">
        <f>IF('[1]Indicator Data'!AC56="No data","x",ROUND(IF('[1]Indicator Data'!AC56&gt;CK$2,0,IF('[1]Indicator Data'!AC56&lt;CK$3,10,(CK$2-'[1]Indicator Data'!AC56)/(CK$2-CK$3)*10)),1))</f>
        <v>1</v>
      </c>
      <c r="CL55" s="47">
        <f t="shared" si="37"/>
        <v>0.6</v>
      </c>
      <c r="CM55" s="47">
        <f>IF('[1]Indicator Data'!X56="No data","x",ROUND(IF(LOG('[1]Indicator Data'!X56)&gt;CM$2,10,IF(LOG('[1]Indicator Data'!X56)&lt;CM$3,0,10-(CM$2-LOG('[1]Indicator Data'!X56))/(CM$2-CM$3)*10)),1))</f>
        <v>6.7</v>
      </c>
      <c r="CN55" s="47">
        <f>IF('[1]Indicator Data'!Y56="No data","x",ROUND(IF('[1]Indicator Data'!Y56&gt;CN$2,10,IF('[1]Indicator Data'!Y56&lt;CN$3,0,10-(CN$2-'[1]Indicator Data'!Y56)/(CN$2-CN$3)*10)),1))</f>
        <v>4.0999999999999996</v>
      </c>
      <c r="CO55" s="47">
        <f>IF('[1]Indicator Data'!Z56="No data","x",ROUND(IF('[1]Indicator Data'!Z56&gt;CO$2,10,IF('[1]Indicator Data'!Z56&lt;CO$3,0,10-(CO$2-'[1]Indicator Data'!Z56)/(CO$2-CO$3)*10)),1))</f>
        <v>4.3</v>
      </c>
      <c r="CP55" s="47">
        <f>IF('[1]Indicator Data'!AA56="No data","x",ROUND(IF('[1]Indicator Data'!AA56&gt;CP$2,10,IF('[1]Indicator Data'!AA56&lt;CP$3,0,10-(CP$2-'[1]Indicator Data'!AA56)/(CP$2-CP$3)*10)),1))</f>
        <v>5.3</v>
      </c>
      <c r="CQ55" s="47">
        <f t="shared" si="53"/>
        <v>5.0999999999999996</v>
      </c>
      <c r="CR55" s="47">
        <f t="shared" si="54"/>
        <v>3.6</v>
      </c>
      <c r="CS55" s="47">
        <f>IF('[1]Indicator Data'!AF56="No data","x",ROUND(IF('[1]Indicator Data'!AF56&gt;CS$2,10,IF('[1]Indicator Data'!AF56&lt;CS$3,0,10-(CS$2-'[1]Indicator Data'!AF56)/(CS$2-CS$3)*10)),1))</f>
        <v>0.6</v>
      </c>
      <c r="CT55" s="47">
        <f>IF('[1]Indicator Data'!AG56="No data","x",ROUND(IF('[1]Indicator Data'!AG56&gt;CT$2,10,IF('[1]Indicator Data'!AG56&lt;CT$3,0,10-(CT$2-'[1]Indicator Data'!AG56)/(CT$2-CT$3)*10)),1))</f>
        <v>4.9000000000000004</v>
      </c>
      <c r="CU55" s="47">
        <f t="shared" si="55"/>
        <v>4.3</v>
      </c>
      <c r="CV55" s="47">
        <f>IF('[1]Indicator Data'!AB56="No data","x",ROUND(IF('[1]Indicator Data'!AB56&gt;CV$2,10,IF('[1]Indicator Data'!AB56&lt;CV$3,0,10-(CV$2-'[1]Indicator Data'!AB56)/(CV$2-CV$3)*10)),1))</f>
        <v>0</v>
      </c>
      <c r="CW55" s="47">
        <f t="shared" si="56"/>
        <v>0.4</v>
      </c>
      <c r="CX55" s="48">
        <f>IF('[1]Indicator Data'!AD56="No data","x",'[1]Indicator Data'!AD56/'[1]Indicator Data'!$CA56)</f>
        <v>6.1562874412820882E-4</v>
      </c>
      <c r="CY55" s="47">
        <f t="shared" si="78"/>
        <v>3.8</v>
      </c>
      <c r="CZ55" s="47">
        <f>IF('[1]Indicator Data'!AE56="No data","x",ROUND(IF('[1]Indicator Data'!AE56&gt;CZ$2,0,IF('[1]Indicator Data'!AE56&lt;CZ$3,10,(CZ$2-'[1]Indicator Data'!AE56)/(CZ$2-CZ$3)*10)),1))</f>
        <v>2</v>
      </c>
      <c r="DA55" s="47">
        <f t="shared" si="57"/>
        <v>2.9</v>
      </c>
      <c r="DB55" s="47">
        <f t="shared" si="58"/>
        <v>2.5</v>
      </c>
      <c r="DC55" s="49">
        <f t="shared" si="39"/>
        <v>3.2</v>
      </c>
      <c r="DD55" s="51">
        <f t="shared" si="40"/>
        <v>4.9000000000000004</v>
      </c>
      <c r="DE55" s="47">
        <f>ROUND(IF('[1]Indicator Data'!AH56=0,0,IF('[1]Indicator Data'!AH56&gt;DE$2,10,IF('[1]Indicator Data'!AH56&lt;DE$3,0,10-(DE$2-'[1]Indicator Data'!AH56)/(DE$2-DE$3)*10))),1)</f>
        <v>8.8000000000000007</v>
      </c>
      <c r="DF55" s="47">
        <f>ROUND(IF('[1]Indicator Data'!AI56=0,0,IF(LOG('[1]Indicator Data'!AI56)&gt;LOG(DF$2),10,IF(LOG('[1]Indicator Data'!AI56)&lt;LOG(DF$3),0,10-(LOG(DF$2)-LOG('[1]Indicator Data'!AI56))/(LOG(DF$2)-LOG(DF$3))*10))),1)</f>
        <v>9.4</v>
      </c>
      <c r="DG55" s="49">
        <f t="shared" si="41"/>
        <v>9.1</v>
      </c>
      <c r="DH55" s="47">
        <f>'[1]Indicator Data'!AJ56</f>
        <v>0</v>
      </c>
      <c r="DI55" s="47">
        <f>'[1]Indicator Data'!AK56</f>
        <v>4</v>
      </c>
      <c r="DJ55" s="49">
        <f t="shared" si="42"/>
        <v>7</v>
      </c>
      <c r="DK55" s="51">
        <f t="shared" si="43"/>
        <v>7</v>
      </c>
      <c r="DL55" s="20"/>
      <c r="DM55" s="52"/>
    </row>
    <row r="56" spans="1:117" s="6" customFormat="1" x14ac:dyDescent="0.3">
      <c r="A56" s="44" t="str">
        <f>'[1]Indicator Data'!A57</f>
        <v>El Salvador</v>
      </c>
      <c r="B56" s="45" t="str">
        <f>'[1]Indicator Data'!B57</f>
        <v>SLV</v>
      </c>
      <c r="C56" s="46">
        <f>ROUND(IF('[1]Indicator Data'!C57=0,0.1,IF(LOG('[1]Indicator Data'!C57)&gt;C$2,10,IF(LOG('[1]Indicator Data'!C57)&lt;C$3,0,10-(C$2-LOG('[1]Indicator Data'!C57))/(C$2-C$3)*10))),1)</f>
        <v>7.8</v>
      </c>
      <c r="D56" s="47">
        <f>ROUND(IF('[1]Indicator Data'!D57=0,0.1,IF(LOG('[1]Indicator Data'!D57)&gt;D$2,10,IF(LOG('[1]Indicator Data'!D57)&lt;D$3,0,10-(D$2-LOG('[1]Indicator Data'!D57))/(D$2-D$3)*10))),1)</f>
        <v>10</v>
      </c>
      <c r="E56" s="47">
        <f t="shared" si="0"/>
        <v>9.1999999999999993</v>
      </c>
      <c r="F56" s="47">
        <f>IF('[1]Indicator Data'!E57="No data",0.1,(ROUND(IF('[1]Indicator Data'!E57=0,0,IF(LOG('[1]Indicator Data'!E57)&gt;F$2,10,IF(LOG('[1]Indicator Data'!E57)&lt;F$3,0,10-(F$2-LOG('[1]Indicator Data'!E57))/(F$2-F$3)*10))),1)))</f>
        <v>4.7</v>
      </c>
      <c r="G56" s="47">
        <f>ROUND(IF('[1]Indicator Data'!F57=0,0,IF(LOG('[1]Indicator Data'!F57)&gt;G$2,10,IF(LOG('[1]Indicator Data'!F57)&lt;G$3,0,10-(G$2-LOG('[1]Indicator Data'!F57))/(G$2-G$3)*10))),1)</f>
        <v>7.2</v>
      </c>
      <c r="H56" s="47">
        <f>ROUND(IF('[1]Indicator Data'!G57=0,0,IF(LOG('[1]Indicator Data'!G57)&gt;H$2,10,IF(LOG('[1]Indicator Data'!G57)&lt;H$3,0,10-(H$2-LOG('[1]Indicator Data'!G57))/(H$2-H$3)*10))),1)</f>
        <v>6.4</v>
      </c>
      <c r="I56" s="47">
        <f>ROUND(IF('[1]Indicator Data'!H57=0,0,IF(LOG('[1]Indicator Data'!H57)&gt;I$2,10,IF(LOG('[1]Indicator Data'!H57)&lt;I$3,0,10-(I$2-LOG('[1]Indicator Data'!H57))/(I$2-I$3)*10))),1)</f>
        <v>7.1</v>
      </c>
      <c r="J56" s="47">
        <f t="shared" si="1"/>
        <v>6.8</v>
      </c>
      <c r="K56" s="47">
        <f>ROUND(IF('[1]Indicator Data'!I57=0,0,IF(LOG('[1]Indicator Data'!I57)&gt;K$2,10,IF(LOG('[1]Indicator Data'!I57)&lt;K$3,0,10-(K$2-LOG('[1]Indicator Data'!I57))/(K$2-K$3)*10))),1)</f>
        <v>4</v>
      </c>
      <c r="L56" s="47">
        <f t="shared" si="2"/>
        <v>5.6</v>
      </c>
      <c r="M56" s="47">
        <f>ROUND(IF('[1]Indicator Data'!J57=0,0,IF(LOG('[1]Indicator Data'!J57)&gt;M$2,10,IF(LOG('[1]Indicator Data'!J57)&lt;M$3,0,10-(M$2-LOG('[1]Indicator Data'!J57))/(M$2-M$3)*10))),1)</f>
        <v>9.1</v>
      </c>
      <c r="N56" s="48">
        <f>'[1]Indicator Data'!C57/'[1]Indicator Data'!$CB57</f>
        <v>2.0832940367782331E-3</v>
      </c>
      <c r="O56" s="48">
        <f>'[1]Indicator Data'!D57/'[1]Indicator Data'!$CB57</f>
        <v>2.0832940367782331E-3</v>
      </c>
      <c r="P56" s="48">
        <f>IF(F56=0.1,"x",'[1]Indicator Data'!E57/'[1]Indicator Data'!$CB57)</f>
        <v>1.2738306118697967E-3</v>
      </c>
      <c r="Q56" s="48">
        <f>'[1]Indicator Data'!F57/'[1]Indicator Data'!$CB57</f>
        <v>3.4593824138076257E-5</v>
      </c>
      <c r="R56" s="48">
        <f>'[1]Indicator Data'!G57/'[1]Indicator Data'!$CB57</f>
        <v>5.9961506555899404E-3</v>
      </c>
      <c r="S56" s="48">
        <f>'[1]Indicator Data'!H57/'[1]Indicator Data'!$CB57</f>
        <v>1.4120435738866169E-4</v>
      </c>
      <c r="T56" s="48">
        <f>'[1]Indicator Data'!I57/'[1]Indicator Data'!$CB57</f>
        <v>1.6172633188589803E-4</v>
      </c>
      <c r="U56" s="48">
        <f>'[1]Indicator Data'!J57/'[1]Indicator Data'!$CB57</f>
        <v>6.9331292711775159E-3</v>
      </c>
      <c r="V56" s="47">
        <f t="shared" si="59"/>
        <v>10</v>
      </c>
      <c r="W56" s="47">
        <f t="shared" si="60"/>
        <v>10</v>
      </c>
      <c r="X56" s="47">
        <f t="shared" si="5"/>
        <v>10</v>
      </c>
      <c r="Y56" s="47">
        <f t="shared" si="61"/>
        <v>0.8</v>
      </c>
      <c r="Z56" s="47">
        <f t="shared" si="62"/>
        <v>9</v>
      </c>
      <c r="AA56" s="47">
        <f t="shared" si="63"/>
        <v>3.3</v>
      </c>
      <c r="AB56" s="47">
        <f t="shared" si="64"/>
        <v>0.3</v>
      </c>
      <c r="AC56" s="47">
        <f t="shared" si="10"/>
        <v>1.9</v>
      </c>
      <c r="AD56" s="47">
        <f t="shared" si="65"/>
        <v>0.2</v>
      </c>
      <c r="AE56" s="47">
        <f t="shared" si="12"/>
        <v>1.1000000000000001</v>
      </c>
      <c r="AF56" s="47">
        <f t="shared" si="66"/>
        <v>2.2999999999999998</v>
      </c>
      <c r="AG56" s="47">
        <f>ROUND(IF('[1]Indicator Data'!K57=0,0,IF('[1]Indicator Data'!K57&gt;AG$2,10,IF('[1]Indicator Data'!K57&lt;AG$3,0,10-(AG$2-'[1]Indicator Data'!K57)/(AG$2-AG$3)*10))),1)</f>
        <v>5.7</v>
      </c>
      <c r="AH56" s="47">
        <f t="shared" si="67"/>
        <v>8.9</v>
      </c>
      <c r="AI56" s="47">
        <f t="shared" si="67"/>
        <v>10</v>
      </c>
      <c r="AJ56" s="47">
        <f t="shared" si="68"/>
        <v>4.9000000000000004</v>
      </c>
      <c r="AK56" s="47">
        <f t="shared" si="68"/>
        <v>3.7</v>
      </c>
      <c r="AL56" s="47">
        <f t="shared" si="16"/>
        <v>4.3</v>
      </c>
      <c r="AM56" s="47">
        <f t="shared" si="17"/>
        <v>2.1</v>
      </c>
      <c r="AN56" s="47">
        <f t="shared" si="18"/>
        <v>6.9</v>
      </c>
      <c r="AO56" s="49">
        <f t="shared" si="19"/>
        <v>9.6999999999999993</v>
      </c>
      <c r="AP56" s="49">
        <f t="shared" si="44"/>
        <v>3</v>
      </c>
      <c r="AQ56" s="49">
        <f t="shared" si="20"/>
        <v>8.1999999999999993</v>
      </c>
      <c r="AR56" s="49">
        <f t="shared" si="21"/>
        <v>3.7</v>
      </c>
      <c r="AS56" s="47">
        <f t="shared" si="22"/>
        <v>6.3</v>
      </c>
      <c r="AT56" s="47">
        <f>IF('[1]Indicator Data'!L57="No data","x",IF('[1]Indicator Data'!CC57&lt;1000,"x",ROUND((IF('[1]Indicator Data'!L57&gt;AT$2,10,IF('[1]Indicator Data'!L57&lt;AT$3,0,10-(AT$2-'[1]Indicator Data'!L57)/(AT$2-AT$3)*10))),1)))</f>
        <v>1</v>
      </c>
      <c r="AU56" s="49">
        <f t="shared" si="23"/>
        <v>3.7</v>
      </c>
      <c r="AV56" s="47" t="str">
        <f>IF('[1]Indicator Data'!M57="No data","x",ROUND(IF('[1]Indicator Data'!M57=0,0,IF(LOG('[1]Indicator Data'!M57)&gt;AV$2,10,IF(LOG('[1]Indicator Data'!M57)&lt;AV$3,0,10-(AV$2-LOG('[1]Indicator Data'!M57))/(AV$2-AV$3)*10))),1))</f>
        <v>x</v>
      </c>
      <c r="AW56" s="48" t="str">
        <f>IF(AV56="x","x",'[1]Indicator Data'!M57/'[1]Indicator Data'!$CB57)</f>
        <v>x</v>
      </c>
      <c r="AX56" s="47" t="str">
        <f t="shared" si="69"/>
        <v>x</v>
      </c>
      <c r="AY56" s="47" t="str">
        <f t="shared" si="45"/>
        <v>x</v>
      </c>
      <c r="AZ56" s="47" t="str">
        <f>IF('[1]Indicator Data'!N57="No data","x",ROUND(IF('[1]Indicator Data'!N57=0,0,IF(LOG('[1]Indicator Data'!N57)&gt;AZ$2,10,IF(LOG('[1]Indicator Data'!N57)&lt;AZ$3,0,10-(AZ$2-LOG('[1]Indicator Data'!N57))/(AZ$2-AZ$3)*10))),1))</f>
        <v>x</v>
      </c>
      <c r="BA56" s="48" t="str">
        <f>IF(AZ56="x","x",'[1]Indicator Data'!N57/'[1]Indicator Data'!$CB57)</f>
        <v>x</v>
      </c>
      <c r="BB56" s="47" t="str">
        <f t="shared" si="70"/>
        <v>x</v>
      </c>
      <c r="BC56" s="47" t="str">
        <f t="shared" si="46"/>
        <v>x</v>
      </c>
      <c r="BD56" s="47" t="str">
        <f>IF('[1]Indicator Data'!O57="No data","x",ROUND(IF('[1]Indicator Data'!O57=0,0,IF(LOG('[1]Indicator Data'!O57)&gt;BD$2,10,IF(LOG('[1]Indicator Data'!O57)&lt;BD$3,0,10-(BD$2-LOG('[1]Indicator Data'!O57))/(BD$2-BD$3)*10))),1))</f>
        <v>x</v>
      </c>
      <c r="BE56" s="48" t="str">
        <f>IF(BD56="x","x",'[1]Indicator Data'!O57/'[1]Indicator Data'!$CB57)</f>
        <v>x</v>
      </c>
      <c r="BF56" s="47" t="str">
        <f t="shared" si="71"/>
        <v>x</v>
      </c>
      <c r="BG56" s="47" t="str">
        <f t="shared" si="47"/>
        <v>x</v>
      </c>
      <c r="BH56" s="47" t="str">
        <f>IF('[1]Indicator Data'!P57="No data","x",ROUND(IF('[1]Indicator Data'!P57=0,0,IF(LOG('[1]Indicator Data'!P57)&gt;BH$2,10,IF(LOG('[1]Indicator Data'!P57)&lt;BH$3,0,10-(BH$2-LOG('[1]Indicator Data'!P57))/(BH$2-BH$3)*10))),1))</f>
        <v>x</v>
      </c>
      <c r="BI56" s="48" t="str">
        <f>IF(BH56="x","x",'[1]Indicator Data'!P57/'[1]Indicator Data'!$CB57)</f>
        <v>x</v>
      </c>
      <c r="BJ56" s="47" t="str">
        <f t="shared" si="72"/>
        <v>x</v>
      </c>
      <c r="BK56" s="47" t="str">
        <f t="shared" si="48"/>
        <v>x</v>
      </c>
      <c r="BL56" s="47" t="str">
        <f t="shared" si="49"/>
        <v>x</v>
      </c>
      <c r="BM56" s="47">
        <f>ROUND(IF('[1]Indicator Data'!Q57=0,0,IF(LOG('[1]Indicator Data'!Q57)&gt;BM$2,10,IF(LOG('[1]Indicator Data'!Q57)&lt;BM$3,0,10-(BM$2-LOG('[1]Indicator Data'!Q57))/(BM$2-BM$3)*10))),1)</f>
        <v>8.3000000000000007</v>
      </c>
      <c r="BN56" s="50">
        <f>'[1]Indicator Data'!R57</f>
        <v>1</v>
      </c>
      <c r="BO56" s="47">
        <f t="shared" si="73"/>
        <v>10</v>
      </c>
      <c r="BP56" s="47">
        <f t="shared" si="29"/>
        <v>9.3000000000000007</v>
      </c>
      <c r="BQ56" s="47">
        <f>ROUND(IF('[1]Indicator Data'!S57=0,0,IF(LOG('[1]Indicator Data'!S57)&gt;BQ$2,10,IF(LOG('[1]Indicator Data'!S57)&lt;BQ$3,0,10-(BQ$2-LOG('[1]Indicator Data'!S57))/(BQ$2-BQ$3)*10))),1)</f>
        <v>8.3000000000000007</v>
      </c>
      <c r="BR56" s="50">
        <f>'[1]Indicator Data'!T57</f>
        <v>0.99976027099999998</v>
      </c>
      <c r="BS56" s="47">
        <f t="shared" si="74"/>
        <v>10</v>
      </c>
      <c r="BT56" s="47">
        <f t="shared" si="31"/>
        <v>9.3000000000000007</v>
      </c>
      <c r="BU56" s="47">
        <f t="shared" si="32"/>
        <v>9.3000000000000007</v>
      </c>
      <c r="BV56" s="47">
        <f>ROUND(IF('[1]Indicator Data'!U57=0,0,IF(LOG('[1]Indicator Data'!U57)&gt;BV$2,10,IF(LOG('[1]Indicator Data'!U57)&lt;BV$3,0,10-(BV$2-LOG('[1]Indicator Data'!U57))/(BV$2-BV$3)*10))),1)</f>
        <v>8.1999999999999993</v>
      </c>
      <c r="BW56" s="48">
        <f>'[1]Indicator Data'!U57/'[1]Indicator Data'!$CB57</f>
        <v>0.97217884776921826</v>
      </c>
      <c r="BX56" s="47">
        <f t="shared" si="75"/>
        <v>10</v>
      </c>
      <c r="BY56" s="47">
        <f t="shared" si="50"/>
        <v>9.3000000000000007</v>
      </c>
      <c r="BZ56" s="47">
        <f>ROUND(IF('[1]Indicator Data'!V57=0,0,IF(LOG('[1]Indicator Data'!V57)&gt;BZ$2,10,IF(LOG('[1]Indicator Data'!V57)&lt;BZ$3,0,10-(BZ$2-LOG('[1]Indicator Data'!V57))/(BZ$2-BZ$3)*10))),1)</f>
        <v>8.1</v>
      </c>
      <c r="CA56" s="48">
        <f>IF('[1]Indicator Data'!V57/'[1]Indicator Data'!$CB57&gt;1,1,'[1]Indicator Data'!V57/'[1]Indicator Data'!$CB57)</f>
        <v>0.7317294803613571</v>
      </c>
      <c r="CB56" s="47">
        <f t="shared" si="76"/>
        <v>7.3</v>
      </c>
      <c r="CC56" s="47">
        <f t="shared" si="51"/>
        <v>7.7</v>
      </c>
      <c r="CD56" s="47">
        <f>ROUND(IF('[1]Indicator Data'!W57=0,0,IF(LOG('[1]Indicator Data'!W57)&gt;CD$2,10,IF(LOG('[1]Indicator Data'!W57)&lt;CD$3,0,10-(CD$2-LOG('[1]Indicator Data'!W57))/(CD$2-CD$3)*10))),1)</f>
        <v>8.1999999999999993</v>
      </c>
      <c r="CE56" s="48">
        <f>'[1]Indicator Data'!W57/'[1]Indicator Data'!$CB57</f>
        <v>0.97195490195777567</v>
      </c>
      <c r="CF56" s="47">
        <f t="shared" si="77"/>
        <v>9.6999999999999993</v>
      </c>
      <c r="CG56" s="47">
        <f t="shared" si="52"/>
        <v>9.1</v>
      </c>
      <c r="CH56" s="47">
        <f t="shared" si="36"/>
        <v>8.9</v>
      </c>
      <c r="CI56" s="47">
        <f>IF('[1]Indicator Data'!BR57="No data","x",ROUND(IF('[1]Indicator Data'!BR57&gt;CI$2,0,IF('[1]Indicator Data'!BR57&lt;CI$3,10,(CI$2-'[1]Indicator Data'!BR57)/(CI$2-CI$3)*10)),1))</f>
        <v>1.4</v>
      </c>
      <c r="CJ56" s="47">
        <f>IF('[1]Indicator Data'!BS57="No data","x",ROUND(IF('[1]Indicator Data'!BS57&gt;CJ$2,0,IF('[1]Indicator Data'!BS57&lt;CJ$3,10,(CJ$2-'[1]Indicator Data'!BS57)/(CJ$2-CJ$3)*10)),1))</f>
        <v>0.4</v>
      </c>
      <c r="CK56" s="47">
        <f>IF('[1]Indicator Data'!AC57="No data","x",ROUND(IF('[1]Indicator Data'!AC57&gt;CK$2,0,IF('[1]Indicator Data'!AC57&lt;CK$3,10,(CK$2-'[1]Indicator Data'!AC57)/(CK$2-CK$3)*10)),1))</f>
        <v>0.9</v>
      </c>
      <c r="CL56" s="47">
        <f t="shared" si="37"/>
        <v>0.9</v>
      </c>
      <c r="CM56" s="47">
        <f>IF('[1]Indicator Data'!X57="No data","x",ROUND(IF(LOG('[1]Indicator Data'!X57)&gt;CM$2,10,IF(LOG('[1]Indicator Data'!X57)&lt;CM$3,0,10-(CM$2-LOG('[1]Indicator Data'!X57))/(CM$2-CM$3)*10)),1))</f>
        <v>8.3000000000000007</v>
      </c>
      <c r="CN56" s="47">
        <f>IF('[1]Indicator Data'!Y57="No data","x",ROUND(IF('[1]Indicator Data'!Y57&gt;CN$2,10,IF('[1]Indicator Data'!Y57&lt;CN$3,0,10-(CN$2-'[1]Indicator Data'!Y57)/(CN$2-CN$3)*10)),1))</f>
        <v>2.9</v>
      </c>
      <c r="CO56" s="47">
        <f>IF('[1]Indicator Data'!Z57="No data","x",ROUND(IF('[1]Indicator Data'!Z57&gt;CO$2,10,IF('[1]Indicator Data'!Z57&lt;CO$3,0,10-(CO$2-'[1]Indicator Data'!Z57)/(CO$2-CO$3)*10)),1))</f>
        <v>7.3</v>
      </c>
      <c r="CP56" s="47" t="str">
        <f>IF('[1]Indicator Data'!AA57="No data","x",ROUND(IF('[1]Indicator Data'!AA57&gt;CP$2,10,IF('[1]Indicator Data'!AA57&lt;CP$3,0,10-(CP$2-'[1]Indicator Data'!AA57)/(CP$2-CP$3)*10)),1))</f>
        <v>x</v>
      </c>
      <c r="CQ56" s="47">
        <f t="shared" si="53"/>
        <v>6.2</v>
      </c>
      <c r="CR56" s="47">
        <f t="shared" si="54"/>
        <v>4.4000000000000004</v>
      </c>
      <c r="CS56" s="47">
        <f>IF('[1]Indicator Data'!AF57="No data","x",ROUND(IF('[1]Indicator Data'!AF57&gt;CS$2,10,IF('[1]Indicator Data'!AF57&lt;CS$3,0,10-(CS$2-'[1]Indicator Data'!AF57)/(CS$2-CS$3)*10)),1))</f>
        <v>2.5</v>
      </c>
      <c r="CT56" s="47">
        <f>IF('[1]Indicator Data'!AG57="No data","x",ROUND(IF('[1]Indicator Data'!AG57&gt;CT$2,10,IF('[1]Indicator Data'!AG57&lt;CT$3,0,10-(CT$2-'[1]Indicator Data'!AG57)/(CT$2-CT$3)*10)),1))</f>
        <v>2.6</v>
      </c>
      <c r="CU56" s="47">
        <f t="shared" si="55"/>
        <v>4.7</v>
      </c>
      <c r="CV56" s="47">
        <f>IF('[1]Indicator Data'!AB57="No data","x",ROUND(IF('[1]Indicator Data'!AB57&gt;CV$2,10,IF('[1]Indicator Data'!AB57&lt;CV$3,0,10-(CV$2-'[1]Indicator Data'!AB57)/(CV$2-CV$3)*10)),1))</f>
        <v>0.3</v>
      </c>
      <c r="CW56" s="47">
        <f t="shared" si="56"/>
        <v>0.8</v>
      </c>
      <c r="CX56" s="48">
        <f>IF('[1]Indicator Data'!AD57="No data","x",'[1]Indicator Data'!AD57/'[1]Indicator Data'!$CA57)</f>
        <v>1.2503466975506927E-4</v>
      </c>
      <c r="CY56" s="47">
        <f t="shared" si="78"/>
        <v>8.6999999999999993</v>
      </c>
      <c r="CZ56" s="47">
        <f>IF('[1]Indicator Data'!AE57="No data","x",ROUND(IF('[1]Indicator Data'!AE57&gt;CZ$2,0,IF('[1]Indicator Data'!AE57&lt;CZ$3,10,(CZ$2-'[1]Indicator Data'!AE57)/(CZ$2-CZ$3)*10)),1))</f>
        <v>0</v>
      </c>
      <c r="DA56" s="47">
        <f t="shared" si="57"/>
        <v>4.4000000000000004</v>
      </c>
      <c r="DB56" s="47">
        <f t="shared" si="58"/>
        <v>3.3</v>
      </c>
      <c r="DC56" s="49">
        <f t="shared" si="39"/>
        <v>6.2</v>
      </c>
      <c r="DD56" s="51">
        <f t="shared" si="40"/>
        <v>6.6</v>
      </c>
      <c r="DE56" s="47">
        <f>ROUND(IF('[1]Indicator Data'!AH57=0,0,IF('[1]Indicator Data'!AH57&gt;DE$2,10,IF('[1]Indicator Data'!AH57&lt;DE$3,0,10-(DE$2-'[1]Indicator Data'!AH57)/(DE$2-DE$3)*10))),1)</f>
        <v>2.2999999999999998</v>
      </c>
      <c r="DF56" s="47">
        <f>ROUND(IF('[1]Indicator Data'!AI57=0,0,IF(LOG('[1]Indicator Data'!AI57)&gt;LOG(DF$2),10,IF(LOG('[1]Indicator Data'!AI57)&lt;LOG(DF$3),0,10-(LOG(DF$2)-LOG('[1]Indicator Data'!AI57))/(LOG(DF$2)-LOG(DF$3))*10))),1)</f>
        <v>4.7</v>
      </c>
      <c r="DG56" s="49">
        <f t="shared" si="41"/>
        <v>3.6</v>
      </c>
      <c r="DH56" s="47">
        <f>'[1]Indicator Data'!AJ57</f>
        <v>0</v>
      </c>
      <c r="DI56" s="47">
        <f>'[1]Indicator Data'!AK57</f>
        <v>0</v>
      </c>
      <c r="DJ56" s="49">
        <f t="shared" si="42"/>
        <v>0</v>
      </c>
      <c r="DK56" s="51">
        <f t="shared" si="43"/>
        <v>2.5</v>
      </c>
      <c r="DL56" s="20"/>
      <c r="DM56" s="52"/>
    </row>
    <row r="57" spans="1:117" s="6" customFormat="1" x14ac:dyDescent="0.3">
      <c r="A57" s="44" t="str">
        <f>'[1]Indicator Data'!A58</f>
        <v>Equatorial Guinea</v>
      </c>
      <c r="B57" s="45" t="str">
        <f>'[1]Indicator Data'!B58</f>
        <v>GNQ</v>
      </c>
      <c r="C57" s="46">
        <f>ROUND(IF('[1]Indicator Data'!C58=0,0.1,IF(LOG('[1]Indicator Data'!C58)&gt;C$2,10,IF(LOG('[1]Indicator Data'!C58)&lt;C$3,0,10-(C$2-LOG('[1]Indicator Data'!C58))/(C$2-C$3)*10))),1)</f>
        <v>0.1</v>
      </c>
      <c r="D57" s="47">
        <f>ROUND(IF('[1]Indicator Data'!D58=0,0.1,IF(LOG('[1]Indicator Data'!D58)&gt;D$2,10,IF(LOG('[1]Indicator Data'!D58)&lt;D$3,0,10-(D$2-LOG('[1]Indicator Data'!D58))/(D$2-D$3)*10))),1)</f>
        <v>0.1</v>
      </c>
      <c r="E57" s="47">
        <f t="shared" si="0"/>
        <v>0.1</v>
      </c>
      <c r="F57" s="47">
        <f>IF('[1]Indicator Data'!E58="No data",0.1,(ROUND(IF('[1]Indicator Data'!E58=0,0,IF(LOG('[1]Indicator Data'!E58)&gt;F$2,10,IF(LOG('[1]Indicator Data'!E58)&lt;F$3,0,10-(F$2-LOG('[1]Indicator Data'!E58))/(F$2-F$3)*10))),1)))</f>
        <v>4.3</v>
      </c>
      <c r="G57" s="47">
        <f>ROUND(IF('[1]Indicator Data'!F58=0,0,IF(LOG('[1]Indicator Data'!F58)&gt;G$2,10,IF(LOG('[1]Indicator Data'!F58)&lt;G$3,0,10-(G$2-LOG('[1]Indicator Data'!F58))/(G$2-G$3)*10))),1)</f>
        <v>0</v>
      </c>
      <c r="H57" s="47">
        <f>ROUND(IF('[1]Indicator Data'!G58=0,0,IF(LOG('[1]Indicator Data'!G58)&gt;H$2,10,IF(LOG('[1]Indicator Data'!G58)&lt;H$3,0,10-(H$2-LOG('[1]Indicator Data'!G58))/(H$2-H$3)*10))),1)</f>
        <v>0</v>
      </c>
      <c r="I57" s="47">
        <f>ROUND(IF('[1]Indicator Data'!H58=0,0,IF(LOG('[1]Indicator Data'!H58)&gt;I$2,10,IF(LOG('[1]Indicator Data'!H58)&lt;I$3,0,10-(I$2-LOG('[1]Indicator Data'!H58))/(I$2-I$3)*10))),1)</f>
        <v>0</v>
      </c>
      <c r="J57" s="47">
        <f t="shared" si="1"/>
        <v>0</v>
      </c>
      <c r="K57" s="47">
        <f>ROUND(IF('[1]Indicator Data'!I58=0,0,IF(LOG('[1]Indicator Data'!I58)&gt;K$2,10,IF(LOG('[1]Indicator Data'!I58)&lt;K$3,0,10-(K$2-LOG('[1]Indicator Data'!I58))/(K$2-K$3)*10))),1)</f>
        <v>0</v>
      </c>
      <c r="L57" s="47">
        <f t="shared" si="2"/>
        <v>0</v>
      </c>
      <c r="M57" s="47">
        <f>ROUND(IF('[1]Indicator Data'!J58=0,0,IF(LOG('[1]Indicator Data'!J58)&gt;M$2,10,IF(LOG('[1]Indicator Data'!J58)&lt;M$3,0,10-(M$2-LOG('[1]Indicator Data'!J58))/(M$2-M$3)*10))),1)</f>
        <v>0</v>
      </c>
      <c r="N57" s="48">
        <f>'[1]Indicator Data'!C58/'[1]Indicator Data'!$CB58</f>
        <v>0</v>
      </c>
      <c r="O57" s="48">
        <f>'[1]Indicator Data'!D58/'[1]Indicator Data'!$CB58</f>
        <v>0</v>
      </c>
      <c r="P57" s="48">
        <f>IF(F57=0.1,"x",'[1]Indicator Data'!E58/'[1]Indicator Data'!$CB58)</f>
        <v>6.6107655998534952E-3</v>
      </c>
      <c r="Q57" s="48">
        <f>'[1]Indicator Data'!F58/'[1]Indicator Data'!$CB58</f>
        <v>0</v>
      </c>
      <c r="R57" s="48">
        <f>'[1]Indicator Data'!G58/'[1]Indicator Data'!$CB58</f>
        <v>0</v>
      </c>
      <c r="S57" s="48">
        <f>'[1]Indicator Data'!H58/'[1]Indicator Data'!$CB58</f>
        <v>0</v>
      </c>
      <c r="T57" s="48">
        <f>'[1]Indicator Data'!I58/'[1]Indicator Data'!$CB58</f>
        <v>0</v>
      </c>
      <c r="U57" s="48">
        <f>'[1]Indicator Data'!J58/'[1]Indicator Data'!$CB58</f>
        <v>0</v>
      </c>
      <c r="V57" s="47">
        <f t="shared" si="59"/>
        <v>0</v>
      </c>
      <c r="W57" s="47">
        <f t="shared" si="60"/>
        <v>0</v>
      </c>
      <c r="X57" s="47">
        <f t="shared" si="5"/>
        <v>0</v>
      </c>
      <c r="Y57" s="47">
        <f t="shared" si="61"/>
        <v>4.4000000000000004</v>
      </c>
      <c r="Z57" s="47">
        <f t="shared" si="62"/>
        <v>0</v>
      </c>
      <c r="AA57" s="47">
        <f t="shared" si="63"/>
        <v>0</v>
      </c>
      <c r="AB57" s="47">
        <f t="shared" si="64"/>
        <v>0</v>
      </c>
      <c r="AC57" s="47">
        <f t="shared" si="10"/>
        <v>0</v>
      </c>
      <c r="AD57" s="47">
        <f t="shared" si="65"/>
        <v>0</v>
      </c>
      <c r="AE57" s="47">
        <f t="shared" si="12"/>
        <v>0</v>
      </c>
      <c r="AF57" s="47">
        <f t="shared" si="66"/>
        <v>0</v>
      </c>
      <c r="AG57" s="47">
        <f>ROUND(IF('[1]Indicator Data'!K58=0,0,IF('[1]Indicator Data'!K58&gt;AG$2,10,IF('[1]Indicator Data'!K58&lt;AG$3,0,10-(AG$2-'[1]Indicator Data'!K58)/(AG$2-AG$3)*10))),1)</f>
        <v>0</v>
      </c>
      <c r="AH57" s="47">
        <f t="shared" si="67"/>
        <v>0.1</v>
      </c>
      <c r="AI57" s="47">
        <f t="shared" si="67"/>
        <v>0.1</v>
      </c>
      <c r="AJ57" s="47">
        <f t="shared" si="68"/>
        <v>0</v>
      </c>
      <c r="AK57" s="47">
        <f t="shared" si="68"/>
        <v>0</v>
      </c>
      <c r="AL57" s="47">
        <f t="shared" si="16"/>
        <v>0</v>
      </c>
      <c r="AM57" s="47">
        <f t="shared" si="17"/>
        <v>0</v>
      </c>
      <c r="AN57" s="47">
        <f t="shared" si="18"/>
        <v>0</v>
      </c>
      <c r="AO57" s="49">
        <f t="shared" si="19"/>
        <v>0.1</v>
      </c>
      <c r="AP57" s="49">
        <f t="shared" si="44"/>
        <v>4.4000000000000004</v>
      </c>
      <c r="AQ57" s="49">
        <f t="shared" si="20"/>
        <v>0</v>
      </c>
      <c r="AR57" s="49">
        <f t="shared" si="21"/>
        <v>0</v>
      </c>
      <c r="AS57" s="47">
        <f t="shared" si="22"/>
        <v>0</v>
      </c>
      <c r="AT57" s="47">
        <f>IF('[1]Indicator Data'!L58="No data","x",IF('[1]Indicator Data'!CC58&lt;1000,"x",ROUND((IF('[1]Indicator Data'!L58&gt;AT$2,10,IF('[1]Indicator Data'!L58&lt;AT$3,0,10-(AT$2-'[1]Indicator Data'!L58)/(AT$2-AT$3)*10))),1)))</f>
        <v>6.7</v>
      </c>
      <c r="AU57" s="49">
        <f t="shared" si="23"/>
        <v>3.4</v>
      </c>
      <c r="AV57" s="47">
        <f>IF('[1]Indicator Data'!M58="No data","x",ROUND(IF('[1]Indicator Data'!M58=0,0,IF(LOG('[1]Indicator Data'!M58)&gt;AV$2,10,IF(LOG('[1]Indicator Data'!M58)&lt;AV$3,0,10-(AV$2-LOG('[1]Indicator Data'!M58))/(AV$2-AV$3)*10))),1))</f>
        <v>2</v>
      </c>
      <c r="AW57" s="48">
        <f>IF(AV57="x","x",'[1]Indicator Data'!M58/'[1]Indicator Data'!$CB58)</f>
        <v>3.2221721330239904E-4</v>
      </c>
      <c r="AX57" s="47">
        <f t="shared" si="69"/>
        <v>0</v>
      </c>
      <c r="AY57" s="47">
        <f t="shared" si="45"/>
        <v>1</v>
      </c>
      <c r="AZ57" s="47">
        <f>IF('[1]Indicator Data'!N58="No data","x",ROUND(IF('[1]Indicator Data'!N58=0,0,IF(LOG('[1]Indicator Data'!N58)&gt;AZ$2,10,IF(LOG('[1]Indicator Data'!N58)&lt;AZ$3,0,10-(AZ$2-LOG('[1]Indicator Data'!N58))/(AZ$2-AZ$3)*10))),1))</f>
        <v>7.4</v>
      </c>
      <c r="BA57" s="48">
        <f>IF(AZ57="x","x",'[1]Indicator Data'!N58/'[1]Indicator Data'!$CB58)</f>
        <v>0.32013027658230075</v>
      </c>
      <c r="BB57" s="47">
        <f t="shared" si="70"/>
        <v>10</v>
      </c>
      <c r="BC57" s="47">
        <f t="shared" si="46"/>
        <v>9.1</v>
      </c>
      <c r="BD57" s="47">
        <f>IF('[1]Indicator Data'!O58="No data","x",ROUND(IF('[1]Indicator Data'!O58=0,0,IF(LOG('[1]Indicator Data'!O58)&gt;BD$2,10,IF(LOG('[1]Indicator Data'!O58)&lt;BD$3,0,10-(BD$2-LOG('[1]Indicator Data'!O58))/(BD$2-BD$3)*10))),1))</f>
        <v>0</v>
      </c>
      <c r="BE57" s="48">
        <f>IF(BD57="x","x",'[1]Indicator Data'!O58/'[1]Indicator Data'!$CB58)</f>
        <v>0</v>
      </c>
      <c r="BF57" s="47">
        <f t="shared" si="71"/>
        <v>0</v>
      </c>
      <c r="BG57" s="47">
        <f t="shared" si="47"/>
        <v>0</v>
      </c>
      <c r="BH57" s="47">
        <f>IF('[1]Indicator Data'!P58="No data","x",ROUND(IF('[1]Indicator Data'!P58=0,0,IF(LOG('[1]Indicator Data'!P58)&gt;BH$2,10,IF(LOG('[1]Indicator Data'!P58)&lt;BH$3,0,10-(BH$2-LOG('[1]Indicator Data'!P58))/(BH$2-BH$3)*10))),1))</f>
        <v>7.4</v>
      </c>
      <c r="BI57" s="48">
        <f>IF(BH57="x","x",'[1]Indicator Data'!P58/'[1]Indicator Data'!$CB58)</f>
        <v>0.3202748437655768</v>
      </c>
      <c r="BJ57" s="47">
        <f t="shared" si="72"/>
        <v>10</v>
      </c>
      <c r="BK57" s="47">
        <f t="shared" si="48"/>
        <v>9.1</v>
      </c>
      <c r="BL57" s="47">
        <f t="shared" si="49"/>
        <v>6.5</v>
      </c>
      <c r="BM57" s="47">
        <f>ROUND(IF('[1]Indicator Data'!Q58=0,0,IF(LOG('[1]Indicator Data'!Q58)&gt;BM$2,10,IF(LOG('[1]Indicator Data'!Q58)&lt;BM$3,0,10-(BM$2-LOG('[1]Indicator Data'!Q58))/(BM$2-BM$3)*10))),1)</f>
        <v>0</v>
      </c>
      <c r="BN57" s="50">
        <f>'[1]Indicator Data'!R58</f>
        <v>0</v>
      </c>
      <c r="BO57" s="47">
        <f t="shared" si="73"/>
        <v>0</v>
      </c>
      <c r="BP57" s="47">
        <f t="shared" si="29"/>
        <v>0</v>
      </c>
      <c r="BQ57" s="47">
        <f>ROUND(IF('[1]Indicator Data'!S58=0,0,IF(LOG('[1]Indicator Data'!S58)&gt;BQ$2,10,IF(LOG('[1]Indicator Data'!S58)&lt;BQ$3,0,10-(BQ$2-LOG('[1]Indicator Data'!S58))/(BQ$2-BQ$3)*10))),1)</f>
        <v>7.4</v>
      </c>
      <c r="BR57" s="50">
        <f>'[1]Indicator Data'!T58</f>
        <v>0.97728949700000001</v>
      </c>
      <c r="BS57" s="47">
        <f t="shared" si="74"/>
        <v>9.8000000000000007</v>
      </c>
      <c r="BT57" s="47">
        <f t="shared" si="31"/>
        <v>8.9</v>
      </c>
      <c r="BU57" s="47">
        <f t="shared" si="32"/>
        <v>6.2</v>
      </c>
      <c r="BV57" s="47">
        <f>ROUND(IF('[1]Indicator Data'!U58=0,0,IF(LOG('[1]Indicator Data'!U58)&gt;BV$2,10,IF(LOG('[1]Indicator Data'!U58)&lt;BV$3,0,10-(BV$2-LOG('[1]Indicator Data'!U58))/(BV$2-BV$3)*10))),1)</f>
        <v>6.9</v>
      </c>
      <c r="BW57" s="48">
        <f>'[1]Indicator Data'!U58/'[1]Indicator Data'!$CB58</f>
        <v>0.8419184930318977</v>
      </c>
      <c r="BX57" s="47">
        <f t="shared" si="75"/>
        <v>9.4</v>
      </c>
      <c r="BY57" s="47">
        <f t="shared" si="50"/>
        <v>8.4</v>
      </c>
      <c r="BZ57" s="47">
        <f>ROUND(IF('[1]Indicator Data'!V58=0,0,IF(LOG('[1]Indicator Data'!V58)&gt;BZ$2,10,IF(LOG('[1]Indicator Data'!V58)&lt;BZ$3,0,10-(BZ$2-LOG('[1]Indicator Data'!V58))/(BZ$2-BZ$3)*10))),1)</f>
        <v>6.8</v>
      </c>
      <c r="CA57" s="48">
        <f>IF('[1]Indicator Data'!V58/'[1]Indicator Data'!$CB58&gt;1,1,'[1]Indicator Data'!V58/'[1]Indicator Data'!$CB58)</f>
        <v>0.72730315662009137</v>
      </c>
      <c r="CB57" s="47">
        <f t="shared" si="76"/>
        <v>7.3</v>
      </c>
      <c r="CC57" s="47">
        <f t="shared" si="51"/>
        <v>7.1</v>
      </c>
      <c r="CD57" s="47">
        <f>ROUND(IF('[1]Indicator Data'!W58=0,0,IF(LOG('[1]Indicator Data'!W58)&gt;CD$2,10,IF(LOG('[1]Indicator Data'!W58)&lt;CD$3,0,10-(CD$2-LOG('[1]Indicator Data'!W58))/(CD$2-CD$3)*10))),1)</f>
        <v>7</v>
      </c>
      <c r="CE57" s="48">
        <f>'[1]Indicator Data'!W58/'[1]Indicator Data'!$CB58</f>
        <v>0.90337458105398993</v>
      </c>
      <c r="CF57" s="47">
        <f t="shared" si="77"/>
        <v>9</v>
      </c>
      <c r="CG57" s="47">
        <f t="shared" si="52"/>
        <v>8.1999999999999993</v>
      </c>
      <c r="CH57" s="47">
        <f t="shared" si="36"/>
        <v>7.6</v>
      </c>
      <c r="CI57" s="47">
        <f>IF('[1]Indicator Data'!BR58="No data","x",ROUND(IF('[1]Indicator Data'!BR58&gt;CI$2,0,IF('[1]Indicator Data'!BR58&lt;CI$3,10,(CI$2-'[1]Indicator Data'!BR58)/(CI$2-CI$3)*10)),1))</f>
        <v>3.7</v>
      </c>
      <c r="CJ57" s="47">
        <f>IF('[1]Indicator Data'!BS58="No data","x",ROUND(IF('[1]Indicator Data'!BS58&gt;CJ$2,0,IF('[1]Indicator Data'!BS58&lt;CJ$3,10,(CJ$2-'[1]Indicator Data'!BS58)/(CJ$2-CJ$3)*10)),1))</f>
        <v>5.9</v>
      </c>
      <c r="CK57" s="47">
        <f>IF('[1]Indicator Data'!AC58="No data","x",ROUND(IF('[1]Indicator Data'!AC58&gt;CK$2,0,IF('[1]Indicator Data'!AC58&lt;CK$3,10,(CK$2-'[1]Indicator Data'!AC58)/(CK$2-CK$3)*10)),1))</f>
        <v>7.5</v>
      </c>
      <c r="CL57" s="47">
        <f t="shared" si="37"/>
        <v>5.7</v>
      </c>
      <c r="CM57" s="47">
        <f>IF('[1]Indicator Data'!X58="No data","x",ROUND(IF(LOG('[1]Indicator Data'!X58)&gt;CM$2,10,IF(LOG('[1]Indicator Data'!X58)&lt;CM$3,0,10-(CM$2-LOG('[1]Indicator Data'!X58))/(CM$2-CM$3)*10)),1))</f>
        <v>5.6</v>
      </c>
      <c r="CN57" s="47">
        <f>IF('[1]Indicator Data'!Y58="No data","x",ROUND(IF('[1]Indicator Data'!Y58&gt;CN$2,10,IF('[1]Indicator Data'!Y58&lt;CN$3,0,10-(CN$2-'[1]Indicator Data'!Y58)/(CN$2-CN$3)*10)),1))</f>
        <v>8.1</v>
      </c>
      <c r="CO57" s="47">
        <f>IF('[1]Indicator Data'!Z58="No data","x",ROUND(IF('[1]Indicator Data'!Z58&gt;CO$2,10,IF('[1]Indicator Data'!Z58&lt;CO$3,0,10-(CO$2-'[1]Indicator Data'!Z58)/(CO$2-CO$3)*10)),1))</f>
        <v>7.3</v>
      </c>
      <c r="CP57" s="47" t="str">
        <f>IF('[1]Indicator Data'!AA58="No data","x",ROUND(IF('[1]Indicator Data'!AA58&gt;CP$2,10,IF('[1]Indicator Data'!AA58&lt;CP$3,0,10-(CP$2-'[1]Indicator Data'!AA58)/(CP$2-CP$3)*10)),1))</f>
        <v>x</v>
      </c>
      <c r="CQ57" s="47">
        <f t="shared" si="53"/>
        <v>7</v>
      </c>
      <c r="CR57" s="47">
        <f t="shared" si="54"/>
        <v>6.6</v>
      </c>
      <c r="CS57" s="47">
        <f>IF('[1]Indicator Data'!AF58="No data","x",ROUND(IF('[1]Indicator Data'!AF58&gt;CS$2,10,IF('[1]Indicator Data'!AF58&lt;CS$3,0,10-(CS$2-'[1]Indicator Data'!AF58)/(CS$2-CS$3)*10)),1))</f>
        <v>7.2</v>
      </c>
      <c r="CT57" s="47">
        <f>IF('[1]Indicator Data'!AG58="No data","x",ROUND(IF('[1]Indicator Data'!AG58&gt;CT$2,10,IF('[1]Indicator Data'!AG58&lt;CT$3,0,10-(CT$2-'[1]Indicator Data'!AG58)/(CT$2-CT$3)*10)),1))</f>
        <v>6.2</v>
      </c>
      <c r="CU57" s="47">
        <f t="shared" si="55"/>
        <v>6.9</v>
      </c>
      <c r="CV57" s="47">
        <f>IF('[1]Indicator Data'!AB58="No data","x",ROUND(IF('[1]Indicator Data'!AB58&gt;CV$2,10,IF('[1]Indicator Data'!AB58&lt;CV$3,0,10-(CV$2-'[1]Indicator Data'!AB58)/(CV$2-CV$3)*10)),1))</f>
        <v>1</v>
      </c>
      <c r="CW57" s="47">
        <f t="shared" si="56"/>
        <v>4.5</v>
      </c>
      <c r="CX57" s="48" t="str">
        <f>IF('[1]Indicator Data'!AD58="No data","x",'[1]Indicator Data'!AD58/'[1]Indicator Data'!$CA58)</f>
        <v>x</v>
      </c>
      <c r="CY57" s="47" t="str">
        <f t="shared" si="78"/>
        <v>x</v>
      </c>
      <c r="CZ57" s="47">
        <f>IF('[1]Indicator Data'!AE58="No data","x",ROUND(IF('[1]Indicator Data'!AE58&gt;CZ$2,0,IF('[1]Indicator Data'!AE58&lt;CZ$3,10,(CZ$2-'[1]Indicator Data'!AE58)/(CZ$2-CZ$3)*10)),1))</f>
        <v>8</v>
      </c>
      <c r="DA57" s="47">
        <f t="shared" si="57"/>
        <v>8</v>
      </c>
      <c r="DB57" s="47">
        <f t="shared" si="58"/>
        <v>6.5</v>
      </c>
      <c r="DC57" s="49">
        <f t="shared" si="39"/>
        <v>6.8</v>
      </c>
      <c r="DD57" s="51">
        <f t="shared" si="40"/>
        <v>2.9</v>
      </c>
      <c r="DE57" s="47">
        <f>ROUND(IF('[1]Indicator Data'!AH58=0,0,IF('[1]Indicator Data'!AH58&gt;DE$2,10,IF('[1]Indicator Data'!AH58&lt;DE$3,0,10-(DE$2-'[1]Indicator Data'!AH58)/(DE$2-DE$3)*10))),1)</f>
        <v>1.5</v>
      </c>
      <c r="DF57" s="47">
        <f>ROUND(IF('[1]Indicator Data'!AI58=0,0,IF(LOG('[1]Indicator Data'!AI58)&gt;LOG(DF$2),10,IF(LOG('[1]Indicator Data'!AI58)&lt;LOG(DF$3),0,10-(LOG(DF$2)-LOG('[1]Indicator Data'!AI58))/(LOG(DF$2)-LOG(DF$3))*10))),1)</f>
        <v>1.7</v>
      </c>
      <c r="DG57" s="49">
        <f t="shared" si="41"/>
        <v>1.6</v>
      </c>
      <c r="DH57" s="47">
        <f>'[1]Indicator Data'!AJ58</f>
        <v>0</v>
      </c>
      <c r="DI57" s="47">
        <f>'[1]Indicator Data'!AK58</f>
        <v>0</v>
      </c>
      <c r="DJ57" s="49">
        <f t="shared" si="42"/>
        <v>0</v>
      </c>
      <c r="DK57" s="51">
        <f t="shared" si="43"/>
        <v>1.1000000000000001</v>
      </c>
      <c r="DL57" s="20"/>
      <c r="DM57" s="52"/>
    </row>
    <row r="58" spans="1:117" s="6" customFormat="1" x14ac:dyDescent="0.3">
      <c r="A58" s="44" t="str">
        <f>'[1]Indicator Data'!A59</f>
        <v>Eritrea</v>
      </c>
      <c r="B58" s="45" t="str">
        <f>'[1]Indicator Data'!B59</f>
        <v>ERI</v>
      </c>
      <c r="C58" s="46">
        <f>ROUND(IF('[1]Indicator Data'!C59=0,0.1,IF(LOG('[1]Indicator Data'!C59)&gt;C$2,10,IF(LOG('[1]Indicator Data'!C59)&lt;C$3,0,10-(C$2-LOG('[1]Indicator Data'!C59))/(C$2-C$3)*10))),1)</f>
        <v>6.7</v>
      </c>
      <c r="D58" s="47">
        <f>ROUND(IF('[1]Indicator Data'!D59=0,0.1,IF(LOG('[1]Indicator Data'!D59)&gt;D$2,10,IF(LOG('[1]Indicator Data'!D59)&lt;D$3,0,10-(D$2-LOG('[1]Indicator Data'!D59))/(D$2-D$3)*10))),1)</f>
        <v>0.1</v>
      </c>
      <c r="E58" s="47">
        <f t="shared" si="0"/>
        <v>4.0999999999999996</v>
      </c>
      <c r="F58" s="47">
        <f>IF('[1]Indicator Data'!E59="No data",0.1,(ROUND(IF('[1]Indicator Data'!E59=0,0,IF(LOG('[1]Indicator Data'!E59)&gt;F$2,10,IF(LOG('[1]Indicator Data'!E59)&lt;F$3,0,10-(F$2-LOG('[1]Indicator Data'!E59))/(F$2-F$3)*10))),1)))</f>
        <v>4.7</v>
      </c>
      <c r="G58" s="47">
        <f>ROUND(IF('[1]Indicator Data'!F59=0,0,IF(LOG('[1]Indicator Data'!F59)&gt;G$2,10,IF(LOG('[1]Indicator Data'!F59)&lt;G$3,0,10-(G$2-LOG('[1]Indicator Data'!F59))/(G$2-G$3)*10))),1)</f>
        <v>0</v>
      </c>
      <c r="H58" s="47">
        <f>ROUND(IF('[1]Indicator Data'!G59=0,0,IF(LOG('[1]Indicator Data'!G59)&gt;H$2,10,IF(LOG('[1]Indicator Data'!G59)&lt;H$3,0,10-(H$2-LOG('[1]Indicator Data'!G59))/(H$2-H$3)*10))),1)</f>
        <v>0</v>
      </c>
      <c r="I58" s="47">
        <f>ROUND(IF('[1]Indicator Data'!H59=0,0,IF(LOG('[1]Indicator Data'!H59)&gt;I$2,10,IF(LOG('[1]Indicator Data'!H59)&lt;I$3,0,10-(I$2-LOG('[1]Indicator Data'!H59))/(I$2-I$3)*10))),1)</f>
        <v>0</v>
      </c>
      <c r="J58" s="47">
        <f t="shared" si="1"/>
        <v>0</v>
      </c>
      <c r="K58" s="47">
        <f>ROUND(IF('[1]Indicator Data'!I59=0,0,IF(LOG('[1]Indicator Data'!I59)&gt;K$2,10,IF(LOG('[1]Indicator Data'!I59)&lt;K$3,0,10-(K$2-LOG('[1]Indicator Data'!I59))/(K$2-K$3)*10))),1)</f>
        <v>0</v>
      </c>
      <c r="L58" s="47">
        <f t="shared" si="2"/>
        <v>0</v>
      </c>
      <c r="M58" s="47">
        <f>ROUND(IF('[1]Indicator Data'!J59=0,0,IF(LOG('[1]Indicator Data'!J59)&gt;M$2,10,IF(LOG('[1]Indicator Data'!J59)&lt;M$3,0,10-(M$2-LOG('[1]Indicator Data'!J59))/(M$2-M$3)*10))),1)</f>
        <v>10</v>
      </c>
      <c r="N58" s="48">
        <f>'[1]Indicator Data'!C59/'[1]Indicator Data'!$CB59</f>
        <v>9.1433438585640004E-4</v>
      </c>
      <c r="O58" s="48">
        <f>'[1]Indicator Data'!D59/'[1]Indicator Data'!$CB59</f>
        <v>0</v>
      </c>
      <c r="P58" s="48">
        <f>IF(F58=0.1,"x",'[1]Indicator Data'!E59/'[1]Indicator Data'!$CB59)</f>
        <v>1.4712646491943746E-3</v>
      </c>
      <c r="Q58" s="48">
        <f>'[1]Indicator Data'!F59/'[1]Indicator Data'!$CB59</f>
        <v>0</v>
      </c>
      <c r="R58" s="48">
        <f>'[1]Indicator Data'!G59/'[1]Indicator Data'!$CB59</f>
        <v>0</v>
      </c>
      <c r="S58" s="48">
        <f>'[1]Indicator Data'!H59/'[1]Indicator Data'!$CB59</f>
        <v>0</v>
      </c>
      <c r="T58" s="48">
        <f>'[1]Indicator Data'!I59/'[1]Indicator Data'!$CB59</f>
        <v>0</v>
      </c>
      <c r="U58" s="48">
        <f>'[1]Indicator Data'!J59/'[1]Indicator Data'!$CB59</f>
        <v>3.0245449383106252E-2</v>
      </c>
      <c r="V58" s="47">
        <f t="shared" si="59"/>
        <v>4.5999999999999996</v>
      </c>
      <c r="W58" s="47">
        <f t="shared" si="60"/>
        <v>0</v>
      </c>
      <c r="X58" s="47">
        <f t="shared" si="5"/>
        <v>2.6</v>
      </c>
      <c r="Y58" s="47">
        <f t="shared" si="61"/>
        <v>1</v>
      </c>
      <c r="Z58" s="47">
        <f t="shared" si="62"/>
        <v>0</v>
      </c>
      <c r="AA58" s="47">
        <f t="shared" si="63"/>
        <v>0</v>
      </c>
      <c r="AB58" s="47">
        <f t="shared" si="64"/>
        <v>0</v>
      </c>
      <c r="AC58" s="47">
        <f t="shared" si="10"/>
        <v>0</v>
      </c>
      <c r="AD58" s="47">
        <f t="shared" si="65"/>
        <v>0</v>
      </c>
      <c r="AE58" s="47">
        <f t="shared" si="12"/>
        <v>0</v>
      </c>
      <c r="AF58" s="47">
        <f t="shared" si="66"/>
        <v>10</v>
      </c>
      <c r="AG58" s="47">
        <f>ROUND(IF('[1]Indicator Data'!K59=0,0,IF('[1]Indicator Data'!K59&gt;AG$2,10,IF('[1]Indicator Data'!K59&lt;AG$3,0,10-(AG$2-'[1]Indicator Data'!K59)/(AG$2-AG$3)*10))),1)</f>
        <v>2.9</v>
      </c>
      <c r="AH58" s="47">
        <f t="shared" si="67"/>
        <v>5.7</v>
      </c>
      <c r="AI58" s="47">
        <f t="shared" si="67"/>
        <v>0.1</v>
      </c>
      <c r="AJ58" s="47">
        <f t="shared" si="68"/>
        <v>0</v>
      </c>
      <c r="AK58" s="47">
        <f t="shared" si="68"/>
        <v>0</v>
      </c>
      <c r="AL58" s="47">
        <f t="shared" si="16"/>
        <v>0</v>
      </c>
      <c r="AM58" s="47">
        <f t="shared" si="17"/>
        <v>0</v>
      </c>
      <c r="AN58" s="47">
        <f t="shared" si="18"/>
        <v>10</v>
      </c>
      <c r="AO58" s="49">
        <f t="shared" si="19"/>
        <v>3.4</v>
      </c>
      <c r="AP58" s="49">
        <f t="shared" si="44"/>
        <v>3.1</v>
      </c>
      <c r="AQ58" s="49">
        <f t="shared" si="20"/>
        <v>0</v>
      </c>
      <c r="AR58" s="49">
        <f t="shared" si="21"/>
        <v>0</v>
      </c>
      <c r="AS58" s="47">
        <f t="shared" si="22"/>
        <v>6.5</v>
      </c>
      <c r="AT58" s="47">
        <f>IF('[1]Indicator Data'!L59="No data","x",IF('[1]Indicator Data'!CC59&lt;1000,"x",ROUND((IF('[1]Indicator Data'!L59&gt;AT$2,10,IF('[1]Indicator Data'!L59&lt;AT$3,0,10-(AT$2-'[1]Indicator Data'!L59)/(AT$2-AT$3)*10))),1)))</f>
        <v>5.7</v>
      </c>
      <c r="AU58" s="49">
        <f t="shared" si="23"/>
        <v>6.1</v>
      </c>
      <c r="AV58" s="47">
        <f>IF('[1]Indicator Data'!M59="No data","x",ROUND(IF('[1]Indicator Data'!M59=0,0,IF(LOG('[1]Indicator Data'!M59)&gt;AV$2,10,IF(LOG('[1]Indicator Data'!M59)&lt;AV$3,0,10-(AV$2-LOG('[1]Indicator Data'!M59))/(AV$2-AV$3)*10))),1))</f>
        <v>7.7</v>
      </c>
      <c r="AW58" s="48">
        <f>IF(AV58="x","x",'[1]Indicator Data'!M59/'[1]Indicator Data'!$CB59)</f>
        <v>0.45427057760679856</v>
      </c>
      <c r="AX58" s="47">
        <f t="shared" si="69"/>
        <v>5</v>
      </c>
      <c r="AY58" s="47">
        <f t="shared" si="45"/>
        <v>6.5</v>
      </c>
      <c r="AZ58" s="47">
        <f>IF('[1]Indicator Data'!N59="No data","x",ROUND(IF('[1]Indicator Data'!N59=0,0,IF(LOG('[1]Indicator Data'!N59)&gt;AZ$2,10,IF(LOG('[1]Indicator Data'!N59)&lt;AZ$3,0,10-(AZ$2-LOG('[1]Indicator Data'!N59))/(AZ$2-AZ$3)*10))),1))</f>
        <v>0</v>
      </c>
      <c r="BA58" s="48">
        <f>IF(AZ58="x","x",'[1]Indicator Data'!N59/'[1]Indicator Data'!$CB59)</f>
        <v>0</v>
      </c>
      <c r="BB58" s="47">
        <f t="shared" si="70"/>
        <v>0</v>
      </c>
      <c r="BC58" s="47">
        <f t="shared" si="46"/>
        <v>0</v>
      </c>
      <c r="BD58" s="47">
        <f>IF('[1]Indicator Data'!O59="No data","x",ROUND(IF('[1]Indicator Data'!O59=0,0,IF(LOG('[1]Indicator Data'!O59)&gt;BD$2,10,IF(LOG('[1]Indicator Data'!O59)&lt;BD$3,0,10-(BD$2-LOG('[1]Indicator Data'!O59))/(BD$2-BD$3)*10))),1))</f>
        <v>0</v>
      </c>
      <c r="BE58" s="48">
        <f>IF(BD58="x","x",'[1]Indicator Data'!O59/'[1]Indicator Data'!$CB59)</f>
        <v>0</v>
      </c>
      <c r="BF58" s="47">
        <f t="shared" si="71"/>
        <v>0</v>
      </c>
      <c r="BG58" s="47">
        <f t="shared" si="47"/>
        <v>0</v>
      </c>
      <c r="BH58" s="47">
        <f>IF('[1]Indicator Data'!P59="No data","x",ROUND(IF('[1]Indicator Data'!P59=0,0,IF(LOG('[1]Indicator Data'!P59)&gt;BH$2,10,IF(LOG('[1]Indicator Data'!P59)&lt;BH$3,0,10-(BH$2-LOG('[1]Indicator Data'!P59))/(BH$2-BH$3)*10))),1))</f>
        <v>0</v>
      </c>
      <c r="BI58" s="48">
        <f>IF(BH58="x","x",'[1]Indicator Data'!P59/'[1]Indicator Data'!$CB59)</f>
        <v>0</v>
      </c>
      <c r="BJ58" s="47">
        <f t="shared" si="72"/>
        <v>0</v>
      </c>
      <c r="BK58" s="47">
        <f t="shared" si="48"/>
        <v>0</v>
      </c>
      <c r="BL58" s="47">
        <f t="shared" si="49"/>
        <v>2.2000000000000002</v>
      </c>
      <c r="BM58" s="47">
        <f>ROUND(IF('[1]Indicator Data'!Q59=0,0,IF(LOG('[1]Indicator Data'!Q59)&gt;BM$2,10,IF(LOG('[1]Indicator Data'!Q59)&lt;BM$3,0,10-(BM$2-LOG('[1]Indicator Data'!Q59))/(BM$2-BM$3)*10))),1)</f>
        <v>8.1999999999999993</v>
      </c>
      <c r="BN58" s="50">
        <f>'[1]Indicator Data'!R59</f>
        <v>0.946478979</v>
      </c>
      <c r="BO58" s="47">
        <f t="shared" si="73"/>
        <v>9.5</v>
      </c>
      <c r="BP58" s="47">
        <f t="shared" si="29"/>
        <v>8.9</v>
      </c>
      <c r="BQ58" s="47">
        <f>ROUND(IF('[1]Indicator Data'!S59=0,0,IF(LOG('[1]Indicator Data'!S59)&gt;BQ$2,10,IF(LOG('[1]Indicator Data'!S59)&lt;BQ$3,0,10-(BQ$2-LOG('[1]Indicator Data'!S59))/(BQ$2-BQ$3)*10))),1)</f>
        <v>8.1999999999999993</v>
      </c>
      <c r="BR58" s="50">
        <f>'[1]Indicator Data'!T59</f>
        <v>0.94389442700000004</v>
      </c>
      <c r="BS58" s="47">
        <f t="shared" si="74"/>
        <v>9.4</v>
      </c>
      <c r="BT58" s="47">
        <f t="shared" si="31"/>
        <v>8.9</v>
      </c>
      <c r="BU58" s="47">
        <f t="shared" si="32"/>
        <v>8.9</v>
      </c>
      <c r="BV58" s="47">
        <f>ROUND(IF('[1]Indicator Data'!U59=0,0,IF(LOG('[1]Indicator Data'!U59)&gt;BV$2,10,IF(LOG('[1]Indicator Data'!U59)&lt;BV$3,0,10-(BV$2-LOG('[1]Indicator Data'!U59))/(BV$2-BV$3)*10))),1)</f>
        <v>7.3</v>
      </c>
      <c r="BW58" s="48">
        <f>'[1]Indicator Data'!U59/'[1]Indicator Data'!$CB59</f>
        <v>0.23485251184676445</v>
      </c>
      <c r="BX58" s="47">
        <f t="shared" si="75"/>
        <v>2.6</v>
      </c>
      <c r="BY58" s="47">
        <f t="shared" si="50"/>
        <v>5.4</v>
      </c>
      <c r="BZ58" s="47">
        <f>ROUND(IF('[1]Indicator Data'!V59=0,0,IF(LOG('[1]Indicator Data'!V59)&gt;BZ$2,10,IF(LOG('[1]Indicator Data'!V59)&lt;BZ$3,0,10-(BZ$2-LOG('[1]Indicator Data'!V59))/(BZ$2-BZ$3)*10))),1)</f>
        <v>7.9</v>
      </c>
      <c r="CA58" s="48">
        <f>IF('[1]Indicator Data'!V59/'[1]Indicator Data'!$CB59&gt;1,1,'[1]Indicator Data'!V59/'[1]Indicator Data'!$CB59)</f>
        <v>0.63329750795077255</v>
      </c>
      <c r="CB58" s="47">
        <f t="shared" si="76"/>
        <v>6.3</v>
      </c>
      <c r="CC58" s="47">
        <f t="shared" si="51"/>
        <v>7.2</v>
      </c>
      <c r="CD58" s="47">
        <f>ROUND(IF('[1]Indicator Data'!W59=0,0,IF(LOG('[1]Indicator Data'!W59)&gt;CD$2,10,IF(LOG('[1]Indicator Data'!W59)&lt;CD$3,0,10-(CD$2-LOG('[1]Indicator Data'!W59))/(CD$2-CD$3)*10))),1)</f>
        <v>7.1</v>
      </c>
      <c r="CE58" s="48">
        <f>'[1]Indicator Data'!W59/'[1]Indicator Data'!$CB59</f>
        <v>0.18983392237165156</v>
      </c>
      <c r="CF58" s="47">
        <f t="shared" si="77"/>
        <v>1.9</v>
      </c>
      <c r="CG58" s="47">
        <f t="shared" si="52"/>
        <v>5</v>
      </c>
      <c r="CH58" s="47">
        <f t="shared" si="36"/>
        <v>6.9</v>
      </c>
      <c r="CI58" s="47">
        <f>IF('[1]Indicator Data'!BR59="No data","x",ROUND(IF('[1]Indicator Data'!BR59&gt;CI$2,0,IF('[1]Indicator Data'!BR59&lt;CI$3,10,(CI$2-'[1]Indicator Data'!BR59)/(CI$2-CI$3)*10)),1))</f>
        <v>9.8000000000000007</v>
      </c>
      <c r="CJ58" s="47">
        <f>IF('[1]Indicator Data'!BS59="No data","x",ROUND(IF('[1]Indicator Data'!BS59&gt;CJ$2,0,IF('[1]Indicator Data'!BS59&lt;CJ$3,10,(CJ$2-'[1]Indicator Data'!BS59)/(CJ$2-CJ$3)*10)),1))</f>
        <v>8</v>
      </c>
      <c r="CK58" s="47" t="str">
        <f>IF('[1]Indicator Data'!AC59="No data","x",ROUND(IF('[1]Indicator Data'!AC59&gt;CK$2,0,IF('[1]Indicator Data'!AC59&lt;CK$3,10,(CK$2-'[1]Indicator Data'!AC59)/(CK$2-CK$3)*10)),1))</f>
        <v>x</v>
      </c>
      <c r="CL58" s="47">
        <f t="shared" si="37"/>
        <v>8.9</v>
      </c>
      <c r="CM58" s="47">
        <f>IF('[1]Indicator Data'!X59="No data","x",ROUND(IF(LOG('[1]Indicator Data'!X59)&gt;CM$2,10,IF(LOG('[1]Indicator Data'!X59)&lt;CM$3,0,10-(CM$2-LOG('[1]Indicator Data'!X59))/(CM$2-CM$3)*10)),1))</f>
        <v>5.2</v>
      </c>
      <c r="CN58" s="47" t="str">
        <f>IF('[1]Indicator Data'!Y59="No data","x",ROUND(IF('[1]Indicator Data'!Y59&gt;CN$2,10,IF('[1]Indicator Data'!Y59&lt;CN$3,0,10-(CN$2-'[1]Indicator Data'!Y59)/(CN$2-CN$3)*10)),1))</f>
        <v>x</v>
      </c>
      <c r="CO58" s="47" t="str">
        <f>IF('[1]Indicator Data'!Z59="No data","x",ROUND(IF('[1]Indicator Data'!Z59&gt;CO$2,10,IF('[1]Indicator Data'!Z59&lt;CO$3,0,10-(CO$2-'[1]Indicator Data'!Z59)/(CO$2-CO$3)*10)),1))</f>
        <v>x</v>
      </c>
      <c r="CP58" s="47" t="str">
        <f>IF('[1]Indicator Data'!AA59="No data","x",ROUND(IF('[1]Indicator Data'!AA59&gt;CP$2,10,IF('[1]Indicator Data'!AA59&lt;CP$3,0,10-(CP$2-'[1]Indicator Data'!AA59)/(CP$2-CP$3)*10)),1))</f>
        <v>x</v>
      </c>
      <c r="CQ58" s="47">
        <f t="shared" si="53"/>
        <v>5.2</v>
      </c>
      <c r="CR58" s="47">
        <f t="shared" si="54"/>
        <v>6.4</v>
      </c>
      <c r="CS58" s="47" t="str">
        <f>IF('[1]Indicator Data'!AF59="No data","x",ROUND(IF('[1]Indicator Data'!AF59&gt;CS$2,10,IF('[1]Indicator Data'!AF59&lt;CS$3,0,10-(CS$2-'[1]Indicator Data'!AF59)/(CS$2-CS$3)*10)),1))</f>
        <v>x</v>
      </c>
      <c r="CT58" s="47">
        <f>IF('[1]Indicator Data'!AG59="No data","x",ROUND(IF('[1]Indicator Data'!AG59&gt;CT$2,10,IF('[1]Indicator Data'!AG59&lt;CT$3,0,10-(CT$2-'[1]Indicator Data'!AG59)/(CT$2-CT$3)*10)),1))</f>
        <v>6</v>
      </c>
      <c r="CU58" s="47">
        <f t="shared" si="55"/>
        <v>5.6</v>
      </c>
      <c r="CV58" s="47">
        <f>IF('[1]Indicator Data'!AB59="No data","x",ROUND(IF('[1]Indicator Data'!AB59&gt;CV$2,10,IF('[1]Indicator Data'!AB59&lt;CV$3,0,10-(CV$2-'[1]Indicator Data'!AB59)/(CV$2-CV$3)*10)),1))</f>
        <v>10</v>
      </c>
      <c r="CW58" s="47">
        <f t="shared" si="56"/>
        <v>9.3000000000000007</v>
      </c>
      <c r="CX58" s="48">
        <f>IF('[1]Indicator Data'!AD59="No data","x",'[1]Indicator Data'!AD59/'[1]Indicator Data'!$CA59)</f>
        <v>1.1307155060572233E-4</v>
      </c>
      <c r="CY58" s="47">
        <f t="shared" si="78"/>
        <v>8.9</v>
      </c>
      <c r="CZ58" s="47">
        <f>IF('[1]Indicator Data'!AE59="No data","x",ROUND(IF('[1]Indicator Data'!AE59&gt;CZ$2,0,IF('[1]Indicator Data'!AE59&lt;CZ$3,10,(CZ$2-'[1]Indicator Data'!AE59)/(CZ$2-CZ$3)*10)),1))</f>
        <v>4</v>
      </c>
      <c r="DA58" s="47">
        <f t="shared" si="57"/>
        <v>6.5</v>
      </c>
      <c r="DB58" s="47">
        <f t="shared" si="58"/>
        <v>7.1</v>
      </c>
      <c r="DC58" s="49">
        <f t="shared" si="39"/>
        <v>6</v>
      </c>
      <c r="DD58" s="51">
        <f t="shared" si="40"/>
        <v>3.5</v>
      </c>
      <c r="DE58" s="47">
        <f>ROUND(IF('[1]Indicator Data'!AH59=0,0,IF('[1]Indicator Data'!AH59&gt;DE$2,10,IF('[1]Indicator Data'!AH59&lt;DE$3,0,10-(DE$2-'[1]Indicator Data'!AH59)/(DE$2-DE$3)*10))),1)</f>
        <v>9.5</v>
      </c>
      <c r="DF58" s="47">
        <f>ROUND(IF('[1]Indicator Data'!AI59=0,0,IF(LOG('[1]Indicator Data'!AI59)&gt;LOG(DF$2),10,IF(LOG('[1]Indicator Data'!AI59)&lt;LOG(DF$3),0,10-(LOG(DF$2)-LOG('[1]Indicator Data'!AI59))/(LOG(DF$2)-LOG(DF$3))*10))),1)</f>
        <v>9.6</v>
      </c>
      <c r="DG58" s="49">
        <f t="shared" si="41"/>
        <v>9.6</v>
      </c>
      <c r="DH58" s="47">
        <f>'[1]Indicator Data'!AJ59</f>
        <v>0</v>
      </c>
      <c r="DI58" s="47">
        <f>'[1]Indicator Data'!AK59</f>
        <v>0</v>
      </c>
      <c r="DJ58" s="49">
        <f t="shared" si="42"/>
        <v>0</v>
      </c>
      <c r="DK58" s="51">
        <f t="shared" si="43"/>
        <v>6.7</v>
      </c>
      <c r="DL58" s="20"/>
      <c r="DM58" s="52"/>
    </row>
    <row r="59" spans="1:117" s="6" customFormat="1" x14ac:dyDescent="0.3">
      <c r="A59" s="44" t="str">
        <f>'[1]Indicator Data'!A60</f>
        <v>Estonia</v>
      </c>
      <c r="B59" s="45" t="str">
        <f>'[1]Indicator Data'!B60</f>
        <v>EST</v>
      </c>
      <c r="C59" s="46">
        <f>ROUND(IF('[1]Indicator Data'!C60=0,0.1,IF(LOG('[1]Indicator Data'!C60)&gt;C$2,10,IF(LOG('[1]Indicator Data'!C60)&lt;C$3,0,10-(C$2-LOG('[1]Indicator Data'!C60))/(C$2-C$3)*10))),1)</f>
        <v>0.1</v>
      </c>
      <c r="D59" s="47">
        <f>ROUND(IF('[1]Indicator Data'!D60=0,0.1,IF(LOG('[1]Indicator Data'!D60)&gt;D$2,10,IF(LOG('[1]Indicator Data'!D60)&lt;D$3,0,10-(D$2-LOG('[1]Indicator Data'!D60))/(D$2-D$3)*10))),1)</f>
        <v>0.1</v>
      </c>
      <c r="E59" s="47">
        <f t="shared" si="0"/>
        <v>0.1</v>
      </c>
      <c r="F59" s="47">
        <f>IF('[1]Indicator Data'!E60="No data",0.1,(ROUND(IF('[1]Indicator Data'!E60=0,0,IF(LOG('[1]Indicator Data'!E60)&gt;F$2,10,IF(LOG('[1]Indicator Data'!E60)&lt;F$3,0,10-(F$2-LOG('[1]Indicator Data'!E60))/(F$2-F$3)*10))),1)))</f>
        <v>4.3</v>
      </c>
      <c r="G59" s="47">
        <f>ROUND(IF('[1]Indicator Data'!F60=0,0,IF(LOG('[1]Indicator Data'!F60)&gt;G$2,10,IF(LOG('[1]Indicator Data'!F60)&lt;G$3,0,10-(G$2-LOG('[1]Indicator Data'!F60))/(G$2-G$3)*10))),1)</f>
        <v>0</v>
      </c>
      <c r="H59" s="47">
        <f>ROUND(IF('[1]Indicator Data'!G60=0,0,IF(LOG('[1]Indicator Data'!G60)&gt;H$2,10,IF(LOG('[1]Indicator Data'!G60)&lt;H$3,0,10-(H$2-LOG('[1]Indicator Data'!G60))/(H$2-H$3)*10))),1)</f>
        <v>0</v>
      </c>
      <c r="I59" s="47">
        <f>ROUND(IF('[1]Indicator Data'!H60=0,0,IF(LOG('[1]Indicator Data'!H60)&gt;I$2,10,IF(LOG('[1]Indicator Data'!H60)&lt;I$3,0,10-(I$2-LOG('[1]Indicator Data'!H60))/(I$2-I$3)*10))),1)</f>
        <v>0</v>
      </c>
      <c r="J59" s="47">
        <f t="shared" si="1"/>
        <v>0</v>
      </c>
      <c r="K59" s="47">
        <f>ROUND(IF('[1]Indicator Data'!I60=0,0,IF(LOG('[1]Indicator Data'!I60)&gt;K$2,10,IF(LOG('[1]Indicator Data'!I60)&lt;K$3,0,10-(K$2-LOG('[1]Indicator Data'!I60))/(K$2-K$3)*10))),1)</f>
        <v>0</v>
      </c>
      <c r="L59" s="47">
        <f t="shared" si="2"/>
        <v>0</v>
      </c>
      <c r="M59" s="47">
        <f>ROUND(IF('[1]Indicator Data'!J60=0,0,IF(LOG('[1]Indicator Data'!J60)&gt;M$2,10,IF(LOG('[1]Indicator Data'!J60)&lt;M$3,0,10-(M$2-LOG('[1]Indicator Data'!J60))/(M$2-M$3)*10))),1)</f>
        <v>0</v>
      </c>
      <c r="N59" s="48">
        <f>'[1]Indicator Data'!C60/'[1]Indicator Data'!$CB60</f>
        <v>0</v>
      </c>
      <c r="O59" s="48">
        <f>'[1]Indicator Data'!D60/'[1]Indicator Data'!$CB60</f>
        <v>0</v>
      </c>
      <c r="P59" s="48">
        <f>IF(F59=0.1,"x",'[1]Indicator Data'!E60/'[1]Indicator Data'!$CB60)</f>
        <v>4.1305681688098596E-3</v>
      </c>
      <c r="Q59" s="48">
        <f>'[1]Indicator Data'!F60/'[1]Indicator Data'!$CB60</f>
        <v>0</v>
      </c>
      <c r="R59" s="48">
        <f>'[1]Indicator Data'!G60/'[1]Indicator Data'!$CB60</f>
        <v>0</v>
      </c>
      <c r="S59" s="48">
        <f>'[1]Indicator Data'!H60/'[1]Indicator Data'!$CB60</f>
        <v>0</v>
      </c>
      <c r="T59" s="48">
        <f>'[1]Indicator Data'!I60/'[1]Indicator Data'!$CB60</f>
        <v>0</v>
      </c>
      <c r="U59" s="48">
        <f>'[1]Indicator Data'!J60/'[1]Indicator Data'!$CB60</f>
        <v>0</v>
      </c>
      <c r="V59" s="47">
        <f t="shared" si="59"/>
        <v>0</v>
      </c>
      <c r="W59" s="47">
        <f t="shared" si="60"/>
        <v>0</v>
      </c>
      <c r="X59" s="47">
        <f t="shared" si="5"/>
        <v>0</v>
      </c>
      <c r="Y59" s="47">
        <f t="shared" si="61"/>
        <v>2.8</v>
      </c>
      <c r="Z59" s="47">
        <f t="shared" si="62"/>
        <v>0</v>
      </c>
      <c r="AA59" s="47">
        <f t="shared" si="63"/>
        <v>0</v>
      </c>
      <c r="AB59" s="47">
        <f t="shared" si="64"/>
        <v>0</v>
      </c>
      <c r="AC59" s="47">
        <f t="shared" si="10"/>
        <v>0</v>
      </c>
      <c r="AD59" s="47">
        <f t="shared" si="65"/>
        <v>0</v>
      </c>
      <c r="AE59" s="47">
        <f t="shared" si="12"/>
        <v>0</v>
      </c>
      <c r="AF59" s="47">
        <f t="shared" si="66"/>
        <v>0</v>
      </c>
      <c r="AG59" s="47">
        <f>ROUND(IF('[1]Indicator Data'!K60=0,0,IF('[1]Indicator Data'!K60&gt;AG$2,10,IF('[1]Indicator Data'!K60&lt;AG$3,0,10-(AG$2-'[1]Indicator Data'!K60)/(AG$2-AG$3)*10))),1)</f>
        <v>0</v>
      </c>
      <c r="AH59" s="47">
        <f t="shared" si="67"/>
        <v>0.1</v>
      </c>
      <c r="AI59" s="47">
        <f t="shared" si="67"/>
        <v>0.1</v>
      </c>
      <c r="AJ59" s="47">
        <f t="shared" si="68"/>
        <v>0</v>
      </c>
      <c r="AK59" s="47">
        <f t="shared" si="68"/>
        <v>0</v>
      </c>
      <c r="AL59" s="47">
        <f t="shared" si="16"/>
        <v>0</v>
      </c>
      <c r="AM59" s="47">
        <f t="shared" si="17"/>
        <v>0</v>
      </c>
      <c r="AN59" s="47">
        <f t="shared" si="18"/>
        <v>0</v>
      </c>
      <c r="AO59" s="49">
        <f t="shared" si="19"/>
        <v>0.1</v>
      </c>
      <c r="AP59" s="49">
        <f t="shared" si="44"/>
        <v>3.6</v>
      </c>
      <c r="AQ59" s="49">
        <f t="shared" si="20"/>
        <v>0</v>
      </c>
      <c r="AR59" s="49">
        <f t="shared" si="21"/>
        <v>0</v>
      </c>
      <c r="AS59" s="47">
        <f t="shared" si="22"/>
        <v>0</v>
      </c>
      <c r="AT59" s="47">
        <f>IF('[1]Indicator Data'!L60="No data","x",IF('[1]Indicator Data'!CC60&lt;1000,"x",ROUND((IF('[1]Indicator Data'!L60&gt;AT$2,10,IF('[1]Indicator Data'!L60&lt;AT$3,0,10-(AT$2-'[1]Indicator Data'!L60)/(AT$2-AT$3)*10))),1)))</f>
        <v>0</v>
      </c>
      <c r="AU59" s="49">
        <f t="shared" si="23"/>
        <v>0</v>
      </c>
      <c r="AV59" s="47">
        <f>IF('[1]Indicator Data'!M60="No data","x",ROUND(IF('[1]Indicator Data'!M60=0,0,IF(LOG('[1]Indicator Data'!M60)&gt;AV$2,10,IF(LOG('[1]Indicator Data'!M60)&lt;AV$3,0,10-(AV$2-LOG('[1]Indicator Data'!M60))/(AV$2-AV$3)*10))),1))</f>
        <v>0</v>
      </c>
      <c r="AW59" s="48">
        <f>IF(AV59="x","x",'[1]Indicator Data'!M60/'[1]Indicator Data'!$CB60)</f>
        <v>0</v>
      </c>
      <c r="AX59" s="47">
        <f t="shared" si="69"/>
        <v>0</v>
      </c>
      <c r="AY59" s="47">
        <f t="shared" si="45"/>
        <v>0</v>
      </c>
      <c r="AZ59" s="47" t="str">
        <f>IF('[1]Indicator Data'!N60="No data","x",ROUND(IF('[1]Indicator Data'!N60=0,0,IF(LOG('[1]Indicator Data'!N60)&gt;AZ$2,10,IF(LOG('[1]Indicator Data'!N60)&lt;AZ$3,0,10-(AZ$2-LOG('[1]Indicator Data'!N60))/(AZ$2-AZ$3)*10))),1))</f>
        <v>x</v>
      </c>
      <c r="BA59" s="48" t="str">
        <f>IF(AZ59="x","x",'[1]Indicator Data'!N60/'[1]Indicator Data'!$CB60)</f>
        <v>x</v>
      </c>
      <c r="BB59" s="47" t="str">
        <f t="shared" si="70"/>
        <v>x</v>
      </c>
      <c r="BC59" s="47" t="str">
        <f t="shared" si="46"/>
        <v>x</v>
      </c>
      <c r="BD59" s="47" t="str">
        <f>IF('[1]Indicator Data'!O60="No data","x",ROUND(IF('[1]Indicator Data'!O60=0,0,IF(LOG('[1]Indicator Data'!O60)&gt;BD$2,10,IF(LOG('[1]Indicator Data'!O60)&lt;BD$3,0,10-(BD$2-LOG('[1]Indicator Data'!O60))/(BD$2-BD$3)*10))),1))</f>
        <v>x</v>
      </c>
      <c r="BE59" s="48" t="str">
        <f>IF(BD59="x","x",'[1]Indicator Data'!O60/'[1]Indicator Data'!$CB60)</f>
        <v>x</v>
      </c>
      <c r="BF59" s="47" t="str">
        <f t="shared" si="71"/>
        <v>x</v>
      </c>
      <c r="BG59" s="47" t="str">
        <f t="shared" si="47"/>
        <v>x</v>
      </c>
      <c r="BH59" s="47" t="str">
        <f>IF('[1]Indicator Data'!P60="No data","x",ROUND(IF('[1]Indicator Data'!P60=0,0,IF(LOG('[1]Indicator Data'!P60)&gt;BH$2,10,IF(LOG('[1]Indicator Data'!P60)&lt;BH$3,0,10-(BH$2-LOG('[1]Indicator Data'!P60))/(BH$2-BH$3)*10))),1))</f>
        <v>x</v>
      </c>
      <c r="BI59" s="48" t="str">
        <f>IF(BH59="x","x",'[1]Indicator Data'!P60/'[1]Indicator Data'!$CB60)</f>
        <v>x</v>
      </c>
      <c r="BJ59" s="47" t="str">
        <f t="shared" si="72"/>
        <v>x</v>
      </c>
      <c r="BK59" s="47" t="str">
        <f t="shared" si="48"/>
        <v>x</v>
      </c>
      <c r="BL59" s="47">
        <f t="shared" si="49"/>
        <v>0</v>
      </c>
      <c r="BM59" s="47">
        <f>ROUND(IF('[1]Indicator Data'!Q60=0,0,IF(LOG('[1]Indicator Data'!Q60)&gt;BM$2,10,IF(LOG('[1]Indicator Data'!Q60)&lt;BM$3,0,10-(BM$2-LOG('[1]Indicator Data'!Q60))/(BM$2-BM$3)*10))),1)</f>
        <v>0</v>
      </c>
      <c r="BN59" s="50">
        <f>'[1]Indicator Data'!R60</f>
        <v>0</v>
      </c>
      <c r="BO59" s="47">
        <f t="shared" si="73"/>
        <v>0</v>
      </c>
      <c r="BP59" s="47">
        <f t="shared" si="29"/>
        <v>0</v>
      </c>
      <c r="BQ59" s="47">
        <f>ROUND(IF('[1]Indicator Data'!S60=0,0,IF(LOG('[1]Indicator Data'!S60)&gt;BQ$2,10,IF(LOG('[1]Indicator Data'!S60)&lt;BQ$3,0,10-(BQ$2-LOG('[1]Indicator Data'!S60))/(BQ$2-BQ$3)*10))),1)</f>
        <v>0</v>
      </c>
      <c r="BR59" s="50">
        <f>'[1]Indicator Data'!T60</f>
        <v>0</v>
      </c>
      <c r="BS59" s="47">
        <f t="shared" si="74"/>
        <v>0</v>
      </c>
      <c r="BT59" s="47">
        <f t="shared" si="31"/>
        <v>0</v>
      </c>
      <c r="BU59" s="47">
        <f t="shared" si="32"/>
        <v>0</v>
      </c>
      <c r="BV59" s="47">
        <f>ROUND(IF('[1]Indicator Data'!U60=0,0,IF(LOG('[1]Indicator Data'!U60)&gt;BV$2,10,IF(LOG('[1]Indicator Data'!U60)&lt;BV$3,0,10-(BV$2-LOG('[1]Indicator Data'!U60))/(BV$2-BV$3)*10))),1)</f>
        <v>0</v>
      </c>
      <c r="BW59" s="48">
        <f>'[1]Indicator Data'!U60/'[1]Indicator Data'!$CB60</f>
        <v>0</v>
      </c>
      <c r="BX59" s="47">
        <f t="shared" si="75"/>
        <v>0</v>
      </c>
      <c r="BY59" s="47">
        <f t="shared" si="50"/>
        <v>0</v>
      </c>
      <c r="BZ59" s="47">
        <f>ROUND(IF('[1]Indicator Data'!V60=0,0,IF(LOG('[1]Indicator Data'!V60)&gt;BZ$2,10,IF(LOG('[1]Indicator Data'!V60)&lt;BZ$3,0,10-(BZ$2-LOG('[1]Indicator Data'!V60))/(BZ$2-BZ$3)*10))),1)</f>
        <v>0</v>
      </c>
      <c r="CA59" s="48">
        <f>IF('[1]Indicator Data'!V60/'[1]Indicator Data'!$CB60&gt;1,1,'[1]Indicator Data'!V60/'[1]Indicator Data'!$CB60)</f>
        <v>0</v>
      </c>
      <c r="CB59" s="47">
        <f t="shared" si="76"/>
        <v>0</v>
      </c>
      <c r="CC59" s="47">
        <f t="shared" si="51"/>
        <v>0</v>
      </c>
      <c r="CD59" s="47">
        <f>ROUND(IF('[1]Indicator Data'!W60=0,0,IF(LOG('[1]Indicator Data'!W60)&gt;CD$2,10,IF(LOG('[1]Indicator Data'!W60)&lt;CD$3,0,10-(CD$2-LOG('[1]Indicator Data'!W60))/(CD$2-CD$3)*10))),1)</f>
        <v>0</v>
      </c>
      <c r="CE59" s="48">
        <f>'[1]Indicator Data'!W60/'[1]Indicator Data'!$CB60</f>
        <v>0</v>
      </c>
      <c r="CF59" s="47">
        <f t="shared" si="77"/>
        <v>0</v>
      </c>
      <c r="CG59" s="47">
        <f t="shared" si="52"/>
        <v>0</v>
      </c>
      <c r="CH59" s="47">
        <f t="shared" si="36"/>
        <v>0</v>
      </c>
      <c r="CI59" s="47">
        <f>IF('[1]Indicator Data'!BR60="No data","x",ROUND(IF('[1]Indicator Data'!BR60&gt;CI$2,0,IF('[1]Indicator Data'!BR60&lt;CI$3,10,(CI$2-'[1]Indicator Data'!BR60)/(CI$2-CI$3)*10)),1))</f>
        <v>0.1</v>
      </c>
      <c r="CJ59" s="47">
        <f>IF('[1]Indicator Data'!BS60="No data","x",ROUND(IF('[1]Indicator Data'!BS60&gt;CJ$2,0,IF('[1]Indicator Data'!BS60&lt;CJ$3,10,(CJ$2-'[1]Indicator Data'!BS60)/(CJ$2-CJ$3)*10)),1))</f>
        <v>0</v>
      </c>
      <c r="CK59" s="47" t="str">
        <f>IF('[1]Indicator Data'!AC60="No data","x",ROUND(IF('[1]Indicator Data'!AC60&gt;CK$2,0,IF('[1]Indicator Data'!AC60&lt;CK$3,10,(CK$2-'[1]Indicator Data'!AC60)/(CK$2-CK$3)*10)),1))</f>
        <v>x</v>
      </c>
      <c r="CL59" s="47">
        <f t="shared" si="37"/>
        <v>0.1</v>
      </c>
      <c r="CM59" s="47">
        <f>IF('[1]Indicator Data'!X60="No data","x",ROUND(IF(LOG('[1]Indicator Data'!X60)&gt;CM$2,10,IF(LOG('[1]Indicator Data'!X60)&lt;CM$3,0,10-(CM$2-LOG('[1]Indicator Data'!X60))/(CM$2-CM$3)*10)),1))</f>
        <v>4.9000000000000004</v>
      </c>
      <c r="CN59" s="47">
        <f>IF('[1]Indicator Data'!Y60="No data","x",ROUND(IF('[1]Indicator Data'!Y60&gt;CN$2,10,IF('[1]Indicator Data'!Y60&lt;CN$3,0,10-(CN$2-'[1]Indicator Data'!Y60)/(CN$2-CN$3)*10)),1))</f>
        <v>1.1000000000000001</v>
      </c>
      <c r="CO59" s="47">
        <f>IF('[1]Indicator Data'!Z60="No data","x",ROUND(IF('[1]Indicator Data'!Z60&gt;CO$2,10,IF('[1]Indicator Data'!Z60&lt;CO$3,0,10-(CO$2-'[1]Indicator Data'!Z60)/(CO$2-CO$3)*10)),1))</f>
        <v>6.9</v>
      </c>
      <c r="CP59" s="47">
        <f>IF('[1]Indicator Data'!AA60="No data","x",ROUND(IF('[1]Indicator Data'!AA60&gt;CP$2,10,IF('[1]Indicator Data'!AA60&lt;CP$3,0,10-(CP$2-'[1]Indicator Data'!AA60)/(CP$2-CP$3)*10)),1))</f>
        <v>0.7</v>
      </c>
      <c r="CQ59" s="47">
        <f t="shared" si="53"/>
        <v>3.4</v>
      </c>
      <c r="CR59" s="47">
        <f t="shared" si="54"/>
        <v>2.2999999999999998</v>
      </c>
      <c r="CS59" s="47" t="str">
        <f>IF('[1]Indicator Data'!AF60="No data","x",ROUND(IF('[1]Indicator Data'!AF60&gt;CS$2,10,IF('[1]Indicator Data'!AF60&lt;CS$3,0,10-(CS$2-'[1]Indicator Data'!AF60)/(CS$2-CS$3)*10)),1))</f>
        <v>x</v>
      </c>
      <c r="CT59" s="47">
        <f>IF('[1]Indicator Data'!AG60="No data","x",ROUND(IF('[1]Indicator Data'!AG60&gt;CT$2,10,IF('[1]Indicator Data'!AG60&lt;CT$3,0,10-(CT$2-'[1]Indicator Data'!AG60)/(CT$2-CT$3)*10)),1))</f>
        <v>0.1</v>
      </c>
      <c r="CU59" s="47">
        <f t="shared" si="55"/>
        <v>2.7</v>
      </c>
      <c r="CV59" s="47">
        <f>IF('[1]Indicator Data'!AB60="No data","x",ROUND(IF('[1]Indicator Data'!AB60&gt;CV$2,10,IF('[1]Indicator Data'!AB60&lt;CV$3,0,10-(CV$2-'[1]Indicator Data'!AB60)/(CV$2-CV$3)*10)),1))</f>
        <v>0</v>
      </c>
      <c r="CW59" s="47">
        <f t="shared" si="56"/>
        <v>0</v>
      </c>
      <c r="CX59" s="48">
        <f>IF('[1]Indicator Data'!AD60="No data","x",'[1]Indicator Data'!AD60/'[1]Indicator Data'!$CA60)</f>
        <v>8.4128698816996709E-4</v>
      </c>
      <c r="CY59" s="47">
        <f t="shared" si="78"/>
        <v>1.6</v>
      </c>
      <c r="CZ59" s="47">
        <f>IF('[1]Indicator Data'!AE60="No data","x",ROUND(IF('[1]Indicator Data'!AE60&gt;CZ$2,0,IF('[1]Indicator Data'!AE60&lt;CZ$3,10,(CZ$2-'[1]Indicator Data'!AE60)/(CZ$2-CZ$3)*10)),1))</f>
        <v>2</v>
      </c>
      <c r="DA59" s="47">
        <f t="shared" si="57"/>
        <v>1.8</v>
      </c>
      <c r="DB59" s="47">
        <f t="shared" si="58"/>
        <v>1.5</v>
      </c>
      <c r="DC59" s="49">
        <f t="shared" si="39"/>
        <v>1</v>
      </c>
      <c r="DD59" s="51">
        <f t="shared" si="40"/>
        <v>0.9</v>
      </c>
      <c r="DE59" s="47">
        <f>ROUND(IF('[1]Indicator Data'!AH60=0,0,IF('[1]Indicator Data'!AH60&gt;DE$2,10,IF('[1]Indicator Data'!AH60&lt;DE$3,0,10-(DE$2-'[1]Indicator Data'!AH60)/(DE$2-DE$3)*10))),1)</f>
        <v>0</v>
      </c>
      <c r="DF59" s="47">
        <f>ROUND(IF('[1]Indicator Data'!AI60=0,0,IF(LOG('[1]Indicator Data'!AI60)&gt;LOG(DF$2),10,IF(LOG('[1]Indicator Data'!AI60)&lt;LOG(DF$3),0,10-(LOG(DF$2)-LOG('[1]Indicator Data'!AI60))/(LOG(DF$2)-LOG(DF$3))*10))),1)</f>
        <v>0</v>
      </c>
      <c r="DG59" s="49">
        <f t="shared" si="41"/>
        <v>0</v>
      </c>
      <c r="DH59" s="47">
        <f>'[1]Indicator Data'!AJ60</f>
        <v>0</v>
      </c>
      <c r="DI59" s="47">
        <f>'[1]Indicator Data'!AK60</f>
        <v>0</v>
      </c>
      <c r="DJ59" s="49">
        <f t="shared" si="42"/>
        <v>0</v>
      </c>
      <c r="DK59" s="51">
        <f t="shared" si="43"/>
        <v>0</v>
      </c>
      <c r="DL59" s="20"/>
      <c r="DM59" s="52"/>
    </row>
    <row r="60" spans="1:117" s="6" customFormat="1" x14ac:dyDescent="0.3">
      <c r="A60" s="44" t="str">
        <f>'[1]Indicator Data'!A61</f>
        <v>Eswatini</v>
      </c>
      <c r="B60" s="45" t="str">
        <f>'[1]Indicator Data'!B61</f>
        <v>SWZ</v>
      </c>
      <c r="C60" s="46">
        <f>ROUND(IF('[1]Indicator Data'!C61=0,0.1,IF(LOG('[1]Indicator Data'!C61)&gt;C$2,10,IF(LOG('[1]Indicator Data'!C61)&lt;C$3,0,10-(C$2-LOG('[1]Indicator Data'!C61))/(C$2-C$3)*10))),1)</f>
        <v>0.1</v>
      </c>
      <c r="D60" s="47">
        <f>ROUND(IF('[1]Indicator Data'!D61=0,0.1,IF(LOG('[1]Indicator Data'!D61)&gt;D$2,10,IF(LOG('[1]Indicator Data'!D61)&lt;D$3,0,10-(D$2-LOG('[1]Indicator Data'!D61))/(D$2-D$3)*10))),1)</f>
        <v>0.1</v>
      </c>
      <c r="E60" s="47">
        <f t="shared" si="0"/>
        <v>0.1</v>
      </c>
      <c r="F60" s="47">
        <f>IF('[1]Indicator Data'!E61="No data",0.1,(ROUND(IF('[1]Indicator Data'!E61=0,0,IF(LOG('[1]Indicator Data'!E61)&gt;F$2,10,IF(LOG('[1]Indicator Data'!E61)&lt;F$3,0,10-(F$2-LOG('[1]Indicator Data'!E61))/(F$2-F$3)*10))),1)))</f>
        <v>4.5999999999999996</v>
      </c>
      <c r="G60" s="47">
        <f>ROUND(IF('[1]Indicator Data'!F61=0,0,IF(LOG('[1]Indicator Data'!F61)&gt;G$2,10,IF(LOG('[1]Indicator Data'!F61)&lt;G$3,0,10-(G$2-LOG('[1]Indicator Data'!F61))/(G$2-G$3)*10))),1)</f>
        <v>0</v>
      </c>
      <c r="H60" s="47">
        <f>ROUND(IF('[1]Indicator Data'!G61=0,0,IF(LOG('[1]Indicator Data'!G61)&gt;H$2,10,IF(LOG('[1]Indicator Data'!G61)&lt;H$3,0,10-(H$2-LOG('[1]Indicator Data'!G61))/(H$2-H$3)*10))),1)</f>
        <v>0.5</v>
      </c>
      <c r="I60" s="47">
        <f>ROUND(IF('[1]Indicator Data'!H61=0,0,IF(LOG('[1]Indicator Data'!H61)&gt;I$2,10,IF(LOG('[1]Indicator Data'!H61)&lt;I$3,0,10-(I$2-LOG('[1]Indicator Data'!H61))/(I$2-I$3)*10))),1)</f>
        <v>0</v>
      </c>
      <c r="J60" s="47">
        <f t="shared" si="1"/>
        <v>0.3</v>
      </c>
      <c r="K60" s="47">
        <f>ROUND(IF('[1]Indicator Data'!I61=0,0,IF(LOG('[1]Indicator Data'!I61)&gt;K$2,10,IF(LOG('[1]Indicator Data'!I61)&lt;K$3,0,10-(K$2-LOG('[1]Indicator Data'!I61))/(K$2-K$3)*10))),1)</f>
        <v>0</v>
      </c>
      <c r="L60" s="47">
        <f t="shared" si="2"/>
        <v>0.2</v>
      </c>
      <c r="M60" s="47">
        <f>ROUND(IF('[1]Indicator Data'!J61=0,0,IF(LOG('[1]Indicator Data'!J61)&gt;M$2,10,IF(LOG('[1]Indicator Data'!J61)&lt;M$3,0,10-(M$2-LOG('[1]Indicator Data'!J61))/(M$2-M$3)*10))),1)</f>
        <v>9.5</v>
      </c>
      <c r="N60" s="48">
        <f>'[1]Indicator Data'!C61/'[1]Indicator Data'!$CB61</f>
        <v>0</v>
      </c>
      <c r="O60" s="48">
        <f>'[1]Indicator Data'!D61/'[1]Indicator Data'!$CB61</f>
        <v>0</v>
      </c>
      <c r="P60" s="48">
        <f>IF(F60=0.1,"x",'[1]Indicator Data'!E61/'[1]Indicator Data'!$CB61)</f>
        <v>5.5295645442199354E-3</v>
      </c>
      <c r="Q60" s="48">
        <f>'[1]Indicator Data'!F61/'[1]Indicator Data'!$CB61</f>
        <v>0</v>
      </c>
      <c r="R60" s="48">
        <f>'[1]Indicator Data'!G61/'[1]Indicator Data'!$CB61</f>
        <v>1.2561491289481112E-4</v>
      </c>
      <c r="S60" s="48">
        <f>'[1]Indicator Data'!H61/'[1]Indicator Data'!$CB61</f>
        <v>0</v>
      </c>
      <c r="T60" s="48">
        <f>'[1]Indicator Data'!I61/'[1]Indicator Data'!$CB61</f>
        <v>0</v>
      </c>
      <c r="U60" s="48">
        <f>'[1]Indicator Data'!J61/'[1]Indicator Data'!$CB61</f>
        <v>4.7265849745303276E-2</v>
      </c>
      <c r="V60" s="47">
        <f t="shared" si="59"/>
        <v>0</v>
      </c>
      <c r="W60" s="47">
        <f t="shared" si="60"/>
        <v>0</v>
      </c>
      <c r="X60" s="47">
        <f t="shared" si="5"/>
        <v>0</v>
      </c>
      <c r="Y60" s="47">
        <f t="shared" si="61"/>
        <v>3.7</v>
      </c>
      <c r="Z60" s="47">
        <f t="shared" si="62"/>
        <v>0</v>
      </c>
      <c r="AA60" s="47">
        <f t="shared" si="63"/>
        <v>0.1</v>
      </c>
      <c r="AB60" s="47">
        <f t="shared" si="64"/>
        <v>0</v>
      </c>
      <c r="AC60" s="47">
        <f t="shared" si="10"/>
        <v>0.1</v>
      </c>
      <c r="AD60" s="47">
        <f t="shared" si="65"/>
        <v>0</v>
      </c>
      <c r="AE60" s="47">
        <f t="shared" si="12"/>
        <v>0.1</v>
      </c>
      <c r="AF60" s="47">
        <f t="shared" si="66"/>
        <v>10</v>
      </c>
      <c r="AG60" s="47">
        <f>ROUND(IF('[1]Indicator Data'!K61=0,0,IF('[1]Indicator Data'!K61&gt;AG$2,10,IF('[1]Indicator Data'!K61&lt;AG$3,0,10-(AG$2-'[1]Indicator Data'!K61)/(AG$2-AG$3)*10))),1)</f>
        <v>4.8</v>
      </c>
      <c r="AH60" s="47">
        <f t="shared" si="67"/>
        <v>0.1</v>
      </c>
      <c r="AI60" s="47">
        <f t="shared" si="67"/>
        <v>0.1</v>
      </c>
      <c r="AJ60" s="47">
        <f t="shared" si="68"/>
        <v>0.3</v>
      </c>
      <c r="AK60" s="47">
        <f t="shared" si="68"/>
        <v>0</v>
      </c>
      <c r="AL60" s="47">
        <f t="shared" si="16"/>
        <v>0.2</v>
      </c>
      <c r="AM60" s="47">
        <f t="shared" si="17"/>
        <v>0</v>
      </c>
      <c r="AN60" s="47">
        <f t="shared" si="18"/>
        <v>9.8000000000000007</v>
      </c>
      <c r="AO60" s="49">
        <f t="shared" si="19"/>
        <v>0.1</v>
      </c>
      <c r="AP60" s="49">
        <f t="shared" si="44"/>
        <v>4.2</v>
      </c>
      <c r="AQ60" s="49">
        <f t="shared" si="20"/>
        <v>0</v>
      </c>
      <c r="AR60" s="49">
        <f t="shared" si="21"/>
        <v>0.2</v>
      </c>
      <c r="AS60" s="47">
        <f t="shared" si="22"/>
        <v>7.3</v>
      </c>
      <c r="AT60" s="47">
        <f>IF('[1]Indicator Data'!L61="No data","x",IF('[1]Indicator Data'!CC61&lt;1000,"x",ROUND((IF('[1]Indicator Data'!L61&gt;AT$2,10,IF('[1]Indicator Data'!L61&lt;AT$3,0,10-(AT$2-'[1]Indicator Data'!L61)/(AT$2-AT$3)*10))),1)))</f>
        <v>2.9</v>
      </c>
      <c r="AU60" s="49">
        <f t="shared" si="23"/>
        <v>5.0999999999999996</v>
      </c>
      <c r="AV60" s="47">
        <f>IF('[1]Indicator Data'!M61="No data","x",ROUND(IF('[1]Indicator Data'!M61=0,0,IF(LOG('[1]Indicator Data'!M61)&gt;AV$2,10,IF(LOG('[1]Indicator Data'!M61)&lt;AV$3,0,10-(AV$2-LOG('[1]Indicator Data'!M61))/(AV$2-AV$3)*10))),1))</f>
        <v>4.2</v>
      </c>
      <c r="AW60" s="48">
        <f>IF(AV60="x","x",'[1]Indicator Data'!M61/'[1]Indicator Data'!$CB61)</f>
        <v>7.0632932699099243E-3</v>
      </c>
      <c r="AX60" s="47">
        <f t="shared" si="69"/>
        <v>0.1</v>
      </c>
      <c r="AY60" s="47">
        <f t="shared" si="45"/>
        <v>2.4</v>
      </c>
      <c r="AZ60" s="47">
        <f>IF('[1]Indicator Data'!N61="No data","x",ROUND(IF('[1]Indicator Data'!N61=0,0,IF(LOG('[1]Indicator Data'!N61)&gt;AZ$2,10,IF(LOG('[1]Indicator Data'!N61)&lt;AZ$3,0,10-(AZ$2-LOG('[1]Indicator Data'!N61))/(AZ$2-AZ$3)*10))),1))</f>
        <v>0</v>
      </c>
      <c r="BA60" s="48">
        <f>IF(AZ60="x","x",'[1]Indicator Data'!N61/'[1]Indicator Data'!$CB61)</f>
        <v>0</v>
      </c>
      <c r="BB60" s="47">
        <f t="shared" si="70"/>
        <v>0</v>
      </c>
      <c r="BC60" s="47">
        <f t="shared" si="46"/>
        <v>0</v>
      </c>
      <c r="BD60" s="47">
        <f>IF('[1]Indicator Data'!O61="No data","x",ROUND(IF('[1]Indicator Data'!O61=0,0,IF(LOG('[1]Indicator Data'!O61)&gt;BD$2,10,IF(LOG('[1]Indicator Data'!O61)&lt;BD$3,0,10-(BD$2-LOG('[1]Indicator Data'!O61))/(BD$2-BD$3)*10))),1))</f>
        <v>0</v>
      </c>
      <c r="BE60" s="48">
        <f>IF(BD60="x","x",'[1]Indicator Data'!O61/'[1]Indicator Data'!$CB61)</f>
        <v>0</v>
      </c>
      <c r="BF60" s="47">
        <f t="shared" si="71"/>
        <v>0</v>
      </c>
      <c r="BG60" s="47">
        <f t="shared" si="47"/>
        <v>0</v>
      </c>
      <c r="BH60" s="47">
        <f>IF('[1]Indicator Data'!P61="No data","x",ROUND(IF('[1]Indicator Data'!P61=0,0,IF(LOG('[1]Indicator Data'!P61)&gt;BH$2,10,IF(LOG('[1]Indicator Data'!P61)&lt;BH$3,0,10-(BH$2-LOG('[1]Indicator Data'!P61))/(BH$2-BH$3)*10))),1))</f>
        <v>4.2</v>
      </c>
      <c r="BI60" s="48">
        <f>IF(BH60="x","x",'[1]Indicator Data'!P61/'[1]Indicator Data'!$CB61)</f>
        <v>2.4115613625144421E-3</v>
      </c>
      <c r="BJ60" s="47">
        <f t="shared" si="72"/>
        <v>0.2</v>
      </c>
      <c r="BK60" s="47">
        <f t="shared" si="48"/>
        <v>2.4</v>
      </c>
      <c r="BL60" s="47">
        <f t="shared" si="49"/>
        <v>1.3</v>
      </c>
      <c r="BM60" s="47">
        <f>ROUND(IF('[1]Indicator Data'!Q61=0,0,IF(LOG('[1]Indicator Data'!Q61)&gt;BM$2,10,IF(LOG('[1]Indicator Data'!Q61)&lt;BM$3,0,10-(BM$2-LOG('[1]Indicator Data'!Q61))/(BM$2-BM$3)*10))),1)</f>
        <v>0</v>
      </c>
      <c r="BN60" s="50">
        <f>'[1]Indicator Data'!R61</f>
        <v>0</v>
      </c>
      <c r="BO60" s="47">
        <f t="shared" si="73"/>
        <v>0</v>
      </c>
      <c r="BP60" s="47">
        <f t="shared" si="29"/>
        <v>0</v>
      </c>
      <c r="BQ60" s="47">
        <f>ROUND(IF('[1]Indicator Data'!S61=0,0,IF(LOG('[1]Indicator Data'!S61)&gt;BQ$2,10,IF(LOG('[1]Indicator Data'!S61)&lt;BQ$3,0,10-(BQ$2-LOG('[1]Indicator Data'!S61))/(BQ$2-BQ$3)*10))),1)</f>
        <v>7.1</v>
      </c>
      <c r="BR60" s="50">
        <f>'[1]Indicator Data'!T61</f>
        <v>0.77316754600000004</v>
      </c>
      <c r="BS60" s="47">
        <f t="shared" si="74"/>
        <v>7.7</v>
      </c>
      <c r="BT60" s="47">
        <f t="shared" si="31"/>
        <v>7.4</v>
      </c>
      <c r="BU60" s="47">
        <f t="shared" si="32"/>
        <v>4.7</v>
      </c>
      <c r="BV60" s="47">
        <f>ROUND(IF('[1]Indicator Data'!U61=0,0,IF(LOG('[1]Indicator Data'!U61)&gt;BV$2,10,IF(LOG('[1]Indicator Data'!U61)&lt;BV$3,0,10-(BV$2-LOG('[1]Indicator Data'!U61))/(BV$2-BV$3)*10))),1)</f>
        <v>3</v>
      </c>
      <c r="BW60" s="48">
        <f>'[1]Indicator Data'!U61/'[1]Indicator Data'!$CB61</f>
        <v>9.5891329396851331E-4</v>
      </c>
      <c r="BX60" s="47">
        <f t="shared" si="75"/>
        <v>0</v>
      </c>
      <c r="BY60" s="47">
        <f t="shared" si="50"/>
        <v>1.6</v>
      </c>
      <c r="BZ60" s="47">
        <f>ROUND(IF('[1]Indicator Data'!V61=0,0,IF(LOG('[1]Indicator Data'!V61)&gt;BZ$2,10,IF(LOG('[1]Indicator Data'!V61)&lt;BZ$3,0,10-(BZ$2-LOG('[1]Indicator Data'!V61))/(BZ$2-BZ$3)*10))),1)</f>
        <v>7</v>
      </c>
      <c r="CA60" s="48">
        <f>IF('[1]Indicator Data'!V61/'[1]Indicator Data'!$CB61&gt;1,1,'[1]Indicator Data'!V61/'[1]Indicator Data'!$CB61)</f>
        <v>0.66196076328718589</v>
      </c>
      <c r="CB60" s="47">
        <f t="shared" si="76"/>
        <v>6.6</v>
      </c>
      <c r="CC60" s="47">
        <f t="shared" si="51"/>
        <v>6.8</v>
      </c>
      <c r="CD60" s="47">
        <f>ROUND(IF('[1]Indicator Data'!W61=0,0,IF(LOG('[1]Indicator Data'!W61)&gt;CD$2,10,IF(LOG('[1]Indicator Data'!W61)&lt;CD$3,0,10-(CD$2-LOG('[1]Indicator Data'!W61))/(CD$2-CD$3)*10))),1)</f>
        <v>5.8</v>
      </c>
      <c r="CE60" s="48">
        <f>'[1]Indicator Data'!W61/'[1]Indicator Data'!$CB61</f>
        <v>8.8101456986112131E-2</v>
      </c>
      <c r="CF60" s="47">
        <f t="shared" si="77"/>
        <v>0.9</v>
      </c>
      <c r="CG60" s="47">
        <f t="shared" si="52"/>
        <v>3.7</v>
      </c>
      <c r="CH60" s="47">
        <f t="shared" si="36"/>
        <v>4.5</v>
      </c>
      <c r="CI60" s="47">
        <f>IF('[1]Indicator Data'!BR61="No data","x",ROUND(IF('[1]Indicator Data'!BR61&gt;CI$2,0,IF('[1]Indicator Data'!BR61&lt;CI$3,10,(CI$2-'[1]Indicator Data'!BR61)/(CI$2-CI$3)*10)),1))</f>
        <v>4.5999999999999996</v>
      </c>
      <c r="CJ60" s="47">
        <f>IF('[1]Indicator Data'!BS61="No data","x",ROUND(IF('[1]Indicator Data'!BS61&gt;CJ$2,0,IF('[1]Indicator Data'!BS61&lt;CJ$3,10,(CJ$2-'[1]Indicator Data'!BS61)/(CJ$2-CJ$3)*10)),1))</f>
        <v>5.2</v>
      </c>
      <c r="CK60" s="47">
        <f>IF('[1]Indicator Data'!AC61="No data","x",ROUND(IF('[1]Indicator Data'!AC61&gt;CK$2,0,IF('[1]Indicator Data'!AC61&lt;CK$3,10,(CK$2-'[1]Indicator Data'!AC61)/(CK$2-CK$3)*10)),1))</f>
        <v>7.6</v>
      </c>
      <c r="CL60" s="47">
        <f t="shared" si="37"/>
        <v>5.8</v>
      </c>
      <c r="CM60" s="47">
        <f>IF('[1]Indicator Data'!X61="No data","x",ROUND(IF(LOG('[1]Indicator Data'!X61)&gt;CM$2,10,IF(LOG('[1]Indicator Data'!X61)&lt;CM$3,0,10-(CM$2-LOG('[1]Indicator Data'!X61))/(CM$2-CM$3)*10)),1))</f>
        <v>6.1</v>
      </c>
      <c r="CN60" s="47">
        <f>IF('[1]Indicator Data'!Y61="No data","x",ROUND(IF('[1]Indicator Data'!Y61&gt;CN$2,10,IF('[1]Indicator Data'!Y61&lt;CN$3,0,10-(CN$2-'[1]Indicator Data'!Y61)/(CN$2-CN$3)*10)),1))</f>
        <v>3.7</v>
      </c>
      <c r="CO60" s="47">
        <f>IF('[1]Indicator Data'!Z61="No data","x",ROUND(IF('[1]Indicator Data'!Z61&gt;CO$2,10,IF('[1]Indicator Data'!Z61&lt;CO$3,0,10-(CO$2-'[1]Indicator Data'!Z61)/(CO$2-CO$3)*10)),1))</f>
        <v>2.4</v>
      </c>
      <c r="CP60" s="47" t="str">
        <f>IF('[1]Indicator Data'!AA61="No data","x",ROUND(IF('[1]Indicator Data'!AA61&gt;CP$2,10,IF('[1]Indicator Data'!AA61&lt;CP$3,0,10-(CP$2-'[1]Indicator Data'!AA61)/(CP$2-CP$3)*10)),1))</f>
        <v>x</v>
      </c>
      <c r="CQ60" s="47">
        <f t="shared" si="53"/>
        <v>4.0999999999999996</v>
      </c>
      <c r="CR60" s="47">
        <f t="shared" si="54"/>
        <v>4.7</v>
      </c>
      <c r="CS60" s="47">
        <f>IF('[1]Indicator Data'!AF61="No data","x",ROUND(IF('[1]Indicator Data'!AF61&gt;CS$2,10,IF('[1]Indicator Data'!AF61&lt;CS$3,0,10-(CS$2-'[1]Indicator Data'!AF61)/(CS$2-CS$3)*10)),1))</f>
        <v>3.6</v>
      </c>
      <c r="CT60" s="47">
        <f>IF('[1]Indicator Data'!AG61="No data","x",ROUND(IF('[1]Indicator Data'!AG61&gt;CT$2,10,IF('[1]Indicator Data'!AG61&lt;CT$3,0,10-(CT$2-'[1]Indicator Data'!AG61)/(CT$2-CT$3)*10)),1))</f>
        <v>4.9000000000000004</v>
      </c>
      <c r="CU60" s="47">
        <f t="shared" si="55"/>
        <v>4.0999999999999996</v>
      </c>
      <c r="CV60" s="47">
        <f>IF('[1]Indicator Data'!AB61="No data","x",ROUND(IF('[1]Indicator Data'!AB61&gt;CV$2,10,IF('[1]Indicator Data'!AB61&lt;CV$3,0,10-(CV$2-'[1]Indicator Data'!AB61)/(CV$2-CV$3)*10)),1))</f>
        <v>2.2999999999999998</v>
      </c>
      <c r="CW60" s="47">
        <f t="shared" si="56"/>
        <v>4.9000000000000004</v>
      </c>
      <c r="CX60" s="48">
        <f>IF('[1]Indicator Data'!AD61="No data","x",'[1]Indicator Data'!AD61/'[1]Indicator Data'!$CA61)</f>
        <v>8.7746215190266208E-4</v>
      </c>
      <c r="CY60" s="47">
        <f t="shared" si="78"/>
        <v>1.2</v>
      </c>
      <c r="CZ60" s="47">
        <f>IF('[1]Indicator Data'!AE61="No data","x",ROUND(IF('[1]Indicator Data'!AE61&gt;CZ$2,0,IF('[1]Indicator Data'!AE61&lt;CZ$3,10,(CZ$2-'[1]Indicator Data'!AE61)/(CZ$2-CZ$3)*10)),1))</f>
        <v>6</v>
      </c>
      <c r="DA60" s="47">
        <f t="shared" si="57"/>
        <v>3.6</v>
      </c>
      <c r="DB60" s="47">
        <f t="shared" si="58"/>
        <v>4.2</v>
      </c>
      <c r="DC60" s="49">
        <f t="shared" si="39"/>
        <v>3.8</v>
      </c>
      <c r="DD60" s="51">
        <f t="shared" si="40"/>
        <v>2.5</v>
      </c>
      <c r="DE60" s="47">
        <f>ROUND(IF('[1]Indicator Data'!AH61=0,0,IF('[1]Indicator Data'!AH61&gt;DE$2,10,IF('[1]Indicator Data'!AH61&lt;DE$3,0,10-(DE$2-'[1]Indicator Data'!AH61)/(DE$2-DE$3)*10))),1)</f>
        <v>1</v>
      </c>
      <c r="DF60" s="47">
        <f>ROUND(IF('[1]Indicator Data'!AI61=0,0,IF(LOG('[1]Indicator Data'!AI61)&gt;LOG(DF$2),10,IF(LOG('[1]Indicator Data'!AI61)&lt;LOG(DF$3),0,10-(LOG(DF$2)-LOG('[1]Indicator Data'!AI61))/(LOG(DF$2)-LOG(DF$3))*10))),1)</f>
        <v>2.8</v>
      </c>
      <c r="DG60" s="49">
        <f t="shared" si="41"/>
        <v>1.9</v>
      </c>
      <c r="DH60" s="47">
        <f>'[1]Indicator Data'!AJ61</f>
        <v>0</v>
      </c>
      <c r="DI60" s="47">
        <f>'[1]Indicator Data'!AK61</f>
        <v>0</v>
      </c>
      <c r="DJ60" s="49">
        <f t="shared" si="42"/>
        <v>0</v>
      </c>
      <c r="DK60" s="51">
        <f t="shared" si="43"/>
        <v>1.3</v>
      </c>
      <c r="DL60" s="20"/>
      <c r="DM60" s="52"/>
    </row>
    <row r="61" spans="1:117" s="6" customFormat="1" x14ac:dyDescent="0.3">
      <c r="A61" s="44" t="str">
        <f>'[1]Indicator Data'!A62</f>
        <v>Ethiopia</v>
      </c>
      <c r="B61" s="45" t="str">
        <f>'[1]Indicator Data'!B62</f>
        <v>ETH</v>
      </c>
      <c r="C61" s="46">
        <f>ROUND(IF('[1]Indicator Data'!C62=0,0.1,IF(LOG('[1]Indicator Data'!C62)&gt;C$2,10,IF(LOG('[1]Indicator Data'!C62)&lt;C$3,0,10-(C$2-LOG('[1]Indicator Data'!C62))/(C$2-C$3)*10))),1)</f>
        <v>9.5</v>
      </c>
      <c r="D61" s="47">
        <f>ROUND(IF('[1]Indicator Data'!D62=0,0.1,IF(LOG('[1]Indicator Data'!D62)&gt;D$2,10,IF(LOG('[1]Indicator Data'!D62)&lt;D$3,0,10-(D$2-LOG('[1]Indicator Data'!D62))/(D$2-D$3)*10))),1)</f>
        <v>0.1</v>
      </c>
      <c r="E61" s="47">
        <f t="shared" si="0"/>
        <v>6.9</v>
      </c>
      <c r="F61" s="47">
        <f>IF('[1]Indicator Data'!E62="No data",0.1,(ROUND(IF('[1]Indicator Data'!E62=0,0,IF(LOG('[1]Indicator Data'!E62)&gt;F$2,10,IF(LOG('[1]Indicator Data'!E62)&lt;F$3,0,10-(F$2-LOG('[1]Indicator Data'!E62))/(F$2-F$3)*10))),1)))</f>
        <v>8.1999999999999993</v>
      </c>
      <c r="G61" s="47">
        <f>ROUND(IF('[1]Indicator Data'!F62=0,0,IF(LOG('[1]Indicator Data'!F62)&gt;G$2,10,IF(LOG('[1]Indicator Data'!F62)&lt;G$3,0,10-(G$2-LOG('[1]Indicator Data'!F62))/(G$2-G$3)*10))),1)</f>
        <v>0</v>
      </c>
      <c r="H61" s="47">
        <f>ROUND(IF('[1]Indicator Data'!G62=0,0,IF(LOG('[1]Indicator Data'!G62)&gt;H$2,10,IF(LOG('[1]Indicator Data'!G62)&lt;H$3,0,10-(H$2-LOG('[1]Indicator Data'!G62))/(H$2-H$3)*10))),1)</f>
        <v>0</v>
      </c>
      <c r="I61" s="47">
        <f>ROUND(IF('[1]Indicator Data'!H62=0,0,IF(LOG('[1]Indicator Data'!H62)&gt;I$2,10,IF(LOG('[1]Indicator Data'!H62)&lt;I$3,0,10-(I$2-LOG('[1]Indicator Data'!H62))/(I$2-I$3)*10))),1)</f>
        <v>0</v>
      </c>
      <c r="J61" s="47">
        <f t="shared" si="1"/>
        <v>0</v>
      </c>
      <c r="K61" s="47">
        <f>ROUND(IF('[1]Indicator Data'!I62=0,0,IF(LOG('[1]Indicator Data'!I62)&gt;K$2,10,IF(LOG('[1]Indicator Data'!I62)&lt;K$3,0,10-(K$2-LOG('[1]Indicator Data'!I62))/(K$2-K$3)*10))),1)</f>
        <v>0</v>
      </c>
      <c r="L61" s="47">
        <f t="shared" si="2"/>
        <v>0</v>
      </c>
      <c r="M61" s="47">
        <f>ROUND(IF('[1]Indicator Data'!J62=0,0,IF(LOG('[1]Indicator Data'!J62)&gt;M$2,10,IF(LOG('[1]Indicator Data'!J62)&lt;M$3,0,10-(M$2-LOG('[1]Indicator Data'!J62))/(M$2-M$3)*10))),1)</f>
        <v>10</v>
      </c>
      <c r="N61" s="48">
        <f>'[1]Indicator Data'!C62/'[1]Indicator Data'!$CB62</f>
        <v>6.5898594279192293E-4</v>
      </c>
      <c r="O61" s="48">
        <f>'[1]Indicator Data'!D62/'[1]Indicator Data'!$CB62</f>
        <v>0</v>
      </c>
      <c r="P61" s="48">
        <f>IF(F61=0.1,"x",'[1]Indicator Data'!E62/'[1]Indicator Data'!$CB62)</f>
        <v>1.8576437703236273E-3</v>
      </c>
      <c r="Q61" s="48">
        <f>'[1]Indicator Data'!F62/'[1]Indicator Data'!$CB62</f>
        <v>0</v>
      </c>
      <c r="R61" s="48">
        <f>'[1]Indicator Data'!G62/'[1]Indicator Data'!$CB62</f>
        <v>0</v>
      </c>
      <c r="S61" s="48">
        <f>'[1]Indicator Data'!H62/'[1]Indicator Data'!$CB62</f>
        <v>0</v>
      </c>
      <c r="T61" s="48">
        <f>'[1]Indicator Data'!I62/'[1]Indicator Data'!$CB62</f>
        <v>0</v>
      </c>
      <c r="U61" s="48">
        <f>'[1]Indicator Data'!J62/'[1]Indicator Data'!$CB62</f>
        <v>1.8188898922742024E-2</v>
      </c>
      <c r="V61" s="47">
        <f t="shared" si="59"/>
        <v>3.3</v>
      </c>
      <c r="W61" s="47">
        <f t="shared" si="60"/>
        <v>0</v>
      </c>
      <c r="X61" s="47">
        <f t="shared" si="5"/>
        <v>1.8</v>
      </c>
      <c r="Y61" s="47">
        <f t="shared" si="61"/>
        <v>1.2</v>
      </c>
      <c r="Z61" s="47">
        <f t="shared" si="62"/>
        <v>0</v>
      </c>
      <c r="AA61" s="47">
        <f t="shared" si="63"/>
        <v>0</v>
      </c>
      <c r="AB61" s="47">
        <f t="shared" si="64"/>
        <v>0</v>
      </c>
      <c r="AC61" s="47">
        <f t="shared" si="10"/>
        <v>0</v>
      </c>
      <c r="AD61" s="47">
        <f t="shared" si="65"/>
        <v>0</v>
      </c>
      <c r="AE61" s="47">
        <f t="shared" si="12"/>
        <v>0</v>
      </c>
      <c r="AF61" s="47">
        <f t="shared" si="66"/>
        <v>6.1</v>
      </c>
      <c r="AG61" s="47">
        <f>ROUND(IF('[1]Indicator Data'!K62=0,0,IF('[1]Indicator Data'!K62&gt;AG$2,10,IF('[1]Indicator Data'!K62&lt;AG$3,0,10-(AG$2-'[1]Indicator Data'!K62)/(AG$2-AG$3)*10))),1)</f>
        <v>10</v>
      </c>
      <c r="AH61" s="47">
        <f t="shared" si="67"/>
        <v>6.4</v>
      </c>
      <c r="AI61" s="47">
        <f t="shared" si="67"/>
        <v>0.1</v>
      </c>
      <c r="AJ61" s="47">
        <f t="shared" si="68"/>
        <v>0</v>
      </c>
      <c r="AK61" s="47">
        <f t="shared" si="68"/>
        <v>0</v>
      </c>
      <c r="AL61" s="47">
        <f t="shared" si="16"/>
        <v>0</v>
      </c>
      <c r="AM61" s="47">
        <f t="shared" si="17"/>
        <v>0</v>
      </c>
      <c r="AN61" s="47">
        <f t="shared" si="18"/>
        <v>8.8000000000000007</v>
      </c>
      <c r="AO61" s="49">
        <f t="shared" si="19"/>
        <v>4.8</v>
      </c>
      <c r="AP61" s="49">
        <f t="shared" si="44"/>
        <v>5.7</v>
      </c>
      <c r="AQ61" s="49">
        <f t="shared" si="20"/>
        <v>0</v>
      </c>
      <c r="AR61" s="49">
        <f t="shared" si="21"/>
        <v>0</v>
      </c>
      <c r="AS61" s="47">
        <f t="shared" si="22"/>
        <v>9.4</v>
      </c>
      <c r="AT61" s="47">
        <f>IF('[1]Indicator Data'!L62="No data","x",IF('[1]Indicator Data'!CC62&lt;1000,"x",ROUND((IF('[1]Indicator Data'!L62&gt;AT$2,10,IF('[1]Indicator Data'!L62&lt;AT$3,0,10-(AT$2-'[1]Indicator Data'!L62)/(AT$2-AT$3)*10))),1)))</f>
        <v>1</v>
      </c>
      <c r="AU61" s="49">
        <f t="shared" si="23"/>
        <v>5.2</v>
      </c>
      <c r="AV61" s="47">
        <f>IF('[1]Indicator Data'!M62="No data","x",ROUND(IF('[1]Indicator Data'!M62=0,0,IF(LOG('[1]Indicator Data'!M62)&gt;AV$2,10,IF(LOG('[1]Indicator Data'!M62)&lt;AV$3,0,10-(AV$2-LOG('[1]Indicator Data'!M62))/(AV$2-AV$3)*10))),1))</f>
        <v>9.5</v>
      </c>
      <c r="AW61" s="48">
        <f>IF(AV61="x","x",'[1]Indicator Data'!M62/'[1]Indicator Data'!$CB62)</f>
        <v>0.46741217950989178</v>
      </c>
      <c r="AX61" s="47">
        <f t="shared" si="69"/>
        <v>5.2</v>
      </c>
      <c r="AY61" s="47">
        <f t="shared" si="45"/>
        <v>8</v>
      </c>
      <c r="AZ61" s="47">
        <f>IF('[1]Indicator Data'!N62="No data","x",ROUND(IF('[1]Indicator Data'!N62=0,0,IF(LOG('[1]Indicator Data'!N62)&gt;AZ$2,10,IF(LOG('[1]Indicator Data'!N62)&lt;AZ$3,0,10-(AZ$2-LOG('[1]Indicator Data'!N62))/(AZ$2-AZ$3)*10))),1))</f>
        <v>6.9</v>
      </c>
      <c r="BA61" s="48">
        <f>IF(AZ61="x","x",'[1]Indicator Data'!N62/'[1]Indicator Data'!$CB62)</f>
        <v>1.4632231011937568E-3</v>
      </c>
      <c r="BB61" s="47">
        <f t="shared" si="70"/>
        <v>0.3</v>
      </c>
      <c r="BC61" s="47">
        <f t="shared" si="46"/>
        <v>4.4000000000000004</v>
      </c>
      <c r="BD61" s="47">
        <f>IF('[1]Indicator Data'!O62="No data","x",ROUND(IF('[1]Indicator Data'!O62=0,0,IF(LOG('[1]Indicator Data'!O62)&gt;BD$2,10,IF(LOG('[1]Indicator Data'!O62)&lt;BD$3,0,10-(BD$2-LOG('[1]Indicator Data'!O62))/(BD$2-BD$3)*10))),1))</f>
        <v>0</v>
      </c>
      <c r="BE61" s="48">
        <f>IF(BD61="x","x",'[1]Indicator Data'!O62/'[1]Indicator Data'!$CB62)</f>
        <v>0</v>
      </c>
      <c r="BF61" s="47">
        <f t="shared" si="71"/>
        <v>0</v>
      </c>
      <c r="BG61" s="47">
        <f t="shared" si="47"/>
        <v>0</v>
      </c>
      <c r="BH61" s="47">
        <f>IF('[1]Indicator Data'!P62="No data","x",ROUND(IF('[1]Indicator Data'!P62=0,0,IF(LOG('[1]Indicator Data'!P62)&gt;BH$2,10,IF(LOG('[1]Indicator Data'!P62)&lt;BH$3,0,10-(BH$2-LOG('[1]Indicator Data'!P62))/(BH$2-BH$3)*10))),1))</f>
        <v>10</v>
      </c>
      <c r="BI61" s="48">
        <f>IF(BH61="x","x",'[1]Indicator Data'!P62/'[1]Indicator Data'!$CB62)</f>
        <v>0.1266491742374159</v>
      </c>
      <c r="BJ61" s="47">
        <f t="shared" si="72"/>
        <v>10</v>
      </c>
      <c r="BK61" s="47">
        <f t="shared" si="48"/>
        <v>10</v>
      </c>
      <c r="BL61" s="47">
        <f t="shared" si="49"/>
        <v>7.1</v>
      </c>
      <c r="BM61" s="47">
        <f>ROUND(IF('[1]Indicator Data'!Q62=0,0,IF(LOG('[1]Indicator Data'!Q62)&gt;BM$2,10,IF(LOG('[1]Indicator Data'!Q62)&lt;BM$3,0,10-(BM$2-LOG('[1]Indicator Data'!Q62))/(BM$2-BM$3)*10))),1)</f>
        <v>10</v>
      </c>
      <c r="BN61" s="50">
        <f>'[1]Indicator Data'!R62</f>
        <v>0.92828917799999999</v>
      </c>
      <c r="BO61" s="47">
        <f t="shared" si="73"/>
        <v>9.3000000000000007</v>
      </c>
      <c r="BP61" s="47">
        <f t="shared" si="29"/>
        <v>9.6999999999999993</v>
      </c>
      <c r="BQ61" s="47">
        <f>ROUND(IF('[1]Indicator Data'!S62=0,0,IF(LOG('[1]Indicator Data'!S62)&gt;BQ$2,10,IF(LOG('[1]Indicator Data'!S62)&lt;BQ$3,0,10-(BQ$2-LOG('[1]Indicator Data'!S62))/(BQ$2-BQ$3)*10))),1)</f>
        <v>9.9</v>
      </c>
      <c r="BR61" s="50">
        <f>'[1]Indicator Data'!T62</f>
        <v>0.81503763900000004</v>
      </c>
      <c r="BS61" s="47">
        <f t="shared" si="74"/>
        <v>8.1999999999999993</v>
      </c>
      <c r="BT61" s="47">
        <f t="shared" si="31"/>
        <v>9.1999999999999993</v>
      </c>
      <c r="BU61" s="47">
        <f t="shared" si="32"/>
        <v>9.5</v>
      </c>
      <c r="BV61" s="47">
        <f>ROUND(IF('[1]Indicator Data'!U62=0,0,IF(LOG('[1]Indicator Data'!U62)&gt;BV$2,10,IF(LOG('[1]Indicator Data'!U62)&lt;BV$3,0,10-(BV$2-LOG('[1]Indicator Data'!U62))/(BV$2-BV$3)*10))),1)</f>
        <v>8.6999999999999993</v>
      </c>
      <c r="BW61" s="48">
        <f>'[1]Indicator Data'!U62/'[1]Indicator Data'!$CB62</f>
        <v>0.1218732852661408</v>
      </c>
      <c r="BX61" s="47">
        <f t="shared" si="75"/>
        <v>1.4</v>
      </c>
      <c r="BY61" s="47">
        <f t="shared" si="50"/>
        <v>6.3</v>
      </c>
      <c r="BZ61" s="47">
        <f>ROUND(IF('[1]Indicator Data'!V62=0,0,IF(LOG('[1]Indicator Data'!V62)&gt;BZ$2,10,IF(LOG('[1]Indicator Data'!V62)&lt;BZ$3,0,10-(BZ$2-LOG('[1]Indicator Data'!V62))/(BZ$2-BZ$3)*10))),1)</f>
        <v>9.3000000000000007</v>
      </c>
      <c r="CA61" s="48">
        <f>IF('[1]Indicator Data'!V62/'[1]Indicator Data'!$CB62&gt;1,1,'[1]Indicator Data'!V62/'[1]Indicator Data'!$CB62)</f>
        <v>0.32100551454832754</v>
      </c>
      <c r="CB61" s="47">
        <f t="shared" si="76"/>
        <v>3.2</v>
      </c>
      <c r="CC61" s="47">
        <f t="shared" si="51"/>
        <v>7.3</v>
      </c>
      <c r="CD61" s="47">
        <f>ROUND(IF('[1]Indicator Data'!W62=0,0,IF(LOG('[1]Indicator Data'!W62)&gt;CD$2,10,IF(LOG('[1]Indicator Data'!W62)&lt;CD$3,0,10-(CD$2-LOG('[1]Indicator Data'!W62))/(CD$2-CD$3)*10))),1)</f>
        <v>9.3000000000000007</v>
      </c>
      <c r="CE61" s="48">
        <f>'[1]Indicator Data'!W62/'[1]Indicator Data'!$CB62</f>
        <v>0.33166441059174473</v>
      </c>
      <c r="CF61" s="47">
        <f t="shared" si="77"/>
        <v>3.3</v>
      </c>
      <c r="CG61" s="47">
        <f t="shared" si="52"/>
        <v>7.3</v>
      </c>
      <c r="CH61" s="47">
        <f t="shared" si="36"/>
        <v>7.9</v>
      </c>
      <c r="CI61" s="47">
        <f>IF('[1]Indicator Data'!BR62="No data","x",ROUND(IF('[1]Indicator Data'!BR62&gt;CI$2,0,IF('[1]Indicator Data'!BR62&lt;CI$3,10,(CI$2-'[1]Indicator Data'!BR62)/(CI$2-CI$3)*10)),1))</f>
        <v>10</v>
      </c>
      <c r="CJ61" s="47">
        <f>IF('[1]Indicator Data'!BS62="No data","x",ROUND(IF('[1]Indicator Data'!BS62&gt;CJ$2,0,IF('[1]Indicator Data'!BS62&lt;CJ$3,10,(CJ$2-'[1]Indicator Data'!BS62)/(CJ$2-CJ$3)*10)),1))</f>
        <v>9.8000000000000007</v>
      </c>
      <c r="CK61" s="47">
        <f>IF('[1]Indicator Data'!AC62="No data","x",ROUND(IF('[1]Indicator Data'!AC62&gt;CK$2,0,IF('[1]Indicator Data'!AC62&lt;CK$3,10,(CK$2-'[1]Indicator Data'!AC62)/(CK$2-CK$3)*10)),1))</f>
        <v>9.1999999999999993</v>
      </c>
      <c r="CL61" s="47">
        <f t="shared" si="37"/>
        <v>9.6999999999999993</v>
      </c>
      <c r="CM61" s="47">
        <f>IF('[1]Indicator Data'!X62="No data","x",ROUND(IF(LOG('[1]Indicator Data'!X62)&gt;CM$2,10,IF(LOG('[1]Indicator Data'!X62)&lt;CM$3,0,10-(CM$2-LOG('[1]Indicator Data'!X62))/(CM$2-CM$3)*10)),1))</f>
        <v>6.8</v>
      </c>
      <c r="CN61" s="47">
        <f>IF('[1]Indicator Data'!Y62="No data","x",ROUND(IF('[1]Indicator Data'!Y62&gt;CN$2,10,IF('[1]Indicator Data'!Y62&lt;CN$3,0,10-(CN$2-'[1]Indicator Data'!Y62)/(CN$2-CN$3)*10)),1))</f>
        <v>9.5</v>
      </c>
      <c r="CO61" s="47">
        <f>IF('[1]Indicator Data'!Z62="No data","x",ROUND(IF('[1]Indicator Data'!Z62&gt;CO$2,10,IF('[1]Indicator Data'!Z62&lt;CO$3,0,10-(CO$2-'[1]Indicator Data'!Z62)/(CO$2-CO$3)*10)),1))</f>
        <v>2.2000000000000002</v>
      </c>
      <c r="CP61" s="47">
        <f>IF('[1]Indicator Data'!AA62="No data","x",ROUND(IF('[1]Indicator Data'!AA62&gt;CP$2,10,IF('[1]Indicator Data'!AA62&lt;CP$3,0,10-(CP$2-'[1]Indicator Data'!AA62)/(CP$2-CP$3)*10)),1))</f>
        <v>6.5</v>
      </c>
      <c r="CQ61" s="47">
        <f t="shared" si="53"/>
        <v>6.3</v>
      </c>
      <c r="CR61" s="47">
        <f t="shared" si="54"/>
        <v>7.4</v>
      </c>
      <c r="CS61" s="47">
        <f>IF('[1]Indicator Data'!AF62="No data","x",ROUND(IF('[1]Indicator Data'!AF62&gt;CS$2,10,IF('[1]Indicator Data'!AF62&lt;CS$3,0,10-(CS$2-'[1]Indicator Data'!AF62)/(CS$2-CS$3)*10)),1))</f>
        <v>7.1</v>
      </c>
      <c r="CT61" s="47">
        <f>IF('[1]Indicator Data'!AG62="No data","x",ROUND(IF('[1]Indicator Data'!AG62&gt;CT$2,10,IF('[1]Indicator Data'!AG62&lt;CT$3,0,10-(CT$2-'[1]Indicator Data'!AG62)/(CT$2-CT$3)*10)),1))</f>
        <v>6.4</v>
      </c>
      <c r="CU61" s="47">
        <f t="shared" si="55"/>
        <v>6.4</v>
      </c>
      <c r="CV61" s="47">
        <f>IF('[1]Indicator Data'!AB62="No data","x",ROUND(IF('[1]Indicator Data'!AB62&gt;CV$2,10,IF('[1]Indicator Data'!AB62&lt;CV$3,0,10-(CV$2-'[1]Indicator Data'!AB62)/(CV$2-CV$3)*10)),1))</f>
        <v>7.5</v>
      </c>
      <c r="CW61" s="47">
        <f t="shared" si="56"/>
        <v>9.1</v>
      </c>
      <c r="CX61" s="48">
        <f>IF('[1]Indicator Data'!AD62="No data","x",'[1]Indicator Data'!AD62/'[1]Indicator Data'!$CA62)</f>
        <v>1.0204100893410742E-4</v>
      </c>
      <c r="CY61" s="47">
        <f t="shared" si="78"/>
        <v>9</v>
      </c>
      <c r="CZ61" s="47">
        <f>IF('[1]Indicator Data'!AE62="No data","x",ROUND(IF('[1]Indicator Data'!AE62&gt;CZ$2,0,IF('[1]Indicator Data'!AE62&lt;CZ$3,10,(CZ$2-'[1]Indicator Data'!AE62)/(CZ$2-CZ$3)*10)),1))</f>
        <v>6</v>
      </c>
      <c r="DA61" s="47">
        <f t="shared" si="57"/>
        <v>7.5</v>
      </c>
      <c r="DB61" s="47">
        <f t="shared" si="58"/>
        <v>7.7</v>
      </c>
      <c r="DC61" s="49">
        <f t="shared" si="39"/>
        <v>7.5</v>
      </c>
      <c r="DD61" s="51">
        <f t="shared" si="40"/>
        <v>4.4000000000000004</v>
      </c>
      <c r="DE61" s="47">
        <f>ROUND(IF('[1]Indicator Data'!AH62=0,0,IF('[1]Indicator Data'!AH62&gt;DE$2,10,IF('[1]Indicator Data'!AH62&lt;DE$3,0,10-(DE$2-'[1]Indicator Data'!AH62)/(DE$2-DE$3)*10))),1)</f>
        <v>9</v>
      </c>
      <c r="DF61" s="47">
        <f>ROUND(IF('[1]Indicator Data'!AI62=0,0,IF(LOG('[1]Indicator Data'!AI62)&gt;LOG(DF$2),10,IF(LOG('[1]Indicator Data'!AI62)&lt;LOG(DF$3),0,10-(LOG(DF$2)-LOG('[1]Indicator Data'!AI62))/(LOG(DF$2)-LOG(DF$3))*10))),1)</f>
        <v>9.8000000000000007</v>
      </c>
      <c r="DG61" s="49">
        <f t="shared" si="41"/>
        <v>9.4</v>
      </c>
      <c r="DH61" s="47">
        <f>'[1]Indicator Data'!AJ62</f>
        <v>0</v>
      </c>
      <c r="DI61" s="47">
        <f>'[1]Indicator Data'!AK62</f>
        <v>5</v>
      </c>
      <c r="DJ61" s="49">
        <f t="shared" si="42"/>
        <v>9</v>
      </c>
      <c r="DK61" s="51">
        <f t="shared" si="43"/>
        <v>9</v>
      </c>
      <c r="DL61" s="20"/>
      <c r="DM61" s="52"/>
    </row>
    <row r="62" spans="1:117" s="6" customFormat="1" x14ac:dyDescent="0.3">
      <c r="A62" s="44" t="str">
        <f>'[1]Indicator Data'!A63</f>
        <v>Fiji</v>
      </c>
      <c r="B62" s="45" t="str">
        <f>'[1]Indicator Data'!B63</f>
        <v>FJI</v>
      </c>
      <c r="C62" s="46">
        <f>ROUND(IF('[1]Indicator Data'!C63=0,0.1,IF(LOG('[1]Indicator Data'!C63)&gt;C$2,10,IF(LOG('[1]Indicator Data'!C63)&lt;C$3,0,10-(C$2-LOG('[1]Indicator Data'!C63))/(C$2-C$3)*10))),1)</f>
        <v>5.0999999999999996</v>
      </c>
      <c r="D62" s="47">
        <f>ROUND(IF('[1]Indicator Data'!D63=0,0.1,IF(LOG('[1]Indicator Data'!D63)&gt;D$2,10,IF(LOG('[1]Indicator Data'!D63)&lt;D$3,0,10-(D$2-LOG('[1]Indicator Data'!D63))/(D$2-D$3)*10))),1)</f>
        <v>0.1</v>
      </c>
      <c r="E62" s="47">
        <f t="shared" si="0"/>
        <v>3</v>
      </c>
      <c r="F62" s="47">
        <f>IF('[1]Indicator Data'!E63="No data",0.1,(ROUND(IF('[1]Indicator Data'!E63=0,0,IF(LOG('[1]Indicator Data'!E63)&gt;F$2,10,IF(LOG('[1]Indicator Data'!E63)&lt;F$3,0,10-(F$2-LOG('[1]Indicator Data'!E63))/(F$2-F$3)*10))),1)))</f>
        <v>0.1</v>
      </c>
      <c r="G62" s="47">
        <f>ROUND(IF('[1]Indicator Data'!F63=0,0,IF(LOG('[1]Indicator Data'!F63)&gt;G$2,10,IF(LOG('[1]Indicator Data'!F63)&lt;G$3,0,10-(G$2-LOG('[1]Indicator Data'!F63))/(G$2-G$3)*10))),1)</f>
        <v>6</v>
      </c>
      <c r="H62" s="47">
        <f>ROUND(IF('[1]Indicator Data'!G63=0,0,IF(LOG('[1]Indicator Data'!G63)&gt;H$2,10,IF(LOG('[1]Indicator Data'!G63)&lt;H$3,0,10-(H$2-LOG('[1]Indicator Data'!G63))/(H$2-H$3)*10))),1)</f>
        <v>5.0999999999999996</v>
      </c>
      <c r="I62" s="47">
        <f>ROUND(IF('[1]Indicator Data'!H63=0,0,IF(LOG('[1]Indicator Data'!H63)&gt;I$2,10,IF(LOG('[1]Indicator Data'!H63)&lt;I$3,0,10-(I$2-LOG('[1]Indicator Data'!H63))/(I$2-I$3)*10))),1)</f>
        <v>6.6</v>
      </c>
      <c r="J62" s="47">
        <f t="shared" si="1"/>
        <v>5.9</v>
      </c>
      <c r="K62" s="47">
        <f>ROUND(IF('[1]Indicator Data'!I63=0,0,IF(LOG('[1]Indicator Data'!I63)&gt;K$2,10,IF(LOG('[1]Indicator Data'!I63)&lt;K$3,0,10-(K$2-LOG('[1]Indicator Data'!I63))/(K$2-K$3)*10))),1)</f>
        <v>0</v>
      </c>
      <c r="L62" s="47">
        <f t="shared" si="2"/>
        <v>3.5</v>
      </c>
      <c r="M62" s="47">
        <f>ROUND(IF('[1]Indicator Data'!J63=0,0,IF(LOG('[1]Indicator Data'!J63)&gt;M$2,10,IF(LOG('[1]Indicator Data'!J63)&lt;M$3,0,10-(M$2-LOG('[1]Indicator Data'!J63))/(M$2-M$3)*10))),1)</f>
        <v>7.4</v>
      </c>
      <c r="N62" s="48">
        <f>'[1]Indicator Data'!C63/'[1]Indicator Data'!$CB63</f>
        <v>1.2739609502362274E-3</v>
      </c>
      <c r="O62" s="48">
        <f>'[1]Indicator Data'!D63/'[1]Indicator Data'!$CB63</f>
        <v>0</v>
      </c>
      <c r="P62" s="48" t="str">
        <f>IF(F62=0.1,"x",'[1]Indicator Data'!E63/'[1]Indicator Data'!$CB63)</f>
        <v>x</v>
      </c>
      <c r="Q62" s="48">
        <f>'[1]Indicator Data'!F63/'[1]Indicator Data'!$CB63</f>
        <v>4.3570923269926933E-5</v>
      </c>
      <c r="R62" s="48">
        <f>'[1]Indicator Data'!G63/'[1]Indicator Data'!$CB63</f>
        <v>1.2825533565553141E-2</v>
      </c>
      <c r="S62" s="48">
        <f>'[1]Indicator Data'!H63/'[1]Indicator Data'!$CB63</f>
        <v>5.0304045759335227E-4</v>
      </c>
      <c r="T62" s="48">
        <f>'[1]Indicator Data'!I63/'[1]Indicator Data'!$CB63</f>
        <v>0</v>
      </c>
      <c r="U62" s="48">
        <f>'[1]Indicator Data'!J63/'[1]Indicator Data'!$CB63</f>
        <v>1.0584424829955233E-2</v>
      </c>
      <c r="V62" s="47">
        <f t="shared" si="59"/>
        <v>6.4</v>
      </c>
      <c r="W62" s="47">
        <f t="shared" si="60"/>
        <v>0</v>
      </c>
      <c r="X62" s="47">
        <f t="shared" si="5"/>
        <v>3.9</v>
      </c>
      <c r="Y62" s="47">
        <f t="shared" si="61"/>
        <v>0.1</v>
      </c>
      <c r="Z62" s="47">
        <f t="shared" si="62"/>
        <v>9.1999999999999993</v>
      </c>
      <c r="AA62" s="47">
        <f t="shared" si="63"/>
        <v>7.1</v>
      </c>
      <c r="AB62" s="47">
        <f t="shared" si="64"/>
        <v>1</v>
      </c>
      <c r="AC62" s="47">
        <f t="shared" si="10"/>
        <v>4.7</v>
      </c>
      <c r="AD62" s="47">
        <f t="shared" si="65"/>
        <v>0</v>
      </c>
      <c r="AE62" s="47">
        <f t="shared" si="12"/>
        <v>2.7</v>
      </c>
      <c r="AF62" s="47">
        <f t="shared" si="66"/>
        <v>3.5</v>
      </c>
      <c r="AG62" s="47">
        <f>ROUND(IF('[1]Indicator Data'!K63=0,0,IF('[1]Indicator Data'!K63&gt;AG$2,10,IF('[1]Indicator Data'!K63&lt;AG$3,0,10-(AG$2-'[1]Indicator Data'!K63)/(AG$2-AG$3)*10))),1)</f>
        <v>1.9</v>
      </c>
      <c r="AH62" s="47">
        <f t="shared" si="67"/>
        <v>5.8</v>
      </c>
      <c r="AI62" s="47">
        <f t="shared" si="67"/>
        <v>0.1</v>
      </c>
      <c r="AJ62" s="47">
        <f t="shared" si="68"/>
        <v>6.1</v>
      </c>
      <c r="AK62" s="47">
        <f t="shared" si="68"/>
        <v>3.8</v>
      </c>
      <c r="AL62" s="47">
        <f t="shared" si="16"/>
        <v>5.0999999999999996</v>
      </c>
      <c r="AM62" s="47">
        <f t="shared" si="17"/>
        <v>0</v>
      </c>
      <c r="AN62" s="47">
        <f t="shared" si="18"/>
        <v>5.8</v>
      </c>
      <c r="AO62" s="49">
        <f t="shared" si="19"/>
        <v>3.5</v>
      </c>
      <c r="AP62" s="49">
        <f t="shared" si="44"/>
        <v>0.1</v>
      </c>
      <c r="AQ62" s="49">
        <f t="shared" si="20"/>
        <v>8</v>
      </c>
      <c r="AR62" s="49">
        <f t="shared" si="21"/>
        <v>3.1</v>
      </c>
      <c r="AS62" s="47">
        <f t="shared" si="22"/>
        <v>3.9</v>
      </c>
      <c r="AT62" s="47">
        <f>IF('[1]Indicator Data'!L63="No data","x",IF('[1]Indicator Data'!CC63&lt;1000,"x",ROUND((IF('[1]Indicator Data'!L63&gt;AT$2,10,IF('[1]Indicator Data'!L63&lt;AT$3,0,10-(AT$2-'[1]Indicator Data'!L63)/(AT$2-AT$3)*10))),1)))</f>
        <v>1</v>
      </c>
      <c r="AU62" s="49">
        <f t="shared" si="23"/>
        <v>2.5</v>
      </c>
      <c r="AV62" s="47">
        <f>IF('[1]Indicator Data'!M63="No data","x",ROUND(IF('[1]Indicator Data'!M63=0,0,IF(LOG('[1]Indicator Data'!M63)&gt;AV$2,10,IF(LOG('[1]Indicator Data'!M63)&lt;AV$3,0,10-(AV$2-LOG('[1]Indicator Data'!M63))/(AV$2-AV$3)*10))),1))</f>
        <v>0</v>
      </c>
      <c r="AW62" s="48">
        <f>IF(AV62="x","x",'[1]Indicator Data'!M63/'[1]Indicator Data'!$CB63)</f>
        <v>0</v>
      </c>
      <c r="AX62" s="47">
        <f t="shared" si="69"/>
        <v>0</v>
      </c>
      <c r="AY62" s="47">
        <f t="shared" si="45"/>
        <v>0</v>
      </c>
      <c r="AZ62" s="47" t="str">
        <f>IF('[1]Indicator Data'!N63="No data","x",ROUND(IF('[1]Indicator Data'!N63=0,0,IF(LOG('[1]Indicator Data'!N63)&gt;AZ$2,10,IF(LOG('[1]Indicator Data'!N63)&lt;AZ$3,0,10-(AZ$2-LOG('[1]Indicator Data'!N63))/(AZ$2-AZ$3)*10))),1))</f>
        <v>x</v>
      </c>
      <c r="BA62" s="48" t="str">
        <f>IF(AZ62="x","x",'[1]Indicator Data'!N63/'[1]Indicator Data'!$CB63)</f>
        <v>x</v>
      </c>
      <c r="BB62" s="47" t="str">
        <f t="shared" si="70"/>
        <v>x</v>
      </c>
      <c r="BC62" s="47" t="str">
        <f t="shared" si="46"/>
        <v>x</v>
      </c>
      <c r="BD62" s="47" t="str">
        <f>IF('[1]Indicator Data'!O63="No data","x",ROUND(IF('[1]Indicator Data'!O63=0,0,IF(LOG('[1]Indicator Data'!O63)&gt;BD$2,10,IF(LOG('[1]Indicator Data'!O63)&lt;BD$3,0,10-(BD$2-LOG('[1]Indicator Data'!O63))/(BD$2-BD$3)*10))),1))</f>
        <v>x</v>
      </c>
      <c r="BE62" s="48" t="str">
        <f>IF(BD62="x","x",'[1]Indicator Data'!O63/'[1]Indicator Data'!$CB63)</f>
        <v>x</v>
      </c>
      <c r="BF62" s="47" t="str">
        <f t="shared" si="71"/>
        <v>x</v>
      </c>
      <c r="BG62" s="47" t="str">
        <f t="shared" si="47"/>
        <v>x</v>
      </c>
      <c r="BH62" s="47" t="str">
        <f>IF('[1]Indicator Data'!P63="No data","x",ROUND(IF('[1]Indicator Data'!P63=0,0,IF(LOG('[1]Indicator Data'!P63)&gt;BH$2,10,IF(LOG('[1]Indicator Data'!P63)&lt;BH$3,0,10-(BH$2-LOG('[1]Indicator Data'!P63))/(BH$2-BH$3)*10))),1))</f>
        <v>x</v>
      </c>
      <c r="BI62" s="48" t="str">
        <f>IF(BH62="x","x",'[1]Indicator Data'!P63/'[1]Indicator Data'!$CB63)</f>
        <v>x</v>
      </c>
      <c r="BJ62" s="47" t="str">
        <f t="shared" si="72"/>
        <v>x</v>
      </c>
      <c r="BK62" s="47" t="str">
        <f t="shared" si="48"/>
        <v>x</v>
      </c>
      <c r="BL62" s="47">
        <f t="shared" si="49"/>
        <v>0</v>
      </c>
      <c r="BM62" s="47">
        <f>ROUND(IF('[1]Indicator Data'!Q63=0,0,IF(LOG('[1]Indicator Data'!Q63)&gt;BM$2,10,IF(LOG('[1]Indicator Data'!Q63)&lt;BM$3,0,10-(BM$2-LOG('[1]Indicator Data'!Q63))/(BM$2-BM$3)*10))),1)</f>
        <v>0</v>
      </c>
      <c r="BN62" s="50">
        <f>'[1]Indicator Data'!R63</f>
        <v>0</v>
      </c>
      <c r="BO62" s="47">
        <f t="shared" si="73"/>
        <v>0</v>
      </c>
      <c r="BP62" s="47">
        <f t="shared" si="29"/>
        <v>0</v>
      </c>
      <c r="BQ62" s="47">
        <f>ROUND(IF('[1]Indicator Data'!S63=0,0,IF(LOG('[1]Indicator Data'!S63)&gt;BQ$2,10,IF(LOG('[1]Indicator Data'!S63)&lt;BQ$3,0,10-(BQ$2-LOG('[1]Indicator Data'!S63))/(BQ$2-BQ$3)*10))),1)</f>
        <v>0</v>
      </c>
      <c r="BR62" s="50">
        <f>'[1]Indicator Data'!T63</f>
        <v>0</v>
      </c>
      <c r="BS62" s="47">
        <f t="shared" si="74"/>
        <v>0</v>
      </c>
      <c r="BT62" s="47">
        <f t="shared" si="31"/>
        <v>0</v>
      </c>
      <c r="BU62" s="47">
        <f t="shared" si="32"/>
        <v>0</v>
      </c>
      <c r="BV62" s="47">
        <f>ROUND(IF('[1]Indicator Data'!U63=0,0,IF(LOG('[1]Indicator Data'!U63)&gt;BV$2,10,IF(LOG('[1]Indicator Data'!U63)&lt;BV$3,0,10-(BV$2-LOG('[1]Indicator Data'!U63))/(BV$2-BV$3)*10))),1)</f>
        <v>6.8</v>
      </c>
      <c r="BW62" s="48">
        <f>'[1]Indicator Data'!U63/'[1]Indicator Data'!$CB63</f>
        <v>0.60425843441098426</v>
      </c>
      <c r="BX62" s="47">
        <f t="shared" si="75"/>
        <v>6.7</v>
      </c>
      <c r="BY62" s="47">
        <f t="shared" si="50"/>
        <v>6.8</v>
      </c>
      <c r="BZ62" s="47">
        <f>ROUND(IF('[1]Indicator Data'!V63=0,0,IF(LOG('[1]Indicator Data'!V63)&gt;BZ$2,10,IF(LOG('[1]Indicator Data'!V63)&lt;BZ$3,0,10-(BZ$2-LOG('[1]Indicator Data'!V63))/(BZ$2-BZ$3)*10))),1)</f>
        <v>6.7</v>
      </c>
      <c r="CA62" s="48">
        <f>IF('[1]Indicator Data'!V63/'[1]Indicator Data'!$CB63&gt;1,1,'[1]Indicator Data'!V63/'[1]Indicator Data'!$CB63)</f>
        <v>0.54803210026559157</v>
      </c>
      <c r="CB62" s="47">
        <f t="shared" si="76"/>
        <v>5.5</v>
      </c>
      <c r="CC62" s="47">
        <f t="shared" si="51"/>
        <v>6.1</v>
      </c>
      <c r="CD62" s="47">
        <f>ROUND(IF('[1]Indicator Data'!W63=0,0,IF(LOG('[1]Indicator Data'!W63)&gt;CD$2,10,IF(LOG('[1]Indicator Data'!W63)&lt;CD$3,0,10-(CD$2-LOG('[1]Indicator Data'!W63))/(CD$2-CD$3)*10))),1)</f>
        <v>7</v>
      </c>
      <c r="CE62" s="48">
        <f>'[1]Indicator Data'!W63/'[1]Indicator Data'!$CB63</f>
        <v>0.8629349887092741</v>
      </c>
      <c r="CF62" s="47">
        <f t="shared" si="77"/>
        <v>8.6</v>
      </c>
      <c r="CG62" s="47">
        <f t="shared" si="52"/>
        <v>7.9</v>
      </c>
      <c r="CH62" s="47">
        <f t="shared" si="36"/>
        <v>5.8</v>
      </c>
      <c r="CI62" s="47">
        <f>IF('[1]Indicator Data'!BR63="No data","x",ROUND(IF('[1]Indicator Data'!BR63&gt;CI$2,0,IF('[1]Indicator Data'!BR63&lt;CI$3,10,(CI$2-'[1]Indicator Data'!BR63)/(CI$2-CI$3)*10)),1))</f>
        <v>0.5</v>
      </c>
      <c r="CJ62" s="47">
        <f>IF('[1]Indicator Data'!BS63="No data","x",ROUND(IF('[1]Indicator Data'!BS63&gt;CJ$2,0,IF('[1]Indicator Data'!BS63&lt;CJ$3,10,(CJ$2-'[1]Indicator Data'!BS63)/(CJ$2-CJ$3)*10)),1))</f>
        <v>1</v>
      </c>
      <c r="CK62" s="47" t="str">
        <f>IF('[1]Indicator Data'!AC63="No data","x",ROUND(IF('[1]Indicator Data'!AC63&gt;CK$2,0,IF('[1]Indicator Data'!AC63&lt;CK$3,10,(CK$2-'[1]Indicator Data'!AC63)/(CK$2-CK$3)*10)),1))</f>
        <v>x</v>
      </c>
      <c r="CL62" s="47">
        <f t="shared" si="37"/>
        <v>0.8</v>
      </c>
      <c r="CM62" s="47">
        <f>IF('[1]Indicator Data'!X63="No data","x",ROUND(IF(LOG('[1]Indicator Data'!X63)&gt;CM$2,10,IF(LOG('[1]Indicator Data'!X63)&lt;CM$3,0,10-(CM$2-LOG('[1]Indicator Data'!X63))/(CM$2-CM$3)*10)),1))</f>
        <v>5.6</v>
      </c>
      <c r="CN62" s="47">
        <f>IF('[1]Indicator Data'!Y63="No data","x",ROUND(IF('[1]Indicator Data'!Y63&gt;CN$2,10,IF('[1]Indicator Data'!Y63&lt;CN$3,0,10-(CN$2-'[1]Indicator Data'!Y63)/(CN$2-CN$3)*10)),1))</f>
        <v>3.2</v>
      </c>
      <c r="CO62" s="47">
        <f>IF('[1]Indicator Data'!Z63="No data","x",ROUND(IF('[1]Indicator Data'!Z63&gt;CO$2,10,IF('[1]Indicator Data'!Z63&lt;CO$3,0,10-(CO$2-'[1]Indicator Data'!Z63)/(CO$2-CO$3)*10)),1))</f>
        <v>5.7</v>
      </c>
      <c r="CP62" s="47">
        <f>IF('[1]Indicator Data'!AA63="No data","x",ROUND(IF('[1]Indicator Data'!AA63&gt;CP$2,10,IF('[1]Indicator Data'!AA63&lt;CP$3,0,10-(CP$2-'[1]Indicator Data'!AA63)/(CP$2-CP$3)*10)),1))</f>
        <v>6.4</v>
      </c>
      <c r="CQ62" s="47">
        <f t="shared" si="53"/>
        <v>5.2</v>
      </c>
      <c r="CR62" s="47">
        <f t="shared" si="54"/>
        <v>3.7</v>
      </c>
      <c r="CS62" s="47">
        <f>IF('[1]Indicator Data'!AF63="No data","x",ROUND(IF('[1]Indicator Data'!AF63&gt;CS$2,10,IF('[1]Indicator Data'!AF63&lt;CS$3,0,10-(CS$2-'[1]Indicator Data'!AF63)/(CS$2-CS$3)*10)),1))</f>
        <v>1.2</v>
      </c>
      <c r="CT62" s="47">
        <f>IF('[1]Indicator Data'!AG63="No data","x",ROUND(IF('[1]Indicator Data'!AG63&gt;CT$2,10,IF('[1]Indicator Data'!AG63&lt;CT$3,0,10-(CT$2-'[1]Indicator Data'!AG63)/(CT$2-CT$3)*10)),1))</f>
        <v>3.3</v>
      </c>
      <c r="CU62" s="47">
        <f t="shared" si="55"/>
        <v>4.2</v>
      </c>
      <c r="CV62" s="47">
        <f>IF('[1]Indicator Data'!AB63="No data","x",ROUND(IF('[1]Indicator Data'!AB63&gt;CV$2,10,IF('[1]Indicator Data'!AB63&lt;CV$3,0,10-(CV$2-'[1]Indicator Data'!AB63)/(CV$2-CV$3)*10)),1))</f>
        <v>0</v>
      </c>
      <c r="CW62" s="47">
        <f t="shared" si="56"/>
        <v>0.5</v>
      </c>
      <c r="CX62" s="48">
        <f>IF('[1]Indicator Data'!AD63="No data","x",'[1]Indicator Data'!AD63/'[1]Indicator Data'!$CA63)</f>
        <v>3.0230555394425082E-4</v>
      </c>
      <c r="CY62" s="47">
        <f t="shared" si="78"/>
        <v>7</v>
      </c>
      <c r="CZ62" s="47" t="str">
        <f>IF('[1]Indicator Data'!AE63="No data","x",ROUND(IF('[1]Indicator Data'!AE63&gt;CZ$2,0,IF('[1]Indicator Data'!AE63&lt;CZ$3,10,(CZ$2-'[1]Indicator Data'!AE63)/(CZ$2-CZ$3)*10)),1))</f>
        <v>x</v>
      </c>
      <c r="DA62" s="47">
        <f t="shared" si="57"/>
        <v>7</v>
      </c>
      <c r="DB62" s="47">
        <f t="shared" si="58"/>
        <v>3.9</v>
      </c>
      <c r="DC62" s="49">
        <f t="shared" si="39"/>
        <v>3.6</v>
      </c>
      <c r="DD62" s="51">
        <f t="shared" si="40"/>
        <v>3.9</v>
      </c>
      <c r="DE62" s="47">
        <f>ROUND(IF('[1]Indicator Data'!AH63=0,0,IF('[1]Indicator Data'!AH63&gt;DE$2,10,IF('[1]Indicator Data'!AH63&lt;DE$3,0,10-(DE$2-'[1]Indicator Data'!AH63)/(DE$2-DE$3)*10))),1)</f>
        <v>0</v>
      </c>
      <c r="DF62" s="47">
        <f>ROUND(IF('[1]Indicator Data'!AI63=0,0,IF(LOG('[1]Indicator Data'!AI63)&gt;LOG(DF$2),10,IF(LOG('[1]Indicator Data'!AI63)&lt;LOG(DF$3),0,10-(LOG(DF$2)-LOG('[1]Indicator Data'!AI63))/(LOG(DF$2)-LOG(DF$3))*10))),1)</f>
        <v>0</v>
      </c>
      <c r="DG62" s="49">
        <f t="shared" si="41"/>
        <v>0</v>
      </c>
      <c r="DH62" s="47">
        <f>'[1]Indicator Data'!AJ63</f>
        <v>0</v>
      </c>
      <c r="DI62" s="47">
        <f>'[1]Indicator Data'!AK63</f>
        <v>0</v>
      </c>
      <c r="DJ62" s="49">
        <f t="shared" si="42"/>
        <v>0</v>
      </c>
      <c r="DK62" s="51">
        <f t="shared" si="43"/>
        <v>0</v>
      </c>
      <c r="DL62" s="20"/>
      <c r="DM62" s="52"/>
    </row>
    <row r="63" spans="1:117" s="6" customFormat="1" x14ac:dyDescent="0.3">
      <c r="A63" s="44" t="str">
        <f>'[1]Indicator Data'!A64</f>
        <v>Finland</v>
      </c>
      <c r="B63" s="45" t="str">
        <f>'[1]Indicator Data'!B64</f>
        <v>FIN</v>
      </c>
      <c r="C63" s="46">
        <f>ROUND(IF('[1]Indicator Data'!C64=0,0.1,IF(LOG('[1]Indicator Data'!C64)&gt;C$2,10,IF(LOG('[1]Indicator Data'!C64)&lt;C$3,0,10-(C$2-LOG('[1]Indicator Data'!C64))/(C$2-C$3)*10))),1)</f>
        <v>0.1</v>
      </c>
      <c r="D63" s="47">
        <f>ROUND(IF('[1]Indicator Data'!D64=0,0.1,IF(LOG('[1]Indicator Data'!D64)&gt;D$2,10,IF(LOG('[1]Indicator Data'!D64)&lt;D$3,0,10-(D$2-LOG('[1]Indicator Data'!D64))/(D$2-D$3)*10))),1)</f>
        <v>0.1</v>
      </c>
      <c r="E63" s="47">
        <f t="shared" si="0"/>
        <v>0.1</v>
      </c>
      <c r="F63" s="47">
        <f>IF('[1]Indicator Data'!E64="No data",0.1,(ROUND(IF('[1]Indicator Data'!E64=0,0,IF(LOG('[1]Indicator Data'!E64)&gt;F$2,10,IF(LOG('[1]Indicator Data'!E64)&lt;F$3,0,10-(F$2-LOG('[1]Indicator Data'!E64))/(F$2-F$3)*10))),1)))</f>
        <v>0.1</v>
      </c>
      <c r="G63" s="47">
        <f>ROUND(IF('[1]Indicator Data'!F64=0,0,IF(LOG('[1]Indicator Data'!F64)&gt;G$2,10,IF(LOG('[1]Indicator Data'!F64)&lt;G$3,0,10-(G$2-LOG('[1]Indicator Data'!F64))/(G$2-G$3)*10))),1)</f>
        <v>0</v>
      </c>
      <c r="H63" s="47">
        <f>ROUND(IF('[1]Indicator Data'!G64=0,0,IF(LOG('[1]Indicator Data'!G64)&gt;H$2,10,IF(LOG('[1]Indicator Data'!G64)&lt;H$3,0,10-(H$2-LOG('[1]Indicator Data'!G64))/(H$2-H$3)*10))),1)</f>
        <v>0</v>
      </c>
      <c r="I63" s="47">
        <f>ROUND(IF('[1]Indicator Data'!H64=0,0,IF(LOG('[1]Indicator Data'!H64)&gt;I$2,10,IF(LOG('[1]Indicator Data'!H64)&lt;I$3,0,10-(I$2-LOG('[1]Indicator Data'!H64))/(I$2-I$3)*10))),1)</f>
        <v>0</v>
      </c>
      <c r="J63" s="47">
        <f t="shared" si="1"/>
        <v>0</v>
      </c>
      <c r="K63" s="47">
        <f>ROUND(IF('[1]Indicator Data'!I64=0,0,IF(LOG('[1]Indicator Data'!I64)&gt;K$2,10,IF(LOG('[1]Indicator Data'!I64)&lt;K$3,0,10-(K$2-LOG('[1]Indicator Data'!I64))/(K$2-K$3)*10))),1)</f>
        <v>0</v>
      </c>
      <c r="L63" s="47">
        <f t="shared" si="2"/>
        <v>0</v>
      </c>
      <c r="M63" s="47">
        <f>ROUND(IF('[1]Indicator Data'!J64=0,0,IF(LOG('[1]Indicator Data'!J64)&gt;M$2,10,IF(LOG('[1]Indicator Data'!J64)&lt;M$3,0,10-(M$2-LOG('[1]Indicator Data'!J64))/(M$2-M$3)*10))),1)</f>
        <v>0</v>
      </c>
      <c r="N63" s="48">
        <f>'[1]Indicator Data'!C64/'[1]Indicator Data'!$CB64</f>
        <v>0</v>
      </c>
      <c r="O63" s="48">
        <f>'[1]Indicator Data'!D64/'[1]Indicator Data'!$CB64</f>
        <v>0</v>
      </c>
      <c r="P63" s="48" t="str">
        <f>IF(F63=0.1,"x",'[1]Indicator Data'!E64/'[1]Indicator Data'!$CB64)</f>
        <v>x</v>
      </c>
      <c r="Q63" s="48">
        <f>'[1]Indicator Data'!F64/'[1]Indicator Data'!$CB64</f>
        <v>0</v>
      </c>
      <c r="R63" s="48">
        <f>'[1]Indicator Data'!G64/'[1]Indicator Data'!$CB64</f>
        <v>0</v>
      </c>
      <c r="S63" s="48">
        <f>'[1]Indicator Data'!H64/'[1]Indicator Data'!$CB64</f>
        <v>0</v>
      </c>
      <c r="T63" s="48">
        <f>'[1]Indicator Data'!I64/'[1]Indicator Data'!$CB64</f>
        <v>0</v>
      </c>
      <c r="U63" s="48">
        <f>'[1]Indicator Data'!J64/'[1]Indicator Data'!$CB64</f>
        <v>0</v>
      </c>
      <c r="V63" s="47">
        <f t="shared" si="59"/>
        <v>0</v>
      </c>
      <c r="W63" s="47">
        <f t="shared" si="60"/>
        <v>0</v>
      </c>
      <c r="X63" s="47">
        <f t="shared" si="5"/>
        <v>0</v>
      </c>
      <c r="Y63" s="47">
        <f t="shared" si="61"/>
        <v>0.1</v>
      </c>
      <c r="Z63" s="47">
        <f t="shared" si="62"/>
        <v>0</v>
      </c>
      <c r="AA63" s="47">
        <f t="shared" si="63"/>
        <v>0</v>
      </c>
      <c r="AB63" s="47">
        <f t="shared" si="64"/>
        <v>0</v>
      </c>
      <c r="AC63" s="47">
        <f t="shared" si="10"/>
        <v>0</v>
      </c>
      <c r="AD63" s="47">
        <f t="shared" si="65"/>
        <v>0</v>
      </c>
      <c r="AE63" s="47">
        <f t="shared" si="12"/>
        <v>0</v>
      </c>
      <c r="AF63" s="47">
        <f t="shared" si="66"/>
        <v>0</v>
      </c>
      <c r="AG63" s="47">
        <f>ROUND(IF('[1]Indicator Data'!K64=0,0,IF('[1]Indicator Data'!K64&gt;AG$2,10,IF('[1]Indicator Data'!K64&lt;AG$3,0,10-(AG$2-'[1]Indicator Data'!K64)/(AG$2-AG$3)*10))),1)</f>
        <v>0</v>
      </c>
      <c r="AH63" s="47">
        <f t="shared" si="67"/>
        <v>0.1</v>
      </c>
      <c r="AI63" s="47">
        <f t="shared" si="67"/>
        <v>0.1</v>
      </c>
      <c r="AJ63" s="47">
        <f t="shared" si="68"/>
        <v>0</v>
      </c>
      <c r="AK63" s="47">
        <f t="shared" si="68"/>
        <v>0</v>
      </c>
      <c r="AL63" s="47">
        <f t="shared" si="16"/>
        <v>0</v>
      </c>
      <c r="AM63" s="47">
        <f t="shared" si="17"/>
        <v>0</v>
      </c>
      <c r="AN63" s="47">
        <f t="shared" si="18"/>
        <v>0</v>
      </c>
      <c r="AO63" s="49">
        <f t="shared" si="19"/>
        <v>0.1</v>
      </c>
      <c r="AP63" s="49">
        <f t="shared" si="44"/>
        <v>0.1</v>
      </c>
      <c r="AQ63" s="49">
        <f t="shared" si="20"/>
        <v>0</v>
      </c>
      <c r="AR63" s="49">
        <f t="shared" si="21"/>
        <v>0</v>
      </c>
      <c r="AS63" s="47">
        <f t="shared" si="22"/>
        <v>0</v>
      </c>
      <c r="AT63" s="47">
        <f>IF('[1]Indicator Data'!L64="No data","x",IF('[1]Indicator Data'!CC64&lt;1000,"x",ROUND((IF('[1]Indicator Data'!L64&gt;AT$2,10,IF('[1]Indicator Data'!L64&lt;AT$3,0,10-(AT$2-'[1]Indicator Data'!L64)/(AT$2-AT$3)*10))),1)))</f>
        <v>2.9</v>
      </c>
      <c r="AU63" s="49">
        <f t="shared" si="23"/>
        <v>1.5</v>
      </c>
      <c r="AV63" s="47">
        <f>IF('[1]Indicator Data'!M64="No data","x",ROUND(IF('[1]Indicator Data'!M64=0,0,IF(LOG('[1]Indicator Data'!M64)&gt;AV$2,10,IF(LOG('[1]Indicator Data'!M64)&lt;AV$3,0,10-(AV$2-LOG('[1]Indicator Data'!M64))/(AV$2-AV$3)*10))),1))</f>
        <v>0</v>
      </c>
      <c r="AW63" s="48">
        <f>IF(AV63="x","x",'[1]Indicator Data'!M64/'[1]Indicator Data'!$CB64)</f>
        <v>0</v>
      </c>
      <c r="AX63" s="47">
        <f t="shared" si="69"/>
        <v>0</v>
      </c>
      <c r="AY63" s="47">
        <f t="shared" si="45"/>
        <v>0</v>
      </c>
      <c r="AZ63" s="47" t="str">
        <f>IF('[1]Indicator Data'!N64="No data","x",ROUND(IF('[1]Indicator Data'!N64=0,0,IF(LOG('[1]Indicator Data'!N64)&gt;AZ$2,10,IF(LOG('[1]Indicator Data'!N64)&lt;AZ$3,0,10-(AZ$2-LOG('[1]Indicator Data'!N64))/(AZ$2-AZ$3)*10))),1))</f>
        <v>x</v>
      </c>
      <c r="BA63" s="48" t="str">
        <f>IF(AZ63="x","x",'[1]Indicator Data'!N64/'[1]Indicator Data'!$CB64)</f>
        <v>x</v>
      </c>
      <c r="BB63" s="47" t="str">
        <f t="shared" si="70"/>
        <v>x</v>
      </c>
      <c r="BC63" s="47" t="str">
        <f t="shared" si="46"/>
        <v>x</v>
      </c>
      <c r="BD63" s="47" t="str">
        <f>IF('[1]Indicator Data'!O64="No data","x",ROUND(IF('[1]Indicator Data'!O64=0,0,IF(LOG('[1]Indicator Data'!O64)&gt;BD$2,10,IF(LOG('[1]Indicator Data'!O64)&lt;BD$3,0,10-(BD$2-LOG('[1]Indicator Data'!O64))/(BD$2-BD$3)*10))),1))</f>
        <v>x</v>
      </c>
      <c r="BE63" s="48" t="str">
        <f>IF(BD63="x","x",'[1]Indicator Data'!O64/'[1]Indicator Data'!$CB64)</f>
        <v>x</v>
      </c>
      <c r="BF63" s="47" t="str">
        <f t="shared" si="71"/>
        <v>x</v>
      </c>
      <c r="BG63" s="47" t="str">
        <f t="shared" si="47"/>
        <v>x</v>
      </c>
      <c r="BH63" s="47" t="str">
        <f>IF('[1]Indicator Data'!P64="No data","x",ROUND(IF('[1]Indicator Data'!P64=0,0,IF(LOG('[1]Indicator Data'!P64)&gt;BH$2,10,IF(LOG('[1]Indicator Data'!P64)&lt;BH$3,0,10-(BH$2-LOG('[1]Indicator Data'!P64))/(BH$2-BH$3)*10))),1))</f>
        <v>x</v>
      </c>
      <c r="BI63" s="48" t="str">
        <f>IF(BH63="x","x",'[1]Indicator Data'!P64/'[1]Indicator Data'!$CB64)</f>
        <v>x</v>
      </c>
      <c r="BJ63" s="47" t="str">
        <f t="shared" si="72"/>
        <v>x</v>
      </c>
      <c r="BK63" s="47" t="str">
        <f t="shared" si="48"/>
        <v>x</v>
      </c>
      <c r="BL63" s="47">
        <f t="shared" si="49"/>
        <v>0</v>
      </c>
      <c r="BM63" s="47">
        <f>ROUND(IF('[1]Indicator Data'!Q64=0,0,IF(LOG('[1]Indicator Data'!Q64)&gt;BM$2,10,IF(LOG('[1]Indicator Data'!Q64)&lt;BM$3,0,10-(BM$2-LOG('[1]Indicator Data'!Q64))/(BM$2-BM$3)*10))),1)</f>
        <v>0</v>
      </c>
      <c r="BN63" s="50">
        <f>'[1]Indicator Data'!R64</f>
        <v>0</v>
      </c>
      <c r="BO63" s="47">
        <f t="shared" si="73"/>
        <v>0</v>
      </c>
      <c r="BP63" s="47">
        <f t="shared" si="29"/>
        <v>0</v>
      </c>
      <c r="BQ63" s="47">
        <f>ROUND(IF('[1]Indicator Data'!S64=0,0,IF(LOG('[1]Indicator Data'!S64)&gt;BQ$2,10,IF(LOG('[1]Indicator Data'!S64)&lt;BQ$3,0,10-(BQ$2-LOG('[1]Indicator Data'!S64))/(BQ$2-BQ$3)*10))),1)</f>
        <v>0</v>
      </c>
      <c r="BR63" s="50">
        <f>'[1]Indicator Data'!T64</f>
        <v>0</v>
      </c>
      <c r="BS63" s="47">
        <f t="shared" si="74"/>
        <v>0</v>
      </c>
      <c r="BT63" s="47">
        <f t="shared" si="31"/>
        <v>0</v>
      </c>
      <c r="BU63" s="47">
        <f t="shared" si="32"/>
        <v>0</v>
      </c>
      <c r="BV63" s="47">
        <f>ROUND(IF('[1]Indicator Data'!U64=0,0,IF(LOG('[1]Indicator Data'!U64)&gt;BV$2,10,IF(LOG('[1]Indicator Data'!U64)&lt;BV$3,0,10-(BV$2-LOG('[1]Indicator Data'!U64))/(BV$2-BV$3)*10))),1)</f>
        <v>0</v>
      </c>
      <c r="BW63" s="48">
        <f>'[1]Indicator Data'!U64/'[1]Indicator Data'!$CB64</f>
        <v>0</v>
      </c>
      <c r="BX63" s="47">
        <f t="shared" si="75"/>
        <v>0</v>
      </c>
      <c r="BY63" s="47">
        <f t="shared" si="50"/>
        <v>0</v>
      </c>
      <c r="BZ63" s="47">
        <f>ROUND(IF('[1]Indicator Data'!V64=0,0,IF(LOG('[1]Indicator Data'!V64)&gt;BZ$2,10,IF(LOG('[1]Indicator Data'!V64)&lt;BZ$3,0,10-(BZ$2-LOG('[1]Indicator Data'!V64))/(BZ$2-BZ$3)*10))),1)</f>
        <v>0</v>
      </c>
      <c r="CA63" s="48">
        <f>IF('[1]Indicator Data'!V64/'[1]Indicator Data'!$CB64&gt;1,1,'[1]Indicator Data'!V64/'[1]Indicator Data'!$CB64)</f>
        <v>0</v>
      </c>
      <c r="CB63" s="47">
        <f t="shared" si="76"/>
        <v>0</v>
      </c>
      <c r="CC63" s="47">
        <f t="shared" si="51"/>
        <v>0</v>
      </c>
      <c r="CD63" s="47">
        <f>ROUND(IF('[1]Indicator Data'!W64=0,0,IF(LOG('[1]Indicator Data'!W64)&gt;CD$2,10,IF(LOG('[1]Indicator Data'!W64)&lt;CD$3,0,10-(CD$2-LOG('[1]Indicator Data'!W64))/(CD$2-CD$3)*10))),1)</f>
        <v>0</v>
      </c>
      <c r="CE63" s="48">
        <f>'[1]Indicator Data'!W64/'[1]Indicator Data'!$CB64</f>
        <v>0</v>
      </c>
      <c r="CF63" s="47">
        <f t="shared" si="77"/>
        <v>0</v>
      </c>
      <c r="CG63" s="47">
        <f t="shared" si="52"/>
        <v>0</v>
      </c>
      <c r="CH63" s="47">
        <f t="shared" si="36"/>
        <v>0</v>
      </c>
      <c r="CI63" s="47">
        <f>IF('[1]Indicator Data'!BR64="No data","x",ROUND(IF('[1]Indicator Data'!BR64&gt;CI$2,0,IF('[1]Indicator Data'!BR64&lt;CI$3,10,(CI$2-'[1]Indicator Data'!BR64)/(CI$2-CI$3)*10)),1))</f>
        <v>0.1</v>
      </c>
      <c r="CJ63" s="47">
        <f>IF('[1]Indicator Data'!BS64="No data","x",ROUND(IF('[1]Indicator Data'!BS64&gt;CJ$2,0,IF('[1]Indicator Data'!BS64&lt;CJ$3,10,(CJ$2-'[1]Indicator Data'!BS64)/(CJ$2-CJ$3)*10)),1))</f>
        <v>0</v>
      </c>
      <c r="CK63" s="47" t="str">
        <f>IF('[1]Indicator Data'!AC64="No data","x",ROUND(IF('[1]Indicator Data'!AC64&gt;CK$2,0,IF('[1]Indicator Data'!AC64&lt;CK$3,10,(CK$2-'[1]Indicator Data'!AC64)/(CK$2-CK$3)*10)),1))</f>
        <v>x</v>
      </c>
      <c r="CL63" s="47">
        <f t="shared" si="37"/>
        <v>0.1</v>
      </c>
      <c r="CM63" s="47">
        <f>IF('[1]Indicator Data'!X64="No data","x",ROUND(IF(LOG('[1]Indicator Data'!X64)&gt;CM$2,10,IF(LOG('[1]Indicator Data'!X64)&lt;CM$3,0,10-(CM$2-LOG('[1]Indicator Data'!X64))/(CM$2-CM$3)*10)),1))</f>
        <v>4.2</v>
      </c>
      <c r="CN63" s="47">
        <f>IF('[1]Indicator Data'!Y64="No data","x",ROUND(IF('[1]Indicator Data'!Y64&gt;CN$2,10,IF('[1]Indicator Data'!Y64&lt;CN$3,0,10-(CN$2-'[1]Indicator Data'!Y64)/(CN$2-CN$3)*10)),1))</f>
        <v>0.5</v>
      </c>
      <c r="CO63" s="47">
        <f>IF('[1]Indicator Data'!Z64="No data","x",ROUND(IF('[1]Indicator Data'!Z64&gt;CO$2,10,IF('[1]Indicator Data'!Z64&lt;CO$3,0,10-(CO$2-'[1]Indicator Data'!Z64)/(CO$2-CO$3)*10)),1))</f>
        <v>8.6</v>
      </c>
      <c r="CP63" s="47">
        <f>IF('[1]Indicator Data'!AA64="No data","x",ROUND(IF('[1]Indicator Data'!AA64&gt;CP$2,10,IF('[1]Indicator Data'!AA64&lt;CP$3,0,10-(CP$2-'[1]Indicator Data'!AA64)/(CP$2-CP$3)*10)),1))</f>
        <v>0.2</v>
      </c>
      <c r="CQ63" s="47">
        <f t="shared" si="53"/>
        <v>3.4</v>
      </c>
      <c r="CR63" s="47">
        <f t="shared" si="54"/>
        <v>2.2999999999999998</v>
      </c>
      <c r="CS63" s="47" t="str">
        <f>IF('[1]Indicator Data'!AF64="No data","x",ROUND(IF('[1]Indicator Data'!AF64&gt;CS$2,10,IF('[1]Indicator Data'!AF64&lt;CS$3,0,10-(CS$2-'[1]Indicator Data'!AF64)/(CS$2-CS$3)*10)),1))</f>
        <v>x</v>
      </c>
      <c r="CT63" s="47">
        <f>IF('[1]Indicator Data'!AG64="No data","x",ROUND(IF('[1]Indicator Data'!AG64&gt;CT$2,10,IF('[1]Indicator Data'!AG64&lt;CT$3,0,10-(CT$2-'[1]Indicator Data'!AG64)/(CT$2-CT$3)*10)),1))</f>
        <v>0</v>
      </c>
      <c r="CU63" s="47">
        <f t="shared" si="55"/>
        <v>2.7</v>
      </c>
      <c r="CV63" s="47">
        <f>IF('[1]Indicator Data'!AB64="No data","x",ROUND(IF('[1]Indicator Data'!AB64&gt;CV$2,10,IF('[1]Indicator Data'!AB64&lt;CV$3,0,10-(CV$2-'[1]Indicator Data'!AB64)/(CV$2-CV$3)*10)),1))</f>
        <v>0</v>
      </c>
      <c r="CW63" s="47">
        <f t="shared" si="56"/>
        <v>0</v>
      </c>
      <c r="CX63" s="48">
        <f>IF('[1]Indicator Data'!AD64="No data","x",'[1]Indicator Data'!AD64/'[1]Indicator Data'!$CA64)</f>
        <v>4.6780940665090698E-4</v>
      </c>
      <c r="CY63" s="47">
        <f t="shared" si="78"/>
        <v>5.3</v>
      </c>
      <c r="CZ63" s="47">
        <f>IF('[1]Indicator Data'!AE64="No data","x",ROUND(IF('[1]Indicator Data'!AE64&gt;CZ$2,0,IF('[1]Indicator Data'!AE64&lt;CZ$3,10,(CZ$2-'[1]Indicator Data'!AE64)/(CZ$2-CZ$3)*10)),1))</f>
        <v>0</v>
      </c>
      <c r="DA63" s="47">
        <f t="shared" si="57"/>
        <v>2.7</v>
      </c>
      <c r="DB63" s="47">
        <f t="shared" si="58"/>
        <v>1.8</v>
      </c>
      <c r="DC63" s="49">
        <f t="shared" si="39"/>
        <v>1.1000000000000001</v>
      </c>
      <c r="DD63" s="51">
        <f t="shared" si="40"/>
        <v>0.5</v>
      </c>
      <c r="DE63" s="47">
        <f>ROUND(IF('[1]Indicator Data'!AH64=0,0,IF('[1]Indicator Data'!AH64&gt;DE$2,10,IF('[1]Indicator Data'!AH64&lt;DE$3,0,10-(DE$2-'[1]Indicator Data'!AH64)/(DE$2-DE$3)*10))),1)</f>
        <v>0</v>
      </c>
      <c r="DF63" s="47">
        <f>ROUND(IF('[1]Indicator Data'!AI64=0,0,IF(LOG('[1]Indicator Data'!AI64)&gt;LOG(DF$2),10,IF(LOG('[1]Indicator Data'!AI64)&lt;LOG(DF$3),0,10-(LOG(DF$2)-LOG('[1]Indicator Data'!AI64))/(LOG(DF$2)-LOG(DF$3))*10))),1)</f>
        <v>0</v>
      </c>
      <c r="DG63" s="49">
        <f t="shared" si="41"/>
        <v>0</v>
      </c>
      <c r="DH63" s="47">
        <f>'[1]Indicator Data'!AJ64</f>
        <v>0</v>
      </c>
      <c r="DI63" s="47">
        <f>'[1]Indicator Data'!AK64</f>
        <v>0</v>
      </c>
      <c r="DJ63" s="49">
        <f t="shared" si="42"/>
        <v>0</v>
      </c>
      <c r="DK63" s="51">
        <f t="shared" si="43"/>
        <v>0</v>
      </c>
      <c r="DL63" s="20"/>
      <c r="DM63" s="52"/>
    </row>
    <row r="64" spans="1:117" s="6" customFormat="1" x14ac:dyDescent="0.3">
      <c r="A64" s="44" t="str">
        <f>'[1]Indicator Data'!A65</f>
        <v>France</v>
      </c>
      <c r="B64" s="45" t="str">
        <f>'[1]Indicator Data'!B65</f>
        <v>FRA</v>
      </c>
      <c r="C64" s="46">
        <f>ROUND(IF('[1]Indicator Data'!C65=0,0.1,IF(LOG('[1]Indicator Data'!C65)&gt;C$2,10,IF(LOG('[1]Indicator Data'!C65)&lt;C$3,0,10-(C$2-LOG('[1]Indicator Data'!C65))/(C$2-C$3)*10))),1)</f>
        <v>8</v>
      </c>
      <c r="D64" s="47">
        <f>ROUND(IF('[1]Indicator Data'!D65=0,0.1,IF(LOG('[1]Indicator Data'!D65)&gt;D$2,10,IF(LOG('[1]Indicator Data'!D65)&lt;D$3,0,10-(D$2-LOG('[1]Indicator Data'!D65))/(D$2-D$3)*10))),1)</f>
        <v>0.1</v>
      </c>
      <c r="E64" s="47">
        <f t="shared" si="0"/>
        <v>5.3</v>
      </c>
      <c r="F64" s="47">
        <f>IF('[1]Indicator Data'!E65="No data",0.1,(ROUND(IF('[1]Indicator Data'!E65=0,0,IF(LOG('[1]Indicator Data'!E65)&gt;F$2,10,IF(LOG('[1]Indicator Data'!E65)&lt;F$3,0,10-(F$2-LOG('[1]Indicator Data'!E65))/(F$2-F$3)*10))),1)))</f>
        <v>8.5</v>
      </c>
      <c r="G64" s="47">
        <f>ROUND(IF('[1]Indicator Data'!F65=0,0,IF(LOG('[1]Indicator Data'!F65)&gt;G$2,10,IF(LOG('[1]Indicator Data'!F65)&lt;G$3,0,10-(G$2-LOG('[1]Indicator Data'!F65))/(G$2-G$3)*10))),1)</f>
        <v>6.1</v>
      </c>
      <c r="H64" s="47">
        <f>ROUND(IF('[1]Indicator Data'!G65=0,0,IF(LOG('[1]Indicator Data'!G65)&gt;H$2,10,IF(LOG('[1]Indicator Data'!G65)&lt;H$3,0,10-(H$2-LOG('[1]Indicator Data'!G65))/(H$2-H$3)*10))),1)</f>
        <v>0</v>
      </c>
      <c r="I64" s="47">
        <f>ROUND(IF('[1]Indicator Data'!H65=0,0,IF(LOG('[1]Indicator Data'!H65)&gt;I$2,10,IF(LOG('[1]Indicator Data'!H65)&lt;I$3,0,10-(I$2-LOG('[1]Indicator Data'!H65))/(I$2-I$3)*10))),1)</f>
        <v>0</v>
      </c>
      <c r="J64" s="47">
        <f t="shared" si="1"/>
        <v>0</v>
      </c>
      <c r="K64" s="47">
        <f>ROUND(IF('[1]Indicator Data'!I65=0,0,IF(LOG('[1]Indicator Data'!I65)&gt;K$2,10,IF(LOG('[1]Indicator Data'!I65)&lt;K$3,0,10-(K$2-LOG('[1]Indicator Data'!I65))/(K$2-K$3)*10))),1)</f>
        <v>0</v>
      </c>
      <c r="L64" s="47">
        <f t="shared" si="2"/>
        <v>0</v>
      </c>
      <c r="M64" s="47">
        <f>ROUND(IF('[1]Indicator Data'!J65=0,0,IF(LOG('[1]Indicator Data'!J65)&gt;M$2,10,IF(LOG('[1]Indicator Data'!J65)&lt;M$3,0,10-(M$2-LOG('[1]Indicator Data'!J65))/(M$2-M$3)*10))),1)</f>
        <v>0</v>
      </c>
      <c r="N64" s="48">
        <f>'[1]Indicator Data'!C65/'[1]Indicator Data'!$CB65</f>
        <v>2.5539619339341973E-4</v>
      </c>
      <c r="O64" s="48">
        <f>'[1]Indicator Data'!D65/'[1]Indicator Data'!$CB65</f>
        <v>0</v>
      </c>
      <c r="P64" s="48">
        <f>IF(F64=0.1,"x",'[1]Indicator Data'!E65/'[1]Indicator Data'!$CB65)</f>
        <v>4.0094794565288076E-3</v>
      </c>
      <c r="Q64" s="48">
        <f>'[1]Indicator Data'!F65/'[1]Indicator Data'!$CB65</f>
        <v>7.2403496110419728E-7</v>
      </c>
      <c r="R64" s="48">
        <f>'[1]Indicator Data'!G65/'[1]Indicator Data'!$CB65</f>
        <v>0</v>
      </c>
      <c r="S64" s="48">
        <f>'[1]Indicator Data'!H65/'[1]Indicator Data'!$CB65</f>
        <v>0</v>
      </c>
      <c r="T64" s="48">
        <f>'[1]Indicator Data'!I65/'[1]Indicator Data'!$CB65</f>
        <v>0</v>
      </c>
      <c r="U64" s="48">
        <f>'[1]Indicator Data'!J65/'[1]Indicator Data'!$CB65</f>
        <v>0</v>
      </c>
      <c r="V64" s="47">
        <f t="shared" si="59"/>
        <v>1.3</v>
      </c>
      <c r="W64" s="47">
        <f t="shared" si="60"/>
        <v>0</v>
      </c>
      <c r="X64" s="47">
        <f t="shared" si="5"/>
        <v>0.7</v>
      </c>
      <c r="Y64" s="47">
        <f t="shared" si="61"/>
        <v>2.7</v>
      </c>
      <c r="Z64" s="47">
        <f t="shared" si="62"/>
        <v>5.2</v>
      </c>
      <c r="AA64" s="47">
        <f t="shared" si="63"/>
        <v>0</v>
      </c>
      <c r="AB64" s="47">
        <f t="shared" si="64"/>
        <v>0</v>
      </c>
      <c r="AC64" s="47">
        <f t="shared" si="10"/>
        <v>0</v>
      </c>
      <c r="AD64" s="47">
        <f t="shared" si="65"/>
        <v>0</v>
      </c>
      <c r="AE64" s="47">
        <f t="shared" si="12"/>
        <v>0</v>
      </c>
      <c r="AF64" s="47">
        <f t="shared" si="66"/>
        <v>0</v>
      </c>
      <c r="AG64" s="47">
        <f>ROUND(IF('[1]Indicator Data'!K65=0,0,IF('[1]Indicator Data'!K65&gt;AG$2,10,IF('[1]Indicator Data'!K65&lt;AG$3,0,10-(AG$2-'[1]Indicator Data'!K65)/(AG$2-AG$3)*10))),1)</f>
        <v>2.9</v>
      </c>
      <c r="AH64" s="47">
        <f t="shared" si="67"/>
        <v>4.7</v>
      </c>
      <c r="AI64" s="47">
        <f t="shared" si="67"/>
        <v>0.1</v>
      </c>
      <c r="AJ64" s="47">
        <f t="shared" si="68"/>
        <v>0</v>
      </c>
      <c r="AK64" s="47">
        <f t="shared" si="68"/>
        <v>0</v>
      </c>
      <c r="AL64" s="47">
        <f t="shared" si="16"/>
        <v>0</v>
      </c>
      <c r="AM64" s="47">
        <f t="shared" si="17"/>
        <v>0</v>
      </c>
      <c r="AN64" s="47">
        <f t="shared" si="18"/>
        <v>0</v>
      </c>
      <c r="AO64" s="49">
        <f t="shared" si="19"/>
        <v>3.3</v>
      </c>
      <c r="AP64" s="49">
        <f t="shared" si="44"/>
        <v>6.4</v>
      </c>
      <c r="AQ64" s="49">
        <f t="shared" si="20"/>
        <v>5.7</v>
      </c>
      <c r="AR64" s="49">
        <f t="shared" si="21"/>
        <v>0</v>
      </c>
      <c r="AS64" s="47">
        <f t="shared" si="22"/>
        <v>1.5</v>
      </c>
      <c r="AT64" s="47">
        <f>IF('[1]Indicator Data'!L65="No data","x",IF('[1]Indicator Data'!CC65&lt;1000,"x",ROUND((IF('[1]Indicator Data'!L65&gt;AT$2,10,IF('[1]Indicator Data'!L65&lt;AT$3,0,10-(AT$2-'[1]Indicator Data'!L65)/(AT$2-AT$3)*10))),1)))</f>
        <v>1</v>
      </c>
      <c r="AU64" s="49">
        <f t="shared" si="23"/>
        <v>1.3</v>
      </c>
      <c r="AV64" s="47">
        <f>IF('[1]Indicator Data'!M65="No data","x",ROUND(IF('[1]Indicator Data'!M65=0,0,IF(LOG('[1]Indicator Data'!M65)&gt;AV$2,10,IF(LOG('[1]Indicator Data'!M65)&lt;AV$3,0,10-(AV$2-LOG('[1]Indicator Data'!M65))/(AV$2-AV$3)*10))),1))</f>
        <v>0</v>
      </c>
      <c r="AW64" s="48">
        <f>IF(AV64="x","x",'[1]Indicator Data'!M65/'[1]Indicator Data'!$CB65)</f>
        <v>0</v>
      </c>
      <c r="AX64" s="47">
        <f t="shared" si="69"/>
        <v>0</v>
      </c>
      <c r="AY64" s="47">
        <f t="shared" si="45"/>
        <v>0</v>
      </c>
      <c r="AZ64" s="47" t="str">
        <f>IF('[1]Indicator Data'!N65="No data","x",ROUND(IF('[1]Indicator Data'!N65=0,0,IF(LOG('[1]Indicator Data'!N65)&gt;AZ$2,10,IF(LOG('[1]Indicator Data'!N65)&lt;AZ$3,0,10-(AZ$2-LOG('[1]Indicator Data'!N65))/(AZ$2-AZ$3)*10))),1))</f>
        <v>x</v>
      </c>
      <c r="BA64" s="48" t="str">
        <f>IF(AZ64="x","x",'[1]Indicator Data'!N65/'[1]Indicator Data'!$CB65)</f>
        <v>x</v>
      </c>
      <c r="BB64" s="47" t="str">
        <f t="shared" si="70"/>
        <v>x</v>
      </c>
      <c r="BC64" s="47" t="str">
        <f t="shared" si="46"/>
        <v>x</v>
      </c>
      <c r="BD64" s="47" t="str">
        <f>IF('[1]Indicator Data'!O65="No data","x",ROUND(IF('[1]Indicator Data'!O65=0,0,IF(LOG('[1]Indicator Data'!O65)&gt;BD$2,10,IF(LOG('[1]Indicator Data'!O65)&lt;BD$3,0,10-(BD$2-LOG('[1]Indicator Data'!O65))/(BD$2-BD$3)*10))),1))</f>
        <v>x</v>
      </c>
      <c r="BE64" s="48" t="str">
        <f>IF(BD64="x","x",'[1]Indicator Data'!O65/'[1]Indicator Data'!$CB65)</f>
        <v>x</v>
      </c>
      <c r="BF64" s="47" t="str">
        <f t="shared" si="71"/>
        <v>x</v>
      </c>
      <c r="BG64" s="47" t="str">
        <f t="shared" si="47"/>
        <v>x</v>
      </c>
      <c r="BH64" s="47" t="str">
        <f>IF('[1]Indicator Data'!P65="No data","x",ROUND(IF('[1]Indicator Data'!P65=0,0,IF(LOG('[1]Indicator Data'!P65)&gt;BH$2,10,IF(LOG('[1]Indicator Data'!P65)&lt;BH$3,0,10-(BH$2-LOG('[1]Indicator Data'!P65))/(BH$2-BH$3)*10))),1))</f>
        <v>x</v>
      </c>
      <c r="BI64" s="48" t="str">
        <f>IF(BH64="x","x",'[1]Indicator Data'!P65/'[1]Indicator Data'!$CB65)</f>
        <v>x</v>
      </c>
      <c r="BJ64" s="47" t="str">
        <f t="shared" si="72"/>
        <v>x</v>
      </c>
      <c r="BK64" s="47" t="str">
        <f t="shared" si="48"/>
        <v>x</v>
      </c>
      <c r="BL64" s="47">
        <f t="shared" si="49"/>
        <v>0</v>
      </c>
      <c r="BM64" s="47">
        <f>ROUND(IF('[1]Indicator Data'!Q65=0,0,IF(LOG('[1]Indicator Data'!Q65)&gt;BM$2,10,IF(LOG('[1]Indicator Data'!Q65)&lt;BM$3,0,10-(BM$2-LOG('[1]Indicator Data'!Q65))/(BM$2-BM$3)*10))),1)</f>
        <v>0</v>
      </c>
      <c r="BN64" s="50">
        <f>'[1]Indicator Data'!R65</f>
        <v>0</v>
      </c>
      <c r="BO64" s="47">
        <f t="shared" si="73"/>
        <v>0</v>
      </c>
      <c r="BP64" s="47">
        <f t="shared" si="29"/>
        <v>0</v>
      </c>
      <c r="BQ64" s="47">
        <f>ROUND(IF('[1]Indicator Data'!S65=0,0,IF(LOG('[1]Indicator Data'!S65)&gt;BQ$2,10,IF(LOG('[1]Indicator Data'!S65)&lt;BQ$3,0,10-(BQ$2-LOG('[1]Indicator Data'!S65))/(BQ$2-BQ$3)*10))),1)</f>
        <v>0</v>
      </c>
      <c r="BR64" s="50">
        <f>'[1]Indicator Data'!T65</f>
        <v>0</v>
      </c>
      <c r="BS64" s="47">
        <f t="shared" si="74"/>
        <v>0</v>
      </c>
      <c r="BT64" s="47">
        <f t="shared" si="31"/>
        <v>0</v>
      </c>
      <c r="BU64" s="47">
        <f t="shared" si="32"/>
        <v>0</v>
      </c>
      <c r="BV64" s="47">
        <f>ROUND(IF('[1]Indicator Data'!U65=0,0,IF(LOG('[1]Indicator Data'!U65)&gt;BV$2,10,IF(LOG('[1]Indicator Data'!U65)&lt;BV$3,0,10-(BV$2-LOG('[1]Indicator Data'!U65))/(BV$2-BV$3)*10))),1)</f>
        <v>0</v>
      </c>
      <c r="BW64" s="48">
        <f>'[1]Indicator Data'!U65/'[1]Indicator Data'!$CB65</f>
        <v>0</v>
      </c>
      <c r="BX64" s="47">
        <f t="shared" si="75"/>
        <v>0</v>
      </c>
      <c r="BY64" s="47">
        <f t="shared" si="50"/>
        <v>0</v>
      </c>
      <c r="BZ64" s="47">
        <f>ROUND(IF('[1]Indicator Data'!V65=0,0,IF(LOG('[1]Indicator Data'!V65)&gt;BZ$2,10,IF(LOG('[1]Indicator Data'!V65)&lt;BZ$3,0,10-(BZ$2-LOG('[1]Indicator Data'!V65))/(BZ$2-BZ$3)*10))),1)</f>
        <v>0</v>
      </c>
      <c r="CA64" s="48">
        <f>IF('[1]Indicator Data'!V65/'[1]Indicator Data'!$CB65&gt;1,1,'[1]Indicator Data'!V65/'[1]Indicator Data'!$CB65)</f>
        <v>0</v>
      </c>
      <c r="CB64" s="47">
        <f t="shared" si="76"/>
        <v>0</v>
      </c>
      <c r="CC64" s="47">
        <f t="shared" si="51"/>
        <v>0</v>
      </c>
      <c r="CD64" s="47">
        <f>ROUND(IF('[1]Indicator Data'!W65=0,0,IF(LOG('[1]Indicator Data'!W65)&gt;CD$2,10,IF(LOG('[1]Indicator Data'!W65)&lt;CD$3,0,10-(CD$2-LOG('[1]Indicator Data'!W65))/(CD$2-CD$3)*10))),1)</f>
        <v>3.9</v>
      </c>
      <c r="CE64" s="48">
        <f>'[1]Indicator Data'!W65/'[1]Indicator Data'!$CB65</f>
        <v>8.9104911205187048E-5</v>
      </c>
      <c r="CF64" s="47">
        <f t="shared" si="77"/>
        <v>0</v>
      </c>
      <c r="CG64" s="47">
        <f t="shared" si="52"/>
        <v>2.2000000000000002</v>
      </c>
      <c r="CH64" s="47">
        <f t="shared" si="36"/>
        <v>0.6</v>
      </c>
      <c r="CI64" s="47">
        <f>IF('[1]Indicator Data'!BR65="No data","x",ROUND(IF('[1]Indicator Data'!BR65&gt;CI$2,0,IF('[1]Indicator Data'!BR65&lt;CI$3,10,(CI$2-'[1]Indicator Data'!BR65)/(CI$2-CI$3)*10)),1))</f>
        <v>0.1</v>
      </c>
      <c r="CJ64" s="47">
        <f>IF('[1]Indicator Data'!BS65="No data","x",ROUND(IF('[1]Indicator Data'!BS65&gt;CJ$2,0,IF('[1]Indicator Data'!BS65&lt;CJ$3,10,(CJ$2-'[1]Indicator Data'!BS65)/(CJ$2-CJ$3)*10)),1))</f>
        <v>0</v>
      </c>
      <c r="CK64" s="47" t="str">
        <f>IF('[1]Indicator Data'!AC65="No data","x",ROUND(IF('[1]Indicator Data'!AC65&gt;CK$2,0,IF('[1]Indicator Data'!AC65&lt;CK$3,10,(CK$2-'[1]Indicator Data'!AC65)/(CK$2-CK$3)*10)),1))</f>
        <v>x</v>
      </c>
      <c r="CL64" s="47">
        <f t="shared" si="37"/>
        <v>0.1</v>
      </c>
      <c r="CM64" s="47">
        <f>IF('[1]Indicator Data'!X65="No data","x",ROUND(IF(LOG('[1]Indicator Data'!X65)&gt;CM$2,10,IF(LOG('[1]Indicator Data'!X65)&lt;CM$3,0,10-(CM$2-LOG('[1]Indicator Data'!X65))/(CM$2-CM$3)*10)),1))</f>
        <v>7</v>
      </c>
      <c r="CN64" s="47">
        <f>IF('[1]Indicator Data'!Y65="No data","x",ROUND(IF('[1]Indicator Data'!Y65&gt;CN$2,10,IF('[1]Indicator Data'!Y65&lt;CN$3,0,10-(CN$2-'[1]Indicator Data'!Y65)/(CN$2-CN$3)*10)),1))</f>
        <v>1.1000000000000001</v>
      </c>
      <c r="CO64" s="47">
        <f>IF('[1]Indicator Data'!Z65="No data","x",ROUND(IF('[1]Indicator Data'!Z65&gt;CO$2,10,IF('[1]Indicator Data'!Z65&lt;CO$3,0,10-(CO$2-'[1]Indicator Data'!Z65)/(CO$2-CO$3)*10)),1))</f>
        <v>8.1</v>
      </c>
      <c r="CP64" s="47">
        <f>IF('[1]Indicator Data'!AA65="No data","x",ROUND(IF('[1]Indicator Data'!AA65&gt;CP$2,10,IF('[1]Indicator Data'!AA65&lt;CP$3,0,10-(CP$2-'[1]Indicator Data'!AA65)/(CP$2-CP$3)*10)),1))</f>
        <v>0.6</v>
      </c>
      <c r="CQ64" s="47">
        <f t="shared" si="53"/>
        <v>4.2</v>
      </c>
      <c r="CR64" s="47">
        <f t="shared" si="54"/>
        <v>2.8</v>
      </c>
      <c r="CS64" s="47" t="str">
        <f>IF('[1]Indicator Data'!AF65="No data","x",ROUND(IF('[1]Indicator Data'!AF65&gt;CS$2,10,IF('[1]Indicator Data'!AF65&lt;CS$3,0,10-(CS$2-'[1]Indicator Data'!AF65)/(CS$2-CS$3)*10)),1))</f>
        <v>x</v>
      </c>
      <c r="CT64" s="47">
        <f>IF('[1]Indicator Data'!AG65="No data","x",ROUND(IF('[1]Indicator Data'!AG65&gt;CT$2,10,IF('[1]Indicator Data'!AG65&lt;CT$3,0,10-(CT$2-'[1]Indicator Data'!AG65)/(CT$2-CT$3)*10)),1))</f>
        <v>0.4</v>
      </c>
      <c r="CU64" s="47">
        <f t="shared" si="55"/>
        <v>3.4</v>
      </c>
      <c r="CV64" s="47">
        <f>IF('[1]Indicator Data'!AB65="No data","x",ROUND(IF('[1]Indicator Data'!AB65&gt;CV$2,10,IF('[1]Indicator Data'!AB65&lt;CV$3,0,10-(CV$2-'[1]Indicator Data'!AB65)/(CV$2-CV$3)*10)),1))</f>
        <v>0</v>
      </c>
      <c r="CW64" s="47">
        <f t="shared" si="56"/>
        <v>0</v>
      </c>
      <c r="CX64" s="48">
        <f>IF('[1]Indicator Data'!AD65="No data","x",'[1]Indicator Data'!AD65/'[1]Indicator Data'!$CA65)</f>
        <v>9.0879130266500747E-4</v>
      </c>
      <c r="CY64" s="47">
        <f t="shared" si="78"/>
        <v>0.9</v>
      </c>
      <c r="CZ64" s="47">
        <f>IF('[1]Indicator Data'!AE65="No data","x",ROUND(IF('[1]Indicator Data'!AE65&gt;CZ$2,0,IF('[1]Indicator Data'!AE65&lt;CZ$3,10,(CZ$2-'[1]Indicator Data'!AE65)/(CZ$2-CZ$3)*10)),1))</f>
        <v>2</v>
      </c>
      <c r="DA64" s="47">
        <f t="shared" si="57"/>
        <v>1.5</v>
      </c>
      <c r="DB64" s="47">
        <f t="shared" si="58"/>
        <v>1.6</v>
      </c>
      <c r="DC64" s="49">
        <f t="shared" si="39"/>
        <v>1.3</v>
      </c>
      <c r="DD64" s="51">
        <f t="shared" si="40"/>
        <v>3.4</v>
      </c>
      <c r="DE64" s="47">
        <f>ROUND(IF('[1]Indicator Data'!AH65=0,0,IF('[1]Indicator Data'!AH65&gt;DE$2,10,IF('[1]Indicator Data'!AH65&lt;DE$3,0,10-(DE$2-'[1]Indicator Data'!AH65)/(DE$2-DE$3)*10))),1)</f>
        <v>0.2</v>
      </c>
      <c r="DF64" s="47">
        <f>ROUND(IF('[1]Indicator Data'!AI65=0,0,IF(LOG('[1]Indicator Data'!AI65)&gt;LOG(DF$2),10,IF(LOG('[1]Indicator Data'!AI65)&lt;LOG(DF$3),0,10-(LOG(DF$2)-LOG('[1]Indicator Data'!AI65))/(LOG(DF$2)-LOG(DF$3))*10))),1)</f>
        <v>1.6</v>
      </c>
      <c r="DG64" s="49">
        <f t="shared" si="41"/>
        <v>0.9</v>
      </c>
      <c r="DH64" s="47">
        <f>'[1]Indicator Data'!AJ65</f>
        <v>0</v>
      </c>
      <c r="DI64" s="47">
        <f>'[1]Indicator Data'!AK65</f>
        <v>0</v>
      </c>
      <c r="DJ64" s="49">
        <f t="shared" si="42"/>
        <v>0</v>
      </c>
      <c r="DK64" s="51">
        <f t="shared" si="43"/>
        <v>0.6</v>
      </c>
      <c r="DL64" s="20"/>
      <c r="DM64" s="52"/>
    </row>
    <row r="65" spans="1:117" s="6" customFormat="1" x14ac:dyDescent="0.3">
      <c r="A65" s="44" t="str">
        <f>'[1]Indicator Data'!A66</f>
        <v>Gabon</v>
      </c>
      <c r="B65" s="45" t="str">
        <f>'[1]Indicator Data'!B66</f>
        <v>GAB</v>
      </c>
      <c r="C65" s="46">
        <f>ROUND(IF('[1]Indicator Data'!C66=0,0.1,IF(LOG('[1]Indicator Data'!C66)&gt;C$2,10,IF(LOG('[1]Indicator Data'!C66)&lt;C$3,0,10-(C$2-LOG('[1]Indicator Data'!C66))/(C$2-C$3)*10))),1)</f>
        <v>0.1</v>
      </c>
      <c r="D65" s="47">
        <f>ROUND(IF('[1]Indicator Data'!D66=0,0.1,IF(LOG('[1]Indicator Data'!D66)&gt;D$2,10,IF(LOG('[1]Indicator Data'!D66)&lt;D$3,0,10-(D$2-LOG('[1]Indicator Data'!D66))/(D$2-D$3)*10))),1)</f>
        <v>0.1</v>
      </c>
      <c r="E65" s="47">
        <f t="shared" si="0"/>
        <v>0.1</v>
      </c>
      <c r="F65" s="47">
        <f>IF('[1]Indicator Data'!E66="No data",0.1,(ROUND(IF('[1]Indicator Data'!E66=0,0,IF(LOG('[1]Indicator Data'!E66)&gt;F$2,10,IF(LOG('[1]Indicator Data'!E66)&lt;F$3,0,10-(F$2-LOG('[1]Indicator Data'!E66))/(F$2-F$3)*10))),1)))</f>
        <v>5.2</v>
      </c>
      <c r="G65" s="47">
        <f>ROUND(IF('[1]Indicator Data'!F66=0,0,IF(LOG('[1]Indicator Data'!F66)&gt;G$2,10,IF(LOG('[1]Indicator Data'!F66)&lt;G$3,0,10-(G$2-LOG('[1]Indicator Data'!F66))/(G$2-G$3)*10))),1)</f>
        <v>0</v>
      </c>
      <c r="H65" s="47">
        <f>ROUND(IF('[1]Indicator Data'!G66=0,0,IF(LOG('[1]Indicator Data'!G66)&gt;H$2,10,IF(LOG('[1]Indicator Data'!G66)&lt;H$3,0,10-(H$2-LOG('[1]Indicator Data'!G66))/(H$2-H$3)*10))),1)</f>
        <v>0</v>
      </c>
      <c r="I65" s="47">
        <f>ROUND(IF('[1]Indicator Data'!H66=0,0,IF(LOG('[1]Indicator Data'!H66)&gt;I$2,10,IF(LOG('[1]Indicator Data'!H66)&lt;I$3,0,10-(I$2-LOG('[1]Indicator Data'!H66))/(I$2-I$3)*10))),1)</f>
        <v>0</v>
      </c>
      <c r="J65" s="47">
        <f t="shared" si="1"/>
        <v>0</v>
      </c>
      <c r="K65" s="47">
        <f>ROUND(IF('[1]Indicator Data'!I66=0,0,IF(LOG('[1]Indicator Data'!I66)&gt;K$2,10,IF(LOG('[1]Indicator Data'!I66)&lt;K$3,0,10-(K$2-LOG('[1]Indicator Data'!I66))/(K$2-K$3)*10))),1)</f>
        <v>0</v>
      </c>
      <c r="L65" s="47">
        <f t="shared" si="2"/>
        <v>0</v>
      </c>
      <c r="M65" s="47">
        <f>ROUND(IF('[1]Indicator Data'!J66=0,0,IF(LOG('[1]Indicator Data'!J66)&gt;M$2,10,IF(LOG('[1]Indicator Data'!J66)&lt;M$3,0,10-(M$2-LOG('[1]Indicator Data'!J66))/(M$2-M$3)*10))),1)</f>
        <v>0</v>
      </c>
      <c r="N65" s="48">
        <f>'[1]Indicator Data'!C66/'[1]Indicator Data'!$CB66</f>
        <v>0</v>
      </c>
      <c r="O65" s="48">
        <f>'[1]Indicator Data'!D66/'[1]Indicator Data'!$CB66</f>
        <v>0</v>
      </c>
      <c r="P65" s="48">
        <f>IF(F65=0.1,"x",'[1]Indicator Data'!E66/'[1]Indicator Data'!$CB66)</f>
        <v>6.5875470923175312E-3</v>
      </c>
      <c r="Q65" s="48">
        <f>'[1]Indicator Data'!F66/'[1]Indicator Data'!$CB66</f>
        <v>0</v>
      </c>
      <c r="R65" s="48">
        <f>'[1]Indicator Data'!G66/'[1]Indicator Data'!$CB66</f>
        <v>0</v>
      </c>
      <c r="S65" s="48">
        <f>'[1]Indicator Data'!H66/'[1]Indicator Data'!$CB66</f>
        <v>0</v>
      </c>
      <c r="T65" s="48">
        <f>'[1]Indicator Data'!I66/'[1]Indicator Data'!$CB66</f>
        <v>0</v>
      </c>
      <c r="U65" s="48">
        <f>'[1]Indicator Data'!J66/'[1]Indicator Data'!$CB66</f>
        <v>0</v>
      </c>
      <c r="V65" s="47">
        <f t="shared" si="59"/>
        <v>0</v>
      </c>
      <c r="W65" s="47">
        <f t="shared" si="60"/>
        <v>0</v>
      </c>
      <c r="X65" s="47">
        <f t="shared" si="5"/>
        <v>0</v>
      </c>
      <c r="Y65" s="47">
        <f t="shared" si="61"/>
        <v>4.4000000000000004</v>
      </c>
      <c r="Z65" s="47">
        <f t="shared" si="62"/>
        <v>0</v>
      </c>
      <c r="AA65" s="47">
        <f t="shared" si="63"/>
        <v>0</v>
      </c>
      <c r="AB65" s="47">
        <f t="shared" si="64"/>
        <v>0</v>
      </c>
      <c r="AC65" s="47">
        <f t="shared" si="10"/>
        <v>0</v>
      </c>
      <c r="AD65" s="47">
        <f t="shared" si="65"/>
        <v>0</v>
      </c>
      <c r="AE65" s="47">
        <f t="shared" si="12"/>
        <v>0</v>
      </c>
      <c r="AF65" s="47">
        <f t="shared" si="66"/>
        <v>0</v>
      </c>
      <c r="AG65" s="47">
        <f>ROUND(IF('[1]Indicator Data'!K66=0,0,IF('[1]Indicator Data'!K66&gt;AG$2,10,IF('[1]Indicator Data'!K66&lt;AG$3,0,10-(AG$2-'[1]Indicator Data'!K66)/(AG$2-AG$3)*10))),1)</f>
        <v>0</v>
      </c>
      <c r="AH65" s="47">
        <f t="shared" si="67"/>
        <v>0.1</v>
      </c>
      <c r="AI65" s="47">
        <f t="shared" si="67"/>
        <v>0.1</v>
      </c>
      <c r="AJ65" s="47">
        <f t="shared" si="68"/>
        <v>0</v>
      </c>
      <c r="AK65" s="47">
        <f t="shared" si="68"/>
        <v>0</v>
      </c>
      <c r="AL65" s="47">
        <f t="shared" si="16"/>
        <v>0</v>
      </c>
      <c r="AM65" s="47">
        <f t="shared" si="17"/>
        <v>0</v>
      </c>
      <c r="AN65" s="47">
        <f t="shared" si="18"/>
        <v>0</v>
      </c>
      <c r="AO65" s="49">
        <f t="shared" si="19"/>
        <v>0.1</v>
      </c>
      <c r="AP65" s="49">
        <f t="shared" si="44"/>
        <v>4.8</v>
      </c>
      <c r="AQ65" s="49">
        <f t="shared" si="20"/>
        <v>0</v>
      </c>
      <c r="AR65" s="49">
        <f t="shared" si="21"/>
        <v>0</v>
      </c>
      <c r="AS65" s="47">
        <f t="shared" si="22"/>
        <v>0</v>
      </c>
      <c r="AT65" s="47">
        <f>IF('[1]Indicator Data'!L66="No data","x",IF('[1]Indicator Data'!CC66&lt;1000,"x",ROUND((IF('[1]Indicator Data'!L66&gt;AT$2,10,IF('[1]Indicator Data'!L66&lt;AT$3,0,10-(AT$2-'[1]Indicator Data'!L66)/(AT$2-AT$3)*10))),1)))</f>
        <v>1.9</v>
      </c>
      <c r="AU65" s="49">
        <f t="shared" si="23"/>
        <v>1</v>
      </c>
      <c r="AV65" s="47">
        <f>IF('[1]Indicator Data'!M66="No data","x",ROUND(IF('[1]Indicator Data'!M66=0,0,IF(LOG('[1]Indicator Data'!M66)&gt;AV$2,10,IF(LOG('[1]Indicator Data'!M66)&lt;AV$3,0,10-(AV$2-LOG('[1]Indicator Data'!M66))/(AV$2-AV$3)*10))),1))</f>
        <v>7.2</v>
      </c>
      <c r="AW65" s="48">
        <f>IF(AV65="x","x",'[1]Indicator Data'!M66/'[1]Indicator Data'!$CB66)</f>
        <v>0.61153267232670661</v>
      </c>
      <c r="AX65" s="47">
        <f t="shared" si="69"/>
        <v>6.8</v>
      </c>
      <c r="AY65" s="47">
        <f t="shared" si="45"/>
        <v>7</v>
      </c>
      <c r="AZ65" s="47">
        <f>IF('[1]Indicator Data'!N66="No data","x",ROUND(IF('[1]Indicator Data'!N66=0,0,IF(LOG('[1]Indicator Data'!N66)&gt;AZ$2,10,IF(LOG('[1]Indicator Data'!N66)&lt;AZ$3,0,10-(AZ$2-LOG('[1]Indicator Data'!N66))/(AZ$2-AZ$3)*10))),1))</f>
        <v>7.9</v>
      </c>
      <c r="BA65" s="48">
        <f>IF(AZ65="x","x",'[1]Indicator Data'!N66/'[1]Indicator Data'!$CB66)</f>
        <v>0.31465403423938976</v>
      </c>
      <c r="BB65" s="47">
        <f t="shared" si="70"/>
        <v>10</v>
      </c>
      <c r="BC65" s="47">
        <f t="shared" si="46"/>
        <v>9.1999999999999993</v>
      </c>
      <c r="BD65" s="47">
        <f>IF('[1]Indicator Data'!O66="No data","x",ROUND(IF('[1]Indicator Data'!O66=0,0,IF(LOG('[1]Indicator Data'!O66)&gt;BD$2,10,IF(LOG('[1]Indicator Data'!O66)&lt;BD$3,0,10-(BD$2-LOG('[1]Indicator Data'!O66))/(BD$2-BD$3)*10))),1))</f>
        <v>0</v>
      </c>
      <c r="BE65" s="48">
        <f>IF(BD65="x","x",'[1]Indicator Data'!O66/'[1]Indicator Data'!$CB66)</f>
        <v>0</v>
      </c>
      <c r="BF65" s="47">
        <f t="shared" si="71"/>
        <v>0</v>
      </c>
      <c r="BG65" s="47">
        <f t="shared" si="47"/>
        <v>0</v>
      </c>
      <c r="BH65" s="47">
        <f>IF('[1]Indicator Data'!P66="No data","x",ROUND(IF('[1]Indicator Data'!P66=0,0,IF(LOG('[1]Indicator Data'!P66)&gt;BH$2,10,IF(LOG('[1]Indicator Data'!P66)&lt;BH$3,0,10-(BH$2-LOG('[1]Indicator Data'!P66))/(BH$2-BH$3)*10))),1))</f>
        <v>7.6</v>
      </c>
      <c r="BI65" s="48">
        <f>IF(BH65="x","x",'[1]Indicator Data'!P66/'[1]Indicator Data'!$CB66)</f>
        <v>0.19698245527302391</v>
      </c>
      <c r="BJ65" s="47">
        <f t="shared" si="72"/>
        <v>10</v>
      </c>
      <c r="BK65" s="47">
        <f t="shared" si="48"/>
        <v>9.1</v>
      </c>
      <c r="BL65" s="47">
        <f t="shared" si="49"/>
        <v>7.5</v>
      </c>
      <c r="BM65" s="47">
        <f>ROUND(IF('[1]Indicator Data'!Q66=0,0,IF(LOG('[1]Indicator Data'!Q66)&gt;BM$2,10,IF(LOG('[1]Indicator Data'!Q66)&lt;BM$3,0,10-(BM$2-LOG('[1]Indicator Data'!Q66))/(BM$2-BM$3)*10))),1)</f>
        <v>7</v>
      </c>
      <c r="BN65" s="50">
        <f>'[1]Indicator Data'!R66</f>
        <v>0.489138083</v>
      </c>
      <c r="BO65" s="47">
        <f t="shared" si="73"/>
        <v>4.9000000000000004</v>
      </c>
      <c r="BP65" s="47">
        <f t="shared" si="29"/>
        <v>6.1</v>
      </c>
      <c r="BQ65" s="47">
        <f>ROUND(IF('[1]Indicator Data'!S66=0,0,IF(LOG('[1]Indicator Data'!S66)&gt;BQ$2,10,IF(LOG('[1]Indicator Data'!S66)&lt;BQ$3,0,10-(BQ$2-LOG('[1]Indicator Data'!S66))/(BQ$2-BQ$3)*10))),1)</f>
        <v>7.5</v>
      </c>
      <c r="BR65" s="50">
        <f>'[1]Indicator Data'!T66</f>
        <v>1</v>
      </c>
      <c r="BS65" s="47">
        <f t="shared" si="74"/>
        <v>10</v>
      </c>
      <c r="BT65" s="47">
        <f t="shared" si="31"/>
        <v>9.1</v>
      </c>
      <c r="BU65" s="47">
        <f t="shared" si="32"/>
        <v>7.9</v>
      </c>
      <c r="BV65" s="47">
        <f>ROUND(IF('[1]Indicator Data'!U66=0,0,IF(LOG('[1]Indicator Data'!U66)&gt;BV$2,10,IF(LOG('[1]Indicator Data'!U66)&lt;BV$3,0,10-(BV$2-LOG('[1]Indicator Data'!U66))/(BV$2-BV$3)*10))),1)</f>
        <v>7.3</v>
      </c>
      <c r="BW65" s="48">
        <f>'[1]Indicator Data'!U66/'[1]Indicator Data'!$CB66</f>
        <v>0.77339399895433036</v>
      </c>
      <c r="BX65" s="47">
        <f t="shared" si="75"/>
        <v>8.6</v>
      </c>
      <c r="BY65" s="47">
        <f t="shared" si="50"/>
        <v>8</v>
      </c>
      <c r="BZ65" s="47">
        <f>ROUND(IF('[1]Indicator Data'!V66=0,0,IF(LOG('[1]Indicator Data'!V66)&gt;BZ$2,10,IF(LOG('[1]Indicator Data'!V66)&lt;BZ$3,0,10-(BZ$2-LOG('[1]Indicator Data'!V66))/(BZ$2-BZ$3)*10))),1)</f>
        <v>7.4</v>
      </c>
      <c r="CA65" s="48">
        <f>IF('[1]Indicator Data'!V66/'[1]Indicator Data'!$CB66&gt;1,1,'[1]Indicator Data'!V66/'[1]Indicator Data'!$CB66)</f>
        <v>0.80145205788136342</v>
      </c>
      <c r="CB65" s="47">
        <f t="shared" si="76"/>
        <v>8</v>
      </c>
      <c r="CC65" s="47">
        <f t="shared" si="51"/>
        <v>7.7</v>
      </c>
      <c r="CD65" s="47">
        <f>ROUND(IF('[1]Indicator Data'!W66=0,0,IF(LOG('[1]Indicator Data'!W66)&gt;CD$2,10,IF(LOG('[1]Indicator Data'!W66)&lt;CD$3,0,10-(CD$2-LOG('[1]Indicator Data'!W66))/(CD$2-CD$3)*10))),1)</f>
        <v>7.4</v>
      </c>
      <c r="CE65" s="48">
        <f>'[1]Indicator Data'!W66/'[1]Indicator Data'!$CB66</f>
        <v>0.88401706256056367</v>
      </c>
      <c r="CF65" s="47">
        <f t="shared" si="77"/>
        <v>8.8000000000000007</v>
      </c>
      <c r="CG65" s="47">
        <f t="shared" si="52"/>
        <v>8.1999999999999993</v>
      </c>
      <c r="CH65" s="47">
        <f t="shared" si="36"/>
        <v>8</v>
      </c>
      <c r="CI65" s="47">
        <f>IF('[1]Indicator Data'!BR66="No data","x",ROUND(IF('[1]Indicator Data'!BR66&gt;CI$2,0,IF('[1]Indicator Data'!BR66&lt;CI$3,10,(CI$2-'[1]Indicator Data'!BR66)/(CI$2-CI$3)*10)),1))</f>
        <v>5.8</v>
      </c>
      <c r="CJ65" s="47">
        <f>IF('[1]Indicator Data'!BS66="No data","x",ROUND(IF('[1]Indicator Data'!BS66&gt;CJ$2,0,IF('[1]Indicator Data'!BS66&lt;CJ$3,10,(CJ$2-'[1]Indicator Data'!BS66)/(CJ$2-CJ$3)*10)),1))</f>
        <v>2.4</v>
      </c>
      <c r="CK65" s="47" t="str">
        <f>IF('[1]Indicator Data'!AC66="No data","x",ROUND(IF('[1]Indicator Data'!AC66&gt;CK$2,0,IF('[1]Indicator Data'!AC66&lt;CK$3,10,(CK$2-'[1]Indicator Data'!AC66)/(CK$2-CK$3)*10)),1))</f>
        <v>x</v>
      </c>
      <c r="CL65" s="47">
        <f t="shared" si="37"/>
        <v>4.0999999999999996</v>
      </c>
      <c r="CM65" s="47">
        <f>IF('[1]Indicator Data'!X66="No data","x",ROUND(IF(LOG('[1]Indicator Data'!X66)&gt;CM$2,10,IF(LOG('[1]Indicator Data'!X66)&lt;CM$3,0,10-(CM$2-LOG('[1]Indicator Data'!X66))/(CM$2-CM$3)*10)),1))</f>
        <v>3.1</v>
      </c>
      <c r="CN65" s="47">
        <f>IF('[1]Indicator Data'!Y66="No data","x",ROUND(IF('[1]Indicator Data'!Y66&gt;CN$2,10,IF('[1]Indicator Data'!Y66&lt;CN$3,0,10-(CN$2-'[1]Indicator Data'!Y66)/(CN$2-CN$3)*10)),1))</f>
        <v>5.6</v>
      </c>
      <c r="CO65" s="47">
        <f>IF('[1]Indicator Data'!Z66="No data","x",ROUND(IF('[1]Indicator Data'!Z66&gt;CO$2,10,IF('[1]Indicator Data'!Z66&lt;CO$3,0,10-(CO$2-'[1]Indicator Data'!Z66)/(CO$2-CO$3)*10)),1))</f>
        <v>9</v>
      </c>
      <c r="CP65" s="47">
        <f>IF('[1]Indicator Data'!AA66="No data","x",ROUND(IF('[1]Indicator Data'!AA66&gt;CP$2,10,IF('[1]Indicator Data'!AA66&lt;CP$3,0,10-(CP$2-'[1]Indicator Data'!AA66)/(CP$2-CP$3)*10)),1))</f>
        <v>5.2</v>
      </c>
      <c r="CQ65" s="47">
        <f t="shared" si="53"/>
        <v>5.7</v>
      </c>
      <c r="CR65" s="47">
        <f t="shared" si="54"/>
        <v>5.2</v>
      </c>
      <c r="CS65" s="47">
        <f>IF('[1]Indicator Data'!AF66="No data","x",ROUND(IF('[1]Indicator Data'!AF66&gt;CS$2,10,IF('[1]Indicator Data'!AF66&lt;CS$3,0,10-(CS$2-'[1]Indicator Data'!AF66)/(CS$2-CS$3)*10)),1))</f>
        <v>4.0999999999999996</v>
      </c>
      <c r="CT65" s="47">
        <f>IF('[1]Indicator Data'!AG66="No data","x",ROUND(IF('[1]Indicator Data'!AG66&gt;CT$2,10,IF('[1]Indicator Data'!AG66&lt;CT$3,0,10-(CT$2-'[1]Indicator Data'!AG66)/(CT$2-CT$3)*10)),1))</f>
        <v>6.3</v>
      </c>
      <c r="CU65" s="47">
        <f t="shared" si="55"/>
        <v>5.6</v>
      </c>
      <c r="CV65" s="47">
        <f>IF('[1]Indicator Data'!AB66="No data","x",ROUND(IF('[1]Indicator Data'!AB66&gt;CV$2,10,IF('[1]Indicator Data'!AB66&lt;CV$3,0,10-(CV$2-'[1]Indicator Data'!AB66)/(CV$2-CV$3)*10)),1))</f>
        <v>1</v>
      </c>
      <c r="CW65" s="47">
        <f t="shared" si="56"/>
        <v>3.1</v>
      </c>
      <c r="CX65" s="48" t="str">
        <f>IF('[1]Indicator Data'!AD66="No data","x",'[1]Indicator Data'!AD66/'[1]Indicator Data'!$CA66)</f>
        <v>x</v>
      </c>
      <c r="CY65" s="47" t="str">
        <f t="shared" si="78"/>
        <v>x</v>
      </c>
      <c r="CZ65" s="47">
        <f>IF('[1]Indicator Data'!AE66="No data","x",ROUND(IF('[1]Indicator Data'!AE66&gt;CZ$2,0,IF('[1]Indicator Data'!AE66&lt;CZ$3,10,(CZ$2-'[1]Indicator Data'!AE66)/(CZ$2-CZ$3)*10)),1))</f>
        <v>8</v>
      </c>
      <c r="DA65" s="47">
        <f t="shared" si="57"/>
        <v>8</v>
      </c>
      <c r="DB65" s="47">
        <f t="shared" si="58"/>
        <v>5.6</v>
      </c>
      <c r="DC65" s="49">
        <f t="shared" si="39"/>
        <v>6.7</v>
      </c>
      <c r="DD65" s="51">
        <f t="shared" si="40"/>
        <v>2.6</v>
      </c>
      <c r="DE65" s="47">
        <f>ROUND(IF('[1]Indicator Data'!AH66=0,0,IF('[1]Indicator Data'!AH66&gt;DE$2,10,IF('[1]Indicator Data'!AH66&lt;DE$3,0,10-(DE$2-'[1]Indicator Data'!AH66)/(DE$2-DE$3)*10))),1)</f>
        <v>2.9</v>
      </c>
      <c r="DF65" s="47">
        <f>ROUND(IF('[1]Indicator Data'!AI66=0,0,IF(LOG('[1]Indicator Data'!AI66)&gt;LOG(DF$2),10,IF(LOG('[1]Indicator Data'!AI66)&lt;LOG(DF$3),0,10-(LOG(DF$2)-LOG('[1]Indicator Data'!AI66))/(LOG(DF$2)-LOG(DF$3))*10))),1)</f>
        <v>2.2999999999999998</v>
      </c>
      <c r="DG65" s="49">
        <f t="shared" si="41"/>
        <v>2.6</v>
      </c>
      <c r="DH65" s="47">
        <f>'[1]Indicator Data'!AJ66</f>
        <v>0</v>
      </c>
      <c r="DI65" s="47">
        <f>'[1]Indicator Data'!AK66</f>
        <v>0</v>
      </c>
      <c r="DJ65" s="49">
        <f t="shared" si="42"/>
        <v>0</v>
      </c>
      <c r="DK65" s="51">
        <f t="shared" si="43"/>
        <v>1.8</v>
      </c>
      <c r="DL65" s="20"/>
      <c r="DM65" s="52"/>
    </row>
    <row r="66" spans="1:117" s="6" customFormat="1" x14ac:dyDescent="0.3">
      <c r="A66" s="44" t="str">
        <f>'[1]Indicator Data'!A67</f>
        <v>Gambia</v>
      </c>
      <c r="B66" s="45" t="str">
        <f>'[1]Indicator Data'!B67</f>
        <v>GMB</v>
      </c>
      <c r="C66" s="46">
        <f>ROUND(IF('[1]Indicator Data'!C67=0,0.1,IF(LOG('[1]Indicator Data'!C67)&gt;C$2,10,IF(LOG('[1]Indicator Data'!C67)&lt;C$3,0,10-(C$2-LOG('[1]Indicator Data'!C67))/(C$2-C$3)*10))),1)</f>
        <v>0.1</v>
      </c>
      <c r="D66" s="47">
        <f>ROUND(IF('[1]Indicator Data'!D67=0,0.1,IF(LOG('[1]Indicator Data'!D67)&gt;D$2,10,IF(LOG('[1]Indicator Data'!D67)&lt;D$3,0,10-(D$2-LOG('[1]Indicator Data'!D67))/(D$2-D$3)*10))),1)</f>
        <v>0.1</v>
      </c>
      <c r="E66" s="47">
        <f t="shared" si="0"/>
        <v>0.1</v>
      </c>
      <c r="F66" s="47">
        <f>IF('[1]Indicator Data'!E67="No data",0.1,(ROUND(IF('[1]Indicator Data'!E67=0,0,IF(LOG('[1]Indicator Data'!E67)&gt;F$2,10,IF(LOG('[1]Indicator Data'!E67)&lt;F$3,0,10-(F$2-LOG('[1]Indicator Data'!E67))/(F$2-F$3)*10))),1)))</f>
        <v>4.5999999999999996</v>
      </c>
      <c r="G66" s="47">
        <f>ROUND(IF('[1]Indicator Data'!F67=0,0,IF(LOG('[1]Indicator Data'!F67)&gt;G$2,10,IF(LOG('[1]Indicator Data'!F67)&lt;G$3,0,10-(G$2-LOG('[1]Indicator Data'!F67))/(G$2-G$3)*10))),1)</f>
        <v>2.9</v>
      </c>
      <c r="H66" s="47">
        <f>ROUND(IF('[1]Indicator Data'!G67=0,0,IF(LOG('[1]Indicator Data'!G67)&gt;H$2,10,IF(LOG('[1]Indicator Data'!G67)&lt;H$3,0,10-(H$2-LOG('[1]Indicator Data'!G67))/(H$2-H$3)*10))),1)</f>
        <v>0</v>
      </c>
      <c r="I66" s="47">
        <f>ROUND(IF('[1]Indicator Data'!H67=0,0,IF(LOG('[1]Indicator Data'!H67)&gt;I$2,10,IF(LOG('[1]Indicator Data'!H67)&lt;I$3,0,10-(I$2-LOG('[1]Indicator Data'!H67))/(I$2-I$3)*10))),1)</f>
        <v>0</v>
      </c>
      <c r="J66" s="47">
        <f t="shared" si="1"/>
        <v>0</v>
      </c>
      <c r="K66" s="47">
        <f>ROUND(IF('[1]Indicator Data'!I67=0,0,IF(LOG('[1]Indicator Data'!I67)&gt;K$2,10,IF(LOG('[1]Indicator Data'!I67)&lt;K$3,0,10-(K$2-LOG('[1]Indicator Data'!I67))/(K$2-K$3)*10))),1)</f>
        <v>0</v>
      </c>
      <c r="L66" s="47">
        <f t="shared" si="2"/>
        <v>0</v>
      </c>
      <c r="M66" s="47">
        <f>ROUND(IF('[1]Indicator Data'!J67=0,0,IF(LOG('[1]Indicator Data'!J67)&gt;M$2,10,IF(LOG('[1]Indicator Data'!J67)&lt;M$3,0,10-(M$2-LOG('[1]Indicator Data'!J67))/(M$2-M$3)*10))),1)</f>
        <v>7.9</v>
      </c>
      <c r="N66" s="48">
        <f>'[1]Indicator Data'!C67/'[1]Indicator Data'!$CB67</f>
        <v>0</v>
      </c>
      <c r="O66" s="48">
        <f>'[1]Indicator Data'!D67/'[1]Indicator Data'!$CB67</f>
        <v>0</v>
      </c>
      <c r="P66" s="48">
        <f>IF(F66=0.1,"x",'[1]Indicator Data'!E67/'[1]Indicator Data'!$CB67)</f>
        <v>3.3505201231405638E-3</v>
      </c>
      <c r="Q66" s="48">
        <f>'[1]Indicator Data'!F67/'[1]Indicator Data'!$CB67</f>
        <v>2.5754106182782282E-7</v>
      </c>
      <c r="R66" s="48">
        <f>'[1]Indicator Data'!G67/'[1]Indicator Data'!$CB67</f>
        <v>0</v>
      </c>
      <c r="S66" s="48">
        <f>'[1]Indicator Data'!H67/'[1]Indicator Data'!$CB67</f>
        <v>0</v>
      </c>
      <c r="T66" s="48">
        <f>'[1]Indicator Data'!I67/'[1]Indicator Data'!$CB67</f>
        <v>0</v>
      </c>
      <c r="U66" s="48">
        <f>'[1]Indicator Data'!J67/'[1]Indicator Data'!$CB67</f>
        <v>7.003020617260043E-3</v>
      </c>
      <c r="V66" s="47">
        <f t="shared" si="59"/>
        <v>0</v>
      </c>
      <c r="W66" s="47">
        <f t="shared" si="60"/>
        <v>0</v>
      </c>
      <c r="X66" s="47">
        <f t="shared" si="5"/>
        <v>0</v>
      </c>
      <c r="Y66" s="47">
        <f t="shared" si="61"/>
        <v>2.2000000000000002</v>
      </c>
      <c r="Z66" s="47">
        <f t="shared" si="62"/>
        <v>4.2</v>
      </c>
      <c r="AA66" s="47">
        <f t="shared" si="63"/>
        <v>0</v>
      </c>
      <c r="AB66" s="47">
        <f t="shared" si="64"/>
        <v>0</v>
      </c>
      <c r="AC66" s="47">
        <f t="shared" si="10"/>
        <v>0</v>
      </c>
      <c r="AD66" s="47">
        <f t="shared" si="65"/>
        <v>0</v>
      </c>
      <c r="AE66" s="47">
        <f t="shared" si="12"/>
        <v>0</v>
      </c>
      <c r="AF66" s="47">
        <f t="shared" si="66"/>
        <v>2.2999999999999998</v>
      </c>
      <c r="AG66" s="47">
        <f>ROUND(IF('[1]Indicator Data'!K67=0,0,IF('[1]Indicator Data'!K67&gt;AG$2,10,IF('[1]Indicator Data'!K67&lt;AG$3,0,10-(AG$2-'[1]Indicator Data'!K67)/(AG$2-AG$3)*10))),1)</f>
        <v>2.9</v>
      </c>
      <c r="AH66" s="47">
        <f t="shared" si="67"/>
        <v>0.1</v>
      </c>
      <c r="AI66" s="47">
        <f t="shared" si="67"/>
        <v>0.1</v>
      </c>
      <c r="AJ66" s="47">
        <f t="shared" si="68"/>
        <v>0</v>
      </c>
      <c r="AK66" s="47">
        <f t="shared" si="68"/>
        <v>0</v>
      </c>
      <c r="AL66" s="47">
        <f t="shared" si="16"/>
        <v>0</v>
      </c>
      <c r="AM66" s="47">
        <f t="shared" si="17"/>
        <v>0</v>
      </c>
      <c r="AN66" s="47">
        <f t="shared" si="18"/>
        <v>5.8</v>
      </c>
      <c r="AO66" s="49">
        <f t="shared" si="19"/>
        <v>0.1</v>
      </c>
      <c r="AP66" s="49">
        <f t="shared" si="44"/>
        <v>3.5</v>
      </c>
      <c r="AQ66" s="49">
        <f t="shared" si="20"/>
        <v>3.6</v>
      </c>
      <c r="AR66" s="49">
        <f t="shared" si="21"/>
        <v>0</v>
      </c>
      <c r="AS66" s="47">
        <f t="shared" si="22"/>
        <v>4.4000000000000004</v>
      </c>
      <c r="AT66" s="47">
        <f>IF('[1]Indicator Data'!L67="No data","x",IF('[1]Indicator Data'!CC67&lt;1000,"x",ROUND((IF('[1]Indicator Data'!L67&gt;AT$2,10,IF('[1]Indicator Data'!L67&lt;AT$3,0,10-(AT$2-'[1]Indicator Data'!L67)/(AT$2-AT$3)*10))),1)))</f>
        <v>1.9</v>
      </c>
      <c r="AU66" s="49">
        <f t="shared" si="23"/>
        <v>3.2</v>
      </c>
      <c r="AV66" s="47">
        <f>IF('[1]Indicator Data'!M67="No data","x",ROUND(IF('[1]Indicator Data'!M67=0,0,IF(LOG('[1]Indicator Data'!M67)&gt;AV$2,10,IF(LOG('[1]Indicator Data'!M67)&lt;AV$3,0,10-(AV$2-LOG('[1]Indicator Data'!M67))/(AV$2-AV$3)*10))),1))</f>
        <v>7</v>
      </c>
      <c r="AW66" s="48">
        <f>IF(AV66="x","x",'[1]Indicator Data'!M67/'[1]Indicator Data'!$CB67)</f>
        <v>0.41414792710439996</v>
      </c>
      <c r="AX66" s="47">
        <f t="shared" si="69"/>
        <v>4.5999999999999996</v>
      </c>
      <c r="AY66" s="47">
        <f t="shared" si="45"/>
        <v>5.9</v>
      </c>
      <c r="AZ66" s="47">
        <f>IF('[1]Indicator Data'!N67="No data","x",ROUND(IF('[1]Indicator Data'!N67=0,0,IF(LOG('[1]Indicator Data'!N67)&gt;AZ$2,10,IF(LOG('[1]Indicator Data'!N67)&lt;AZ$3,0,10-(AZ$2-LOG('[1]Indicator Data'!N67))/(AZ$2-AZ$3)*10))),1))</f>
        <v>0</v>
      </c>
      <c r="BA66" s="48">
        <f>IF(AZ66="x","x",'[1]Indicator Data'!N67/'[1]Indicator Data'!$CB67)</f>
        <v>0</v>
      </c>
      <c r="BB66" s="47">
        <f t="shared" si="70"/>
        <v>0</v>
      </c>
      <c r="BC66" s="47">
        <f t="shared" si="46"/>
        <v>0</v>
      </c>
      <c r="BD66" s="47">
        <f>IF('[1]Indicator Data'!O67="No data","x",ROUND(IF('[1]Indicator Data'!O67=0,0,IF(LOG('[1]Indicator Data'!O67)&gt;BD$2,10,IF(LOG('[1]Indicator Data'!O67)&lt;BD$3,0,10-(BD$2-LOG('[1]Indicator Data'!O67))/(BD$2-BD$3)*10))),1))</f>
        <v>3.2</v>
      </c>
      <c r="BE66" s="48">
        <f>IF(BD66="x","x",'[1]Indicator Data'!O67/'[1]Indicator Data'!$CB67)</f>
        <v>4.3770640207350502E-4</v>
      </c>
      <c r="BF66" s="47">
        <f t="shared" si="71"/>
        <v>0</v>
      </c>
      <c r="BG66" s="47">
        <f t="shared" si="47"/>
        <v>1.7</v>
      </c>
      <c r="BH66" s="47">
        <f>IF('[1]Indicator Data'!P67="No data","x",ROUND(IF('[1]Indicator Data'!P67=0,0,IF(LOG('[1]Indicator Data'!P67)&gt;BH$2,10,IF(LOG('[1]Indicator Data'!P67)&lt;BH$3,0,10-(BH$2-LOG('[1]Indicator Data'!P67))/(BH$2-BH$3)*10))),1))</f>
        <v>0</v>
      </c>
      <c r="BI66" s="48">
        <f>IF(BH66="x","x",'[1]Indicator Data'!P67/'[1]Indicator Data'!$CB67)</f>
        <v>0</v>
      </c>
      <c r="BJ66" s="47">
        <f t="shared" si="72"/>
        <v>0</v>
      </c>
      <c r="BK66" s="47">
        <f t="shared" si="48"/>
        <v>0</v>
      </c>
      <c r="BL66" s="47">
        <f t="shared" si="49"/>
        <v>2.2999999999999998</v>
      </c>
      <c r="BM66" s="47">
        <f>ROUND(IF('[1]Indicator Data'!Q67=0,0,IF(LOG('[1]Indicator Data'!Q67)&gt;BM$2,10,IF(LOG('[1]Indicator Data'!Q67)&lt;BM$3,0,10-(BM$2-LOG('[1]Indicator Data'!Q67))/(BM$2-BM$3)*10))),1)</f>
        <v>6.9</v>
      </c>
      <c r="BN66" s="50">
        <f>'[1]Indicator Data'!R67</f>
        <v>0.28432313599999998</v>
      </c>
      <c r="BO66" s="47">
        <f t="shared" si="73"/>
        <v>2.8</v>
      </c>
      <c r="BP66" s="47">
        <f t="shared" si="29"/>
        <v>5.2</v>
      </c>
      <c r="BQ66" s="47">
        <f>ROUND(IF('[1]Indicator Data'!S67=0,0,IF(LOG('[1]Indicator Data'!S67)&gt;BQ$2,10,IF(LOG('[1]Indicator Data'!S67)&lt;BQ$3,0,10-(BQ$2-LOG('[1]Indicator Data'!S67))/(BQ$2-BQ$3)*10))),1)</f>
        <v>7.6</v>
      </c>
      <c r="BR66" s="50">
        <f>'[1]Indicator Data'!T67</f>
        <v>1</v>
      </c>
      <c r="BS66" s="47">
        <f t="shared" si="74"/>
        <v>10</v>
      </c>
      <c r="BT66" s="47">
        <f t="shared" si="31"/>
        <v>9.1</v>
      </c>
      <c r="BU66" s="47">
        <f t="shared" si="32"/>
        <v>7.7</v>
      </c>
      <c r="BV66" s="47">
        <f>ROUND(IF('[1]Indicator Data'!U67=0,0,IF(LOG('[1]Indicator Data'!U67)&gt;BV$2,10,IF(LOG('[1]Indicator Data'!U67)&lt;BV$3,0,10-(BV$2-LOG('[1]Indicator Data'!U67))/(BV$2-BV$3)*10))),1)</f>
        <v>6.5</v>
      </c>
      <c r="BW66" s="48">
        <f>'[1]Indicator Data'!U67/'[1]Indicator Data'!$CB67</f>
        <v>0.17232990810375909</v>
      </c>
      <c r="BX66" s="47">
        <f t="shared" si="75"/>
        <v>1.9</v>
      </c>
      <c r="BY66" s="47">
        <f t="shared" si="50"/>
        <v>4.5999999999999996</v>
      </c>
      <c r="BZ66" s="47">
        <f>ROUND(IF('[1]Indicator Data'!V67=0,0,IF(LOG('[1]Indicator Data'!V67)&gt;BZ$2,10,IF(LOG('[1]Indicator Data'!V67)&lt;BZ$3,0,10-(BZ$2-LOG('[1]Indicator Data'!V67))/(BZ$2-BZ$3)*10))),1)</f>
        <v>7.5</v>
      </c>
      <c r="CA66" s="48">
        <f>IF('[1]Indicator Data'!V67/'[1]Indicator Data'!$CB67&gt;1,1,'[1]Indicator Data'!V67/'[1]Indicator Data'!$CB67)</f>
        <v>0.95314019285633</v>
      </c>
      <c r="CB66" s="47">
        <f t="shared" si="76"/>
        <v>9.5</v>
      </c>
      <c r="CC66" s="47">
        <f t="shared" si="51"/>
        <v>8.6999999999999993</v>
      </c>
      <c r="CD66" s="47">
        <f>ROUND(IF('[1]Indicator Data'!W67=0,0,IF(LOG('[1]Indicator Data'!W67)&gt;CD$2,10,IF(LOG('[1]Indicator Data'!W67)&lt;CD$3,0,10-(CD$2-LOG('[1]Indicator Data'!W67))/(CD$2-CD$3)*10))),1)</f>
        <v>7.5</v>
      </c>
      <c r="CE66" s="48">
        <f>'[1]Indicator Data'!W67/'[1]Indicator Data'!$CB67</f>
        <v>0.95727551817161816</v>
      </c>
      <c r="CF66" s="47">
        <f t="shared" si="77"/>
        <v>9.6</v>
      </c>
      <c r="CG66" s="47">
        <f t="shared" si="52"/>
        <v>8.8000000000000007</v>
      </c>
      <c r="CH66" s="47">
        <f t="shared" si="36"/>
        <v>7.8</v>
      </c>
      <c r="CI66" s="47">
        <f>IF('[1]Indicator Data'!BR67="No data","x",ROUND(IF('[1]Indicator Data'!BR67&gt;CI$2,0,IF('[1]Indicator Data'!BR67&lt;CI$3,10,(CI$2-'[1]Indicator Data'!BR67)/(CI$2-CI$3)*10)),1))</f>
        <v>6.8</v>
      </c>
      <c r="CJ66" s="47">
        <f>IF('[1]Indicator Data'!BS67="No data","x",ROUND(IF('[1]Indicator Data'!BS67&gt;CJ$2,0,IF('[1]Indicator Data'!BS67&lt;CJ$3,10,(CJ$2-'[1]Indicator Data'!BS67)/(CJ$2-CJ$3)*10)),1))</f>
        <v>3.7</v>
      </c>
      <c r="CK66" s="47">
        <f>IF('[1]Indicator Data'!AC67="No data","x",ROUND(IF('[1]Indicator Data'!AC67&gt;CK$2,0,IF('[1]Indicator Data'!AC67&lt;CK$3,10,(CK$2-'[1]Indicator Data'!AC67)/(CK$2-CK$3)*10)),1))</f>
        <v>9.1999999999999993</v>
      </c>
      <c r="CL66" s="47">
        <f t="shared" si="37"/>
        <v>6.6</v>
      </c>
      <c r="CM66" s="47">
        <f>IF('[1]Indicator Data'!X67="No data","x",ROUND(IF(LOG('[1]Indicator Data'!X67)&gt;CM$2,10,IF(LOG('[1]Indicator Data'!X67)&lt;CM$3,0,10-(CM$2-LOG('[1]Indicator Data'!X67))/(CM$2-CM$3)*10)),1))</f>
        <v>7.8</v>
      </c>
      <c r="CN66" s="47">
        <f>IF('[1]Indicator Data'!Y67="No data","x",ROUND(IF('[1]Indicator Data'!Y67&gt;CN$2,10,IF('[1]Indicator Data'!Y67&lt;CN$3,0,10-(CN$2-'[1]Indicator Data'!Y67)/(CN$2-CN$3)*10)),1))</f>
        <v>7.9</v>
      </c>
      <c r="CO66" s="47">
        <f>IF('[1]Indicator Data'!Z67="No data","x",ROUND(IF('[1]Indicator Data'!Z67&gt;CO$2,10,IF('[1]Indicator Data'!Z67&lt;CO$3,0,10-(CO$2-'[1]Indicator Data'!Z67)/(CO$2-CO$3)*10)),1))</f>
        <v>6.3</v>
      </c>
      <c r="CP66" s="47">
        <f>IF('[1]Indicator Data'!AA67="No data","x",ROUND(IF('[1]Indicator Data'!AA67&gt;CP$2,10,IF('[1]Indicator Data'!AA67&lt;CP$3,0,10-(CP$2-'[1]Indicator Data'!AA67)/(CP$2-CP$3)*10)),1))</f>
        <v>10</v>
      </c>
      <c r="CQ66" s="47">
        <f t="shared" si="53"/>
        <v>8</v>
      </c>
      <c r="CR66" s="47">
        <f t="shared" si="54"/>
        <v>7.5</v>
      </c>
      <c r="CS66" s="47">
        <f>IF('[1]Indicator Data'!AF67="No data","x",ROUND(IF('[1]Indicator Data'!AF67&gt;CS$2,10,IF('[1]Indicator Data'!AF67&lt;CS$3,0,10-(CS$2-'[1]Indicator Data'!AF67)/(CS$2-CS$3)*10)),1))</f>
        <v>3</v>
      </c>
      <c r="CT66" s="47">
        <f>IF('[1]Indicator Data'!AG67="No data","x",ROUND(IF('[1]Indicator Data'!AG67&gt;CT$2,10,IF('[1]Indicator Data'!AG67&lt;CT$3,0,10-(CT$2-'[1]Indicator Data'!AG67)/(CT$2-CT$3)*10)),1))</f>
        <v>8</v>
      </c>
      <c r="CU66" s="47">
        <f t="shared" si="55"/>
        <v>7.2</v>
      </c>
      <c r="CV66" s="47">
        <f>IF('[1]Indicator Data'!AB67="No data","x",ROUND(IF('[1]Indicator Data'!AB67&gt;CV$2,10,IF('[1]Indicator Data'!AB67&lt;CV$3,0,10-(CV$2-'[1]Indicator Data'!AB67)/(CV$2-CV$3)*10)),1))</f>
        <v>0.4</v>
      </c>
      <c r="CW66" s="47">
        <f t="shared" si="56"/>
        <v>5</v>
      </c>
      <c r="CX66" s="48">
        <f>IF('[1]Indicator Data'!AD67="No data","x",'[1]Indicator Data'!AD67/'[1]Indicator Data'!$CA67)</f>
        <v>1.2910359073499669E-4</v>
      </c>
      <c r="CY66" s="47">
        <f t="shared" si="78"/>
        <v>8.6999999999999993</v>
      </c>
      <c r="CZ66" s="47">
        <f>IF('[1]Indicator Data'!AE67="No data","x",ROUND(IF('[1]Indicator Data'!AE67&gt;CZ$2,0,IF('[1]Indicator Data'!AE67&lt;CZ$3,10,(CZ$2-'[1]Indicator Data'!AE67)/(CZ$2-CZ$3)*10)),1))</f>
        <v>8</v>
      </c>
      <c r="DA66" s="47">
        <f t="shared" si="57"/>
        <v>8.4</v>
      </c>
      <c r="DB66" s="47">
        <f t="shared" si="58"/>
        <v>6.9</v>
      </c>
      <c r="DC66" s="49">
        <f t="shared" si="39"/>
        <v>6.5</v>
      </c>
      <c r="DD66" s="51">
        <f t="shared" si="40"/>
        <v>3.1</v>
      </c>
      <c r="DE66" s="47">
        <f>ROUND(IF('[1]Indicator Data'!AH67=0,0,IF('[1]Indicator Data'!AH67&gt;DE$2,10,IF('[1]Indicator Data'!AH67&lt;DE$3,0,10-(DE$2-'[1]Indicator Data'!AH67)/(DE$2-DE$3)*10))),1)</f>
        <v>0.6</v>
      </c>
      <c r="DF66" s="47">
        <f>ROUND(IF('[1]Indicator Data'!AI67=0,0,IF(LOG('[1]Indicator Data'!AI67)&gt;LOG(DF$2),10,IF(LOG('[1]Indicator Data'!AI67)&lt;LOG(DF$3),0,10-(LOG(DF$2)-LOG('[1]Indicator Data'!AI67))/(LOG(DF$2)-LOG(DF$3))*10))),1)</f>
        <v>1.7</v>
      </c>
      <c r="DG66" s="49">
        <f t="shared" si="41"/>
        <v>1.2</v>
      </c>
      <c r="DH66" s="47">
        <f>'[1]Indicator Data'!AJ67</f>
        <v>0</v>
      </c>
      <c r="DI66" s="47">
        <f>'[1]Indicator Data'!AK67</f>
        <v>0</v>
      </c>
      <c r="DJ66" s="49">
        <f t="shared" si="42"/>
        <v>0</v>
      </c>
      <c r="DK66" s="51">
        <f t="shared" si="43"/>
        <v>0.8</v>
      </c>
      <c r="DL66" s="20"/>
      <c r="DM66" s="52"/>
    </row>
    <row r="67" spans="1:117" s="6" customFormat="1" x14ac:dyDescent="0.3">
      <c r="A67" s="44" t="str">
        <f>'[1]Indicator Data'!A68</f>
        <v>Georgia</v>
      </c>
      <c r="B67" s="45" t="str">
        <f>'[1]Indicator Data'!B68</f>
        <v>GEO</v>
      </c>
      <c r="C67" s="46">
        <f>ROUND(IF('[1]Indicator Data'!C68=0,0.1,IF(LOG('[1]Indicator Data'!C68)&gt;C$2,10,IF(LOG('[1]Indicator Data'!C68)&lt;C$3,0,10-(C$2-LOG('[1]Indicator Data'!C68))/(C$2-C$3)*10))),1)</f>
        <v>7.3</v>
      </c>
      <c r="D67" s="47">
        <f>ROUND(IF('[1]Indicator Data'!D68=0,0.1,IF(LOG('[1]Indicator Data'!D68)&gt;D$2,10,IF(LOG('[1]Indicator Data'!D68)&lt;D$3,0,10-(D$2-LOG('[1]Indicator Data'!D68))/(D$2-D$3)*10))),1)</f>
        <v>7.4</v>
      </c>
      <c r="E67" s="47">
        <f t="shared" si="0"/>
        <v>7.4</v>
      </c>
      <c r="F67" s="47">
        <f>IF('[1]Indicator Data'!E68="No data",0.1,(ROUND(IF('[1]Indicator Data'!E68=0,0,IF(LOG('[1]Indicator Data'!E68)&gt;F$2,10,IF(LOG('[1]Indicator Data'!E68)&lt;F$3,0,10-(F$2-LOG('[1]Indicator Data'!E68))/(F$2-F$3)*10))),1)))</f>
        <v>6</v>
      </c>
      <c r="G67" s="47">
        <f>ROUND(IF('[1]Indicator Data'!F68=0,0,IF(LOG('[1]Indicator Data'!F68)&gt;G$2,10,IF(LOG('[1]Indicator Data'!F68)&lt;G$3,0,10-(G$2-LOG('[1]Indicator Data'!F68))/(G$2-G$3)*10))),1)</f>
        <v>0</v>
      </c>
      <c r="H67" s="47">
        <f>ROUND(IF('[1]Indicator Data'!G68=0,0,IF(LOG('[1]Indicator Data'!G68)&gt;H$2,10,IF(LOG('[1]Indicator Data'!G68)&lt;H$3,0,10-(H$2-LOG('[1]Indicator Data'!G68))/(H$2-H$3)*10))),1)</f>
        <v>0</v>
      </c>
      <c r="I67" s="47">
        <f>ROUND(IF('[1]Indicator Data'!H68=0,0,IF(LOG('[1]Indicator Data'!H68)&gt;I$2,10,IF(LOG('[1]Indicator Data'!H68)&lt;I$3,0,10-(I$2-LOG('[1]Indicator Data'!H68))/(I$2-I$3)*10))),1)</f>
        <v>0</v>
      </c>
      <c r="J67" s="47">
        <f t="shared" si="1"/>
        <v>0</v>
      </c>
      <c r="K67" s="47">
        <f>ROUND(IF('[1]Indicator Data'!I68=0,0,IF(LOG('[1]Indicator Data'!I68)&gt;K$2,10,IF(LOG('[1]Indicator Data'!I68)&lt;K$3,0,10-(K$2-LOG('[1]Indicator Data'!I68))/(K$2-K$3)*10))),1)</f>
        <v>0</v>
      </c>
      <c r="L67" s="47">
        <f t="shared" si="2"/>
        <v>0</v>
      </c>
      <c r="M67" s="47">
        <f>ROUND(IF('[1]Indicator Data'!J68=0,0,IF(LOG('[1]Indicator Data'!J68)&gt;M$2,10,IF(LOG('[1]Indicator Data'!J68)&lt;M$3,0,10-(M$2-LOG('[1]Indicator Data'!J68))/(M$2-M$3)*10))),1)</f>
        <v>8.1999999999999993</v>
      </c>
      <c r="N67" s="48">
        <f>'[1]Indicator Data'!C68/'[1]Indicator Data'!$CB68</f>
        <v>2.0933070596421358E-3</v>
      </c>
      <c r="O67" s="48">
        <f>'[1]Indicator Data'!D68/'[1]Indicator Data'!$CB68</f>
        <v>4.2861135307620799E-4</v>
      </c>
      <c r="P67" s="48">
        <f>IF(F67=0.1,"x",'[1]Indicator Data'!E68/'[1]Indicator Data'!$CB68)</f>
        <v>6.2243202128114215E-3</v>
      </c>
      <c r="Q67" s="48">
        <f>'[1]Indicator Data'!F68/'[1]Indicator Data'!$CB68</f>
        <v>0</v>
      </c>
      <c r="R67" s="48">
        <f>'[1]Indicator Data'!G68/'[1]Indicator Data'!$CB68</f>
        <v>0</v>
      </c>
      <c r="S67" s="48">
        <f>'[1]Indicator Data'!H68/'[1]Indicator Data'!$CB68</f>
        <v>0</v>
      </c>
      <c r="T67" s="48">
        <f>'[1]Indicator Data'!I68/'[1]Indicator Data'!$CB68</f>
        <v>0</v>
      </c>
      <c r="U67" s="48">
        <f>'[1]Indicator Data'!J68/'[1]Indicator Data'!$CB68</f>
        <v>4.9696485307609622E-3</v>
      </c>
      <c r="V67" s="47">
        <f t="shared" si="59"/>
        <v>10</v>
      </c>
      <c r="W67" s="47">
        <f t="shared" si="60"/>
        <v>4.3</v>
      </c>
      <c r="X67" s="47">
        <f t="shared" si="5"/>
        <v>8.4</v>
      </c>
      <c r="Y67" s="47">
        <f t="shared" si="61"/>
        <v>4.0999999999999996</v>
      </c>
      <c r="Z67" s="47">
        <f t="shared" si="62"/>
        <v>0</v>
      </c>
      <c r="AA67" s="47">
        <f t="shared" si="63"/>
        <v>0</v>
      </c>
      <c r="AB67" s="47">
        <f t="shared" si="64"/>
        <v>0</v>
      </c>
      <c r="AC67" s="47">
        <f t="shared" si="10"/>
        <v>0</v>
      </c>
      <c r="AD67" s="47">
        <f t="shared" si="65"/>
        <v>0</v>
      </c>
      <c r="AE67" s="47">
        <f t="shared" si="12"/>
        <v>0</v>
      </c>
      <c r="AF67" s="47">
        <f t="shared" si="66"/>
        <v>1.7</v>
      </c>
      <c r="AG67" s="47">
        <f>ROUND(IF('[1]Indicator Data'!K68=0,0,IF('[1]Indicator Data'!K68&gt;AG$2,10,IF('[1]Indicator Data'!K68&lt;AG$3,0,10-(AG$2-'[1]Indicator Data'!K68)/(AG$2-AG$3)*10))),1)</f>
        <v>1</v>
      </c>
      <c r="AH67" s="47">
        <f t="shared" si="67"/>
        <v>8.6999999999999993</v>
      </c>
      <c r="AI67" s="47">
        <f t="shared" si="67"/>
        <v>5.9</v>
      </c>
      <c r="AJ67" s="47">
        <f t="shared" si="68"/>
        <v>0</v>
      </c>
      <c r="AK67" s="47">
        <f t="shared" si="68"/>
        <v>0</v>
      </c>
      <c r="AL67" s="47">
        <f t="shared" si="16"/>
        <v>0</v>
      </c>
      <c r="AM67" s="47">
        <f t="shared" si="17"/>
        <v>0</v>
      </c>
      <c r="AN67" s="47">
        <f t="shared" si="18"/>
        <v>5.9</v>
      </c>
      <c r="AO67" s="49">
        <f t="shared" si="19"/>
        <v>7.9</v>
      </c>
      <c r="AP67" s="49">
        <f t="shared" si="44"/>
        <v>5.0999999999999996</v>
      </c>
      <c r="AQ67" s="49">
        <f t="shared" si="20"/>
        <v>0</v>
      </c>
      <c r="AR67" s="49">
        <f t="shared" si="21"/>
        <v>0</v>
      </c>
      <c r="AS67" s="47">
        <f t="shared" si="22"/>
        <v>3.5</v>
      </c>
      <c r="AT67" s="47">
        <f>IF('[1]Indicator Data'!L68="No data","x",IF('[1]Indicator Data'!CC68&lt;1000,"x",ROUND((IF('[1]Indicator Data'!L68&gt;AT$2,10,IF('[1]Indicator Data'!L68&lt;AT$3,0,10-(AT$2-'[1]Indicator Data'!L68)/(AT$2-AT$3)*10))),1)))</f>
        <v>6.7</v>
      </c>
      <c r="AU67" s="49">
        <f t="shared" si="23"/>
        <v>5.0999999999999996</v>
      </c>
      <c r="AV67" s="47">
        <f>IF('[1]Indicator Data'!M68="No data","x",ROUND(IF('[1]Indicator Data'!M68=0,0,IF(LOG('[1]Indicator Data'!M68)&gt;AV$2,10,IF(LOG('[1]Indicator Data'!M68)&lt;AV$3,0,10-(AV$2-LOG('[1]Indicator Data'!M68))/(AV$2-AV$3)*10))),1))</f>
        <v>7.9</v>
      </c>
      <c r="AW67" s="48">
        <f>IF(AV67="x","x",'[1]Indicator Data'!M68/'[1]Indicator Data'!$CB68)</f>
        <v>0.80377903172952514</v>
      </c>
      <c r="AX67" s="47">
        <f t="shared" si="69"/>
        <v>8.9</v>
      </c>
      <c r="AY67" s="47">
        <f t="shared" si="45"/>
        <v>8.4</v>
      </c>
      <c r="AZ67" s="47" t="str">
        <f>IF('[1]Indicator Data'!N68="No data","x",ROUND(IF('[1]Indicator Data'!N68=0,0,IF(LOG('[1]Indicator Data'!N68)&gt;AZ$2,10,IF(LOG('[1]Indicator Data'!N68)&lt;AZ$3,0,10-(AZ$2-LOG('[1]Indicator Data'!N68))/(AZ$2-AZ$3)*10))),1))</f>
        <v>x</v>
      </c>
      <c r="BA67" s="48" t="str">
        <f>IF(AZ67="x","x",'[1]Indicator Data'!N68/'[1]Indicator Data'!$CB68)</f>
        <v>x</v>
      </c>
      <c r="BB67" s="47" t="str">
        <f t="shared" si="70"/>
        <v>x</v>
      </c>
      <c r="BC67" s="47" t="str">
        <f t="shared" si="46"/>
        <v>x</v>
      </c>
      <c r="BD67" s="47" t="str">
        <f>IF('[1]Indicator Data'!O68="No data","x",ROUND(IF('[1]Indicator Data'!O68=0,0,IF(LOG('[1]Indicator Data'!O68)&gt;BD$2,10,IF(LOG('[1]Indicator Data'!O68)&lt;BD$3,0,10-(BD$2-LOG('[1]Indicator Data'!O68))/(BD$2-BD$3)*10))),1))</f>
        <v>x</v>
      </c>
      <c r="BE67" s="48" t="str">
        <f>IF(BD67="x","x",'[1]Indicator Data'!O68/'[1]Indicator Data'!$CB68)</f>
        <v>x</v>
      </c>
      <c r="BF67" s="47" t="str">
        <f t="shared" si="71"/>
        <v>x</v>
      </c>
      <c r="BG67" s="47" t="str">
        <f t="shared" si="47"/>
        <v>x</v>
      </c>
      <c r="BH67" s="47" t="str">
        <f>IF('[1]Indicator Data'!P68="No data","x",ROUND(IF('[1]Indicator Data'!P68=0,0,IF(LOG('[1]Indicator Data'!P68)&gt;BH$2,10,IF(LOG('[1]Indicator Data'!P68)&lt;BH$3,0,10-(BH$2-LOG('[1]Indicator Data'!P68))/(BH$2-BH$3)*10))),1))</f>
        <v>x</v>
      </c>
      <c r="BI67" s="48" t="str">
        <f>IF(BH67="x","x",'[1]Indicator Data'!P68/'[1]Indicator Data'!$CB68)</f>
        <v>x</v>
      </c>
      <c r="BJ67" s="47" t="str">
        <f t="shared" si="72"/>
        <v>x</v>
      </c>
      <c r="BK67" s="47" t="str">
        <f t="shared" si="48"/>
        <v>x</v>
      </c>
      <c r="BL67" s="47">
        <f t="shared" si="49"/>
        <v>8.4</v>
      </c>
      <c r="BM67" s="47">
        <f>ROUND(IF('[1]Indicator Data'!Q68=0,0,IF(LOG('[1]Indicator Data'!Q68)&gt;BM$2,10,IF(LOG('[1]Indicator Data'!Q68)&lt;BM$3,0,10-(BM$2-LOG('[1]Indicator Data'!Q68))/(BM$2-BM$3)*10))),1)</f>
        <v>0</v>
      </c>
      <c r="BN67" s="50">
        <f>'[1]Indicator Data'!R68</f>
        <v>0</v>
      </c>
      <c r="BO67" s="47">
        <f t="shared" si="73"/>
        <v>0</v>
      </c>
      <c r="BP67" s="47">
        <f t="shared" si="29"/>
        <v>0</v>
      </c>
      <c r="BQ67" s="47">
        <f>ROUND(IF('[1]Indicator Data'!S68=0,0,IF(LOG('[1]Indicator Data'!S68)&gt;BQ$2,10,IF(LOG('[1]Indicator Data'!S68)&lt;BQ$3,0,10-(BQ$2-LOG('[1]Indicator Data'!S68))/(BQ$2-BQ$3)*10))),1)</f>
        <v>0</v>
      </c>
      <c r="BR67" s="50">
        <f>'[1]Indicator Data'!T68</f>
        <v>0</v>
      </c>
      <c r="BS67" s="47">
        <f t="shared" si="74"/>
        <v>0</v>
      </c>
      <c r="BT67" s="47">
        <f t="shared" si="31"/>
        <v>0</v>
      </c>
      <c r="BU67" s="47">
        <f t="shared" si="32"/>
        <v>0</v>
      </c>
      <c r="BV67" s="47">
        <f>ROUND(IF('[1]Indicator Data'!U68=0,0,IF(LOG('[1]Indicator Data'!U68)&gt;BV$2,10,IF(LOG('[1]Indicator Data'!U68)&lt;BV$3,0,10-(BV$2-LOG('[1]Indicator Data'!U68))/(BV$2-BV$3)*10))),1)</f>
        <v>0</v>
      </c>
      <c r="BW67" s="48">
        <f>'[1]Indicator Data'!U68/'[1]Indicator Data'!$CB68</f>
        <v>0</v>
      </c>
      <c r="BX67" s="47">
        <f t="shared" si="75"/>
        <v>0</v>
      </c>
      <c r="BY67" s="47">
        <f t="shared" si="50"/>
        <v>0</v>
      </c>
      <c r="BZ67" s="47">
        <f>ROUND(IF('[1]Indicator Data'!V68=0,0,IF(LOG('[1]Indicator Data'!V68)&gt;BZ$2,10,IF(LOG('[1]Indicator Data'!V68)&lt;BZ$3,0,10-(BZ$2-LOG('[1]Indicator Data'!V68))/(BZ$2-BZ$3)*10))),1)</f>
        <v>5.4</v>
      </c>
      <c r="CA67" s="48">
        <f>IF('[1]Indicator Data'!V68/'[1]Indicator Data'!$CB68&gt;1,1,'[1]Indicator Data'!V68/'[1]Indicator Data'!$CB68)</f>
        <v>1.3899344254913853E-2</v>
      </c>
      <c r="CB67" s="47">
        <f t="shared" si="76"/>
        <v>0.1</v>
      </c>
      <c r="CC67" s="47">
        <f t="shared" si="51"/>
        <v>3.2</v>
      </c>
      <c r="CD67" s="47">
        <f>ROUND(IF('[1]Indicator Data'!W68=0,0,IF(LOG('[1]Indicator Data'!W68)&gt;CD$2,10,IF(LOG('[1]Indicator Data'!W68)&lt;CD$3,0,10-(CD$2-LOG('[1]Indicator Data'!W68))/(CD$2-CD$3)*10))),1)</f>
        <v>7</v>
      </c>
      <c r="CE67" s="48">
        <f>'[1]Indicator Data'!W68/'[1]Indicator Data'!$CB68</f>
        <v>0.18588853385646475</v>
      </c>
      <c r="CF67" s="47">
        <f t="shared" si="77"/>
        <v>1.9</v>
      </c>
      <c r="CG67" s="47">
        <f t="shared" si="52"/>
        <v>5</v>
      </c>
      <c r="CH67" s="47">
        <f t="shared" si="36"/>
        <v>2.2999999999999998</v>
      </c>
      <c r="CI67" s="47">
        <f>IF('[1]Indicator Data'!BR68="No data","x",ROUND(IF('[1]Indicator Data'!BR68&gt;CI$2,0,IF('[1]Indicator Data'!BR68&lt;CI$3,10,(CI$2-'[1]Indicator Data'!BR68)/(CI$2-CI$3)*10)),1))</f>
        <v>1.1000000000000001</v>
      </c>
      <c r="CJ67" s="47">
        <f>IF('[1]Indicator Data'!BS68="No data","x",ROUND(IF('[1]Indicator Data'!BS68&gt;CJ$2,0,IF('[1]Indicator Data'!BS68&lt;CJ$3,10,(CJ$2-'[1]Indicator Data'!BS68)/(CJ$2-CJ$3)*10)),1))</f>
        <v>0.3</v>
      </c>
      <c r="CK67" s="47" t="str">
        <f>IF('[1]Indicator Data'!AC68="No data","x",ROUND(IF('[1]Indicator Data'!AC68&gt;CK$2,0,IF('[1]Indicator Data'!AC68&lt;CK$3,10,(CK$2-'[1]Indicator Data'!AC68)/(CK$2-CK$3)*10)),1))</f>
        <v>x</v>
      </c>
      <c r="CL67" s="47">
        <f t="shared" si="37"/>
        <v>0.7</v>
      </c>
      <c r="CM67" s="47">
        <f>IF('[1]Indicator Data'!X68="No data","x",ROUND(IF(LOG('[1]Indicator Data'!X68)&gt;CM$2,10,IF(LOG('[1]Indicator Data'!X68)&lt;CM$3,0,10-(CM$2-LOG('[1]Indicator Data'!X68))/(CM$2-CM$3)*10)),1))</f>
        <v>6</v>
      </c>
      <c r="CN67" s="47">
        <f>IF('[1]Indicator Data'!Y68="No data","x",ROUND(IF('[1]Indicator Data'!Y68&gt;CN$2,10,IF('[1]Indicator Data'!Y68&lt;CN$3,0,10-(CN$2-'[1]Indicator Data'!Y68)/(CN$2-CN$3)*10)),1))</f>
        <v>1.1000000000000001</v>
      </c>
      <c r="CO67" s="47">
        <f>IF('[1]Indicator Data'!Z68="No data","x",ROUND(IF('[1]Indicator Data'!Z68&gt;CO$2,10,IF('[1]Indicator Data'!Z68&lt;CO$3,0,10-(CO$2-'[1]Indicator Data'!Z68)/(CO$2-CO$3)*10)),1))</f>
        <v>5.9</v>
      </c>
      <c r="CP67" s="47">
        <f>IF('[1]Indicator Data'!AA68="No data","x",ROUND(IF('[1]Indicator Data'!AA68&gt;CP$2,10,IF('[1]Indicator Data'!AA68&lt;CP$3,0,10-(CP$2-'[1]Indicator Data'!AA68)/(CP$2-CP$3)*10)),1))</f>
        <v>3.3</v>
      </c>
      <c r="CQ67" s="47">
        <f t="shared" si="53"/>
        <v>4.0999999999999996</v>
      </c>
      <c r="CR67" s="47">
        <f t="shared" si="54"/>
        <v>3</v>
      </c>
      <c r="CS67" s="47">
        <f>IF('[1]Indicator Data'!AF68="No data","x",ROUND(IF('[1]Indicator Data'!AF68&gt;CS$2,10,IF('[1]Indicator Data'!AF68&lt;CS$3,0,10-(CS$2-'[1]Indicator Data'!AF68)/(CS$2-CS$3)*10)),1))</f>
        <v>3.8</v>
      </c>
      <c r="CT67" s="47">
        <f>IF('[1]Indicator Data'!AG68="No data","x",ROUND(IF('[1]Indicator Data'!AG68&gt;CT$2,10,IF('[1]Indicator Data'!AG68&lt;CT$3,0,10-(CT$2-'[1]Indicator Data'!AG68)/(CT$2-CT$3)*10)),1))</f>
        <v>1.2</v>
      </c>
      <c r="CU67" s="47">
        <f t="shared" si="55"/>
        <v>3.6</v>
      </c>
      <c r="CV67" s="47">
        <f>IF('[1]Indicator Data'!AB68="No data","x",ROUND(IF('[1]Indicator Data'!AB68&gt;CV$2,10,IF('[1]Indicator Data'!AB68&lt;CV$3,0,10-(CV$2-'[1]Indicator Data'!AB68)/(CV$2-CV$3)*10)),1))</f>
        <v>0</v>
      </c>
      <c r="CW67" s="47">
        <f t="shared" si="56"/>
        <v>0.5</v>
      </c>
      <c r="CX67" s="48">
        <f>IF('[1]Indicator Data'!AD68="No data","x",'[1]Indicator Data'!AD68/'[1]Indicator Data'!$CA68)</f>
        <v>9.7463761304029028E-4</v>
      </c>
      <c r="CY67" s="47">
        <f t="shared" si="78"/>
        <v>0.3</v>
      </c>
      <c r="CZ67" s="47">
        <f>IF('[1]Indicator Data'!AE68="No data","x",ROUND(IF('[1]Indicator Data'!AE68&gt;CZ$2,0,IF('[1]Indicator Data'!AE68&lt;CZ$3,10,(CZ$2-'[1]Indicator Data'!AE68)/(CZ$2-CZ$3)*10)),1))</f>
        <v>6</v>
      </c>
      <c r="DA67" s="47">
        <f t="shared" si="57"/>
        <v>3.2</v>
      </c>
      <c r="DB67" s="47">
        <f t="shared" si="58"/>
        <v>2.4</v>
      </c>
      <c r="DC67" s="49">
        <f t="shared" si="39"/>
        <v>4.7</v>
      </c>
      <c r="DD67" s="51">
        <f t="shared" si="40"/>
        <v>4.4000000000000004</v>
      </c>
      <c r="DE67" s="47">
        <f>ROUND(IF('[1]Indicator Data'!AH68=0,0,IF('[1]Indicator Data'!AH68&gt;DE$2,10,IF('[1]Indicator Data'!AH68&lt;DE$3,0,10-(DE$2-'[1]Indicator Data'!AH68)/(DE$2-DE$3)*10))),1)</f>
        <v>1.3</v>
      </c>
      <c r="DF67" s="47">
        <f>ROUND(IF('[1]Indicator Data'!AI68=0,0,IF(LOG('[1]Indicator Data'!AI68)&gt;LOG(DF$2),10,IF(LOG('[1]Indicator Data'!AI68)&lt;LOG(DF$3),0,10-(LOG(DF$2)-LOG('[1]Indicator Data'!AI68))/(LOG(DF$2)-LOG(DF$3))*10))),1)</f>
        <v>5.6</v>
      </c>
      <c r="DG67" s="49">
        <f t="shared" si="41"/>
        <v>3.8</v>
      </c>
      <c r="DH67" s="47">
        <f>'[1]Indicator Data'!AJ68</f>
        <v>0</v>
      </c>
      <c r="DI67" s="47">
        <f>'[1]Indicator Data'!AK68</f>
        <v>0</v>
      </c>
      <c r="DJ67" s="49">
        <f t="shared" si="42"/>
        <v>0</v>
      </c>
      <c r="DK67" s="51">
        <f t="shared" si="43"/>
        <v>2.7</v>
      </c>
      <c r="DL67" s="20"/>
      <c r="DM67" s="52"/>
    </row>
    <row r="68" spans="1:117" s="6" customFormat="1" x14ac:dyDescent="0.3">
      <c r="A68" s="44" t="str">
        <f>'[1]Indicator Data'!A69</f>
        <v>Germany</v>
      </c>
      <c r="B68" s="45" t="str">
        <f>'[1]Indicator Data'!B69</f>
        <v>DEU</v>
      </c>
      <c r="C68" s="46">
        <f>ROUND(IF('[1]Indicator Data'!C69=0,0.1,IF(LOG('[1]Indicator Data'!C69)&gt;C$2,10,IF(LOG('[1]Indicator Data'!C69)&lt;C$3,0,10-(C$2-LOG('[1]Indicator Data'!C69))/(C$2-C$3)*10))),1)</f>
        <v>8.3000000000000007</v>
      </c>
      <c r="D68" s="47">
        <f>ROUND(IF('[1]Indicator Data'!D69=0,0.1,IF(LOG('[1]Indicator Data'!D69)&gt;D$2,10,IF(LOG('[1]Indicator Data'!D69)&lt;D$3,0,10-(D$2-LOG('[1]Indicator Data'!D69))/(D$2-D$3)*10))),1)</f>
        <v>3.8</v>
      </c>
      <c r="E68" s="47">
        <f t="shared" si="0"/>
        <v>6.6</v>
      </c>
      <c r="F68" s="47">
        <f>IF('[1]Indicator Data'!E69="No data",0.1,(ROUND(IF('[1]Indicator Data'!E69=0,0,IF(LOG('[1]Indicator Data'!E69)&gt;F$2,10,IF(LOG('[1]Indicator Data'!E69)&lt;F$3,0,10-(F$2-LOG('[1]Indicator Data'!E69))/(F$2-F$3)*10))),1)))</f>
        <v>8.4</v>
      </c>
      <c r="G68" s="47">
        <f>ROUND(IF('[1]Indicator Data'!F69=0,0,IF(LOG('[1]Indicator Data'!F69)&gt;G$2,10,IF(LOG('[1]Indicator Data'!F69)&lt;G$3,0,10-(G$2-LOG('[1]Indicator Data'!F69))/(G$2-G$3)*10))),1)</f>
        <v>0</v>
      </c>
      <c r="H68" s="47">
        <f>ROUND(IF('[1]Indicator Data'!G69=0,0,IF(LOG('[1]Indicator Data'!G69)&gt;H$2,10,IF(LOG('[1]Indicator Data'!G69)&lt;H$3,0,10-(H$2-LOG('[1]Indicator Data'!G69))/(H$2-H$3)*10))),1)</f>
        <v>0</v>
      </c>
      <c r="I68" s="47">
        <f>ROUND(IF('[1]Indicator Data'!H69=0,0,IF(LOG('[1]Indicator Data'!H69)&gt;I$2,10,IF(LOG('[1]Indicator Data'!H69)&lt;I$3,0,10-(I$2-LOG('[1]Indicator Data'!H69))/(I$2-I$3)*10))),1)</f>
        <v>0</v>
      </c>
      <c r="J68" s="47">
        <f t="shared" si="1"/>
        <v>0</v>
      </c>
      <c r="K68" s="47">
        <f>ROUND(IF('[1]Indicator Data'!I69=0,0,IF(LOG('[1]Indicator Data'!I69)&gt;K$2,10,IF(LOG('[1]Indicator Data'!I69)&lt;K$3,0,10-(K$2-LOG('[1]Indicator Data'!I69))/(K$2-K$3)*10))),1)</f>
        <v>0</v>
      </c>
      <c r="L68" s="47">
        <f t="shared" si="2"/>
        <v>0</v>
      </c>
      <c r="M68" s="47">
        <f>ROUND(IF('[1]Indicator Data'!J69=0,0,IF(LOG('[1]Indicator Data'!J69)&gt;M$2,10,IF(LOG('[1]Indicator Data'!J69)&lt;M$3,0,10-(M$2-LOG('[1]Indicator Data'!J69))/(M$2-M$3)*10))),1)</f>
        <v>0</v>
      </c>
      <c r="N68" s="48">
        <f>'[1]Indicator Data'!C69/'[1]Indicator Data'!$CB69</f>
        <v>2.5111320391843039E-4</v>
      </c>
      <c r="O68" s="48">
        <f>'[1]Indicator Data'!D69/'[1]Indicator Data'!$CB69</f>
        <v>1.7411843065761939E-6</v>
      </c>
      <c r="P68" s="48">
        <f>IF(F68=0.1,"x",'[1]Indicator Data'!E69/'[1]Indicator Data'!$CB69)</f>
        <v>2.7146369450828508E-3</v>
      </c>
      <c r="Q68" s="48">
        <f>'[1]Indicator Data'!F69/'[1]Indicator Data'!$CB69</f>
        <v>0</v>
      </c>
      <c r="R68" s="48">
        <f>'[1]Indicator Data'!G69/'[1]Indicator Data'!$CB69</f>
        <v>0</v>
      </c>
      <c r="S68" s="48">
        <f>'[1]Indicator Data'!H69/'[1]Indicator Data'!$CB69</f>
        <v>0</v>
      </c>
      <c r="T68" s="48">
        <f>'[1]Indicator Data'!I69/'[1]Indicator Data'!$CB69</f>
        <v>0</v>
      </c>
      <c r="U68" s="48">
        <f>'[1]Indicator Data'!J69/'[1]Indicator Data'!$CB69</f>
        <v>0</v>
      </c>
      <c r="V68" s="47">
        <f t="shared" si="59"/>
        <v>1.3</v>
      </c>
      <c r="W68" s="47">
        <f t="shared" si="60"/>
        <v>0</v>
      </c>
      <c r="X68" s="47">
        <f t="shared" si="5"/>
        <v>0.7</v>
      </c>
      <c r="Y68" s="47">
        <f t="shared" si="61"/>
        <v>1.8</v>
      </c>
      <c r="Z68" s="47">
        <f t="shared" si="62"/>
        <v>0</v>
      </c>
      <c r="AA68" s="47">
        <f t="shared" si="63"/>
        <v>0</v>
      </c>
      <c r="AB68" s="47">
        <f t="shared" si="64"/>
        <v>0</v>
      </c>
      <c r="AC68" s="47">
        <f t="shared" si="10"/>
        <v>0</v>
      </c>
      <c r="AD68" s="47">
        <f t="shared" si="65"/>
        <v>0</v>
      </c>
      <c r="AE68" s="47">
        <f t="shared" si="12"/>
        <v>0</v>
      </c>
      <c r="AF68" s="47">
        <f t="shared" si="66"/>
        <v>0</v>
      </c>
      <c r="AG68" s="47">
        <f>ROUND(IF('[1]Indicator Data'!K69=0,0,IF('[1]Indicator Data'!K69&gt;AG$2,10,IF('[1]Indicator Data'!K69&lt;AG$3,0,10-(AG$2-'[1]Indicator Data'!K69)/(AG$2-AG$3)*10))),1)</f>
        <v>0</v>
      </c>
      <c r="AH68" s="47">
        <f t="shared" si="67"/>
        <v>4.8</v>
      </c>
      <c r="AI68" s="47">
        <f t="shared" si="67"/>
        <v>1.9</v>
      </c>
      <c r="AJ68" s="47">
        <f t="shared" si="68"/>
        <v>0</v>
      </c>
      <c r="AK68" s="47">
        <f t="shared" si="68"/>
        <v>0</v>
      </c>
      <c r="AL68" s="47">
        <f t="shared" si="16"/>
        <v>0</v>
      </c>
      <c r="AM68" s="47">
        <f t="shared" si="17"/>
        <v>0</v>
      </c>
      <c r="AN68" s="47">
        <f t="shared" si="18"/>
        <v>0</v>
      </c>
      <c r="AO68" s="49">
        <f t="shared" si="19"/>
        <v>4.3</v>
      </c>
      <c r="AP68" s="49">
        <f t="shared" si="44"/>
        <v>6.1</v>
      </c>
      <c r="AQ68" s="49">
        <f t="shared" si="20"/>
        <v>0</v>
      </c>
      <c r="AR68" s="49">
        <f t="shared" si="21"/>
        <v>0</v>
      </c>
      <c r="AS68" s="47">
        <f t="shared" si="22"/>
        <v>0</v>
      </c>
      <c r="AT68" s="47">
        <f>IF('[1]Indicator Data'!L69="No data","x",IF('[1]Indicator Data'!CC69&lt;1000,"x",ROUND((IF('[1]Indicator Data'!L69&gt;AT$2,10,IF('[1]Indicator Data'!L69&lt;AT$3,0,10-(AT$2-'[1]Indicator Data'!L69)/(AT$2-AT$3)*10))),1)))</f>
        <v>2.9</v>
      </c>
      <c r="AU68" s="49">
        <f t="shared" si="23"/>
        <v>1.5</v>
      </c>
      <c r="AV68" s="47">
        <f>IF('[1]Indicator Data'!M69="No data","x",ROUND(IF('[1]Indicator Data'!M69=0,0,IF(LOG('[1]Indicator Data'!M69)&gt;AV$2,10,IF(LOG('[1]Indicator Data'!M69)&lt;AV$3,0,10-(AV$2-LOG('[1]Indicator Data'!M69))/(AV$2-AV$3)*10))),1))</f>
        <v>0</v>
      </c>
      <c r="AW68" s="48">
        <f>IF(AV68="x","x",'[1]Indicator Data'!M69/'[1]Indicator Data'!$CB69)</f>
        <v>0</v>
      </c>
      <c r="AX68" s="47">
        <f t="shared" si="69"/>
        <v>0</v>
      </c>
      <c r="AY68" s="47">
        <f t="shared" si="45"/>
        <v>0</v>
      </c>
      <c r="AZ68" s="47" t="str">
        <f>IF('[1]Indicator Data'!N69="No data","x",ROUND(IF('[1]Indicator Data'!N69=0,0,IF(LOG('[1]Indicator Data'!N69)&gt;AZ$2,10,IF(LOG('[1]Indicator Data'!N69)&lt;AZ$3,0,10-(AZ$2-LOG('[1]Indicator Data'!N69))/(AZ$2-AZ$3)*10))),1))</f>
        <v>x</v>
      </c>
      <c r="BA68" s="48" t="str">
        <f>IF(AZ68="x","x",'[1]Indicator Data'!N69/'[1]Indicator Data'!$CB69)</f>
        <v>x</v>
      </c>
      <c r="BB68" s="47" t="str">
        <f t="shared" si="70"/>
        <v>x</v>
      </c>
      <c r="BC68" s="47" t="str">
        <f t="shared" si="46"/>
        <v>x</v>
      </c>
      <c r="BD68" s="47" t="str">
        <f>IF('[1]Indicator Data'!O69="No data","x",ROUND(IF('[1]Indicator Data'!O69=0,0,IF(LOG('[1]Indicator Data'!O69)&gt;BD$2,10,IF(LOG('[1]Indicator Data'!O69)&lt;BD$3,0,10-(BD$2-LOG('[1]Indicator Data'!O69))/(BD$2-BD$3)*10))),1))</f>
        <v>x</v>
      </c>
      <c r="BE68" s="48" t="str">
        <f>IF(BD68="x","x",'[1]Indicator Data'!O69/'[1]Indicator Data'!$CB69)</f>
        <v>x</v>
      </c>
      <c r="BF68" s="47" t="str">
        <f t="shared" si="71"/>
        <v>x</v>
      </c>
      <c r="BG68" s="47" t="str">
        <f t="shared" si="47"/>
        <v>x</v>
      </c>
      <c r="BH68" s="47" t="str">
        <f>IF('[1]Indicator Data'!P69="No data","x",ROUND(IF('[1]Indicator Data'!P69=0,0,IF(LOG('[1]Indicator Data'!P69)&gt;BH$2,10,IF(LOG('[1]Indicator Data'!P69)&lt;BH$3,0,10-(BH$2-LOG('[1]Indicator Data'!P69))/(BH$2-BH$3)*10))),1))</f>
        <v>x</v>
      </c>
      <c r="BI68" s="48" t="str">
        <f>IF(BH68="x","x",'[1]Indicator Data'!P69/'[1]Indicator Data'!$CB69)</f>
        <v>x</v>
      </c>
      <c r="BJ68" s="47" t="str">
        <f t="shared" si="72"/>
        <v>x</v>
      </c>
      <c r="BK68" s="47" t="str">
        <f t="shared" si="48"/>
        <v>x</v>
      </c>
      <c r="BL68" s="47">
        <f t="shared" si="49"/>
        <v>0</v>
      </c>
      <c r="BM68" s="47">
        <f>ROUND(IF('[1]Indicator Data'!Q69=0,0,IF(LOG('[1]Indicator Data'!Q69)&gt;BM$2,10,IF(LOG('[1]Indicator Data'!Q69)&lt;BM$3,0,10-(BM$2-LOG('[1]Indicator Data'!Q69))/(BM$2-BM$3)*10))),1)</f>
        <v>0</v>
      </c>
      <c r="BN68" s="50">
        <f>'[1]Indicator Data'!R69</f>
        <v>0</v>
      </c>
      <c r="BO68" s="47">
        <f t="shared" si="73"/>
        <v>0</v>
      </c>
      <c r="BP68" s="47">
        <f t="shared" si="29"/>
        <v>0</v>
      </c>
      <c r="BQ68" s="47">
        <f>ROUND(IF('[1]Indicator Data'!S69=0,0,IF(LOG('[1]Indicator Data'!S69)&gt;BQ$2,10,IF(LOG('[1]Indicator Data'!S69)&lt;BQ$3,0,10-(BQ$2-LOG('[1]Indicator Data'!S69))/(BQ$2-BQ$3)*10))),1)</f>
        <v>0</v>
      </c>
      <c r="BR68" s="50">
        <f>'[1]Indicator Data'!T69</f>
        <v>0</v>
      </c>
      <c r="BS68" s="47">
        <f t="shared" si="74"/>
        <v>0</v>
      </c>
      <c r="BT68" s="47">
        <f t="shared" si="31"/>
        <v>0</v>
      </c>
      <c r="BU68" s="47">
        <f t="shared" si="32"/>
        <v>0</v>
      </c>
      <c r="BV68" s="47">
        <f>ROUND(IF('[1]Indicator Data'!U69=0,0,IF(LOG('[1]Indicator Data'!U69)&gt;BV$2,10,IF(LOG('[1]Indicator Data'!U69)&lt;BV$3,0,10-(BV$2-LOG('[1]Indicator Data'!U69))/(BV$2-BV$3)*10))),1)</f>
        <v>0</v>
      </c>
      <c r="BW68" s="48">
        <f>'[1]Indicator Data'!U69/'[1]Indicator Data'!$CB69</f>
        <v>0</v>
      </c>
      <c r="BX68" s="47">
        <f t="shared" si="75"/>
        <v>0</v>
      </c>
      <c r="BY68" s="47">
        <f t="shared" si="50"/>
        <v>0</v>
      </c>
      <c r="BZ68" s="47">
        <f>ROUND(IF('[1]Indicator Data'!V69=0,0,IF(LOG('[1]Indicator Data'!V69)&gt;BZ$2,10,IF(LOG('[1]Indicator Data'!V69)&lt;BZ$3,0,10-(BZ$2-LOG('[1]Indicator Data'!V69))/(BZ$2-BZ$3)*10))),1)</f>
        <v>0</v>
      </c>
      <c r="CA68" s="48">
        <f>IF('[1]Indicator Data'!V69/'[1]Indicator Data'!$CB69&gt;1,1,'[1]Indicator Data'!V69/'[1]Indicator Data'!$CB69)</f>
        <v>0</v>
      </c>
      <c r="CB68" s="47">
        <f t="shared" si="76"/>
        <v>0</v>
      </c>
      <c r="CC68" s="47">
        <f t="shared" si="51"/>
        <v>0</v>
      </c>
      <c r="CD68" s="47">
        <f>ROUND(IF('[1]Indicator Data'!W69=0,0,IF(LOG('[1]Indicator Data'!W69)&gt;CD$2,10,IF(LOG('[1]Indicator Data'!W69)&lt;CD$3,0,10-(CD$2-LOG('[1]Indicator Data'!W69))/(CD$2-CD$3)*10))),1)</f>
        <v>0</v>
      </c>
      <c r="CE68" s="48">
        <f>'[1]Indicator Data'!W69/'[1]Indicator Data'!$CB69</f>
        <v>0</v>
      </c>
      <c r="CF68" s="47">
        <f t="shared" si="77"/>
        <v>0</v>
      </c>
      <c r="CG68" s="47">
        <f t="shared" si="52"/>
        <v>0</v>
      </c>
      <c r="CH68" s="47">
        <f t="shared" si="36"/>
        <v>0</v>
      </c>
      <c r="CI68" s="47">
        <f>IF('[1]Indicator Data'!BR69="No data","x",ROUND(IF('[1]Indicator Data'!BR69&gt;CI$2,0,IF('[1]Indicator Data'!BR69&lt;CI$3,10,(CI$2-'[1]Indicator Data'!BR69)/(CI$2-CI$3)*10)),1))</f>
        <v>0.1</v>
      </c>
      <c r="CJ68" s="47">
        <f>IF('[1]Indicator Data'!BS69="No data","x",ROUND(IF('[1]Indicator Data'!BS69&gt;CJ$2,0,IF('[1]Indicator Data'!BS69&lt;CJ$3,10,(CJ$2-'[1]Indicator Data'!BS69)/(CJ$2-CJ$3)*10)),1))</f>
        <v>0</v>
      </c>
      <c r="CK68" s="47" t="str">
        <f>IF('[1]Indicator Data'!AC69="No data","x",ROUND(IF('[1]Indicator Data'!AC69&gt;CK$2,0,IF('[1]Indicator Data'!AC69&lt;CK$3,10,(CK$2-'[1]Indicator Data'!AC69)/(CK$2-CK$3)*10)),1))</f>
        <v>x</v>
      </c>
      <c r="CL68" s="47">
        <f t="shared" si="37"/>
        <v>0.1</v>
      </c>
      <c r="CM68" s="47">
        <f>IF('[1]Indicator Data'!X69="No data","x",ROUND(IF(LOG('[1]Indicator Data'!X69)&gt;CM$2,10,IF(LOG('[1]Indicator Data'!X69)&lt;CM$3,0,10-(CM$2-LOG('[1]Indicator Data'!X69))/(CM$2-CM$3)*10)),1))</f>
        <v>7.9</v>
      </c>
      <c r="CN68" s="47">
        <f>IF('[1]Indicator Data'!Y69="No data","x",ROUND(IF('[1]Indicator Data'!Y69&gt;CN$2,10,IF('[1]Indicator Data'!Y69&lt;CN$3,0,10-(CN$2-'[1]Indicator Data'!Y69)/(CN$2-CN$3)*10)),1))</f>
        <v>0.6</v>
      </c>
      <c r="CO68" s="47">
        <f>IF('[1]Indicator Data'!Z69="No data","x",ROUND(IF('[1]Indicator Data'!Z69&gt;CO$2,10,IF('[1]Indicator Data'!Z69&lt;CO$3,0,10-(CO$2-'[1]Indicator Data'!Z69)/(CO$2-CO$3)*10)),1))</f>
        <v>7.7</v>
      </c>
      <c r="CP68" s="47">
        <f>IF('[1]Indicator Data'!AA69="No data","x",ROUND(IF('[1]Indicator Data'!AA69&gt;CP$2,10,IF('[1]Indicator Data'!AA69&lt;CP$3,0,10-(CP$2-'[1]Indicator Data'!AA69)/(CP$2-CP$3)*10)),1))</f>
        <v>0.3</v>
      </c>
      <c r="CQ68" s="47">
        <f t="shared" si="53"/>
        <v>4.0999999999999996</v>
      </c>
      <c r="CR68" s="47">
        <f t="shared" si="54"/>
        <v>2.8</v>
      </c>
      <c r="CS68" s="47">
        <f>IF('[1]Indicator Data'!AF69="No data","x",ROUND(IF('[1]Indicator Data'!AF69&gt;CS$2,10,IF('[1]Indicator Data'!AF69&lt;CS$3,0,10-(CS$2-'[1]Indicator Data'!AF69)/(CS$2-CS$3)*10)),1))</f>
        <v>0</v>
      </c>
      <c r="CT68" s="47">
        <f>IF('[1]Indicator Data'!AG69="No data","x",ROUND(IF('[1]Indicator Data'!AG69&gt;CT$2,10,IF('[1]Indicator Data'!AG69&lt;CT$3,0,10-(CT$2-'[1]Indicator Data'!AG69)/(CT$2-CT$3)*10)),1))</f>
        <v>0</v>
      </c>
      <c r="CU68" s="47">
        <f t="shared" si="55"/>
        <v>2.8</v>
      </c>
      <c r="CV68" s="47">
        <f>IF('[1]Indicator Data'!AB69="No data","x",ROUND(IF('[1]Indicator Data'!AB69&gt;CV$2,10,IF('[1]Indicator Data'!AB69&lt;CV$3,0,10-(CV$2-'[1]Indicator Data'!AB69)/(CV$2-CV$3)*10)),1))</f>
        <v>0</v>
      </c>
      <c r="CW68" s="47">
        <f t="shared" si="56"/>
        <v>0</v>
      </c>
      <c r="CX68" s="48">
        <f>IF('[1]Indicator Data'!AD69="No data","x",'[1]Indicator Data'!AD69/'[1]Indicator Data'!$CA69)</f>
        <v>3.8897667088843809E-4</v>
      </c>
      <c r="CY68" s="47">
        <f t="shared" si="78"/>
        <v>6.1</v>
      </c>
      <c r="CZ68" s="47">
        <f>IF('[1]Indicator Data'!AE69="No data","x",ROUND(IF('[1]Indicator Data'!AE69&gt;CZ$2,0,IF('[1]Indicator Data'!AE69&lt;CZ$3,10,(CZ$2-'[1]Indicator Data'!AE69)/(CZ$2-CZ$3)*10)),1))</f>
        <v>2</v>
      </c>
      <c r="DA68" s="47">
        <f t="shared" si="57"/>
        <v>4.0999999999999996</v>
      </c>
      <c r="DB68" s="47">
        <f t="shared" si="58"/>
        <v>2.2999999999999998</v>
      </c>
      <c r="DC68" s="49">
        <f t="shared" si="39"/>
        <v>1.4</v>
      </c>
      <c r="DD68" s="51">
        <f t="shared" si="40"/>
        <v>2.6</v>
      </c>
      <c r="DE68" s="47">
        <f>ROUND(IF('[1]Indicator Data'!AH69=0,0,IF('[1]Indicator Data'!AH69&gt;DE$2,10,IF('[1]Indicator Data'!AH69&lt;DE$3,0,10-(DE$2-'[1]Indicator Data'!AH69)/(DE$2-DE$3)*10))),1)</f>
        <v>0.1</v>
      </c>
      <c r="DF68" s="47">
        <f>ROUND(IF('[1]Indicator Data'!AI69=0,0,IF(LOG('[1]Indicator Data'!AI69)&gt;LOG(DF$2),10,IF(LOG('[1]Indicator Data'!AI69)&lt;LOG(DF$3),0,10-(LOG(DF$2)-LOG('[1]Indicator Data'!AI69))/(LOG(DF$2)-LOG(DF$3))*10))),1)</f>
        <v>0.1</v>
      </c>
      <c r="DG68" s="49">
        <f t="shared" si="41"/>
        <v>0.1</v>
      </c>
      <c r="DH68" s="47">
        <f>'[1]Indicator Data'!AJ69</f>
        <v>0</v>
      </c>
      <c r="DI68" s="47">
        <f>'[1]Indicator Data'!AK69</f>
        <v>0</v>
      </c>
      <c r="DJ68" s="49">
        <f t="shared" si="42"/>
        <v>0</v>
      </c>
      <c r="DK68" s="51">
        <f t="shared" si="43"/>
        <v>0.1</v>
      </c>
      <c r="DL68" s="20"/>
      <c r="DM68" s="52"/>
    </row>
    <row r="69" spans="1:117" s="6" customFormat="1" x14ac:dyDescent="0.3">
      <c r="A69" s="44" t="str">
        <f>'[1]Indicator Data'!A70</f>
        <v>Ghana</v>
      </c>
      <c r="B69" s="45" t="str">
        <f>'[1]Indicator Data'!B70</f>
        <v>GHA</v>
      </c>
      <c r="C69" s="46">
        <f>ROUND(IF('[1]Indicator Data'!C70=0,0.1,IF(LOG('[1]Indicator Data'!C70)&gt;C$2,10,IF(LOG('[1]Indicator Data'!C70)&lt;C$3,0,10-(C$2-LOG('[1]Indicator Data'!C70))/(C$2-C$3)*10))),1)</f>
        <v>0.1</v>
      </c>
      <c r="D69" s="47">
        <f>ROUND(IF('[1]Indicator Data'!D70=0,0.1,IF(LOG('[1]Indicator Data'!D70)&gt;D$2,10,IF(LOG('[1]Indicator Data'!D70)&lt;D$3,0,10-(D$2-LOG('[1]Indicator Data'!D70))/(D$2-D$3)*10))),1)</f>
        <v>0.1</v>
      </c>
      <c r="E69" s="47">
        <f t="shared" ref="E69:E132" si="79">ROUND((10-GEOMEAN(((10-C69)/10*9+1),((10-D69)/10*9+1)))/9*10,1)</f>
        <v>0.1</v>
      </c>
      <c r="F69" s="47">
        <f>IF('[1]Indicator Data'!E70="No data",0.1,(ROUND(IF('[1]Indicator Data'!E70=0,0,IF(LOG('[1]Indicator Data'!E70)&gt;F$2,10,IF(LOG('[1]Indicator Data'!E70)&lt;F$3,0,10-(F$2-LOG('[1]Indicator Data'!E70))/(F$2-F$3)*10))),1)))</f>
        <v>7.1</v>
      </c>
      <c r="G69" s="47">
        <f>ROUND(IF('[1]Indicator Data'!F70=0,0,IF(LOG('[1]Indicator Data'!F70)&gt;G$2,10,IF(LOG('[1]Indicator Data'!F70)&lt;G$3,0,10-(G$2-LOG('[1]Indicator Data'!F70))/(G$2-G$3)*10))),1)</f>
        <v>5.3</v>
      </c>
      <c r="H69" s="47">
        <f>ROUND(IF('[1]Indicator Data'!G70=0,0,IF(LOG('[1]Indicator Data'!G70)&gt;H$2,10,IF(LOG('[1]Indicator Data'!G70)&lt;H$3,0,10-(H$2-LOG('[1]Indicator Data'!G70))/(H$2-H$3)*10))),1)</f>
        <v>0</v>
      </c>
      <c r="I69" s="47">
        <f>ROUND(IF('[1]Indicator Data'!H70=0,0,IF(LOG('[1]Indicator Data'!H70)&gt;I$2,10,IF(LOG('[1]Indicator Data'!H70)&lt;I$3,0,10-(I$2-LOG('[1]Indicator Data'!H70))/(I$2-I$3)*10))),1)</f>
        <v>0</v>
      </c>
      <c r="J69" s="47">
        <f t="shared" ref="J69:J132" si="80">ROUND((10-GEOMEAN(((10-H69)/10*9+1),((10-I69)/10*9+1)))/9*10,1)</f>
        <v>0</v>
      </c>
      <c r="K69" s="47">
        <f>ROUND(IF('[1]Indicator Data'!I70=0,0,IF(LOG('[1]Indicator Data'!I70)&gt;K$2,10,IF(LOG('[1]Indicator Data'!I70)&lt;K$3,0,10-(K$2-LOG('[1]Indicator Data'!I70))/(K$2-K$3)*10))),1)</f>
        <v>0</v>
      </c>
      <c r="L69" s="47">
        <f t="shared" ref="L69:L132" si="81">ROUND((10-GEOMEAN(((10-J69)/10*9+1),((10-K69)/10*9+1)))/9*10,1)</f>
        <v>0</v>
      </c>
      <c r="M69" s="47">
        <f>ROUND(IF('[1]Indicator Data'!J70=0,0,IF(LOG('[1]Indicator Data'!J70)&gt;M$2,10,IF(LOG('[1]Indicator Data'!J70)&lt;M$3,0,10-(M$2-LOG('[1]Indicator Data'!J70))/(M$2-M$3)*10))),1)</f>
        <v>0</v>
      </c>
      <c r="N69" s="48">
        <f>'[1]Indicator Data'!C70/'[1]Indicator Data'!$CB70</f>
        <v>0</v>
      </c>
      <c r="O69" s="48">
        <f>'[1]Indicator Data'!D70/'[1]Indicator Data'!$CB70</f>
        <v>0</v>
      </c>
      <c r="P69" s="48">
        <f>IF(F69=0.1,"x",'[1]Indicator Data'!E70/'[1]Indicator Data'!$CB70)</f>
        <v>2.4497627290656259E-3</v>
      </c>
      <c r="Q69" s="48">
        <f>'[1]Indicator Data'!F70/'[1]Indicator Data'!$CB70</f>
        <v>5.7992680973956479E-7</v>
      </c>
      <c r="R69" s="48">
        <f>'[1]Indicator Data'!G70/'[1]Indicator Data'!$CB70</f>
        <v>0</v>
      </c>
      <c r="S69" s="48">
        <f>'[1]Indicator Data'!H70/'[1]Indicator Data'!$CB70</f>
        <v>0</v>
      </c>
      <c r="T69" s="48">
        <f>'[1]Indicator Data'!I70/'[1]Indicator Data'!$CB70</f>
        <v>0</v>
      </c>
      <c r="U69" s="48">
        <f>'[1]Indicator Data'!J70/'[1]Indicator Data'!$CB70</f>
        <v>0</v>
      </c>
      <c r="V69" s="47">
        <f t="shared" ref="V69:V100" si="82">ROUND(IF(N69&gt;V$2,10,IF(N69&lt;V$3,0,10-(V$2-N69)/(V$2-V$3)*10)),1)</f>
        <v>0</v>
      </c>
      <c r="W69" s="47">
        <f t="shared" ref="W69:W100" si="83">ROUND(IF(O69&gt;W$2,10,IF(O69&lt;W$3,0,10-(W$2-O69)/(W$2-W$3)*10)),1)</f>
        <v>0</v>
      </c>
      <c r="X69" s="47">
        <f t="shared" ref="X69:X132" si="84">ROUND(((10-GEOMEAN(((10-V69)/10*9+1),((10-W69)/10*9+1)))/9*10),1)</f>
        <v>0</v>
      </c>
      <c r="Y69" s="47">
        <f t="shared" ref="Y69:Y100" si="85">IF(P69="x",0.1,ROUND(IF(P69&gt;Y$2,10,IF(P69&lt;Y$3,0,10-(Y$2-P69)/(Y$2-Y$3)*10)),1))</f>
        <v>1.6</v>
      </c>
      <c r="Z69" s="47">
        <f t="shared" ref="Z69:Z100" si="86">ROUND(IF(Q69=0,0,IF(LOG(Q69)&gt;Z$2,10,IF(LOG(Q69)&lt;=Z$3,0,10-(Z$2-LOG(Q69))/(Z$2-Z$3)*10))),1)</f>
        <v>5</v>
      </c>
      <c r="AA69" s="47">
        <f t="shared" ref="AA69:AA100" si="87">ROUND(IF(R69&gt;AA$2,10,IF(R69&lt;AA$3,0,10-(AA$2-R69)/(AA$2-AA$3)*10)),1)</f>
        <v>0</v>
      </c>
      <c r="AB69" s="47">
        <f t="shared" ref="AB69:AB100" si="88">ROUND(IF(S69&gt;AB$2,10,IF(S69&lt;AB$3,0,10-(AB$2-S69)/(AB$2-AB$3)*10)),1)</f>
        <v>0</v>
      </c>
      <c r="AC69" s="47">
        <f t="shared" ref="AC69:AC132" si="89">ROUND(((10-GEOMEAN(((10-AA69)/10*9+1),((10-AB69)/10*9+1)))/9*10),1)</f>
        <v>0</v>
      </c>
      <c r="AD69" s="47">
        <f t="shared" ref="AD69:AD100" si="90">ROUND(IF(T69=0,0,IF(T69&gt;AD$2,10,IF(T69&lt;=AD$3,0,10-(AD$2-T69)/(AD$2-AD$3)*10))),1)</f>
        <v>0</v>
      </c>
      <c r="AE69" s="47">
        <f t="shared" ref="AE69:AE132" si="91">ROUND((10-GEOMEAN(((10-AC69)/10*9+1),((10-AD69)/10*9+1)))/9*10,1)</f>
        <v>0</v>
      </c>
      <c r="AF69" s="47">
        <f t="shared" ref="AF69:AF100" si="92">ROUND(IF(U69&gt;AF$2,10,IF(U69&lt;AF$3,0,10-(AF$2-U69)/(AF$2-AF$3)*10)),1)</f>
        <v>0</v>
      </c>
      <c r="AG69" s="47">
        <f>ROUND(IF('[1]Indicator Data'!K70=0,0,IF('[1]Indicator Data'!K70&gt;AG$2,10,IF('[1]Indicator Data'!K70&lt;AG$3,0,10-(AG$2-'[1]Indicator Data'!K70)/(AG$2-AG$3)*10))),1)</f>
        <v>0</v>
      </c>
      <c r="AH69" s="47">
        <f t="shared" ref="AH69:AI100" si="93">ROUND(AVERAGE(C69,V69),1)</f>
        <v>0.1</v>
      </c>
      <c r="AI69" s="47">
        <f t="shared" si="93"/>
        <v>0.1</v>
      </c>
      <c r="AJ69" s="47">
        <f t="shared" ref="AJ69:AK100" si="94">ROUND(AVERAGE(AA69,H69),1)</f>
        <v>0</v>
      </c>
      <c r="AK69" s="47">
        <f t="shared" si="94"/>
        <v>0</v>
      </c>
      <c r="AL69" s="47">
        <f t="shared" ref="AL69:AL132" si="95">ROUND((10-GEOMEAN(((10-AJ69)/10*9+1),((10-AK69)/10*9+1)))/9*10,1)</f>
        <v>0</v>
      </c>
      <c r="AM69" s="47">
        <f t="shared" ref="AM69:AM132" si="96">ROUND(AVERAGE(AD69,K69),1)</f>
        <v>0</v>
      </c>
      <c r="AN69" s="47">
        <f t="shared" ref="AN69:AN132" si="97">ROUND((10-GEOMEAN(((10-M69)/10*9+1),((10-AF69)/10*9+1)))/9*10,1)</f>
        <v>0</v>
      </c>
      <c r="AO69" s="49">
        <f t="shared" ref="AO69:AO132" si="98">ROUND((10-GEOMEAN(((10-E69)/10*9+1),((10-X69)/10*9+1)))/9*10,1)</f>
        <v>0.1</v>
      </c>
      <c r="AP69" s="49">
        <f t="shared" si="44"/>
        <v>4.9000000000000004</v>
      </c>
      <c r="AQ69" s="49">
        <f t="shared" ref="AQ69:AQ132" si="99">ROUND((10-GEOMEAN(((10-G69)/10*9+1),((10-Z69)/10*9+1)))/9*10,1)</f>
        <v>5.2</v>
      </c>
      <c r="AR69" s="49">
        <f t="shared" ref="AR69:AR132" si="100">ROUND((10-GEOMEAN(((10-L69)/10*9+1),((10-AE69)/10*9+1)))/9*10,1)</f>
        <v>0</v>
      </c>
      <c r="AS69" s="47">
        <f t="shared" ref="AS69:AS132" si="101">ROUND(AVERAGE(AG69,AN69),1)</f>
        <v>0</v>
      </c>
      <c r="AT69" s="47">
        <f>IF('[1]Indicator Data'!L70="No data","x",IF('[1]Indicator Data'!CC70&lt;1000,"x",ROUND((IF('[1]Indicator Data'!L70&gt;AT$2,10,IF('[1]Indicator Data'!L70&lt;AT$3,0,10-(AT$2-'[1]Indicator Data'!L70)/(AT$2-AT$3)*10))),1)))</f>
        <v>2.9</v>
      </c>
      <c r="AU69" s="49">
        <f t="shared" ref="AU69:AU132" si="102">ROUND(AVERAGE(AS69,AT69),1)</f>
        <v>1.5</v>
      </c>
      <c r="AV69" s="47">
        <f>IF('[1]Indicator Data'!M70="No data","x",ROUND(IF('[1]Indicator Data'!M70=0,0,IF(LOG('[1]Indicator Data'!M70)&gt;AV$2,10,IF(LOG('[1]Indicator Data'!M70)&lt;AV$3,0,10-(AV$2-LOG('[1]Indicator Data'!M70))/(AV$2-AV$3)*10))),1))</f>
        <v>8.6999999999999993</v>
      </c>
      <c r="AW69" s="48">
        <f>IF(AV69="x","x",'[1]Indicator Data'!M70/'[1]Indicator Data'!$CB70)</f>
        <v>0.47627400801552106</v>
      </c>
      <c r="AX69" s="47">
        <f t="shared" ref="AX69:AX100" si="103">IF(AV69="x","x",ROUND(IF(AW69&gt;AX$2,10,IF(AW69&lt;AX$3,0,10-(AX$2-AW69)/(AX$2-AX$3)*10)),1))</f>
        <v>5.3</v>
      </c>
      <c r="AY69" s="47">
        <f t="shared" si="45"/>
        <v>7.4</v>
      </c>
      <c r="AZ69" s="47">
        <f>IF('[1]Indicator Data'!N70="No data","x",ROUND(IF('[1]Indicator Data'!N70=0,0,IF(LOG('[1]Indicator Data'!N70)&gt;AZ$2,10,IF(LOG('[1]Indicator Data'!N70)&lt;AZ$3,0,10-(AZ$2-LOG('[1]Indicator Data'!N70))/(AZ$2-AZ$3)*10))),1))</f>
        <v>7.8</v>
      </c>
      <c r="BA69" s="48">
        <f>IF(AZ69="x","x",'[1]Indicator Data'!N70/'[1]Indicator Data'!$CB70)</f>
        <v>1.6847403487356357E-2</v>
      </c>
      <c r="BB69" s="47">
        <f t="shared" ref="BB69:BB100" si="104">IF(AZ69="x","x",ROUND(IF(BA69&gt;BB$2,10,IF(BA69&lt;BB$3,0,10-(BB$2-BA69)/(BB$2-BB$3)*10)),1))</f>
        <v>3.4</v>
      </c>
      <c r="BC69" s="47">
        <f t="shared" si="46"/>
        <v>6.1</v>
      </c>
      <c r="BD69" s="47">
        <f>IF('[1]Indicator Data'!O70="No data","x",ROUND(IF('[1]Indicator Data'!O70=0,0,IF(LOG('[1]Indicator Data'!O70)&gt;BD$2,10,IF(LOG('[1]Indicator Data'!O70)&lt;BD$3,0,10-(BD$2-LOG('[1]Indicator Data'!O70))/(BD$2-BD$3)*10))),1))</f>
        <v>10</v>
      </c>
      <c r="BE69" s="48">
        <f>IF(BD69="x","x",'[1]Indicator Data'!O70/'[1]Indicator Data'!$CB70)</f>
        <v>0.34838698186417333</v>
      </c>
      <c r="BF69" s="47">
        <f t="shared" ref="BF69:BF100" si="105">IF(BD69="x","x",ROUND(IF(BE69&gt;BF$2,10,IF(BE69&lt;BF$3,0,10-(BF$2-BE69)/(BF$2-BF$3)*10)),1))</f>
        <v>10</v>
      </c>
      <c r="BG69" s="47">
        <f t="shared" si="47"/>
        <v>10</v>
      </c>
      <c r="BH69" s="47">
        <f>IF('[1]Indicator Data'!P70="No data","x",ROUND(IF('[1]Indicator Data'!P70=0,0,IF(LOG('[1]Indicator Data'!P70)&gt;BH$2,10,IF(LOG('[1]Indicator Data'!P70)&lt;BH$3,0,10-(BH$2-LOG('[1]Indicator Data'!P70))/(BH$2-BH$3)*10))),1))</f>
        <v>7.2</v>
      </c>
      <c r="BI69" s="48">
        <f>IF(BH69="x","x",'[1]Indicator Data'!P70/'[1]Indicator Data'!$CB70)</f>
        <v>7.8015037450449402E-3</v>
      </c>
      <c r="BJ69" s="47">
        <f t="shared" ref="BJ69:BJ100" si="106">IF(BH69="x","x",ROUND(IF(BI69&gt;BJ$2,10,IF(BI69&lt;BJ$3,0,10-(BJ$2-BI69)/(BJ$2-BJ$3)*10)),1))</f>
        <v>0.8</v>
      </c>
      <c r="BK69" s="47">
        <f t="shared" si="48"/>
        <v>4.8</v>
      </c>
      <c r="BL69" s="47">
        <f t="shared" si="49"/>
        <v>7.7</v>
      </c>
      <c r="BM69" s="47">
        <f>ROUND(IF('[1]Indicator Data'!Q70=0,0,IF(LOG('[1]Indicator Data'!Q70)&gt;BM$2,10,IF(LOG('[1]Indicator Data'!Q70)&lt;BM$3,0,10-(BM$2-LOG('[1]Indicator Data'!Q70))/(BM$2-BM$3)*10))),1)</f>
        <v>9.3000000000000007</v>
      </c>
      <c r="BN69" s="50">
        <f>'[1]Indicator Data'!R70</f>
        <v>0.99986933899999997</v>
      </c>
      <c r="BO69" s="47">
        <f t="shared" ref="BO69:BO100" si="107">ROUND(IF(BN69&gt;BO$2,10,IF(BN69&lt;BO$3,0,10-(BO$2-BN69)/(BO$2-BO$3)*10)),1)</f>
        <v>10</v>
      </c>
      <c r="BP69" s="47">
        <f t="shared" ref="BP69:BP132" si="108">ROUND((10-GEOMEAN(((10-BO69)/10*9+1),((10-BM69)/10*9+1)))/9*10,1)</f>
        <v>9.6999999999999993</v>
      </c>
      <c r="BQ69" s="47">
        <f>ROUND(IF('[1]Indicator Data'!S70=0,0,IF(LOG('[1]Indicator Data'!S70)&gt;BQ$2,10,IF(LOG('[1]Indicator Data'!S70)&lt;BQ$3,0,10-(BQ$2-LOG('[1]Indicator Data'!S70))/(BQ$2-BQ$3)*10))),1)</f>
        <v>9.3000000000000007</v>
      </c>
      <c r="BR69" s="50">
        <f>'[1]Indicator Data'!T70</f>
        <v>0.99986933899999997</v>
      </c>
      <c r="BS69" s="47">
        <f t="shared" ref="BS69:BS100" si="109">ROUND(IF(BR69&gt;BS$2,10,IF(BR69&lt;BS$3,0,10-(BS$2-BR69)/(BS$2-BS$3)*10)),1)</f>
        <v>10</v>
      </c>
      <c r="BT69" s="47">
        <f t="shared" ref="BT69:BT132" si="110">ROUND((10-GEOMEAN(((10-BS69)/10*9+1),((10-BQ69)/10*9+1)))/9*10,1)</f>
        <v>9.6999999999999993</v>
      </c>
      <c r="BU69" s="47">
        <f t="shared" ref="BU69:BU132" si="111">ROUND((10-GEOMEAN(((10-BT69)/10*9+1),((10-BP69)/10*9+1)))/9*10,1)</f>
        <v>9.6999999999999993</v>
      </c>
      <c r="BV69" s="47">
        <f>ROUND(IF('[1]Indicator Data'!U70=0,0,IF(LOG('[1]Indicator Data'!U70)&gt;BV$2,10,IF(LOG('[1]Indicator Data'!U70)&lt;BV$3,0,10-(BV$2-LOG('[1]Indicator Data'!U70))/(BV$2-BV$3)*10))),1)</f>
        <v>9</v>
      </c>
      <c r="BW69" s="48">
        <f>'[1]Indicator Data'!U70/'[1]Indicator Data'!$CB70</f>
        <v>0.68876100385622185</v>
      </c>
      <c r="BX69" s="47">
        <f t="shared" ref="BX69:BX100" si="112">ROUND(IF(BW69&gt;BX$2,10,IF(BW69&lt;BX$3,0,10-(BX$2-BW69)/(BX$2-BX$3)*10)),1)</f>
        <v>7.7</v>
      </c>
      <c r="BY69" s="47">
        <f t="shared" si="50"/>
        <v>8.4</v>
      </c>
      <c r="BZ69" s="47">
        <f>ROUND(IF('[1]Indicator Data'!V70=0,0,IF(LOG('[1]Indicator Data'!V70)&gt;BZ$2,10,IF(LOG('[1]Indicator Data'!V70)&lt;BZ$3,0,10-(BZ$2-LOG('[1]Indicator Data'!V70))/(BZ$2-BZ$3)*10))),1)</f>
        <v>9.1</v>
      </c>
      <c r="CA69" s="48">
        <f>IF('[1]Indicator Data'!V70/'[1]Indicator Data'!$CB70&gt;1,1,'[1]Indicator Data'!V70/'[1]Indicator Data'!$CB70)</f>
        <v>0.87711717682740697</v>
      </c>
      <c r="CB69" s="47">
        <f t="shared" ref="CB69:CB100" si="113">ROUND(IF(CA69&gt;CB$2,10,IF(CA69&lt;CB$3,0,10-(CB$2-CA69)/(CB$2-CB$3)*10)),1)</f>
        <v>8.8000000000000007</v>
      </c>
      <c r="CC69" s="47">
        <f t="shared" si="51"/>
        <v>9</v>
      </c>
      <c r="CD69" s="47">
        <f>ROUND(IF('[1]Indicator Data'!W70=0,0,IF(LOG('[1]Indicator Data'!W70)&gt;CD$2,10,IF(LOG('[1]Indicator Data'!W70)&lt;CD$3,0,10-(CD$2-LOG('[1]Indicator Data'!W70))/(CD$2-CD$3)*10))),1)</f>
        <v>9.1999999999999993</v>
      </c>
      <c r="CE69" s="48">
        <f>'[1]Indicator Data'!W70/'[1]Indicator Data'!$CB70</f>
        <v>0.98285981679121248</v>
      </c>
      <c r="CF69" s="47">
        <f t="shared" ref="CF69:CF100" si="114">ROUND(IF(CE69&gt;CF$2,10,IF(CE69&lt;CF$3,0,10-(CF$2-CE69)/(CF$2-CF$3)*10)),1)</f>
        <v>9.8000000000000007</v>
      </c>
      <c r="CG69" s="47">
        <f t="shared" si="52"/>
        <v>9.5</v>
      </c>
      <c r="CH69" s="47">
        <f t="shared" ref="CH69:CH132" si="115">ROUND((10-GEOMEAN(((10-CC69)/10*9+1),((10-BU69)/10*9+1),((10-BY69)/10*9+1),((10-CG69)/10*9+1)))/9*10,1)</f>
        <v>9.1999999999999993</v>
      </c>
      <c r="CI69" s="47">
        <f>IF('[1]Indicator Data'!BR70="No data","x",ROUND(IF('[1]Indicator Data'!BR70&gt;CI$2,0,IF('[1]Indicator Data'!BR70&lt;CI$3,10,(CI$2-'[1]Indicator Data'!BR70)/(CI$2-CI$3)*10)),1))</f>
        <v>9.1</v>
      </c>
      <c r="CJ69" s="47">
        <f>IF('[1]Indicator Data'!BS70="No data","x",ROUND(IF('[1]Indicator Data'!BS70&gt;CJ$2,0,IF('[1]Indicator Data'!BS70&lt;CJ$3,10,(CJ$2-'[1]Indicator Data'!BS70)/(CJ$2-CJ$3)*10)),1))</f>
        <v>3.1</v>
      </c>
      <c r="CK69" s="47">
        <f>IF('[1]Indicator Data'!AC70="No data","x",ROUND(IF('[1]Indicator Data'!AC70&gt;CK$2,0,IF('[1]Indicator Data'!AC70&lt;CK$3,10,(CK$2-'[1]Indicator Data'!AC70)/(CK$2-CK$3)*10)),1))</f>
        <v>5.9</v>
      </c>
      <c r="CL69" s="47">
        <f t="shared" ref="CL69:CL132" si="116">IF(AND(CJ69="x",CI69="x",CK69="x"),"x",ROUND(AVERAGE(CI69:CK69),1))</f>
        <v>6</v>
      </c>
      <c r="CM69" s="47">
        <f>IF('[1]Indicator Data'!X70="No data","x",ROUND(IF(LOG('[1]Indicator Data'!X70)&gt;CM$2,10,IF(LOG('[1]Indicator Data'!X70)&lt;CM$3,0,10-(CM$2-LOG('[1]Indicator Data'!X70))/(CM$2-CM$3)*10)),1))</f>
        <v>7.1</v>
      </c>
      <c r="CN69" s="47">
        <f>IF('[1]Indicator Data'!Y70="No data","x",ROUND(IF('[1]Indicator Data'!Y70&gt;CN$2,10,IF('[1]Indicator Data'!Y70&lt;CN$3,0,10-(CN$2-'[1]Indicator Data'!Y70)/(CN$2-CN$3)*10)),1))</f>
        <v>6.5</v>
      </c>
      <c r="CO69" s="47">
        <f>IF('[1]Indicator Data'!Z70="No data","x",ROUND(IF('[1]Indicator Data'!Z70&gt;CO$2,10,IF('[1]Indicator Data'!Z70&lt;CO$3,0,10-(CO$2-'[1]Indicator Data'!Z70)/(CO$2-CO$3)*10)),1))</f>
        <v>5.7</v>
      </c>
      <c r="CP69" s="47">
        <f>IF('[1]Indicator Data'!AA70="No data","x",ROUND(IF('[1]Indicator Data'!AA70&gt;CP$2,10,IF('[1]Indicator Data'!AA70&lt;CP$3,0,10-(CP$2-'[1]Indicator Data'!AA70)/(CP$2-CP$3)*10)),1))</f>
        <v>3.7</v>
      </c>
      <c r="CQ69" s="47">
        <f t="shared" si="53"/>
        <v>5.8</v>
      </c>
      <c r="CR69" s="47">
        <f t="shared" si="54"/>
        <v>5.9</v>
      </c>
      <c r="CS69" s="47">
        <f>IF('[1]Indicator Data'!AF70="No data","x",ROUND(IF('[1]Indicator Data'!AF70&gt;CS$2,10,IF('[1]Indicator Data'!AF70&lt;CS$3,0,10-(CS$2-'[1]Indicator Data'!AF70)/(CS$2-CS$3)*10)),1))</f>
        <v>3.4</v>
      </c>
      <c r="CT69" s="47">
        <f>IF('[1]Indicator Data'!AG70="No data","x",ROUND(IF('[1]Indicator Data'!AG70&gt;CT$2,10,IF('[1]Indicator Data'!AG70&lt;CT$3,0,10-(CT$2-'[1]Indicator Data'!AG70)/(CT$2-CT$3)*10)),1))</f>
        <v>5.6</v>
      </c>
      <c r="CU69" s="47">
        <f t="shared" si="55"/>
        <v>5.3</v>
      </c>
      <c r="CV69" s="47">
        <f>IF('[1]Indicator Data'!AB70="No data","x",ROUND(IF('[1]Indicator Data'!AB70&gt;CV$2,10,IF('[1]Indicator Data'!AB70&lt;CV$3,0,10-(CV$2-'[1]Indicator Data'!AB70)/(CV$2-CV$3)*10)),1))</f>
        <v>6</v>
      </c>
      <c r="CW69" s="47">
        <f t="shared" si="56"/>
        <v>6</v>
      </c>
      <c r="CX69" s="48">
        <f>IF('[1]Indicator Data'!AD70="No data","x",'[1]Indicator Data'!AD70/'[1]Indicator Data'!$CA70)</f>
        <v>2.8030815875353945E-5</v>
      </c>
      <c r="CY69" s="47">
        <f t="shared" ref="CY69:CY100" si="117">IF(CX69="x","x",ROUND(IF(CX69&gt;CY$2,0,IF(CX69&lt;CY$3,10,(CY$2-CX69)/(CY$2-CY$3)*10)),1))</f>
        <v>9.6999999999999993</v>
      </c>
      <c r="CZ69" s="47">
        <f>IF('[1]Indicator Data'!AE70="No data","x",ROUND(IF('[1]Indicator Data'!AE70&gt;CZ$2,0,IF('[1]Indicator Data'!AE70&lt;CZ$3,10,(CZ$2-'[1]Indicator Data'!AE70)/(CZ$2-CZ$3)*10)),1))</f>
        <v>6</v>
      </c>
      <c r="DA69" s="47">
        <f t="shared" si="57"/>
        <v>7.9</v>
      </c>
      <c r="DB69" s="47">
        <f t="shared" si="58"/>
        <v>6.4</v>
      </c>
      <c r="DC69" s="49">
        <f t="shared" ref="DC69:DC132" si="118">IF(BL69="x",ROUND((10-GEOMEAN(((10-DB69)/10*9+1),((10-CH69)/10*9+1),((10-CR69)/10*9+1)))/9*10,1),ROUND((10-GEOMEAN(((10-BL69)/10*9+1),((10-DB69)/10*9+1),((10-CH69)/10*9+1),((10-CR69)/10*9+1)))/9*10,1))</f>
        <v>7.6</v>
      </c>
      <c r="DD69" s="51">
        <f t="shared" ref="DD69:DD132" si="119">IF(ROUND(IF(AP69="x",(10-GEOMEAN(((10-AO69)/10*9+1),((10-DC69)/10*9+1),((10-AU69)/10*9+1),((10-AQ69)/10*9+1),((10-AR69)/10*9+1)))/9*10,(10-GEOMEAN(((10-AO69)/10*9+1),((10-DC69)/10*9+1),((10-AP69)/10*9+1),((10-AQ69)/10*9+1),((10-AR69)/10*9+1),((10-AU69)/10*9+1)))/9*10),1)=0,0.1,ROUND(IF(AP69="x",(10-GEOMEAN(((10-AO69)/10*9+1),((10-DC69)/10*9+1),((10-AU69)/10*9+1),((10-AQ69)/10*9+1),((10-AR69)/10*9+1)))/9*10,(10-GEOMEAN(((10-AO69)/10*9+1),((10-DC69)/10*9+1),((10-AP69)/10*9+1),((10-AQ69)/10*9+1),((10-AR69)/10*9+1),((10-AU69)/10*9+1)))/9*10),1))</f>
        <v>3.8</v>
      </c>
      <c r="DE69" s="47">
        <f>ROUND(IF('[1]Indicator Data'!AH70=0,0,IF('[1]Indicator Data'!AH70&gt;DE$2,10,IF('[1]Indicator Data'!AH70&lt;DE$3,0,10-(DE$2-'[1]Indicator Data'!AH70)/(DE$2-DE$3)*10))),1)</f>
        <v>5.0999999999999996</v>
      </c>
      <c r="DF69" s="47">
        <f>ROUND(IF('[1]Indicator Data'!AI70=0,0,IF(LOG('[1]Indicator Data'!AI70)&gt;LOG(DF$2),10,IF(LOG('[1]Indicator Data'!AI70)&lt;LOG(DF$3),0,10-(LOG(DF$2)-LOG('[1]Indicator Data'!AI70))/(LOG(DF$2)-LOG(DF$3))*10))),1)</f>
        <v>4.2</v>
      </c>
      <c r="DG69" s="49">
        <f t="shared" ref="DG69:DG132" si="120">ROUND((10-GEOMEAN(((10-DE69)/10*9+1),((10-DF69)/10*9+1)))/9*10,1)</f>
        <v>4.7</v>
      </c>
      <c r="DH69" s="47">
        <f>'[1]Indicator Data'!AJ70</f>
        <v>0</v>
      </c>
      <c r="DI69" s="47">
        <f>'[1]Indicator Data'!AK70</f>
        <v>0</v>
      </c>
      <c r="DJ69" s="49">
        <f t="shared" ref="DJ69:DJ132" si="121">ROUND(IF(DH69=5,10,IF(DI69=5,9,IF(DH69=4,8,IF(DI69=4,7,0)))),1)</f>
        <v>0</v>
      </c>
      <c r="DK69" s="51">
        <f t="shared" ref="DK69:DK132" si="122">ROUND(IF(DJ69&gt;5,DJ69,DG69/10*7),1)</f>
        <v>3.3</v>
      </c>
      <c r="DL69" s="20"/>
      <c r="DM69" s="52"/>
    </row>
    <row r="70" spans="1:117" s="6" customFormat="1" x14ac:dyDescent="0.3">
      <c r="A70" s="44" t="str">
        <f>'[1]Indicator Data'!A71</f>
        <v>Greece</v>
      </c>
      <c r="B70" s="45" t="str">
        <f>'[1]Indicator Data'!B71</f>
        <v>GRC</v>
      </c>
      <c r="C70" s="46">
        <f>ROUND(IF('[1]Indicator Data'!C71=0,0.1,IF(LOG('[1]Indicator Data'!C71)&gt;C$2,10,IF(LOG('[1]Indicator Data'!C71)&lt;C$3,0,10-(C$2-LOG('[1]Indicator Data'!C71))/(C$2-C$3)*10))),1)</f>
        <v>8.3000000000000007</v>
      </c>
      <c r="D70" s="47">
        <f>ROUND(IF('[1]Indicator Data'!D71=0,0.1,IF(LOG('[1]Indicator Data'!D71)&gt;D$2,10,IF(LOG('[1]Indicator Data'!D71)&lt;D$3,0,10-(D$2-LOG('[1]Indicator Data'!D71))/(D$2-D$3)*10))),1)</f>
        <v>10</v>
      </c>
      <c r="E70" s="47">
        <f t="shared" si="79"/>
        <v>9.3000000000000007</v>
      </c>
      <c r="F70" s="47">
        <f>IF('[1]Indicator Data'!E71="No data",0.1,(ROUND(IF('[1]Indicator Data'!E71=0,0,IF(LOG('[1]Indicator Data'!E71)&gt;F$2,10,IF(LOG('[1]Indicator Data'!E71)&lt;F$3,0,10-(F$2-LOG('[1]Indicator Data'!E71))/(F$2-F$3)*10))),1)))</f>
        <v>5</v>
      </c>
      <c r="G70" s="47">
        <f>ROUND(IF('[1]Indicator Data'!F71=0,0,IF(LOG('[1]Indicator Data'!F71)&gt;G$2,10,IF(LOG('[1]Indicator Data'!F71)&lt;G$3,0,10-(G$2-LOG('[1]Indicator Data'!F71))/(G$2-G$3)*10))),1)</f>
        <v>7.8</v>
      </c>
      <c r="H70" s="47">
        <f>ROUND(IF('[1]Indicator Data'!G71=0,0,IF(LOG('[1]Indicator Data'!G71)&gt;H$2,10,IF(LOG('[1]Indicator Data'!G71)&lt;H$3,0,10-(H$2-LOG('[1]Indicator Data'!G71))/(H$2-H$3)*10))),1)</f>
        <v>0</v>
      </c>
      <c r="I70" s="47">
        <f>ROUND(IF('[1]Indicator Data'!H71=0,0,IF(LOG('[1]Indicator Data'!H71)&gt;I$2,10,IF(LOG('[1]Indicator Data'!H71)&lt;I$3,0,10-(I$2-LOG('[1]Indicator Data'!H71))/(I$2-I$3)*10))),1)</f>
        <v>0</v>
      </c>
      <c r="J70" s="47">
        <f t="shared" si="80"/>
        <v>0</v>
      </c>
      <c r="K70" s="47">
        <f>ROUND(IF('[1]Indicator Data'!I71=0,0,IF(LOG('[1]Indicator Data'!I71)&gt;K$2,10,IF(LOG('[1]Indicator Data'!I71)&lt;K$3,0,10-(K$2-LOG('[1]Indicator Data'!I71))/(K$2-K$3)*10))),1)</f>
        <v>0</v>
      </c>
      <c r="L70" s="47">
        <f t="shared" si="81"/>
        <v>0</v>
      </c>
      <c r="M70" s="47">
        <f>ROUND(IF('[1]Indicator Data'!J71=0,0,IF(LOG('[1]Indicator Data'!J71)&gt;M$2,10,IF(LOG('[1]Indicator Data'!J71)&lt;M$3,0,10-(M$2-LOG('[1]Indicator Data'!J71))/(M$2-M$3)*10))),1)</f>
        <v>0</v>
      </c>
      <c r="N70" s="48">
        <f>'[1]Indicator Data'!C71/'[1]Indicator Data'!$CB71</f>
        <v>1.9885088319360747E-3</v>
      </c>
      <c r="O70" s="48">
        <f>'[1]Indicator Data'!D71/'[1]Indicator Data'!$CB71</f>
        <v>9.6818854837966571E-4</v>
      </c>
      <c r="P70" s="48">
        <f>IF(F70=0.1,"x",'[1]Indicator Data'!E71/'[1]Indicator Data'!$CB71)</f>
        <v>9.4523062693327724E-4</v>
      </c>
      <c r="Q70" s="48">
        <f>'[1]Indicator Data'!F71/'[1]Indicator Data'!$CB71</f>
        <v>4.6393630205957929E-5</v>
      </c>
      <c r="R70" s="48">
        <f>'[1]Indicator Data'!G71/'[1]Indicator Data'!$CB71</f>
        <v>0</v>
      </c>
      <c r="S70" s="48">
        <f>'[1]Indicator Data'!H71/'[1]Indicator Data'!$CB71</f>
        <v>0</v>
      </c>
      <c r="T70" s="48">
        <f>'[1]Indicator Data'!I71/'[1]Indicator Data'!$CB71</f>
        <v>0</v>
      </c>
      <c r="U70" s="48">
        <f>'[1]Indicator Data'!J71/'[1]Indicator Data'!$CB71</f>
        <v>0</v>
      </c>
      <c r="V70" s="47">
        <f t="shared" si="82"/>
        <v>9.9</v>
      </c>
      <c r="W70" s="47">
        <f t="shared" si="83"/>
        <v>9.6999999999999993</v>
      </c>
      <c r="X70" s="47">
        <f t="shared" si="84"/>
        <v>9.8000000000000007</v>
      </c>
      <c r="Y70" s="47">
        <f t="shared" si="85"/>
        <v>0.6</v>
      </c>
      <c r="Z70" s="47">
        <f t="shared" si="86"/>
        <v>9.3000000000000007</v>
      </c>
      <c r="AA70" s="47">
        <f t="shared" si="87"/>
        <v>0</v>
      </c>
      <c r="AB70" s="47">
        <f t="shared" si="88"/>
        <v>0</v>
      </c>
      <c r="AC70" s="47">
        <f t="shared" si="89"/>
        <v>0</v>
      </c>
      <c r="AD70" s="47">
        <f t="shared" si="90"/>
        <v>0</v>
      </c>
      <c r="AE70" s="47">
        <f t="shared" si="91"/>
        <v>0</v>
      </c>
      <c r="AF70" s="47">
        <f t="shared" si="92"/>
        <v>0</v>
      </c>
      <c r="AG70" s="47">
        <f>ROUND(IF('[1]Indicator Data'!K71=0,0,IF('[1]Indicator Data'!K71&gt;AG$2,10,IF('[1]Indicator Data'!K71&lt;AG$3,0,10-(AG$2-'[1]Indicator Data'!K71)/(AG$2-AG$3)*10))),1)</f>
        <v>1</v>
      </c>
      <c r="AH70" s="47">
        <f t="shared" si="93"/>
        <v>9.1</v>
      </c>
      <c r="AI70" s="47">
        <f t="shared" si="93"/>
        <v>9.9</v>
      </c>
      <c r="AJ70" s="47">
        <f t="shared" si="94"/>
        <v>0</v>
      </c>
      <c r="AK70" s="47">
        <f t="shared" si="94"/>
        <v>0</v>
      </c>
      <c r="AL70" s="47">
        <f t="shared" si="95"/>
        <v>0</v>
      </c>
      <c r="AM70" s="47">
        <f t="shared" si="96"/>
        <v>0</v>
      </c>
      <c r="AN70" s="47">
        <f t="shared" si="97"/>
        <v>0</v>
      </c>
      <c r="AO70" s="49">
        <f t="shared" si="98"/>
        <v>9.6</v>
      </c>
      <c r="AP70" s="49">
        <f t="shared" ref="AP70:AP133" si="123">IF(AND(Y70="x",F70="x"),"x",ROUND((10-GEOMEAN(((10-F70)/10*9+1),((10-Y70)/10*9+1)))/9*10,1))</f>
        <v>3.1</v>
      </c>
      <c r="AQ70" s="49">
        <f t="shared" si="99"/>
        <v>8.6999999999999993</v>
      </c>
      <c r="AR70" s="49">
        <f t="shared" si="100"/>
        <v>0</v>
      </c>
      <c r="AS70" s="47">
        <f t="shared" si="101"/>
        <v>0.5</v>
      </c>
      <c r="AT70" s="47">
        <f>IF('[1]Indicator Data'!L71="No data","x",IF('[1]Indicator Data'!CC71&lt;1000,"x",ROUND((IF('[1]Indicator Data'!L71&gt;AT$2,10,IF('[1]Indicator Data'!L71&lt;AT$3,0,10-(AT$2-'[1]Indicator Data'!L71)/(AT$2-AT$3)*10))),1)))</f>
        <v>2.9</v>
      </c>
      <c r="AU70" s="49">
        <f t="shared" si="102"/>
        <v>1.7</v>
      </c>
      <c r="AV70" s="47">
        <f>IF('[1]Indicator Data'!M71="No data","x",ROUND(IF('[1]Indicator Data'!M71=0,0,IF(LOG('[1]Indicator Data'!M71)&gt;AV$2,10,IF(LOG('[1]Indicator Data'!M71)&lt;AV$3,0,10-(AV$2-LOG('[1]Indicator Data'!M71))/(AV$2-AV$3)*10))),1))</f>
        <v>8.4</v>
      </c>
      <c r="AW70" s="48">
        <f>IF(AV70="x","x",'[1]Indicator Data'!M71/'[1]Indicator Data'!$CB71)</f>
        <v>0.70641086027048328</v>
      </c>
      <c r="AX70" s="47">
        <f t="shared" si="103"/>
        <v>7.8</v>
      </c>
      <c r="AY70" s="47">
        <f t="shared" ref="AY70:AY133" si="124">IF(AND(AV70="x",AX70="x"),"x",ROUND((10-GEOMEAN(((10-AV70)/10*9+1),((10-AX70)/10*9+1)))/9*10,1))</f>
        <v>8.1</v>
      </c>
      <c r="AZ70" s="47" t="str">
        <f>IF('[1]Indicator Data'!N71="No data","x",ROUND(IF('[1]Indicator Data'!N71=0,0,IF(LOG('[1]Indicator Data'!N71)&gt;AZ$2,10,IF(LOG('[1]Indicator Data'!N71)&lt;AZ$3,0,10-(AZ$2-LOG('[1]Indicator Data'!N71))/(AZ$2-AZ$3)*10))),1))</f>
        <v>x</v>
      </c>
      <c r="BA70" s="48" t="str">
        <f>IF(AZ70="x","x",'[1]Indicator Data'!N71/'[1]Indicator Data'!$CB71)</f>
        <v>x</v>
      </c>
      <c r="BB70" s="47" t="str">
        <f t="shared" si="104"/>
        <v>x</v>
      </c>
      <c r="BC70" s="47" t="str">
        <f t="shared" ref="BC70:BC133" si="125">IF(AND(AZ70="x",BB70="x"),"x",ROUND((10-GEOMEAN(((10-AZ70)/10*9+1),((10-BB70)/10*9+1)))/9*10,1))</f>
        <v>x</v>
      </c>
      <c r="BD70" s="47" t="str">
        <f>IF('[1]Indicator Data'!O71="No data","x",ROUND(IF('[1]Indicator Data'!O71=0,0,IF(LOG('[1]Indicator Data'!O71)&gt;BD$2,10,IF(LOG('[1]Indicator Data'!O71)&lt;BD$3,0,10-(BD$2-LOG('[1]Indicator Data'!O71))/(BD$2-BD$3)*10))),1))</f>
        <v>x</v>
      </c>
      <c r="BE70" s="48" t="str">
        <f>IF(BD70="x","x",'[1]Indicator Data'!O71/'[1]Indicator Data'!$CB71)</f>
        <v>x</v>
      </c>
      <c r="BF70" s="47" t="str">
        <f t="shared" si="105"/>
        <v>x</v>
      </c>
      <c r="BG70" s="47" t="str">
        <f t="shared" ref="BG70:BG133" si="126">IF(AND(BD70="x",BF70="x"),"x",ROUND((10-GEOMEAN(((10-BD70)/10*9+1),((10-BF70)/10*9+1)))/9*10,1))</f>
        <v>x</v>
      </c>
      <c r="BH70" s="47" t="str">
        <f>IF('[1]Indicator Data'!P71="No data","x",ROUND(IF('[1]Indicator Data'!P71=0,0,IF(LOG('[1]Indicator Data'!P71)&gt;BH$2,10,IF(LOG('[1]Indicator Data'!P71)&lt;BH$3,0,10-(BH$2-LOG('[1]Indicator Data'!P71))/(BH$2-BH$3)*10))),1))</f>
        <v>x</v>
      </c>
      <c r="BI70" s="48" t="str">
        <f>IF(BH70="x","x",'[1]Indicator Data'!P71/'[1]Indicator Data'!$CB71)</f>
        <v>x</v>
      </c>
      <c r="BJ70" s="47" t="str">
        <f t="shared" si="106"/>
        <v>x</v>
      </c>
      <c r="BK70" s="47" t="str">
        <f t="shared" ref="BK70:BK133" si="127">IF(AND(BH70="x",BJ70="x"),"x",ROUND((10-GEOMEAN(((10-BH70)/10*9+1),((10-BJ70)/10*9+1)))/9*10,1))</f>
        <v>x</v>
      </c>
      <c r="BL70" s="47">
        <f t="shared" ref="BL70:BL133" si="128">IF(AND(BC70="x",BG70="x",BK70="x",AY70="x"),"x",IF(AND(BC70="x",BG70="x",BK70="x"),AY70,ROUND((10-GEOMEAN(((10-AY70)/10*9+1),((10-BC70)/10*9+1),((10-BG70)/10*9+1),((10-BK70)/10*9+1)))/9*10,1)))</f>
        <v>8.1</v>
      </c>
      <c r="BM70" s="47">
        <f>ROUND(IF('[1]Indicator Data'!Q71=0,0,IF(LOG('[1]Indicator Data'!Q71)&gt;BM$2,10,IF(LOG('[1]Indicator Data'!Q71)&lt;BM$3,0,10-(BM$2-LOG('[1]Indicator Data'!Q71))/(BM$2-BM$3)*10))),1)</f>
        <v>0</v>
      </c>
      <c r="BN70" s="50">
        <f>'[1]Indicator Data'!R71</f>
        <v>0</v>
      </c>
      <c r="BO70" s="47">
        <f t="shared" si="107"/>
        <v>0</v>
      </c>
      <c r="BP70" s="47">
        <f t="shared" si="108"/>
        <v>0</v>
      </c>
      <c r="BQ70" s="47">
        <f>ROUND(IF('[1]Indicator Data'!S71=0,0,IF(LOG('[1]Indicator Data'!S71)&gt;BQ$2,10,IF(LOG('[1]Indicator Data'!S71)&lt;BQ$3,0,10-(BQ$2-LOG('[1]Indicator Data'!S71))/(BQ$2-BQ$3)*10))),1)</f>
        <v>0</v>
      </c>
      <c r="BR70" s="50">
        <f>'[1]Indicator Data'!T71</f>
        <v>0</v>
      </c>
      <c r="BS70" s="47">
        <f t="shared" si="109"/>
        <v>0</v>
      </c>
      <c r="BT70" s="47">
        <f t="shared" si="110"/>
        <v>0</v>
      </c>
      <c r="BU70" s="47">
        <f t="shared" si="111"/>
        <v>0</v>
      </c>
      <c r="BV70" s="47">
        <f>ROUND(IF('[1]Indicator Data'!U71=0,0,IF(LOG('[1]Indicator Data'!U71)&gt;BV$2,10,IF(LOG('[1]Indicator Data'!U71)&lt;BV$3,0,10-(BV$2-LOG('[1]Indicator Data'!U71))/(BV$2-BV$3)*10))),1)</f>
        <v>0</v>
      </c>
      <c r="BW70" s="48">
        <f>'[1]Indicator Data'!U71/'[1]Indicator Data'!$CB71</f>
        <v>0</v>
      </c>
      <c r="BX70" s="47">
        <f t="shared" si="112"/>
        <v>0</v>
      </c>
      <c r="BY70" s="47">
        <f t="shared" ref="BY70:BY133" si="129">ROUND((10-GEOMEAN(((10-BV70)/10*9+1),((10-BX70)/10*9+1)))/9*10,1)</f>
        <v>0</v>
      </c>
      <c r="BZ70" s="47">
        <f>ROUND(IF('[1]Indicator Data'!V71=0,0,IF(LOG('[1]Indicator Data'!V71)&gt;BZ$2,10,IF(LOG('[1]Indicator Data'!V71)&lt;BZ$3,0,10-(BZ$2-LOG('[1]Indicator Data'!V71))/(BZ$2-BZ$3)*10))),1)</f>
        <v>8.1</v>
      </c>
      <c r="CA70" s="48">
        <f>IF('[1]Indicator Data'!V71/'[1]Indicator Data'!$CB71&gt;1,1,'[1]Indicator Data'!V71/'[1]Indicator Data'!$CB71)</f>
        <v>0.41255015425966468</v>
      </c>
      <c r="CB70" s="47">
        <f t="shared" si="113"/>
        <v>4.0999999999999996</v>
      </c>
      <c r="CC70" s="47">
        <f t="shared" ref="CC70:CC133" si="130">ROUND((10-GEOMEAN(((10-BZ70)/10*9+1),((10-CB70)/10*9+1)))/9*10,1)</f>
        <v>6.5</v>
      </c>
      <c r="CD70" s="47">
        <f>ROUND(IF('[1]Indicator Data'!W71=0,0,IF(LOG('[1]Indicator Data'!W71)&gt;CD$2,10,IF(LOG('[1]Indicator Data'!W71)&lt;CD$3,0,10-(CD$2-LOG('[1]Indicator Data'!W71))/(CD$2-CD$3)*10))),1)</f>
        <v>6.3</v>
      </c>
      <c r="CE70" s="48">
        <f>'[1]Indicator Data'!W71/'[1]Indicator Data'!$CB71</f>
        <v>2.2417978842529534E-2</v>
      </c>
      <c r="CF70" s="47">
        <f t="shared" si="114"/>
        <v>0.2</v>
      </c>
      <c r="CG70" s="47">
        <f t="shared" ref="CG70:CG133" si="131">ROUND((10-GEOMEAN(((10-CD70)/10*9+1),((10-CF70)/10*9+1)))/9*10,1)</f>
        <v>3.9</v>
      </c>
      <c r="CH70" s="47">
        <f t="shared" si="115"/>
        <v>3.1</v>
      </c>
      <c r="CI70" s="47">
        <f>IF('[1]Indicator Data'!BR71="No data","x",ROUND(IF('[1]Indicator Data'!BR71&gt;CI$2,0,IF('[1]Indicator Data'!BR71&lt;CI$3,10,(CI$2-'[1]Indicator Data'!BR71)/(CI$2-CI$3)*10)),1))</f>
        <v>0.1</v>
      </c>
      <c r="CJ70" s="47">
        <f>IF('[1]Indicator Data'!BS71="No data","x",ROUND(IF('[1]Indicator Data'!BS71&gt;CJ$2,0,IF('[1]Indicator Data'!BS71&lt;CJ$3,10,(CJ$2-'[1]Indicator Data'!BS71)/(CJ$2-CJ$3)*10)),1))</f>
        <v>0</v>
      </c>
      <c r="CK70" s="47" t="str">
        <f>IF('[1]Indicator Data'!AC71="No data","x",ROUND(IF('[1]Indicator Data'!AC71&gt;CK$2,0,IF('[1]Indicator Data'!AC71&lt;CK$3,10,(CK$2-'[1]Indicator Data'!AC71)/(CK$2-CK$3)*10)),1))</f>
        <v>x</v>
      </c>
      <c r="CL70" s="47">
        <f t="shared" si="116"/>
        <v>0.1</v>
      </c>
      <c r="CM70" s="47">
        <f>IF('[1]Indicator Data'!X71="No data","x",ROUND(IF(LOG('[1]Indicator Data'!X71)&gt;CM$2,10,IF(LOG('[1]Indicator Data'!X71)&lt;CM$3,0,10-(CM$2-LOG('[1]Indicator Data'!X71))/(CM$2-CM$3)*10)),1))</f>
        <v>6.4</v>
      </c>
      <c r="CN70" s="47">
        <f>IF('[1]Indicator Data'!Y71="No data","x",ROUND(IF('[1]Indicator Data'!Y71&gt;CN$2,10,IF('[1]Indicator Data'!Y71&lt;CN$3,0,10-(CN$2-'[1]Indicator Data'!Y71)/(CN$2-CN$3)*10)),1))</f>
        <v>0.7</v>
      </c>
      <c r="CO70" s="47">
        <f>IF('[1]Indicator Data'!Z71="No data","x",ROUND(IF('[1]Indicator Data'!Z71&gt;CO$2,10,IF('[1]Indicator Data'!Z71&lt;CO$3,0,10-(CO$2-'[1]Indicator Data'!Z71)/(CO$2-CO$3)*10)),1))</f>
        <v>8</v>
      </c>
      <c r="CP70" s="47">
        <f>IF('[1]Indicator Data'!AA71="No data","x",ROUND(IF('[1]Indicator Data'!AA71&gt;CP$2,10,IF('[1]Indicator Data'!AA71&lt;CP$3,0,10-(CP$2-'[1]Indicator Data'!AA71)/(CP$2-CP$3)*10)),1))</f>
        <v>1.4</v>
      </c>
      <c r="CQ70" s="47">
        <f t="shared" ref="CQ70:CQ133" si="132">ROUND(AVERAGE(CM70:CP70),1)</f>
        <v>4.0999999999999996</v>
      </c>
      <c r="CR70" s="47">
        <f t="shared" ref="CR70:CR133" si="133">ROUND(AVERAGE(CL70,CQ70,CQ70),1)</f>
        <v>2.8</v>
      </c>
      <c r="CS70" s="47">
        <f>IF('[1]Indicator Data'!AF71="No data","x",ROUND(IF('[1]Indicator Data'!AF71&gt;CS$2,10,IF('[1]Indicator Data'!AF71&lt;CS$3,0,10-(CS$2-'[1]Indicator Data'!AF71)/(CS$2-CS$3)*10)),1))</f>
        <v>0.3</v>
      </c>
      <c r="CT70" s="47">
        <f>IF('[1]Indicator Data'!AG71="No data","x",ROUND(IF('[1]Indicator Data'!AG71&gt;CT$2,10,IF('[1]Indicator Data'!AG71&lt;CT$3,0,10-(CT$2-'[1]Indicator Data'!AG71)/(CT$2-CT$3)*10)),1))</f>
        <v>0</v>
      </c>
      <c r="CU70" s="47">
        <f t="shared" ref="CU70:CU133" si="134">ROUND(AVERAGE(CM70,CN70,CO70,CP70,CS70,CT70),1)</f>
        <v>2.8</v>
      </c>
      <c r="CV70" s="47">
        <f>IF('[1]Indicator Data'!AB71="No data","x",ROUND(IF('[1]Indicator Data'!AB71&gt;CV$2,10,IF('[1]Indicator Data'!AB71&lt;CV$3,0,10-(CV$2-'[1]Indicator Data'!AB71)/(CV$2-CV$3)*10)),1))</f>
        <v>0</v>
      </c>
      <c r="CW70" s="47">
        <f t="shared" ref="CW70:CW133" si="135">IF(AND(CJ70="x",CI70="x",CK70="x"),"x",ROUND(AVERAGE(CI70:CK70,CV70),1))</f>
        <v>0</v>
      </c>
      <c r="CX70" s="48">
        <f>IF('[1]Indicator Data'!AD71="No data","x",'[1]Indicator Data'!AD71/'[1]Indicator Data'!$CA71)</f>
        <v>3.3406709126382897E-4</v>
      </c>
      <c r="CY70" s="47">
        <f t="shared" si="117"/>
        <v>6.7</v>
      </c>
      <c r="CZ70" s="47">
        <f>IF('[1]Indicator Data'!AE71="No data","x",ROUND(IF('[1]Indicator Data'!AE71&gt;CZ$2,0,IF('[1]Indicator Data'!AE71&lt;CZ$3,10,(CZ$2-'[1]Indicator Data'!AE71)/(CZ$2-CZ$3)*10)),1))</f>
        <v>2</v>
      </c>
      <c r="DA70" s="47">
        <f t="shared" ref="DA70:DA133" si="136">IF(AND(CY70="x",CZ70="x"),"x",ROUND(AVERAGE(CY70:CZ70),1))</f>
        <v>4.4000000000000004</v>
      </c>
      <c r="DB70" s="47">
        <f t="shared" ref="DB70:DB133" si="137">ROUND(AVERAGE(CW70,DA70,CU70),1)</f>
        <v>2.4</v>
      </c>
      <c r="DC70" s="49">
        <f t="shared" si="118"/>
        <v>4.5999999999999996</v>
      </c>
      <c r="DD70" s="51">
        <f t="shared" si="119"/>
        <v>5.9</v>
      </c>
      <c r="DE70" s="47">
        <f>ROUND(IF('[1]Indicator Data'!AH71=0,0,IF('[1]Indicator Data'!AH71&gt;DE$2,10,IF('[1]Indicator Data'!AH71&lt;DE$3,0,10-(DE$2-'[1]Indicator Data'!AH71)/(DE$2-DE$3)*10))),1)</f>
        <v>0.1</v>
      </c>
      <c r="DF70" s="47">
        <f>ROUND(IF('[1]Indicator Data'!AI71=0,0,IF(LOG('[1]Indicator Data'!AI71)&gt;LOG(DF$2),10,IF(LOG('[1]Indicator Data'!AI71)&lt;LOG(DF$3),0,10-(LOG(DF$2)-LOG('[1]Indicator Data'!AI71))/(LOG(DF$2)-LOG(DF$3))*10))),1)</f>
        <v>0.1</v>
      </c>
      <c r="DG70" s="49">
        <f t="shared" si="120"/>
        <v>0.1</v>
      </c>
      <c r="DH70" s="47">
        <f>'[1]Indicator Data'!AJ71</f>
        <v>0</v>
      </c>
      <c r="DI70" s="47">
        <f>'[1]Indicator Data'!AK71</f>
        <v>0</v>
      </c>
      <c r="DJ70" s="49">
        <f t="shared" si="121"/>
        <v>0</v>
      </c>
      <c r="DK70" s="51">
        <f t="shared" si="122"/>
        <v>0.1</v>
      </c>
      <c r="DL70" s="20"/>
      <c r="DM70" s="52"/>
    </row>
    <row r="71" spans="1:117" s="6" customFormat="1" x14ac:dyDescent="0.3">
      <c r="A71" s="44" t="str">
        <f>'[1]Indicator Data'!A72</f>
        <v>Grenada</v>
      </c>
      <c r="B71" s="45" t="str">
        <f>'[1]Indicator Data'!B72</f>
        <v>GRD</v>
      </c>
      <c r="C71" s="46">
        <f>ROUND(IF('[1]Indicator Data'!C72=0,0.1,IF(LOG('[1]Indicator Data'!C72)&gt;C$2,10,IF(LOG('[1]Indicator Data'!C72)&lt;C$3,0,10-(C$2-LOG('[1]Indicator Data'!C72))/(C$2-C$3)*10))),1)</f>
        <v>3.1</v>
      </c>
      <c r="D71" s="47">
        <f>ROUND(IF('[1]Indicator Data'!D72=0,0.1,IF(LOG('[1]Indicator Data'!D72)&gt;D$2,10,IF(LOG('[1]Indicator Data'!D72)&lt;D$3,0,10-(D$2-LOG('[1]Indicator Data'!D72))/(D$2-D$3)*10))),1)</f>
        <v>0.1</v>
      </c>
      <c r="E71" s="47">
        <f t="shared" si="79"/>
        <v>1.7</v>
      </c>
      <c r="F71" s="47">
        <f>IF('[1]Indicator Data'!E72="No data",0.1,(ROUND(IF('[1]Indicator Data'!E72=0,0,IF(LOG('[1]Indicator Data'!E72)&gt;F$2,10,IF(LOG('[1]Indicator Data'!E72)&lt;F$3,0,10-(F$2-LOG('[1]Indicator Data'!E72))/(F$2-F$3)*10))),1)))</f>
        <v>0.1</v>
      </c>
      <c r="G71" s="47">
        <f>ROUND(IF('[1]Indicator Data'!F72=0,0,IF(LOG('[1]Indicator Data'!F72)&gt;G$2,10,IF(LOG('[1]Indicator Data'!F72)&lt;G$3,0,10-(G$2-LOG('[1]Indicator Data'!F72))/(G$2-G$3)*10))),1)</f>
        <v>0</v>
      </c>
      <c r="H71" s="47">
        <f>ROUND(IF('[1]Indicator Data'!G72=0,0,IF(LOG('[1]Indicator Data'!G72)&gt;H$2,10,IF(LOG('[1]Indicator Data'!G72)&lt;H$3,0,10-(H$2-LOG('[1]Indicator Data'!G72))/(H$2-H$3)*10))),1)</f>
        <v>2.1</v>
      </c>
      <c r="I71" s="47">
        <f>ROUND(IF('[1]Indicator Data'!H72=0,0,IF(LOG('[1]Indicator Data'!H72)&gt;I$2,10,IF(LOG('[1]Indicator Data'!H72)&lt;I$3,0,10-(I$2-LOG('[1]Indicator Data'!H72))/(I$2-I$3)*10))),1)</f>
        <v>5.3</v>
      </c>
      <c r="J71" s="47">
        <f t="shared" si="80"/>
        <v>3.9</v>
      </c>
      <c r="K71" s="47">
        <f>ROUND(IF('[1]Indicator Data'!I72=0,0,IF(LOG('[1]Indicator Data'!I72)&gt;K$2,10,IF(LOG('[1]Indicator Data'!I72)&lt;K$3,0,10-(K$2-LOG('[1]Indicator Data'!I72))/(K$2-K$3)*10))),1)</f>
        <v>0</v>
      </c>
      <c r="L71" s="47">
        <f t="shared" si="81"/>
        <v>2.2000000000000002</v>
      </c>
      <c r="M71" s="47">
        <f>ROUND(IF('[1]Indicator Data'!J72=0,0,IF(LOG('[1]Indicator Data'!J72)&gt;M$2,10,IF(LOG('[1]Indicator Data'!J72)&lt;M$3,0,10-(M$2-LOG('[1]Indicator Data'!J72))/(M$2-M$3)*10))),1)</f>
        <v>0</v>
      </c>
      <c r="N71" s="48">
        <f>'[1]Indicator Data'!C72/'[1]Indicator Data'!$CB72</f>
        <v>1.5656136993065393E-3</v>
      </c>
      <c r="O71" s="48">
        <f>'[1]Indicator Data'!D72/'[1]Indicator Data'!$CB72</f>
        <v>0</v>
      </c>
      <c r="P71" s="48" t="str">
        <f>IF(F71=0.1,"x",'[1]Indicator Data'!E72/'[1]Indicator Data'!$CB72)</f>
        <v>x</v>
      </c>
      <c r="Q71" s="48">
        <f>'[1]Indicator Data'!F72/'[1]Indicator Data'!$CB72</f>
        <v>0</v>
      </c>
      <c r="R71" s="48">
        <f>'[1]Indicator Data'!G72/'[1]Indicator Data'!$CB72</f>
        <v>6.3846852328574774E-3</v>
      </c>
      <c r="S71" s="48">
        <f>'[1]Indicator Data'!H72/'[1]Indicator Data'!$CB72</f>
        <v>4.9940556985724317E-4</v>
      </c>
      <c r="T71" s="48">
        <f>'[1]Indicator Data'!I72/'[1]Indicator Data'!$CB72</f>
        <v>0</v>
      </c>
      <c r="U71" s="48">
        <f>'[1]Indicator Data'!J72/'[1]Indicator Data'!$CB72</f>
        <v>0</v>
      </c>
      <c r="V71" s="47">
        <f t="shared" si="82"/>
        <v>7.8</v>
      </c>
      <c r="W71" s="47">
        <f t="shared" si="83"/>
        <v>0</v>
      </c>
      <c r="X71" s="47">
        <f t="shared" si="84"/>
        <v>5</v>
      </c>
      <c r="Y71" s="47">
        <f t="shared" si="85"/>
        <v>0.1</v>
      </c>
      <c r="Z71" s="47">
        <f t="shared" si="86"/>
        <v>0</v>
      </c>
      <c r="AA71" s="47">
        <f t="shared" si="87"/>
        <v>3.5</v>
      </c>
      <c r="AB71" s="47">
        <f t="shared" si="88"/>
        <v>1</v>
      </c>
      <c r="AC71" s="47">
        <f t="shared" si="89"/>
        <v>2.2999999999999998</v>
      </c>
      <c r="AD71" s="47">
        <f t="shared" si="90"/>
        <v>0</v>
      </c>
      <c r="AE71" s="47">
        <f t="shared" si="91"/>
        <v>1.2</v>
      </c>
      <c r="AF71" s="47">
        <f t="shared" si="92"/>
        <v>0</v>
      </c>
      <c r="AG71" s="47">
        <f>ROUND(IF('[1]Indicator Data'!K72=0,0,IF('[1]Indicator Data'!K72&gt;AG$2,10,IF('[1]Indicator Data'!K72&lt;AG$3,0,10-(AG$2-'[1]Indicator Data'!K72)/(AG$2-AG$3)*10))),1)</f>
        <v>1</v>
      </c>
      <c r="AH71" s="47">
        <f t="shared" si="93"/>
        <v>5.5</v>
      </c>
      <c r="AI71" s="47">
        <f t="shared" si="93"/>
        <v>0.1</v>
      </c>
      <c r="AJ71" s="47">
        <f t="shared" si="94"/>
        <v>2.8</v>
      </c>
      <c r="AK71" s="47">
        <f t="shared" si="94"/>
        <v>3.2</v>
      </c>
      <c r="AL71" s="47">
        <f t="shared" si="95"/>
        <v>3</v>
      </c>
      <c r="AM71" s="47">
        <f t="shared" si="96"/>
        <v>0</v>
      </c>
      <c r="AN71" s="47">
        <f t="shared" si="97"/>
        <v>0</v>
      </c>
      <c r="AO71" s="49">
        <f t="shared" si="98"/>
        <v>3.5</v>
      </c>
      <c r="AP71" s="49">
        <f t="shared" si="123"/>
        <v>0.1</v>
      </c>
      <c r="AQ71" s="49">
        <f t="shared" si="99"/>
        <v>0</v>
      </c>
      <c r="AR71" s="49">
        <f t="shared" si="100"/>
        <v>1.7</v>
      </c>
      <c r="AS71" s="47">
        <f t="shared" si="101"/>
        <v>0.5</v>
      </c>
      <c r="AT71" s="47" t="str">
        <f>IF('[1]Indicator Data'!L72="No data","x",IF('[1]Indicator Data'!CC72&lt;1000,"x",ROUND((IF('[1]Indicator Data'!L72&gt;AT$2,10,IF('[1]Indicator Data'!L72&lt;AT$3,0,10-(AT$2-'[1]Indicator Data'!L72)/(AT$2-AT$3)*10))),1)))</f>
        <v>x</v>
      </c>
      <c r="AU71" s="49">
        <f t="shared" si="102"/>
        <v>0.5</v>
      </c>
      <c r="AV71" s="47" t="str">
        <f>IF('[1]Indicator Data'!M72="No data","x",ROUND(IF('[1]Indicator Data'!M72=0,0,IF(LOG('[1]Indicator Data'!M72)&gt;AV$2,10,IF(LOG('[1]Indicator Data'!M72)&lt;AV$3,0,10-(AV$2-LOG('[1]Indicator Data'!M72))/(AV$2-AV$3)*10))),1))</f>
        <v>x</v>
      </c>
      <c r="AW71" s="48" t="str">
        <f>IF(AV71="x","x",'[1]Indicator Data'!M72/'[1]Indicator Data'!$CB72)</f>
        <v>x</v>
      </c>
      <c r="AX71" s="47" t="str">
        <f t="shared" si="103"/>
        <v>x</v>
      </c>
      <c r="AY71" s="47" t="str">
        <f t="shared" si="124"/>
        <v>x</v>
      </c>
      <c r="AZ71" s="47" t="str">
        <f>IF('[1]Indicator Data'!N72="No data","x",ROUND(IF('[1]Indicator Data'!N72=0,0,IF(LOG('[1]Indicator Data'!N72)&gt;AZ$2,10,IF(LOG('[1]Indicator Data'!N72)&lt;AZ$3,0,10-(AZ$2-LOG('[1]Indicator Data'!N72))/(AZ$2-AZ$3)*10))),1))</f>
        <v>x</v>
      </c>
      <c r="BA71" s="48" t="str">
        <f>IF(AZ71="x","x",'[1]Indicator Data'!N72/'[1]Indicator Data'!$CB72)</f>
        <v>x</v>
      </c>
      <c r="BB71" s="47" t="str">
        <f t="shared" si="104"/>
        <v>x</v>
      </c>
      <c r="BC71" s="47" t="str">
        <f t="shared" si="125"/>
        <v>x</v>
      </c>
      <c r="BD71" s="47" t="str">
        <f>IF('[1]Indicator Data'!O72="No data","x",ROUND(IF('[1]Indicator Data'!O72=0,0,IF(LOG('[1]Indicator Data'!O72)&gt;BD$2,10,IF(LOG('[1]Indicator Data'!O72)&lt;BD$3,0,10-(BD$2-LOG('[1]Indicator Data'!O72))/(BD$2-BD$3)*10))),1))</f>
        <v>x</v>
      </c>
      <c r="BE71" s="48" t="str">
        <f>IF(BD71="x","x",'[1]Indicator Data'!O72/'[1]Indicator Data'!$CB72)</f>
        <v>x</v>
      </c>
      <c r="BF71" s="47" t="str">
        <f t="shared" si="105"/>
        <v>x</v>
      </c>
      <c r="BG71" s="47" t="str">
        <f t="shared" si="126"/>
        <v>x</v>
      </c>
      <c r="BH71" s="47" t="str">
        <f>IF('[1]Indicator Data'!P72="No data","x",ROUND(IF('[1]Indicator Data'!P72=0,0,IF(LOG('[1]Indicator Data'!P72)&gt;BH$2,10,IF(LOG('[1]Indicator Data'!P72)&lt;BH$3,0,10-(BH$2-LOG('[1]Indicator Data'!P72))/(BH$2-BH$3)*10))),1))</f>
        <v>x</v>
      </c>
      <c r="BI71" s="48" t="str">
        <f>IF(BH71="x","x",'[1]Indicator Data'!P72/'[1]Indicator Data'!$CB72)</f>
        <v>x</v>
      </c>
      <c r="BJ71" s="47" t="str">
        <f t="shared" si="106"/>
        <v>x</v>
      </c>
      <c r="BK71" s="47" t="str">
        <f t="shared" si="127"/>
        <v>x</v>
      </c>
      <c r="BL71" s="47" t="str">
        <f t="shared" si="128"/>
        <v>x</v>
      </c>
      <c r="BM71" s="47">
        <f>ROUND(IF('[1]Indicator Data'!Q72=0,0,IF(LOG('[1]Indicator Data'!Q72)&gt;BM$2,10,IF(LOG('[1]Indicator Data'!Q72)&lt;BM$3,0,10-(BM$2-LOG('[1]Indicator Data'!Q72))/(BM$2-BM$3)*10))),1)</f>
        <v>0</v>
      </c>
      <c r="BN71" s="50">
        <f>'[1]Indicator Data'!R72</f>
        <v>0</v>
      </c>
      <c r="BO71" s="47">
        <f t="shared" si="107"/>
        <v>0</v>
      </c>
      <c r="BP71" s="47">
        <f t="shared" si="108"/>
        <v>0</v>
      </c>
      <c r="BQ71" s="47">
        <f>ROUND(IF('[1]Indicator Data'!S72=0,0,IF(LOG('[1]Indicator Data'!S72)&gt;BQ$2,10,IF(LOG('[1]Indicator Data'!S72)&lt;BQ$3,0,10-(BQ$2-LOG('[1]Indicator Data'!S72))/(BQ$2-BQ$3)*10))),1)</f>
        <v>0</v>
      </c>
      <c r="BR71" s="50">
        <f>'[1]Indicator Data'!T72</f>
        <v>0</v>
      </c>
      <c r="BS71" s="47">
        <f t="shared" si="109"/>
        <v>0</v>
      </c>
      <c r="BT71" s="47">
        <f t="shared" si="110"/>
        <v>0</v>
      </c>
      <c r="BU71" s="47">
        <f t="shared" si="111"/>
        <v>0</v>
      </c>
      <c r="BV71" s="47">
        <f>ROUND(IF('[1]Indicator Data'!U72=0,0,IF(LOG('[1]Indicator Data'!U72)&gt;BV$2,10,IF(LOG('[1]Indicator Data'!U72)&lt;BV$3,0,10-(BV$2-LOG('[1]Indicator Data'!U72))/(BV$2-BV$3)*10))),1)</f>
        <v>5.2</v>
      </c>
      <c r="BW71" s="48">
        <f>'[1]Indicator Data'!U72/'[1]Indicator Data'!$CB72</f>
        <v>0.43022700678680087</v>
      </c>
      <c r="BX71" s="47">
        <f t="shared" si="112"/>
        <v>4.8</v>
      </c>
      <c r="BY71" s="47">
        <f t="shared" si="129"/>
        <v>5</v>
      </c>
      <c r="BZ71" s="47">
        <f>ROUND(IF('[1]Indicator Data'!V72=0,0,IF(LOG('[1]Indicator Data'!V72)&gt;BZ$2,10,IF(LOG('[1]Indicator Data'!V72)&lt;BZ$3,0,10-(BZ$2-LOG('[1]Indicator Data'!V72))/(BZ$2-BZ$3)*10))),1)</f>
        <v>5.7</v>
      </c>
      <c r="CA71" s="48">
        <f>IF('[1]Indicator Data'!V72/'[1]Indicator Data'!$CB72&gt;1,1,'[1]Indicator Data'!V72/'[1]Indicator Data'!$CB72)</f>
        <v>0.86428959109852566</v>
      </c>
      <c r="CB71" s="47">
        <f t="shared" si="113"/>
        <v>8.6</v>
      </c>
      <c r="CC71" s="47">
        <f t="shared" si="130"/>
        <v>7.4</v>
      </c>
      <c r="CD71" s="47">
        <f>ROUND(IF('[1]Indicator Data'!W72=0,0,IF(LOG('[1]Indicator Data'!W72)&gt;CD$2,10,IF(LOG('[1]Indicator Data'!W72)&lt;CD$3,0,10-(CD$2-LOG('[1]Indicator Data'!W72))/(CD$2-CD$3)*10))),1)</f>
        <v>5.5</v>
      </c>
      <c r="CE71" s="48">
        <f>'[1]Indicator Data'!W72/'[1]Indicator Data'!$CB72</f>
        <v>0.66894729984086121</v>
      </c>
      <c r="CF71" s="47">
        <f t="shared" si="114"/>
        <v>6.7</v>
      </c>
      <c r="CG71" s="47">
        <f t="shared" si="131"/>
        <v>6.1</v>
      </c>
      <c r="CH71" s="47">
        <f t="shared" si="115"/>
        <v>5.0999999999999996</v>
      </c>
      <c r="CI71" s="47">
        <f>IF('[1]Indicator Data'!BR72="No data","x",ROUND(IF('[1]Indicator Data'!BR72&gt;CI$2,0,IF('[1]Indicator Data'!BR72&lt;CI$3,10,(CI$2-'[1]Indicator Data'!BR72)/(CI$2-CI$3)*10)),1))</f>
        <v>0.9</v>
      </c>
      <c r="CJ71" s="47">
        <f>IF('[1]Indicator Data'!BS72="No data","x",ROUND(IF('[1]Indicator Data'!BS72&gt;CJ$2,0,IF('[1]Indicator Data'!BS72&lt;CJ$3,10,(CJ$2-'[1]Indicator Data'!BS72)/(CJ$2-CJ$3)*10)),1))</f>
        <v>0.7</v>
      </c>
      <c r="CK71" s="47" t="str">
        <f>IF('[1]Indicator Data'!AC72="No data","x",ROUND(IF('[1]Indicator Data'!AC72&gt;CK$2,0,IF('[1]Indicator Data'!AC72&lt;CK$3,10,(CK$2-'[1]Indicator Data'!AC72)/(CK$2-CK$3)*10)),1))</f>
        <v>x</v>
      </c>
      <c r="CL71" s="47">
        <f t="shared" si="116"/>
        <v>0.8</v>
      </c>
      <c r="CM71" s="47">
        <f>IF('[1]Indicator Data'!X72="No data","x",ROUND(IF(LOG('[1]Indicator Data'!X72)&gt;CM$2,10,IF(LOG('[1]Indicator Data'!X72)&lt;CM$3,0,10-(CM$2-LOG('[1]Indicator Data'!X72))/(CM$2-CM$3)*10)),1))</f>
        <v>8.4</v>
      </c>
      <c r="CN71" s="47">
        <f>IF('[1]Indicator Data'!Y72="No data","x",ROUND(IF('[1]Indicator Data'!Y72&gt;CN$2,10,IF('[1]Indicator Data'!Y72&lt;CN$3,0,10-(CN$2-'[1]Indicator Data'!Y72)/(CN$2-CN$3)*10)),1))</f>
        <v>1.7</v>
      </c>
      <c r="CO71" s="47">
        <f>IF('[1]Indicator Data'!Z72="No data","x",ROUND(IF('[1]Indicator Data'!Z72&gt;CO$2,10,IF('[1]Indicator Data'!Z72&lt;CO$3,0,10-(CO$2-'[1]Indicator Data'!Z72)/(CO$2-CO$3)*10)),1))</f>
        <v>3.7</v>
      </c>
      <c r="CP71" s="47" t="str">
        <f>IF('[1]Indicator Data'!AA72="No data","x",ROUND(IF('[1]Indicator Data'!AA72&gt;CP$2,10,IF('[1]Indicator Data'!AA72&lt;CP$3,0,10-(CP$2-'[1]Indicator Data'!AA72)/(CP$2-CP$3)*10)),1))</f>
        <v>x</v>
      </c>
      <c r="CQ71" s="47">
        <f t="shared" si="132"/>
        <v>4.5999999999999996</v>
      </c>
      <c r="CR71" s="47">
        <f t="shared" si="133"/>
        <v>3.3</v>
      </c>
      <c r="CS71" s="47">
        <f>IF('[1]Indicator Data'!AF72="No data","x",ROUND(IF('[1]Indicator Data'!AF72&gt;CS$2,10,IF('[1]Indicator Data'!AF72&lt;CS$3,0,10-(CS$2-'[1]Indicator Data'!AF72)/(CS$2-CS$3)*10)),1))</f>
        <v>0.7</v>
      </c>
      <c r="CT71" s="47">
        <f>IF('[1]Indicator Data'!AG72="No data","x",ROUND(IF('[1]Indicator Data'!AG72&gt;CT$2,10,IF('[1]Indicator Data'!AG72&lt;CT$3,0,10-(CT$2-'[1]Indicator Data'!AG72)/(CT$2-CT$3)*10)),1))</f>
        <v>2</v>
      </c>
      <c r="CU71" s="47">
        <f t="shared" si="134"/>
        <v>3.3</v>
      </c>
      <c r="CV71" s="47">
        <f>IF('[1]Indicator Data'!AB72="No data","x",ROUND(IF('[1]Indicator Data'!AB72&gt;CV$2,10,IF('[1]Indicator Data'!AB72&lt;CV$3,0,10-(CV$2-'[1]Indicator Data'!AB72)/(CV$2-CV$3)*10)),1))</f>
        <v>1.2</v>
      </c>
      <c r="CW71" s="47">
        <f t="shared" si="135"/>
        <v>0.9</v>
      </c>
      <c r="CX71" s="48" t="str">
        <f>IF('[1]Indicator Data'!AD72="No data","x",'[1]Indicator Data'!AD72/'[1]Indicator Data'!$CA72)</f>
        <v>x</v>
      </c>
      <c r="CY71" s="47" t="str">
        <f t="shared" si="117"/>
        <v>x</v>
      </c>
      <c r="CZ71" s="47" t="str">
        <f>IF('[1]Indicator Data'!AE72="No data","x",ROUND(IF('[1]Indicator Data'!AE72&gt;CZ$2,0,IF('[1]Indicator Data'!AE72&lt;CZ$3,10,(CZ$2-'[1]Indicator Data'!AE72)/(CZ$2-CZ$3)*10)),1))</f>
        <v>x</v>
      </c>
      <c r="DA71" s="47" t="str">
        <f t="shared" si="136"/>
        <v>x</v>
      </c>
      <c r="DB71" s="47">
        <f t="shared" si="137"/>
        <v>2.1</v>
      </c>
      <c r="DC71" s="49">
        <f t="shared" si="118"/>
        <v>3.6</v>
      </c>
      <c r="DD71" s="51">
        <f t="shared" si="119"/>
        <v>1.7</v>
      </c>
      <c r="DE71" s="47">
        <f>ROUND(IF('[1]Indicator Data'!AH72=0,0,IF('[1]Indicator Data'!AH72&gt;DE$2,10,IF('[1]Indicator Data'!AH72&lt;DE$3,0,10-(DE$2-'[1]Indicator Data'!AH72)/(DE$2-DE$3)*10))),1)</f>
        <v>0</v>
      </c>
      <c r="DF71" s="47">
        <f>ROUND(IF('[1]Indicator Data'!AI72=0,0,IF(LOG('[1]Indicator Data'!AI72)&gt;LOG(DF$2),10,IF(LOG('[1]Indicator Data'!AI72)&lt;LOG(DF$3),0,10-(LOG(DF$2)-LOG('[1]Indicator Data'!AI72))/(LOG(DF$2)-LOG(DF$3))*10))),1)</f>
        <v>0</v>
      </c>
      <c r="DG71" s="49">
        <f t="shared" si="120"/>
        <v>0</v>
      </c>
      <c r="DH71" s="47">
        <f>'[1]Indicator Data'!AJ72</f>
        <v>0</v>
      </c>
      <c r="DI71" s="47">
        <f>'[1]Indicator Data'!AK72</f>
        <v>0</v>
      </c>
      <c r="DJ71" s="49">
        <f t="shared" si="121"/>
        <v>0</v>
      </c>
      <c r="DK71" s="51">
        <f t="shared" si="122"/>
        <v>0</v>
      </c>
      <c r="DL71" s="20"/>
      <c r="DM71" s="52"/>
    </row>
    <row r="72" spans="1:117" s="6" customFormat="1" x14ac:dyDescent="0.3">
      <c r="A72" s="44" t="str">
        <f>'[1]Indicator Data'!A73</f>
        <v>Guatemala</v>
      </c>
      <c r="B72" s="45" t="str">
        <f>'[1]Indicator Data'!B73</f>
        <v>GTM</v>
      </c>
      <c r="C72" s="46">
        <f>ROUND(IF('[1]Indicator Data'!C73=0,0.1,IF(LOG('[1]Indicator Data'!C73)&gt;C$2,10,IF(LOG('[1]Indicator Data'!C73)&lt;C$3,0,10-(C$2-LOG('[1]Indicator Data'!C73))/(C$2-C$3)*10))),1)</f>
        <v>8.8000000000000007</v>
      </c>
      <c r="D72" s="47">
        <f>ROUND(IF('[1]Indicator Data'!D73=0,0.1,IF(LOG('[1]Indicator Data'!D73)&gt;D$2,10,IF(LOG('[1]Indicator Data'!D73)&lt;D$3,0,10-(D$2-LOG('[1]Indicator Data'!D73))/(D$2-D$3)*10))),1)</f>
        <v>10</v>
      </c>
      <c r="E72" s="47">
        <f t="shared" si="79"/>
        <v>9.5</v>
      </c>
      <c r="F72" s="47">
        <f>IF('[1]Indicator Data'!E73="No data",0.1,(ROUND(IF('[1]Indicator Data'!E73=0,0,IF(LOG('[1]Indicator Data'!E73)&gt;F$2,10,IF(LOG('[1]Indicator Data'!E73)&lt;F$3,0,10-(F$2-LOG('[1]Indicator Data'!E73))/(F$2-F$3)*10))),1)))</f>
        <v>6.9</v>
      </c>
      <c r="G72" s="47">
        <f>ROUND(IF('[1]Indicator Data'!F73=0,0,IF(LOG('[1]Indicator Data'!F73)&gt;G$2,10,IF(LOG('[1]Indicator Data'!F73)&lt;G$3,0,10-(G$2-LOG('[1]Indicator Data'!F73))/(G$2-G$3)*10))),1)</f>
        <v>7</v>
      </c>
      <c r="H72" s="47">
        <f>ROUND(IF('[1]Indicator Data'!G73=0,0,IF(LOG('[1]Indicator Data'!G73)&gt;H$2,10,IF(LOG('[1]Indicator Data'!G73)&lt;H$3,0,10-(H$2-LOG('[1]Indicator Data'!G73))/(H$2-H$3)*10))),1)</f>
        <v>7.6</v>
      </c>
      <c r="I72" s="47">
        <f>ROUND(IF('[1]Indicator Data'!H73=0,0,IF(LOG('[1]Indicator Data'!H73)&gt;I$2,10,IF(LOG('[1]Indicator Data'!H73)&lt;I$3,0,10-(I$2-LOG('[1]Indicator Data'!H73))/(I$2-I$3)*10))),1)</f>
        <v>8.5</v>
      </c>
      <c r="J72" s="47">
        <f t="shared" si="80"/>
        <v>8.1</v>
      </c>
      <c r="K72" s="47">
        <f>ROUND(IF('[1]Indicator Data'!I73=0,0,IF(LOG('[1]Indicator Data'!I73)&gt;K$2,10,IF(LOG('[1]Indicator Data'!I73)&lt;K$3,0,10-(K$2-LOG('[1]Indicator Data'!I73))/(K$2-K$3)*10))),1)</f>
        <v>4.3</v>
      </c>
      <c r="L72" s="47">
        <f t="shared" si="81"/>
        <v>6.6</v>
      </c>
      <c r="M72" s="47">
        <f>ROUND(IF('[1]Indicator Data'!J73=0,0,IF(LOG('[1]Indicator Data'!J73)&gt;M$2,10,IF(LOG('[1]Indicator Data'!J73)&lt;M$3,0,10-(M$2-LOG('[1]Indicator Data'!J73))/(M$2-M$3)*10))),1)</f>
        <v>10</v>
      </c>
      <c r="N72" s="48">
        <f>'[1]Indicator Data'!C73/'[1]Indicator Data'!$CB73</f>
        <v>2.1048728168532658E-3</v>
      </c>
      <c r="O72" s="48">
        <f>'[1]Indicator Data'!D73/'[1]Indicator Data'!$CB73</f>
        <v>2.0076984850967857E-3</v>
      </c>
      <c r="P72" s="48">
        <f>IF(F72=0.1,"x",'[1]Indicator Data'!E73/'[1]Indicator Data'!$CB73)</f>
        <v>3.5271486867860368E-3</v>
      </c>
      <c r="Q72" s="48">
        <f>'[1]Indicator Data'!F73/'[1]Indicator Data'!$CB73</f>
        <v>9.846226209403792E-6</v>
      </c>
      <c r="R72" s="48">
        <f>'[1]Indicator Data'!G73/'[1]Indicator Data'!$CB73</f>
        <v>6.6841772477504733E-3</v>
      </c>
      <c r="S72" s="48">
        <f>'[1]Indicator Data'!H73/'[1]Indicator Data'!$CB73</f>
        <v>5.0707771002726635E-4</v>
      </c>
      <c r="T72" s="48">
        <f>'[1]Indicator Data'!I73/'[1]Indicator Data'!$CB73</f>
        <v>8.2964659220915405E-5</v>
      </c>
      <c r="U72" s="48">
        <f>'[1]Indicator Data'!J73/'[1]Indicator Data'!$CB73</f>
        <v>1.0067014211275437E-2</v>
      </c>
      <c r="V72" s="47">
        <f t="shared" si="82"/>
        <v>10</v>
      </c>
      <c r="W72" s="47">
        <f t="shared" si="83"/>
        <v>10</v>
      </c>
      <c r="X72" s="47">
        <f t="shared" si="84"/>
        <v>10</v>
      </c>
      <c r="Y72" s="47">
        <f t="shared" si="85"/>
        <v>2.4</v>
      </c>
      <c r="Z72" s="47">
        <f t="shared" si="86"/>
        <v>7.8</v>
      </c>
      <c r="AA72" s="47">
        <f t="shared" si="87"/>
        <v>3.7</v>
      </c>
      <c r="AB72" s="47">
        <f t="shared" si="88"/>
        <v>1</v>
      </c>
      <c r="AC72" s="47">
        <f t="shared" si="89"/>
        <v>2.5</v>
      </c>
      <c r="AD72" s="47">
        <f t="shared" si="90"/>
        <v>0.1</v>
      </c>
      <c r="AE72" s="47">
        <f t="shared" si="91"/>
        <v>1.4</v>
      </c>
      <c r="AF72" s="47">
        <f t="shared" si="92"/>
        <v>3.4</v>
      </c>
      <c r="AG72" s="47">
        <f>ROUND(IF('[1]Indicator Data'!K73=0,0,IF('[1]Indicator Data'!K73&gt;AG$2,10,IF('[1]Indicator Data'!K73&lt;AG$3,0,10-(AG$2-'[1]Indicator Data'!K73)/(AG$2-AG$3)*10))),1)</f>
        <v>6.7</v>
      </c>
      <c r="AH72" s="47">
        <f t="shared" si="93"/>
        <v>9.4</v>
      </c>
      <c r="AI72" s="47">
        <f t="shared" si="93"/>
        <v>10</v>
      </c>
      <c r="AJ72" s="47">
        <f t="shared" si="94"/>
        <v>5.7</v>
      </c>
      <c r="AK72" s="47">
        <f t="shared" si="94"/>
        <v>4.8</v>
      </c>
      <c r="AL72" s="47">
        <f t="shared" si="95"/>
        <v>5.3</v>
      </c>
      <c r="AM72" s="47">
        <f t="shared" si="96"/>
        <v>2.2000000000000002</v>
      </c>
      <c r="AN72" s="47">
        <f t="shared" si="97"/>
        <v>8.1999999999999993</v>
      </c>
      <c r="AO72" s="49">
        <f t="shared" si="98"/>
        <v>9.8000000000000007</v>
      </c>
      <c r="AP72" s="49">
        <f t="shared" si="123"/>
        <v>5.0999999999999996</v>
      </c>
      <c r="AQ72" s="49">
        <f t="shared" si="99"/>
        <v>7.4</v>
      </c>
      <c r="AR72" s="49">
        <f t="shared" si="100"/>
        <v>4.5</v>
      </c>
      <c r="AS72" s="47">
        <f t="shared" si="101"/>
        <v>7.5</v>
      </c>
      <c r="AT72" s="47">
        <f>IF('[1]Indicator Data'!L73="No data","x",IF('[1]Indicator Data'!CC73&lt;1000,"x",ROUND((IF('[1]Indicator Data'!L73&gt;AT$2,10,IF('[1]Indicator Data'!L73&lt;AT$3,0,10-(AT$2-'[1]Indicator Data'!L73)/(AT$2-AT$3)*10))),1)))</f>
        <v>0</v>
      </c>
      <c r="AU72" s="49">
        <f t="shared" si="102"/>
        <v>3.8</v>
      </c>
      <c r="AV72" s="47" t="str">
        <f>IF('[1]Indicator Data'!M73="No data","x",ROUND(IF('[1]Indicator Data'!M73=0,0,IF(LOG('[1]Indicator Data'!M73)&gt;AV$2,10,IF(LOG('[1]Indicator Data'!M73)&lt;AV$3,0,10-(AV$2-LOG('[1]Indicator Data'!M73))/(AV$2-AV$3)*10))),1))</f>
        <v>x</v>
      </c>
      <c r="AW72" s="48" t="str">
        <f>IF(AV72="x","x",'[1]Indicator Data'!M73/'[1]Indicator Data'!$CB73)</f>
        <v>x</v>
      </c>
      <c r="AX72" s="47" t="str">
        <f t="shared" si="103"/>
        <v>x</v>
      </c>
      <c r="AY72" s="47" t="str">
        <f t="shared" si="124"/>
        <v>x</v>
      </c>
      <c r="AZ72" s="47" t="str">
        <f>IF('[1]Indicator Data'!N73="No data","x",ROUND(IF('[1]Indicator Data'!N73=0,0,IF(LOG('[1]Indicator Data'!N73)&gt;AZ$2,10,IF(LOG('[1]Indicator Data'!N73)&lt;AZ$3,0,10-(AZ$2-LOG('[1]Indicator Data'!N73))/(AZ$2-AZ$3)*10))),1))</f>
        <v>x</v>
      </c>
      <c r="BA72" s="48" t="str">
        <f>IF(AZ72="x","x",'[1]Indicator Data'!N73/'[1]Indicator Data'!$CB73)</f>
        <v>x</v>
      </c>
      <c r="BB72" s="47" t="str">
        <f t="shared" si="104"/>
        <v>x</v>
      </c>
      <c r="BC72" s="47" t="str">
        <f t="shared" si="125"/>
        <v>x</v>
      </c>
      <c r="BD72" s="47" t="str">
        <f>IF('[1]Indicator Data'!O73="No data","x",ROUND(IF('[1]Indicator Data'!O73=0,0,IF(LOG('[1]Indicator Data'!O73)&gt;BD$2,10,IF(LOG('[1]Indicator Data'!O73)&lt;BD$3,0,10-(BD$2-LOG('[1]Indicator Data'!O73))/(BD$2-BD$3)*10))),1))</f>
        <v>x</v>
      </c>
      <c r="BE72" s="48" t="str">
        <f>IF(BD72="x","x",'[1]Indicator Data'!O73/'[1]Indicator Data'!$CB73)</f>
        <v>x</v>
      </c>
      <c r="BF72" s="47" t="str">
        <f t="shared" si="105"/>
        <v>x</v>
      </c>
      <c r="BG72" s="47" t="str">
        <f t="shared" si="126"/>
        <v>x</v>
      </c>
      <c r="BH72" s="47" t="str">
        <f>IF('[1]Indicator Data'!P73="No data","x",ROUND(IF('[1]Indicator Data'!P73=0,0,IF(LOG('[1]Indicator Data'!P73)&gt;BH$2,10,IF(LOG('[1]Indicator Data'!P73)&lt;BH$3,0,10-(BH$2-LOG('[1]Indicator Data'!P73))/(BH$2-BH$3)*10))),1))</f>
        <v>x</v>
      </c>
      <c r="BI72" s="48" t="str">
        <f>IF(BH72="x","x",'[1]Indicator Data'!P73/'[1]Indicator Data'!$CB73)</f>
        <v>x</v>
      </c>
      <c r="BJ72" s="47" t="str">
        <f t="shared" si="106"/>
        <v>x</v>
      </c>
      <c r="BK72" s="47" t="str">
        <f t="shared" si="127"/>
        <v>x</v>
      </c>
      <c r="BL72" s="47" t="str">
        <f t="shared" si="128"/>
        <v>x</v>
      </c>
      <c r="BM72" s="47">
        <f>ROUND(IF('[1]Indicator Data'!Q73=0,0,IF(LOG('[1]Indicator Data'!Q73)&gt;BM$2,10,IF(LOG('[1]Indicator Data'!Q73)&lt;BM$3,0,10-(BM$2-LOG('[1]Indicator Data'!Q73))/(BM$2-BM$3)*10))),1)</f>
        <v>8.1999999999999993</v>
      </c>
      <c r="BN72" s="50">
        <f>'[1]Indicator Data'!R73</f>
        <v>0.30964171400000001</v>
      </c>
      <c r="BO72" s="47">
        <f t="shared" si="107"/>
        <v>3.1</v>
      </c>
      <c r="BP72" s="47">
        <f t="shared" si="108"/>
        <v>6.3</v>
      </c>
      <c r="BQ72" s="47">
        <f>ROUND(IF('[1]Indicator Data'!S73=0,0,IF(LOG('[1]Indicator Data'!S73)&gt;BQ$2,10,IF(LOG('[1]Indicator Data'!S73)&lt;BQ$3,0,10-(BQ$2-LOG('[1]Indicator Data'!S73))/(BQ$2-BQ$3)*10))),1)</f>
        <v>8.1</v>
      </c>
      <c r="BR72" s="50">
        <f>'[1]Indicator Data'!T73</f>
        <v>0.28030561700000001</v>
      </c>
      <c r="BS72" s="47">
        <f t="shared" si="109"/>
        <v>2.8</v>
      </c>
      <c r="BT72" s="47">
        <f t="shared" si="110"/>
        <v>6.1</v>
      </c>
      <c r="BU72" s="47">
        <f t="shared" si="111"/>
        <v>6.2</v>
      </c>
      <c r="BV72" s="47">
        <f>ROUND(IF('[1]Indicator Data'!U73=0,0,IF(LOG('[1]Indicator Data'!U73)&gt;BV$2,10,IF(LOG('[1]Indicator Data'!U73)&lt;BV$3,0,10-(BV$2-LOG('[1]Indicator Data'!U73))/(BV$2-BV$3)*10))),1)</f>
        <v>8.3000000000000007</v>
      </c>
      <c r="BW72" s="48">
        <f>'[1]Indicator Data'!U73/'[1]Indicator Data'!$CB73</f>
        <v>0.37192434045326156</v>
      </c>
      <c r="BX72" s="47">
        <f t="shared" si="112"/>
        <v>4.0999999999999996</v>
      </c>
      <c r="BY72" s="47">
        <f t="shared" si="129"/>
        <v>6.7</v>
      </c>
      <c r="BZ72" s="47">
        <f>ROUND(IF('[1]Indicator Data'!V73=0,0,IF(LOG('[1]Indicator Data'!V73)&gt;BZ$2,10,IF(LOG('[1]Indicator Data'!V73)&lt;BZ$3,0,10-(BZ$2-LOG('[1]Indicator Data'!V73))/(BZ$2-BZ$3)*10))),1)</f>
        <v>8.5</v>
      </c>
      <c r="CA72" s="48">
        <f>IF('[1]Indicator Data'!V73/'[1]Indicator Data'!$CB73&gt;1,1,'[1]Indicator Data'!V73/'[1]Indicator Data'!$CB73)</f>
        <v>0.5399097704809197</v>
      </c>
      <c r="CB72" s="47">
        <f t="shared" si="113"/>
        <v>5.4</v>
      </c>
      <c r="CC72" s="47">
        <f t="shared" si="130"/>
        <v>7.2</v>
      </c>
      <c r="CD72" s="47">
        <f>ROUND(IF('[1]Indicator Data'!W73=0,0,IF(LOG('[1]Indicator Data'!W73)&gt;CD$2,10,IF(LOG('[1]Indicator Data'!W73)&lt;CD$3,0,10-(CD$2-LOG('[1]Indicator Data'!W73))/(CD$2-CD$3)*10))),1)</f>
        <v>8.4</v>
      </c>
      <c r="CE72" s="48">
        <f>'[1]Indicator Data'!W73/'[1]Indicator Data'!$CB73</f>
        <v>0.4636497709812909</v>
      </c>
      <c r="CF72" s="47">
        <f t="shared" si="114"/>
        <v>4.5999999999999996</v>
      </c>
      <c r="CG72" s="47">
        <f t="shared" si="131"/>
        <v>6.9</v>
      </c>
      <c r="CH72" s="47">
        <f t="shared" si="115"/>
        <v>6.8</v>
      </c>
      <c r="CI72" s="47">
        <f>IF('[1]Indicator Data'!BR73="No data","x",ROUND(IF('[1]Indicator Data'!BR73&gt;CI$2,0,IF('[1]Indicator Data'!BR73&lt;CI$3,10,(CI$2-'[1]Indicator Data'!BR73)/(CI$2-CI$3)*10)),1))</f>
        <v>3.9</v>
      </c>
      <c r="CJ72" s="47">
        <f>IF('[1]Indicator Data'!BS73="No data","x",ROUND(IF('[1]Indicator Data'!BS73&gt;CJ$2,0,IF('[1]Indicator Data'!BS73&lt;CJ$3,10,(CJ$2-'[1]Indicator Data'!BS73)/(CJ$2-CJ$3)*10)),1))</f>
        <v>1</v>
      </c>
      <c r="CK72" s="47">
        <f>IF('[1]Indicator Data'!AC73="No data","x",ROUND(IF('[1]Indicator Data'!AC73&gt;CK$2,0,IF('[1]Indicator Data'!AC73&lt;CK$3,10,(CK$2-'[1]Indicator Data'!AC73)/(CK$2-CK$3)*10)),1))</f>
        <v>2.2999999999999998</v>
      </c>
      <c r="CL72" s="47">
        <f t="shared" si="116"/>
        <v>2.4</v>
      </c>
      <c r="CM72" s="47">
        <f>IF('[1]Indicator Data'!X73="No data","x",ROUND(IF(LOG('[1]Indicator Data'!X73)&gt;CM$2,10,IF(LOG('[1]Indicator Data'!X73)&lt;CM$3,0,10-(CM$2-LOG('[1]Indicator Data'!X73))/(CM$2-CM$3)*10)),1))</f>
        <v>7.4</v>
      </c>
      <c r="CN72" s="47">
        <f>IF('[1]Indicator Data'!Y73="No data","x",ROUND(IF('[1]Indicator Data'!Y73&gt;CN$2,10,IF('[1]Indicator Data'!Y73&lt;CN$3,0,10-(CN$2-'[1]Indicator Data'!Y73)/(CN$2-CN$3)*10)),1))</f>
        <v>4.5999999999999996</v>
      </c>
      <c r="CO72" s="47">
        <f>IF('[1]Indicator Data'!Z73="No data","x",ROUND(IF('[1]Indicator Data'!Z73&gt;CO$2,10,IF('[1]Indicator Data'!Z73&lt;CO$3,0,10-(CO$2-'[1]Indicator Data'!Z73)/(CO$2-CO$3)*10)),1))</f>
        <v>5.2</v>
      </c>
      <c r="CP72" s="47">
        <f>IF('[1]Indicator Data'!AA73="No data","x",ROUND(IF('[1]Indicator Data'!AA73&gt;CP$2,10,IF('[1]Indicator Data'!AA73&lt;CP$3,0,10-(CP$2-'[1]Indicator Data'!AA73)/(CP$2-CP$3)*10)),1))</f>
        <v>7</v>
      </c>
      <c r="CQ72" s="47">
        <f t="shared" si="132"/>
        <v>6.1</v>
      </c>
      <c r="CR72" s="47">
        <f t="shared" si="133"/>
        <v>4.9000000000000004</v>
      </c>
      <c r="CS72" s="47">
        <f>IF('[1]Indicator Data'!AF73="No data","x",ROUND(IF('[1]Indicator Data'!AF73&gt;CS$2,10,IF('[1]Indicator Data'!AF73&lt;CS$3,0,10-(CS$2-'[1]Indicator Data'!AF73)/(CS$2-CS$3)*10)),1))</f>
        <v>3.4</v>
      </c>
      <c r="CT72" s="47">
        <f>IF('[1]Indicator Data'!AG73="No data","x",ROUND(IF('[1]Indicator Data'!AG73&gt;CT$2,10,IF('[1]Indicator Data'!AG73&lt;CT$3,0,10-(CT$2-'[1]Indicator Data'!AG73)/(CT$2-CT$3)*10)),1))</f>
        <v>4.4000000000000004</v>
      </c>
      <c r="CU72" s="47">
        <f t="shared" si="134"/>
        <v>5.3</v>
      </c>
      <c r="CV72" s="47">
        <f>IF('[1]Indicator Data'!AB73="No data","x",ROUND(IF('[1]Indicator Data'!AB73&gt;CV$2,10,IF('[1]Indicator Data'!AB73&lt;CV$3,0,10-(CV$2-'[1]Indicator Data'!AB73)/(CV$2-CV$3)*10)),1))</f>
        <v>1.6</v>
      </c>
      <c r="CW72" s="47">
        <f t="shared" si="135"/>
        <v>2.2000000000000002</v>
      </c>
      <c r="CX72" s="48">
        <f>IF('[1]Indicator Data'!AD73="No data","x",'[1]Indicator Data'!AD73/'[1]Indicator Data'!$CA73)</f>
        <v>1.5277216735590896E-4</v>
      </c>
      <c r="CY72" s="47">
        <f t="shared" si="117"/>
        <v>8.5</v>
      </c>
      <c r="CZ72" s="47">
        <f>IF('[1]Indicator Data'!AE73="No data","x",ROUND(IF('[1]Indicator Data'!AE73&gt;CZ$2,0,IF('[1]Indicator Data'!AE73&lt;CZ$3,10,(CZ$2-'[1]Indicator Data'!AE73)/(CZ$2-CZ$3)*10)),1))</f>
        <v>4</v>
      </c>
      <c r="DA72" s="47">
        <f t="shared" si="136"/>
        <v>6.3</v>
      </c>
      <c r="DB72" s="47">
        <f t="shared" si="137"/>
        <v>4.5999999999999996</v>
      </c>
      <c r="DC72" s="49">
        <f t="shared" si="118"/>
        <v>5.5</v>
      </c>
      <c r="DD72" s="51">
        <f t="shared" si="119"/>
        <v>6.6</v>
      </c>
      <c r="DE72" s="47">
        <f>ROUND(IF('[1]Indicator Data'!AH73=0,0,IF('[1]Indicator Data'!AH73&gt;DE$2,10,IF('[1]Indicator Data'!AH73&lt;DE$3,0,10-(DE$2-'[1]Indicator Data'!AH73)/(DE$2-DE$3)*10))),1)</f>
        <v>2.9</v>
      </c>
      <c r="DF72" s="47">
        <f>ROUND(IF('[1]Indicator Data'!AI73=0,0,IF(LOG('[1]Indicator Data'!AI73)&gt;LOG(DF$2),10,IF(LOG('[1]Indicator Data'!AI73)&lt;LOG(DF$3),0,10-(LOG(DF$2)-LOG('[1]Indicator Data'!AI73))/(LOG(DF$2)-LOG(DF$3))*10))),1)</f>
        <v>3.6</v>
      </c>
      <c r="DG72" s="49">
        <f t="shared" si="120"/>
        <v>3.3</v>
      </c>
      <c r="DH72" s="47">
        <f>'[1]Indicator Data'!AJ73</f>
        <v>0</v>
      </c>
      <c r="DI72" s="47">
        <f>'[1]Indicator Data'!AK73</f>
        <v>0</v>
      </c>
      <c r="DJ72" s="49">
        <f t="shared" si="121"/>
        <v>0</v>
      </c>
      <c r="DK72" s="51">
        <f t="shared" si="122"/>
        <v>2.2999999999999998</v>
      </c>
      <c r="DL72" s="20"/>
      <c r="DM72" s="52"/>
    </row>
    <row r="73" spans="1:117" s="6" customFormat="1" x14ac:dyDescent="0.3">
      <c r="A73" s="44" t="str">
        <f>'[1]Indicator Data'!A74</f>
        <v>Guinea</v>
      </c>
      <c r="B73" s="45" t="str">
        <f>'[1]Indicator Data'!B74</f>
        <v>GIN</v>
      </c>
      <c r="C73" s="46">
        <f>ROUND(IF('[1]Indicator Data'!C74=0,0.1,IF(LOG('[1]Indicator Data'!C74)&gt;C$2,10,IF(LOG('[1]Indicator Data'!C74)&lt;C$3,0,10-(C$2-LOG('[1]Indicator Data'!C74))/(C$2-C$3)*10))),1)</f>
        <v>0.1</v>
      </c>
      <c r="D73" s="47">
        <f>ROUND(IF('[1]Indicator Data'!D74=0,0.1,IF(LOG('[1]Indicator Data'!D74)&gt;D$2,10,IF(LOG('[1]Indicator Data'!D74)&lt;D$3,0,10-(D$2-LOG('[1]Indicator Data'!D74))/(D$2-D$3)*10))),1)</f>
        <v>0.1</v>
      </c>
      <c r="E73" s="47">
        <f t="shared" si="79"/>
        <v>0.1</v>
      </c>
      <c r="F73" s="47">
        <f>IF('[1]Indicator Data'!E74="No data",0.1,(ROUND(IF('[1]Indicator Data'!E74=0,0,IF(LOG('[1]Indicator Data'!E74)&gt;F$2,10,IF(LOG('[1]Indicator Data'!E74)&lt;F$3,0,10-(F$2-LOG('[1]Indicator Data'!E74))/(F$2-F$3)*10))),1)))</f>
        <v>6.8</v>
      </c>
      <c r="G73" s="47">
        <f>ROUND(IF('[1]Indicator Data'!F74=0,0,IF(LOG('[1]Indicator Data'!F74)&gt;G$2,10,IF(LOG('[1]Indicator Data'!F74)&lt;G$3,0,10-(G$2-LOG('[1]Indicator Data'!F74))/(G$2-G$3)*10))),1)</f>
        <v>5</v>
      </c>
      <c r="H73" s="47">
        <f>ROUND(IF('[1]Indicator Data'!G74=0,0,IF(LOG('[1]Indicator Data'!G74)&gt;H$2,10,IF(LOG('[1]Indicator Data'!G74)&lt;H$3,0,10-(H$2-LOG('[1]Indicator Data'!G74))/(H$2-H$3)*10))),1)</f>
        <v>0</v>
      </c>
      <c r="I73" s="47">
        <f>ROUND(IF('[1]Indicator Data'!H74=0,0,IF(LOG('[1]Indicator Data'!H74)&gt;I$2,10,IF(LOG('[1]Indicator Data'!H74)&lt;I$3,0,10-(I$2-LOG('[1]Indicator Data'!H74))/(I$2-I$3)*10))),1)</f>
        <v>0</v>
      </c>
      <c r="J73" s="47">
        <f t="shared" si="80"/>
        <v>0</v>
      </c>
      <c r="K73" s="47">
        <f>ROUND(IF('[1]Indicator Data'!I74=0,0,IF(LOG('[1]Indicator Data'!I74)&gt;K$2,10,IF(LOG('[1]Indicator Data'!I74)&lt;K$3,0,10-(K$2-LOG('[1]Indicator Data'!I74))/(K$2-K$3)*10))),1)</f>
        <v>0</v>
      </c>
      <c r="L73" s="47">
        <f t="shared" si="81"/>
        <v>0</v>
      </c>
      <c r="M73" s="47">
        <f>ROUND(IF('[1]Indicator Data'!J74=0,0,IF(LOG('[1]Indicator Data'!J74)&gt;M$2,10,IF(LOG('[1]Indicator Data'!J74)&lt;M$3,0,10-(M$2-LOG('[1]Indicator Data'!J74))/(M$2-M$3)*10))),1)</f>
        <v>0</v>
      </c>
      <c r="N73" s="48">
        <f>'[1]Indicator Data'!C74/'[1]Indicator Data'!$CB74</f>
        <v>0</v>
      </c>
      <c r="O73" s="48">
        <f>'[1]Indicator Data'!D74/'[1]Indicator Data'!$CB74</f>
        <v>0</v>
      </c>
      <c r="P73" s="48">
        <f>IF(F73=0.1,"x",'[1]Indicator Data'!E74/'[1]Indicator Data'!$CB74)</f>
        <v>4.2516338552607514E-3</v>
      </c>
      <c r="Q73" s="48">
        <f>'[1]Indicator Data'!F74/'[1]Indicator Data'!$CB74</f>
        <v>8.0850079017984826E-7</v>
      </c>
      <c r="R73" s="48">
        <f>'[1]Indicator Data'!G74/'[1]Indicator Data'!$CB74</f>
        <v>0</v>
      </c>
      <c r="S73" s="48">
        <f>'[1]Indicator Data'!H74/'[1]Indicator Data'!$CB74</f>
        <v>0</v>
      </c>
      <c r="T73" s="48">
        <f>'[1]Indicator Data'!I74/'[1]Indicator Data'!$CB74</f>
        <v>0</v>
      </c>
      <c r="U73" s="48">
        <f>'[1]Indicator Data'!J74/'[1]Indicator Data'!$CB74</f>
        <v>0</v>
      </c>
      <c r="V73" s="47">
        <f t="shared" si="82"/>
        <v>0</v>
      </c>
      <c r="W73" s="47">
        <f t="shared" si="83"/>
        <v>0</v>
      </c>
      <c r="X73" s="47">
        <f t="shared" si="84"/>
        <v>0</v>
      </c>
      <c r="Y73" s="47">
        <f t="shared" si="85"/>
        <v>2.8</v>
      </c>
      <c r="Z73" s="47">
        <f t="shared" si="86"/>
        <v>5.4</v>
      </c>
      <c r="AA73" s="47">
        <f t="shared" si="87"/>
        <v>0</v>
      </c>
      <c r="AB73" s="47">
        <f t="shared" si="88"/>
        <v>0</v>
      </c>
      <c r="AC73" s="47">
        <f t="shared" si="89"/>
        <v>0</v>
      </c>
      <c r="AD73" s="47">
        <f t="shared" si="90"/>
        <v>0</v>
      </c>
      <c r="AE73" s="47">
        <f t="shared" si="91"/>
        <v>0</v>
      </c>
      <c r="AF73" s="47">
        <f t="shared" si="92"/>
        <v>0</v>
      </c>
      <c r="AG73" s="47">
        <f>ROUND(IF('[1]Indicator Data'!K74=0,0,IF('[1]Indicator Data'!K74&gt;AG$2,10,IF('[1]Indicator Data'!K74&lt;AG$3,0,10-(AG$2-'[1]Indicator Data'!K74)/(AG$2-AG$3)*10))),1)</f>
        <v>1</v>
      </c>
      <c r="AH73" s="47">
        <f t="shared" si="93"/>
        <v>0.1</v>
      </c>
      <c r="AI73" s="47">
        <f t="shared" si="93"/>
        <v>0.1</v>
      </c>
      <c r="AJ73" s="47">
        <f t="shared" si="94"/>
        <v>0</v>
      </c>
      <c r="AK73" s="47">
        <f t="shared" si="94"/>
        <v>0</v>
      </c>
      <c r="AL73" s="47">
        <f t="shared" si="95"/>
        <v>0</v>
      </c>
      <c r="AM73" s="47">
        <f t="shared" si="96"/>
        <v>0</v>
      </c>
      <c r="AN73" s="47">
        <f t="shared" si="97"/>
        <v>0</v>
      </c>
      <c r="AO73" s="49">
        <f t="shared" si="98"/>
        <v>0.1</v>
      </c>
      <c r="AP73" s="49">
        <f t="shared" si="123"/>
        <v>5.0999999999999996</v>
      </c>
      <c r="AQ73" s="49">
        <f t="shared" si="99"/>
        <v>5.2</v>
      </c>
      <c r="AR73" s="49">
        <f t="shared" si="100"/>
        <v>0</v>
      </c>
      <c r="AS73" s="47">
        <f t="shared" si="101"/>
        <v>0.5</v>
      </c>
      <c r="AT73" s="47">
        <f>IF('[1]Indicator Data'!L74="No data","x",IF('[1]Indicator Data'!CC74&lt;1000,"x",ROUND((IF('[1]Indicator Data'!L74&gt;AT$2,10,IF('[1]Indicator Data'!L74&lt;AT$3,0,10-(AT$2-'[1]Indicator Data'!L74)/(AT$2-AT$3)*10))),1)))</f>
        <v>1</v>
      </c>
      <c r="AU73" s="49">
        <f t="shared" si="102"/>
        <v>0.8</v>
      </c>
      <c r="AV73" s="47">
        <f>IF('[1]Indicator Data'!M74="No data","x",ROUND(IF('[1]Indicator Data'!M74=0,0,IF(LOG('[1]Indicator Data'!M74)&gt;AV$2,10,IF(LOG('[1]Indicator Data'!M74)&lt;AV$3,0,10-(AV$2-LOG('[1]Indicator Data'!M74))/(AV$2-AV$3)*10))),1))</f>
        <v>7.9</v>
      </c>
      <c r="AW73" s="48">
        <f>IF(AV73="x","x",'[1]Indicator Data'!M74/'[1]Indicator Data'!$CB74)</f>
        <v>0.26651775543398348</v>
      </c>
      <c r="AX73" s="47">
        <f t="shared" si="103"/>
        <v>3</v>
      </c>
      <c r="AY73" s="47">
        <f t="shared" si="124"/>
        <v>6</v>
      </c>
      <c r="AZ73" s="47">
        <f>IF('[1]Indicator Data'!N74="No data","x",ROUND(IF('[1]Indicator Data'!N74=0,0,IF(LOG('[1]Indicator Data'!N74)&gt;AZ$2,10,IF(LOG('[1]Indicator Data'!N74)&lt;AZ$3,0,10-(AZ$2-LOG('[1]Indicator Data'!N74))/(AZ$2-AZ$3)*10))),1))</f>
        <v>8.6999999999999993</v>
      </c>
      <c r="BA73" s="48">
        <f>IF(AZ73="x","x",'[1]Indicator Data'!N74/'[1]Indicator Data'!$CB74)</f>
        <v>0.1274382109171876</v>
      </c>
      <c r="BB73" s="47">
        <f t="shared" si="104"/>
        <v>10</v>
      </c>
      <c r="BC73" s="47">
        <f t="shared" si="125"/>
        <v>9.5</v>
      </c>
      <c r="BD73" s="47">
        <f>IF('[1]Indicator Data'!O74="No data","x",ROUND(IF('[1]Indicator Data'!O74=0,0,IF(LOG('[1]Indicator Data'!O74)&gt;BD$2,10,IF(LOG('[1]Indicator Data'!O74)&lt;BD$3,0,10-(BD$2-LOG('[1]Indicator Data'!O74))/(BD$2-BD$3)*10))),1))</f>
        <v>9.6999999999999993</v>
      </c>
      <c r="BE73" s="48">
        <f>IF(BD73="x","x",'[1]Indicator Data'!O74/'[1]Indicator Data'!$CB74)</f>
        <v>0.53739292479800571</v>
      </c>
      <c r="BF73" s="47">
        <f t="shared" si="105"/>
        <v>10</v>
      </c>
      <c r="BG73" s="47">
        <f t="shared" si="126"/>
        <v>9.9</v>
      </c>
      <c r="BH73" s="47">
        <f>IF('[1]Indicator Data'!P74="No data","x",ROUND(IF('[1]Indicator Data'!P74=0,0,IF(LOG('[1]Indicator Data'!P74)&gt;BH$2,10,IF(LOG('[1]Indicator Data'!P74)&lt;BH$3,0,10-(BH$2-LOG('[1]Indicator Data'!P74))/(BH$2-BH$3)*10))),1))</f>
        <v>8.4</v>
      </c>
      <c r="BI73" s="48">
        <f>IF(BH73="x","x",'[1]Indicator Data'!P74/'[1]Indicator Data'!$CB74)</f>
        <v>8.5238984531255918E-2</v>
      </c>
      <c r="BJ73" s="47">
        <f t="shared" si="106"/>
        <v>8.5</v>
      </c>
      <c r="BK73" s="47">
        <f t="shared" si="127"/>
        <v>8.5</v>
      </c>
      <c r="BL73" s="47">
        <f t="shared" si="128"/>
        <v>8.9</v>
      </c>
      <c r="BM73" s="47">
        <f>ROUND(IF('[1]Indicator Data'!Q74=0,0,IF(LOG('[1]Indicator Data'!Q74)&gt;BM$2,10,IF(LOG('[1]Indicator Data'!Q74)&lt;BM$3,0,10-(BM$2-LOG('[1]Indicator Data'!Q74))/(BM$2-BM$3)*10))),1)</f>
        <v>0</v>
      </c>
      <c r="BN73" s="50">
        <f>'[1]Indicator Data'!R74</f>
        <v>0</v>
      </c>
      <c r="BO73" s="47">
        <f t="shared" si="107"/>
        <v>0</v>
      </c>
      <c r="BP73" s="47">
        <f t="shared" si="108"/>
        <v>0</v>
      </c>
      <c r="BQ73" s="47">
        <f>ROUND(IF('[1]Indicator Data'!S74=0,0,IF(LOG('[1]Indicator Data'!S74)&gt;BQ$2,10,IF(LOG('[1]Indicator Data'!S74)&lt;BQ$3,0,10-(BQ$2-LOG('[1]Indicator Data'!S74))/(BQ$2-BQ$3)*10))),1)</f>
        <v>8.6999999999999993</v>
      </c>
      <c r="BR73" s="50">
        <f>'[1]Indicator Data'!T74</f>
        <v>0.99758204800000005</v>
      </c>
      <c r="BS73" s="47">
        <f t="shared" si="109"/>
        <v>10</v>
      </c>
      <c r="BT73" s="47">
        <f t="shared" si="110"/>
        <v>9.5</v>
      </c>
      <c r="BU73" s="47">
        <f t="shared" si="111"/>
        <v>6.9</v>
      </c>
      <c r="BV73" s="47">
        <f>ROUND(IF('[1]Indicator Data'!U74=0,0,IF(LOG('[1]Indicator Data'!U74)&gt;BV$2,10,IF(LOG('[1]Indicator Data'!U74)&lt;BV$3,0,10-(BV$2-LOG('[1]Indicator Data'!U74))/(BV$2-BV$3)*10))),1)</f>
        <v>8.5</v>
      </c>
      <c r="BW73" s="48">
        <f>'[1]Indicator Data'!U74/'[1]Indicator Data'!$CB74</f>
        <v>0.72037134883850784</v>
      </c>
      <c r="BX73" s="47">
        <f t="shared" si="112"/>
        <v>8</v>
      </c>
      <c r="BY73" s="47">
        <f t="shared" si="129"/>
        <v>8.3000000000000007</v>
      </c>
      <c r="BZ73" s="47">
        <f>ROUND(IF('[1]Indicator Data'!V74=0,0,IF(LOG('[1]Indicator Data'!V74)&gt;BZ$2,10,IF(LOG('[1]Indicator Data'!V74)&lt;BZ$3,0,10-(BZ$2-LOG('[1]Indicator Data'!V74))/(BZ$2-BZ$3)*10))),1)</f>
        <v>8.6999999999999993</v>
      </c>
      <c r="CA73" s="48">
        <f>IF('[1]Indicator Data'!V74/'[1]Indicator Data'!$CB74&gt;1,1,'[1]Indicator Data'!V74/'[1]Indicator Data'!$CB74)</f>
        <v>0.91762493613446527</v>
      </c>
      <c r="CB73" s="47">
        <f t="shared" si="113"/>
        <v>9.1999999999999993</v>
      </c>
      <c r="CC73" s="47">
        <f t="shared" si="130"/>
        <v>9</v>
      </c>
      <c r="CD73" s="47">
        <f>ROUND(IF('[1]Indicator Data'!W74=0,0,IF(LOG('[1]Indicator Data'!W74)&gt;CD$2,10,IF(LOG('[1]Indicator Data'!W74)&lt;CD$3,0,10-(CD$2-LOG('[1]Indicator Data'!W74))/(CD$2-CD$3)*10))),1)</f>
        <v>8.6999999999999993</v>
      </c>
      <c r="CE73" s="48">
        <f>'[1]Indicator Data'!W74/'[1]Indicator Data'!$CB74</f>
        <v>0.9843138400757836</v>
      </c>
      <c r="CF73" s="47">
        <f t="shared" si="114"/>
        <v>9.8000000000000007</v>
      </c>
      <c r="CG73" s="47">
        <f t="shared" si="131"/>
        <v>9.3000000000000007</v>
      </c>
      <c r="CH73" s="47">
        <f t="shared" si="115"/>
        <v>8.5</v>
      </c>
      <c r="CI73" s="47">
        <f>IF('[1]Indicator Data'!BR74="No data","x",ROUND(IF('[1]Indicator Data'!BR74&gt;CI$2,0,IF('[1]Indicator Data'!BR74&lt;CI$3,10,(CI$2-'[1]Indicator Data'!BR74)/(CI$2-CI$3)*10)),1))</f>
        <v>8.6</v>
      </c>
      <c r="CJ73" s="47">
        <f>IF('[1]Indicator Data'!BS74="No data","x",ROUND(IF('[1]Indicator Data'!BS74&gt;CJ$2,0,IF('[1]Indicator Data'!BS74&lt;CJ$3,10,(CJ$2-'[1]Indicator Data'!BS74)/(CJ$2-CJ$3)*10)),1))</f>
        <v>6.4</v>
      </c>
      <c r="CK73" s="47">
        <f>IF('[1]Indicator Data'!AC74="No data","x",ROUND(IF('[1]Indicator Data'!AC74&gt;CK$2,0,IF('[1]Indicator Data'!AC74&lt;CK$3,10,(CK$2-'[1]Indicator Data'!AC74)/(CK$2-CK$3)*10)),1))</f>
        <v>8.3000000000000007</v>
      </c>
      <c r="CL73" s="47">
        <f t="shared" si="116"/>
        <v>7.8</v>
      </c>
      <c r="CM73" s="47">
        <f>IF('[1]Indicator Data'!X74="No data","x",ROUND(IF(LOG('[1]Indicator Data'!X74)&gt;CM$2,10,IF(LOG('[1]Indicator Data'!X74)&lt;CM$3,0,10-(CM$2-LOG('[1]Indicator Data'!X74))/(CM$2-CM$3)*10)),1))</f>
        <v>5.7</v>
      </c>
      <c r="CN73" s="47">
        <f>IF('[1]Indicator Data'!Y74="No data","x",ROUND(IF('[1]Indicator Data'!Y74&gt;CN$2,10,IF('[1]Indicator Data'!Y74&lt;CN$3,0,10-(CN$2-'[1]Indicator Data'!Y74)/(CN$2-CN$3)*10)),1))</f>
        <v>7.6</v>
      </c>
      <c r="CO73" s="47">
        <f>IF('[1]Indicator Data'!Z74="No data","x",ROUND(IF('[1]Indicator Data'!Z74&gt;CO$2,10,IF('[1]Indicator Data'!Z74&lt;CO$3,0,10-(CO$2-'[1]Indicator Data'!Z74)/(CO$2-CO$3)*10)),1))</f>
        <v>3.7</v>
      </c>
      <c r="CP73" s="47">
        <f>IF('[1]Indicator Data'!AA74="No data","x",ROUND(IF('[1]Indicator Data'!AA74&gt;CP$2,10,IF('[1]Indicator Data'!AA74&lt;CP$3,0,10-(CP$2-'[1]Indicator Data'!AA74)/(CP$2-CP$3)*10)),1))</f>
        <v>10</v>
      </c>
      <c r="CQ73" s="47">
        <f t="shared" si="132"/>
        <v>6.8</v>
      </c>
      <c r="CR73" s="47">
        <f t="shared" si="133"/>
        <v>7.1</v>
      </c>
      <c r="CS73" s="47">
        <f>IF('[1]Indicator Data'!AF74="No data","x",ROUND(IF('[1]Indicator Data'!AF74&gt;CS$2,10,IF('[1]Indicator Data'!AF74&lt;CS$3,0,10-(CS$2-'[1]Indicator Data'!AF74)/(CS$2-CS$3)*10)),1))</f>
        <v>5.6</v>
      </c>
      <c r="CT73" s="47">
        <f>IF('[1]Indicator Data'!AG74="No data","x",ROUND(IF('[1]Indicator Data'!AG74&gt;CT$2,10,IF('[1]Indicator Data'!AG74&lt;CT$3,0,10-(CT$2-'[1]Indicator Data'!AG74)/(CT$2-CT$3)*10)),1))</f>
        <v>7.3</v>
      </c>
      <c r="CU73" s="47">
        <f t="shared" si="134"/>
        <v>6.7</v>
      </c>
      <c r="CV73" s="47">
        <f>IF('[1]Indicator Data'!AB74="No data","x",ROUND(IF('[1]Indicator Data'!AB74&gt;CV$2,10,IF('[1]Indicator Data'!AB74&lt;CV$3,0,10-(CV$2-'[1]Indicator Data'!AB74)/(CV$2-CV$3)*10)),1))</f>
        <v>4.8</v>
      </c>
      <c r="CW73" s="47">
        <f t="shared" si="135"/>
        <v>7</v>
      </c>
      <c r="CX73" s="48">
        <f>IF('[1]Indicator Data'!AD74="No data","x",'[1]Indicator Data'!AD74/'[1]Indicator Data'!$CA74)</f>
        <v>6.3962027267316804E-6</v>
      </c>
      <c r="CY73" s="47">
        <f t="shared" si="117"/>
        <v>9.9</v>
      </c>
      <c r="CZ73" s="47">
        <f>IF('[1]Indicator Data'!AE74="No data","x",ROUND(IF('[1]Indicator Data'!AE74&gt;CZ$2,0,IF('[1]Indicator Data'!AE74&lt;CZ$3,10,(CZ$2-'[1]Indicator Data'!AE74)/(CZ$2-CZ$3)*10)),1))</f>
        <v>6</v>
      </c>
      <c r="DA73" s="47">
        <f t="shared" si="136"/>
        <v>8</v>
      </c>
      <c r="DB73" s="47">
        <f t="shared" si="137"/>
        <v>7.2</v>
      </c>
      <c r="DC73" s="49">
        <f t="shared" si="118"/>
        <v>8</v>
      </c>
      <c r="DD73" s="51">
        <f t="shared" si="119"/>
        <v>3.9</v>
      </c>
      <c r="DE73" s="47">
        <f>ROUND(IF('[1]Indicator Data'!AH74=0,0,IF('[1]Indicator Data'!AH74&gt;DE$2,10,IF('[1]Indicator Data'!AH74&lt;DE$3,0,10-(DE$2-'[1]Indicator Data'!AH74)/(DE$2-DE$3)*10))),1)</f>
        <v>2.7</v>
      </c>
      <c r="DF73" s="47">
        <f>ROUND(IF('[1]Indicator Data'!AI74=0,0,IF(LOG('[1]Indicator Data'!AI74)&gt;LOG(DF$2),10,IF(LOG('[1]Indicator Data'!AI74)&lt;LOG(DF$3),0,10-(LOG(DF$2)-LOG('[1]Indicator Data'!AI74))/(LOG(DF$2)-LOG(DF$3))*10))),1)</f>
        <v>3.6</v>
      </c>
      <c r="DG73" s="49">
        <f t="shared" si="120"/>
        <v>3.2</v>
      </c>
      <c r="DH73" s="47">
        <f>'[1]Indicator Data'!AJ74</f>
        <v>0</v>
      </c>
      <c r="DI73" s="47">
        <f>'[1]Indicator Data'!AK74</f>
        <v>0</v>
      </c>
      <c r="DJ73" s="49">
        <f t="shared" si="121"/>
        <v>0</v>
      </c>
      <c r="DK73" s="51">
        <f t="shared" si="122"/>
        <v>2.2000000000000002</v>
      </c>
      <c r="DL73" s="20"/>
      <c r="DM73" s="52"/>
    </row>
    <row r="74" spans="1:117" s="6" customFormat="1" x14ac:dyDescent="0.3">
      <c r="A74" s="44" t="str">
        <f>'[1]Indicator Data'!A75</f>
        <v>Guinea-Bissau</v>
      </c>
      <c r="B74" s="45" t="str">
        <f>'[1]Indicator Data'!B75</f>
        <v>GNB</v>
      </c>
      <c r="C74" s="46">
        <f>ROUND(IF('[1]Indicator Data'!C75=0,0.1,IF(LOG('[1]Indicator Data'!C75)&gt;C$2,10,IF(LOG('[1]Indicator Data'!C75)&lt;C$3,0,10-(C$2-LOG('[1]Indicator Data'!C75))/(C$2-C$3)*10))),1)</f>
        <v>0.1</v>
      </c>
      <c r="D74" s="47">
        <f>ROUND(IF('[1]Indicator Data'!D75=0,0.1,IF(LOG('[1]Indicator Data'!D75)&gt;D$2,10,IF(LOG('[1]Indicator Data'!D75)&lt;D$3,0,10-(D$2-LOG('[1]Indicator Data'!D75))/(D$2-D$3)*10))),1)</f>
        <v>0.1</v>
      </c>
      <c r="E74" s="47">
        <f t="shared" si="79"/>
        <v>0.1</v>
      </c>
      <c r="F74" s="47">
        <f>IF('[1]Indicator Data'!E75="No data",0.1,(ROUND(IF('[1]Indicator Data'!E75=0,0,IF(LOG('[1]Indicator Data'!E75)&gt;F$2,10,IF(LOG('[1]Indicator Data'!E75)&lt;F$3,0,10-(F$2-LOG('[1]Indicator Data'!E75))/(F$2-F$3)*10))),1)))</f>
        <v>4.4000000000000004</v>
      </c>
      <c r="G74" s="47">
        <f>ROUND(IF('[1]Indicator Data'!F75=0,0,IF(LOG('[1]Indicator Data'!F75)&gt;G$2,10,IF(LOG('[1]Indicator Data'!F75)&lt;G$3,0,10-(G$2-LOG('[1]Indicator Data'!F75))/(G$2-G$3)*10))),1)</f>
        <v>1</v>
      </c>
      <c r="H74" s="47">
        <f>ROUND(IF('[1]Indicator Data'!G75=0,0,IF(LOG('[1]Indicator Data'!G75)&gt;H$2,10,IF(LOG('[1]Indicator Data'!G75)&lt;H$3,0,10-(H$2-LOG('[1]Indicator Data'!G75))/(H$2-H$3)*10))),1)</f>
        <v>0</v>
      </c>
      <c r="I74" s="47">
        <f>ROUND(IF('[1]Indicator Data'!H75=0,0,IF(LOG('[1]Indicator Data'!H75)&gt;I$2,10,IF(LOG('[1]Indicator Data'!H75)&lt;I$3,0,10-(I$2-LOG('[1]Indicator Data'!H75))/(I$2-I$3)*10))),1)</f>
        <v>0</v>
      </c>
      <c r="J74" s="47">
        <f t="shared" si="80"/>
        <v>0</v>
      </c>
      <c r="K74" s="47">
        <f>ROUND(IF('[1]Indicator Data'!I75=0,0,IF(LOG('[1]Indicator Data'!I75)&gt;K$2,10,IF(LOG('[1]Indicator Data'!I75)&lt;K$3,0,10-(K$2-LOG('[1]Indicator Data'!I75))/(K$2-K$3)*10))),1)</f>
        <v>0</v>
      </c>
      <c r="L74" s="47">
        <f t="shared" si="81"/>
        <v>0</v>
      </c>
      <c r="M74" s="47">
        <f>ROUND(IF('[1]Indicator Data'!J75=0,0,IF(LOG('[1]Indicator Data'!J75)&gt;M$2,10,IF(LOG('[1]Indicator Data'!J75)&lt;M$3,0,10-(M$2-LOG('[1]Indicator Data'!J75))/(M$2-M$3)*10))),1)</f>
        <v>6.4</v>
      </c>
      <c r="N74" s="48">
        <f>'[1]Indicator Data'!C75/'[1]Indicator Data'!$CB75</f>
        <v>0</v>
      </c>
      <c r="O74" s="48">
        <f>'[1]Indicator Data'!D75/'[1]Indicator Data'!$CB75</f>
        <v>0</v>
      </c>
      <c r="P74" s="48">
        <f>IF(F74=0.1,"x",'[1]Indicator Data'!E75/'[1]Indicator Data'!$CB75)</f>
        <v>3.0862689034393824E-3</v>
      </c>
      <c r="Q74" s="48">
        <f>'[1]Indicator Data'!F75/'[1]Indicator Data'!$CB75</f>
        <v>2.2748309990136985E-8</v>
      </c>
      <c r="R74" s="48">
        <f>'[1]Indicator Data'!G75/'[1]Indicator Data'!$CB75</f>
        <v>0</v>
      </c>
      <c r="S74" s="48">
        <f>'[1]Indicator Data'!H75/'[1]Indicator Data'!$CB75</f>
        <v>0</v>
      </c>
      <c r="T74" s="48">
        <f>'[1]Indicator Data'!I75/'[1]Indicator Data'!$CB75</f>
        <v>0</v>
      </c>
      <c r="U74" s="48">
        <f>'[1]Indicator Data'!J75/'[1]Indicator Data'!$CB75</f>
        <v>2.0424732612572992E-3</v>
      </c>
      <c r="V74" s="47">
        <f t="shared" si="82"/>
        <v>0</v>
      </c>
      <c r="W74" s="47">
        <f t="shared" si="83"/>
        <v>0</v>
      </c>
      <c r="X74" s="47">
        <f t="shared" si="84"/>
        <v>0</v>
      </c>
      <c r="Y74" s="47">
        <f t="shared" si="85"/>
        <v>2.1</v>
      </c>
      <c r="Z74" s="47">
        <f t="shared" si="86"/>
        <v>1.9</v>
      </c>
      <c r="AA74" s="47">
        <f t="shared" si="87"/>
        <v>0</v>
      </c>
      <c r="AB74" s="47">
        <f t="shared" si="88"/>
        <v>0</v>
      </c>
      <c r="AC74" s="47">
        <f t="shared" si="89"/>
        <v>0</v>
      </c>
      <c r="AD74" s="47">
        <f t="shared" si="90"/>
        <v>0</v>
      </c>
      <c r="AE74" s="47">
        <f t="shared" si="91"/>
        <v>0</v>
      </c>
      <c r="AF74" s="47">
        <f t="shared" si="92"/>
        <v>0.7</v>
      </c>
      <c r="AG74" s="47">
        <f>ROUND(IF('[1]Indicator Data'!K75=0,0,IF('[1]Indicator Data'!K75&gt;AG$2,10,IF('[1]Indicator Data'!K75&lt;AG$3,0,10-(AG$2-'[1]Indicator Data'!K75)/(AG$2-AG$3)*10))),1)</f>
        <v>1.9</v>
      </c>
      <c r="AH74" s="47">
        <f t="shared" si="93"/>
        <v>0.1</v>
      </c>
      <c r="AI74" s="47">
        <f t="shared" si="93"/>
        <v>0.1</v>
      </c>
      <c r="AJ74" s="47">
        <f t="shared" si="94"/>
        <v>0</v>
      </c>
      <c r="AK74" s="47">
        <f t="shared" si="94"/>
        <v>0</v>
      </c>
      <c r="AL74" s="47">
        <f t="shared" si="95"/>
        <v>0</v>
      </c>
      <c r="AM74" s="47">
        <f t="shared" si="96"/>
        <v>0</v>
      </c>
      <c r="AN74" s="47">
        <f t="shared" si="97"/>
        <v>4.0999999999999996</v>
      </c>
      <c r="AO74" s="49">
        <f t="shared" si="98"/>
        <v>0.1</v>
      </c>
      <c r="AP74" s="49">
        <f t="shared" si="123"/>
        <v>3.3</v>
      </c>
      <c r="AQ74" s="49">
        <f t="shared" si="99"/>
        <v>1.5</v>
      </c>
      <c r="AR74" s="49">
        <f t="shared" si="100"/>
        <v>0</v>
      </c>
      <c r="AS74" s="47">
        <f t="shared" si="101"/>
        <v>3</v>
      </c>
      <c r="AT74" s="47">
        <f>IF('[1]Indicator Data'!L75="No data","x",IF('[1]Indicator Data'!CC75&lt;1000,"x",ROUND((IF('[1]Indicator Data'!L75&gt;AT$2,10,IF('[1]Indicator Data'!L75&lt;AT$3,0,10-(AT$2-'[1]Indicator Data'!L75)/(AT$2-AT$3)*10))),1)))</f>
        <v>1</v>
      </c>
      <c r="AU74" s="49">
        <f t="shared" si="102"/>
        <v>2</v>
      </c>
      <c r="AV74" s="47">
        <f>IF('[1]Indicator Data'!M75="No data","x",ROUND(IF('[1]Indicator Data'!M75=0,0,IF(LOG('[1]Indicator Data'!M75)&gt;AV$2,10,IF(LOG('[1]Indicator Data'!M75)&lt;AV$3,0,10-(AV$2-LOG('[1]Indicator Data'!M75))/(AV$2-AV$3)*10))),1))</f>
        <v>6.4</v>
      </c>
      <c r="AW74" s="48">
        <f>IF(AV74="x","x",'[1]Indicator Data'!M75/'[1]Indicator Data'!$CB75)</f>
        <v>0.16907212844454098</v>
      </c>
      <c r="AX74" s="47">
        <f t="shared" si="103"/>
        <v>1.9</v>
      </c>
      <c r="AY74" s="47">
        <f t="shared" si="124"/>
        <v>4.5</v>
      </c>
      <c r="AZ74" s="47">
        <f>IF('[1]Indicator Data'!N75="No data","x",ROUND(IF('[1]Indicator Data'!N75=0,0,IF(LOG('[1]Indicator Data'!N75)&gt;AZ$2,10,IF(LOG('[1]Indicator Data'!N75)&lt;AZ$3,0,10-(AZ$2-LOG('[1]Indicator Data'!N75))/(AZ$2-AZ$3)*10))),1))</f>
        <v>0</v>
      </c>
      <c r="BA74" s="48">
        <f>IF(AZ74="x","x",'[1]Indicator Data'!N75/'[1]Indicator Data'!$CB75)</f>
        <v>0</v>
      </c>
      <c r="BB74" s="47">
        <f t="shared" si="104"/>
        <v>0</v>
      </c>
      <c r="BC74" s="47">
        <f t="shared" si="125"/>
        <v>0</v>
      </c>
      <c r="BD74" s="47">
        <f>IF('[1]Indicator Data'!O75="No data","x",ROUND(IF('[1]Indicator Data'!O75=0,0,IF(LOG('[1]Indicator Data'!O75)&gt;BD$2,10,IF(LOG('[1]Indicator Data'!O75)&lt;BD$3,0,10-(BD$2-LOG('[1]Indicator Data'!O75))/(BD$2-BD$3)*10))),1))</f>
        <v>8.5</v>
      </c>
      <c r="BE74" s="48">
        <f>IF(BD74="x","x",'[1]Indicator Data'!O75/'[1]Indicator Data'!$CB75)</f>
        <v>0.69430780709541451</v>
      </c>
      <c r="BF74" s="47">
        <f t="shared" si="105"/>
        <v>10</v>
      </c>
      <c r="BG74" s="47">
        <f t="shared" si="126"/>
        <v>9.4</v>
      </c>
      <c r="BH74" s="47">
        <f>IF('[1]Indicator Data'!P75="No data","x",ROUND(IF('[1]Indicator Data'!P75=0,0,IF(LOG('[1]Indicator Data'!P75)&gt;BH$2,10,IF(LOG('[1]Indicator Data'!P75)&lt;BH$3,0,10-(BH$2-LOG('[1]Indicator Data'!P75))/(BH$2-BH$3)*10))),1))</f>
        <v>0</v>
      </c>
      <c r="BI74" s="48">
        <f>IF(BH74="x","x",'[1]Indicator Data'!P75/'[1]Indicator Data'!$CB75)</f>
        <v>0</v>
      </c>
      <c r="BJ74" s="47">
        <f t="shared" si="106"/>
        <v>0</v>
      </c>
      <c r="BK74" s="47">
        <f t="shared" si="127"/>
        <v>0</v>
      </c>
      <c r="BL74" s="47">
        <f t="shared" si="128"/>
        <v>5</v>
      </c>
      <c r="BM74" s="47">
        <f>ROUND(IF('[1]Indicator Data'!Q75=0,0,IF(LOG('[1]Indicator Data'!Q75)&gt;BM$2,10,IF(LOG('[1]Indicator Data'!Q75)&lt;BM$3,0,10-(BM$2-LOG('[1]Indicator Data'!Q75))/(BM$2-BM$3)*10))),1)</f>
        <v>0</v>
      </c>
      <c r="BN74" s="50">
        <f>'[1]Indicator Data'!R75</f>
        <v>0</v>
      </c>
      <c r="BO74" s="47">
        <f t="shared" si="107"/>
        <v>0</v>
      </c>
      <c r="BP74" s="47">
        <f t="shared" si="108"/>
        <v>0</v>
      </c>
      <c r="BQ74" s="47">
        <f>ROUND(IF('[1]Indicator Data'!S75=0,0,IF(LOG('[1]Indicator Data'!S75)&gt;BQ$2,10,IF(LOG('[1]Indicator Data'!S75)&lt;BQ$3,0,10-(BQ$2-LOG('[1]Indicator Data'!S75))/(BQ$2-BQ$3)*10))),1)</f>
        <v>7.5</v>
      </c>
      <c r="BR74" s="50">
        <f>'[1]Indicator Data'!T75</f>
        <v>1</v>
      </c>
      <c r="BS74" s="47">
        <f t="shared" si="109"/>
        <v>10</v>
      </c>
      <c r="BT74" s="47">
        <f t="shared" si="110"/>
        <v>9.1</v>
      </c>
      <c r="BU74" s="47">
        <f t="shared" si="111"/>
        <v>6.4</v>
      </c>
      <c r="BV74" s="47">
        <f>ROUND(IF('[1]Indicator Data'!U75=0,0,IF(LOG('[1]Indicator Data'!U75)&gt;BV$2,10,IF(LOG('[1]Indicator Data'!U75)&lt;BV$3,0,10-(BV$2-LOG('[1]Indicator Data'!U75))/(BV$2-BV$3)*10))),1)</f>
        <v>7.4</v>
      </c>
      <c r="BW74" s="48">
        <f>'[1]Indicator Data'!U75/'[1]Indicator Data'!$CB75</f>
        <v>0.8306361239912885</v>
      </c>
      <c r="BX74" s="47">
        <f t="shared" si="112"/>
        <v>9.1999999999999993</v>
      </c>
      <c r="BY74" s="47">
        <f t="shared" si="129"/>
        <v>8.4</v>
      </c>
      <c r="BZ74" s="47">
        <f>ROUND(IF('[1]Indicator Data'!V75=0,0,IF(LOG('[1]Indicator Data'!V75)&gt;BZ$2,10,IF(LOG('[1]Indicator Data'!V75)&lt;BZ$3,0,10-(BZ$2-LOG('[1]Indicator Data'!V75))/(BZ$2-BZ$3)*10))),1)</f>
        <v>7.5</v>
      </c>
      <c r="CA74" s="48">
        <f>IF('[1]Indicator Data'!V75/'[1]Indicator Data'!$CB75&gt;1,1,'[1]Indicator Data'!V75/'[1]Indicator Data'!$CB75)</f>
        <v>0.96624278939235475</v>
      </c>
      <c r="CB74" s="47">
        <f t="shared" si="113"/>
        <v>9.6999999999999993</v>
      </c>
      <c r="CC74" s="47">
        <f t="shared" si="130"/>
        <v>8.9</v>
      </c>
      <c r="CD74" s="47">
        <f>ROUND(IF('[1]Indicator Data'!W75=0,0,IF(LOG('[1]Indicator Data'!W75)&gt;CD$2,10,IF(LOG('[1]Indicator Data'!W75)&lt;CD$3,0,10-(CD$2-LOG('[1]Indicator Data'!W75))/(CD$2-CD$3)*10))),1)</f>
        <v>7.5</v>
      </c>
      <c r="CE74" s="48">
        <f>'[1]Indicator Data'!W75/'[1]Indicator Data'!$CB75</f>
        <v>0.97067989682016531</v>
      </c>
      <c r="CF74" s="47">
        <f t="shared" si="114"/>
        <v>9.6999999999999993</v>
      </c>
      <c r="CG74" s="47">
        <f t="shared" si="131"/>
        <v>8.9</v>
      </c>
      <c r="CH74" s="47">
        <f t="shared" si="115"/>
        <v>8.3000000000000007</v>
      </c>
      <c r="CI74" s="47">
        <f>IF('[1]Indicator Data'!BR75="No data","x",ROUND(IF('[1]Indicator Data'!BR75&gt;CI$2,0,IF('[1]Indicator Data'!BR75&lt;CI$3,10,(CI$2-'[1]Indicator Data'!BR75)/(CI$2-CI$3)*10)),1))</f>
        <v>8.8000000000000007</v>
      </c>
      <c r="CJ74" s="47">
        <f>IF('[1]Indicator Data'!BS75="No data","x",ROUND(IF('[1]Indicator Data'!BS75&gt;CJ$2,0,IF('[1]Indicator Data'!BS75&lt;CJ$3,10,(CJ$2-'[1]Indicator Data'!BS75)/(CJ$2-CJ$3)*10)),1))</f>
        <v>5.6</v>
      </c>
      <c r="CK74" s="47">
        <f>IF('[1]Indicator Data'!AC75="No data","x",ROUND(IF('[1]Indicator Data'!AC75&gt;CK$2,0,IF('[1]Indicator Data'!AC75&lt;CK$3,10,(CK$2-'[1]Indicator Data'!AC75)/(CK$2-CK$3)*10)),1))</f>
        <v>9.4</v>
      </c>
      <c r="CL74" s="47">
        <f t="shared" si="116"/>
        <v>7.9</v>
      </c>
      <c r="CM74" s="47">
        <f>IF('[1]Indicator Data'!X75="No data","x",ROUND(IF(LOG('[1]Indicator Data'!X75)&gt;CM$2,10,IF(LOG('[1]Indicator Data'!X75)&lt;CM$3,0,10-(CM$2-LOG('[1]Indicator Data'!X75))/(CM$2-CM$3)*10)),1))</f>
        <v>6.1</v>
      </c>
      <c r="CN74" s="47">
        <f>IF('[1]Indicator Data'!Y75="No data","x",ROUND(IF('[1]Indicator Data'!Y75&gt;CN$2,10,IF('[1]Indicator Data'!Y75&lt;CN$3,0,10-(CN$2-'[1]Indicator Data'!Y75)/(CN$2-CN$3)*10)),1))</f>
        <v>6.7</v>
      </c>
      <c r="CO74" s="47">
        <f>IF('[1]Indicator Data'!Z75="No data","x",ROUND(IF('[1]Indicator Data'!Z75&gt;CO$2,10,IF('[1]Indicator Data'!Z75&lt;CO$3,0,10-(CO$2-'[1]Indicator Data'!Z75)/(CO$2-CO$3)*10)),1))</f>
        <v>4.4000000000000004</v>
      </c>
      <c r="CP74" s="47" t="str">
        <f>IF('[1]Indicator Data'!AA75="No data","x",ROUND(IF('[1]Indicator Data'!AA75&gt;CP$2,10,IF('[1]Indicator Data'!AA75&lt;CP$3,0,10-(CP$2-'[1]Indicator Data'!AA75)/(CP$2-CP$3)*10)),1))</f>
        <v>x</v>
      </c>
      <c r="CQ74" s="47">
        <f t="shared" si="132"/>
        <v>5.7</v>
      </c>
      <c r="CR74" s="47">
        <f t="shared" si="133"/>
        <v>6.4</v>
      </c>
      <c r="CS74" s="47">
        <f>IF('[1]Indicator Data'!AF75="No data","x",ROUND(IF('[1]Indicator Data'!AF75&gt;CS$2,10,IF('[1]Indicator Data'!AF75&lt;CS$3,0,10-(CS$2-'[1]Indicator Data'!AF75)/(CS$2-CS$3)*10)),1))</f>
        <v>8.3000000000000007</v>
      </c>
      <c r="CT74" s="47">
        <f>IF('[1]Indicator Data'!AG75="No data","x",ROUND(IF('[1]Indicator Data'!AG75&gt;CT$2,10,IF('[1]Indicator Data'!AG75&lt;CT$3,0,10-(CT$2-'[1]Indicator Data'!AG75)/(CT$2-CT$3)*10)),1))</f>
        <v>7</v>
      </c>
      <c r="CU74" s="47">
        <f t="shared" si="134"/>
        <v>6.5</v>
      </c>
      <c r="CV74" s="47">
        <f>IF('[1]Indicator Data'!AB75="No data","x",ROUND(IF('[1]Indicator Data'!AB75&gt;CV$2,10,IF('[1]Indicator Data'!AB75&lt;CV$3,0,10-(CV$2-'[1]Indicator Data'!AB75)/(CV$2-CV$3)*10)),1))</f>
        <v>5.6</v>
      </c>
      <c r="CW74" s="47">
        <f t="shared" si="135"/>
        <v>7.4</v>
      </c>
      <c r="CX74" s="48">
        <f>IF('[1]Indicator Data'!AD75="No data","x",'[1]Indicator Data'!AD75/'[1]Indicator Data'!$CA75)</f>
        <v>4.8272406780901201E-5</v>
      </c>
      <c r="CY74" s="47">
        <f t="shared" si="117"/>
        <v>9.5</v>
      </c>
      <c r="CZ74" s="47">
        <f>IF('[1]Indicator Data'!AE75="No data","x",ROUND(IF('[1]Indicator Data'!AE75&gt;CZ$2,0,IF('[1]Indicator Data'!AE75&lt;CZ$3,10,(CZ$2-'[1]Indicator Data'!AE75)/(CZ$2-CZ$3)*10)),1))</f>
        <v>6</v>
      </c>
      <c r="DA74" s="47">
        <f t="shared" si="136"/>
        <v>7.8</v>
      </c>
      <c r="DB74" s="47">
        <f t="shared" si="137"/>
        <v>7.2</v>
      </c>
      <c r="DC74" s="49">
        <f t="shared" si="118"/>
        <v>6.9</v>
      </c>
      <c r="DD74" s="51">
        <f t="shared" si="119"/>
        <v>2.7</v>
      </c>
      <c r="DE74" s="47">
        <f>ROUND(IF('[1]Indicator Data'!AH75=0,0,IF('[1]Indicator Data'!AH75&gt;DE$2,10,IF('[1]Indicator Data'!AH75&lt;DE$3,0,10-(DE$2-'[1]Indicator Data'!AH75)/(DE$2-DE$3)*10))),1)</f>
        <v>1.2</v>
      </c>
      <c r="DF74" s="47">
        <f>ROUND(IF('[1]Indicator Data'!AI75=0,0,IF(LOG('[1]Indicator Data'!AI75)&gt;LOG(DF$2),10,IF(LOG('[1]Indicator Data'!AI75)&lt;LOG(DF$3),0,10-(LOG(DF$2)-LOG('[1]Indicator Data'!AI75))/(LOG(DF$2)-LOG(DF$3))*10))),1)</f>
        <v>2.7</v>
      </c>
      <c r="DG74" s="49">
        <f t="shared" si="120"/>
        <v>2</v>
      </c>
      <c r="DH74" s="47">
        <f>'[1]Indicator Data'!AJ75</f>
        <v>0</v>
      </c>
      <c r="DI74" s="47">
        <f>'[1]Indicator Data'!AK75</f>
        <v>0</v>
      </c>
      <c r="DJ74" s="49">
        <f t="shared" si="121"/>
        <v>0</v>
      </c>
      <c r="DK74" s="51">
        <f t="shared" si="122"/>
        <v>1.4</v>
      </c>
      <c r="DL74" s="20"/>
      <c r="DM74" s="52"/>
    </row>
    <row r="75" spans="1:117" s="6" customFormat="1" x14ac:dyDescent="0.3">
      <c r="A75" s="44" t="str">
        <f>'[1]Indicator Data'!A76</f>
        <v>Guyana</v>
      </c>
      <c r="B75" s="45" t="str">
        <f>'[1]Indicator Data'!B76</f>
        <v>GUY</v>
      </c>
      <c r="C75" s="46">
        <f>ROUND(IF('[1]Indicator Data'!C76=0,0.1,IF(LOG('[1]Indicator Data'!C76)&gt;C$2,10,IF(LOG('[1]Indicator Data'!C76)&lt;C$3,0,10-(C$2-LOG('[1]Indicator Data'!C76))/(C$2-C$3)*10))),1)</f>
        <v>0.1</v>
      </c>
      <c r="D75" s="47">
        <f>ROUND(IF('[1]Indicator Data'!D76=0,0.1,IF(LOG('[1]Indicator Data'!D76)&gt;D$2,10,IF(LOG('[1]Indicator Data'!D76)&lt;D$3,0,10-(D$2-LOG('[1]Indicator Data'!D76))/(D$2-D$3)*10))),1)</f>
        <v>0.1</v>
      </c>
      <c r="E75" s="47">
        <f t="shared" si="79"/>
        <v>0.1</v>
      </c>
      <c r="F75" s="47">
        <f>IF('[1]Indicator Data'!E76="No data",0.1,(ROUND(IF('[1]Indicator Data'!E76=0,0,IF(LOG('[1]Indicator Data'!E76)&gt;F$2,10,IF(LOG('[1]Indicator Data'!E76)&lt;F$3,0,10-(F$2-LOG('[1]Indicator Data'!E76))/(F$2-F$3)*10))),1)))</f>
        <v>4.4000000000000004</v>
      </c>
      <c r="G75" s="47">
        <f>ROUND(IF('[1]Indicator Data'!F76=0,0,IF(LOG('[1]Indicator Data'!F76)&gt;G$2,10,IF(LOG('[1]Indicator Data'!F76)&lt;G$3,0,10-(G$2-LOG('[1]Indicator Data'!F76))/(G$2-G$3)*10))),1)</f>
        <v>4.9000000000000004</v>
      </c>
      <c r="H75" s="47">
        <f>ROUND(IF('[1]Indicator Data'!G76=0,0,IF(LOG('[1]Indicator Data'!G76)&gt;H$2,10,IF(LOG('[1]Indicator Data'!G76)&lt;H$3,0,10-(H$2-LOG('[1]Indicator Data'!G76))/(H$2-H$3)*10))),1)</f>
        <v>0</v>
      </c>
      <c r="I75" s="47">
        <f>ROUND(IF('[1]Indicator Data'!H76=0,0,IF(LOG('[1]Indicator Data'!H76)&gt;I$2,10,IF(LOG('[1]Indicator Data'!H76)&lt;I$3,0,10-(I$2-LOG('[1]Indicator Data'!H76))/(I$2-I$3)*10))),1)</f>
        <v>0</v>
      </c>
      <c r="J75" s="47">
        <f t="shared" si="80"/>
        <v>0</v>
      </c>
      <c r="K75" s="47">
        <f>ROUND(IF('[1]Indicator Data'!I76=0,0,IF(LOG('[1]Indicator Data'!I76)&gt;K$2,10,IF(LOG('[1]Indicator Data'!I76)&lt;K$3,0,10-(K$2-LOG('[1]Indicator Data'!I76))/(K$2-K$3)*10))),1)</f>
        <v>0</v>
      </c>
      <c r="L75" s="47">
        <f t="shared" si="81"/>
        <v>0</v>
      </c>
      <c r="M75" s="47">
        <f>ROUND(IF('[1]Indicator Data'!J76=0,0,IF(LOG('[1]Indicator Data'!J76)&gt;M$2,10,IF(LOG('[1]Indicator Data'!J76)&lt;M$3,0,10-(M$2-LOG('[1]Indicator Data'!J76))/(M$2-M$3)*10))),1)</f>
        <v>8.1</v>
      </c>
      <c r="N75" s="48">
        <f>'[1]Indicator Data'!C76/'[1]Indicator Data'!$CB76</f>
        <v>0</v>
      </c>
      <c r="O75" s="48">
        <f>'[1]Indicator Data'!D76/'[1]Indicator Data'!$CB76</f>
        <v>0</v>
      </c>
      <c r="P75" s="48">
        <f>IF(F75=0.1,"x",'[1]Indicator Data'!E76/'[1]Indicator Data'!$CB76)</f>
        <v>7.7362736544027743E-3</v>
      </c>
      <c r="Q75" s="48">
        <f>'[1]Indicator Data'!F76/'[1]Indicator Data'!$CB76</f>
        <v>1.1980021107407447E-5</v>
      </c>
      <c r="R75" s="48">
        <f>'[1]Indicator Data'!G76/'[1]Indicator Data'!$CB76</f>
        <v>0</v>
      </c>
      <c r="S75" s="48">
        <f>'[1]Indicator Data'!H76/'[1]Indicator Data'!$CB76</f>
        <v>0</v>
      </c>
      <c r="T75" s="48">
        <f>'[1]Indicator Data'!I76/'[1]Indicator Data'!$CB76</f>
        <v>0</v>
      </c>
      <c r="U75" s="48">
        <f>'[1]Indicator Data'!J76/'[1]Indicator Data'!$CB76</f>
        <v>2.2659115369745353E-2</v>
      </c>
      <c r="V75" s="47">
        <f t="shared" si="82"/>
        <v>0</v>
      </c>
      <c r="W75" s="47">
        <f t="shared" si="83"/>
        <v>0</v>
      </c>
      <c r="X75" s="47">
        <f t="shared" si="84"/>
        <v>0</v>
      </c>
      <c r="Y75" s="47">
        <f t="shared" si="85"/>
        <v>5.2</v>
      </c>
      <c r="Z75" s="47">
        <f t="shared" si="86"/>
        <v>8</v>
      </c>
      <c r="AA75" s="47">
        <f t="shared" si="87"/>
        <v>0</v>
      </c>
      <c r="AB75" s="47">
        <f t="shared" si="88"/>
        <v>0</v>
      </c>
      <c r="AC75" s="47">
        <f t="shared" si="89"/>
        <v>0</v>
      </c>
      <c r="AD75" s="47">
        <f t="shared" si="90"/>
        <v>0</v>
      </c>
      <c r="AE75" s="47">
        <f t="shared" si="91"/>
        <v>0</v>
      </c>
      <c r="AF75" s="47">
        <f t="shared" si="92"/>
        <v>7.6</v>
      </c>
      <c r="AG75" s="47">
        <f>ROUND(IF('[1]Indicator Data'!K76=0,0,IF('[1]Indicator Data'!K76&gt;AG$2,10,IF('[1]Indicator Data'!K76&lt;AG$3,0,10-(AG$2-'[1]Indicator Data'!K76)/(AG$2-AG$3)*10))),1)</f>
        <v>2.9</v>
      </c>
      <c r="AH75" s="47">
        <f t="shared" si="93"/>
        <v>0.1</v>
      </c>
      <c r="AI75" s="47">
        <f t="shared" si="93"/>
        <v>0.1</v>
      </c>
      <c r="AJ75" s="47">
        <f t="shared" si="94"/>
        <v>0</v>
      </c>
      <c r="AK75" s="47">
        <f t="shared" si="94"/>
        <v>0</v>
      </c>
      <c r="AL75" s="47">
        <f t="shared" si="95"/>
        <v>0</v>
      </c>
      <c r="AM75" s="47">
        <f t="shared" si="96"/>
        <v>0</v>
      </c>
      <c r="AN75" s="47">
        <f t="shared" si="97"/>
        <v>7.9</v>
      </c>
      <c r="AO75" s="49">
        <f t="shared" si="98"/>
        <v>0.1</v>
      </c>
      <c r="AP75" s="49">
        <f t="shared" si="123"/>
        <v>4.8</v>
      </c>
      <c r="AQ75" s="49">
        <f t="shared" si="99"/>
        <v>6.7</v>
      </c>
      <c r="AR75" s="49">
        <f t="shared" si="100"/>
        <v>0</v>
      </c>
      <c r="AS75" s="47">
        <f t="shared" si="101"/>
        <v>5.4</v>
      </c>
      <c r="AT75" s="47">
        <f>IF('[1]Indicator Data'!L76="No data","x",IF('[1]Indicator Data'!CC76&lt;1000,"x",ROUND((IF('[1]Indicator Data'!L76&gt;AT$2,10,IF('[1]Indicator Data'!L76&lt;AT$3,0,10-(AT$2-'[1]Indicator Data'!L76)/(AT$2-AT$3)*10))),1)))</f>
        <v>2.9</v>
      </c>
      <c r="AU75" s="49">
        <f t="shared" si="102"/>
        <v>4.2</v>
      </c>
      <c r="AV75" s="47" t="str">
        <f>IF('[1]Indicator Data'!M76="No data","x",ROUND(IF('[1]Indicator Data'!M76=0,0,IF(LOG('[1]Indicator Data'!M76)&gt;AV$2,10,IF(LOG('[1]Indicator Data'!M76)&lt;AV$3,0,10-(AV$2-LOG('[1]Indicator Data'!M76))/(AV$2-AV$3)*10))),1))</f>
        <v>x</v>
      </c>
      <c r="AW75" s="48" t="str">
        <f>IF(AV75="x","x",'[1]Indicator Data'!M76/'[1]Indicator Data'!$CB76)</f>
        <v>x</v>
      </c>
      <c r="AX75" s="47" t="str">
        <f t="shared" si="103"/>
        <v>x</v>
      </c>
      <c r="AY75" s="47" t="str">
        <f t="shared" si="124"/>
        <v>x</v>
      </c>
      <c r="AZ75" s="47" t="str">
        <f>IF('[1]Indicator Data'!N76="No data","x",ROUND(IF('[1]Indicator Data'!N76=0,0,IF(LOG('[1]Indicator Data'!N76)&gt;AZ$2,10,IF(LOG('[1]Indicator Data'!N76)&lt;AZ$3,0,10-(AZ$2-LOG('[1]Indicator Data'!N76))/(AZ$2-AZ$3)*10))),1))</f>
        <v>x</v>
      </c>
      <c r="BA75" s="48" t="str">
        <f>IF(AZ75="x","x",'[1]Indicator Data'!N76/'[1]Indicator Data'!$CB76)</f>
        <v>x</v>
      </c>
      <c r="BB75" s="47" t="str">
        <f t="shared" si="104"/>
        <v>x</v>
      </c>
      <c r="BC75" s="47" t="str">
        <f t="shared" si="125"/>
        <v>x</v>
      </c>
      <c r="BD75" s="47" t="str">
        <f>IF('[1]Indicator Data'!O76="No data","x",ROUND(IF('[1]Indicator Data'!O76=0,0,IF(LOG('[1]Indicator Data'!O76)&gt;BD$2,10,IF(LOG('[1]Indicator Data'!O76)&lt;BD$3,0,10-(BD$2-LOG('[1]Indicator Data'!O76))/(BD$2-BD$3)*10))),1))</f>
        <v>x</v>
      </c>
      <c r="BE75" s="48" t="str">
        <f>IF(BD75="x","x",'[1]Indicator Data'!O76/'[1]Indicator Data'!$CB76)</f>
        <v>x</v>
      </c>
      <c r="BF75" s="47" t="str">
        <f t="shared" si="105"/>
        <v>x</v>
      </c>
      <c r="BG75" s="47" t="str">
        <f t="shared" si="126"/>
        <v>x</v>
      </c>
      <c r="BH75" s="47" t="str">
        <f>IF('[1]Indicator Data'!P76="No data","x",ROUND(IF('[1]Indicator Data'!P76=0,0,IF(LOG('[1]Indicator Data'!P76)&gt;BH$2,10,IF(LOG('[1]Indicator Data'!P76)&lt;BH$3,0,10-(BH$2-LOG('[1]Indicator Data'!P76))/(BH$2-BH$3)*10))),1))</f>
        <v>x</v>
      </c>
      <c r="BI75" s="48" t="str">
        <f>IF(BH75="x","x",'[1]Indicator Data'!P76/'[1]Indicator Data'!$CB76)</f>
        <v>x</v>
      </c>
      <c r="BJ75" s="47" t="str">
        <f t="shared" si="106"/>
        <v>x</v>
      </c>
      <c r="BK75" s="47" t="str">
        <f t="shared" si="127"/>
        <v>x</v>
      </c>
      <c r="BL75" s="47" t="str">
        <f t="shared" si="128"/>
        <v>x</v>
      </c>
      <c r="BM75" s="47">
        <f>ROUND(IF('[1]Indicator Data'!Q76=0,0,IF(LOG('[1]Indicator Data'!Q76)&gt;BM$2,10,IF(LOG('[1]Indicator Data'!Q76)&lt;BM$3,0,10-(BM$2-LOG('[1]Indicator Data'!Q76))/(BM$2-BM$3)*10))),1)</f>
        <v>7</v>
      </c>
      <c r="BN75" s="50">
        <f>'[1]Indicator Data'!R76</f>
        <v>1</v>
      </c>
      <c r="BO75" s="47">
        <f t="shared" si="107"/>
        <v>10</v>
      </c>
      <c r="BP75" s="47">
        <f t="shared" si="108"/>
        <v>9</v>
      </c>
      <c r="BQ75" s="47">
        <f>ROUND(IF('[1]Indicator Data'!S76=0,0,IF(LOG('[1]Indicator Data'!S76)&gt;BQ$2,10,IF(LOG('[1]Indicator Data'!S76)&lt;BQ$3,0,10-(BQ$2-LOG('[1]Indicator Data'!S76))/(BQ$2-BQ$3)*10))),1)</f>
        <v>7</v>
      </c>
      <c r="BR75" s="50">
        <f>'[1]Indicator Data'!T76</f>
        <v>1</v>
      </c>
      <c r="BS75" s="47">
        <f t="shared" si="109"/>
        <v>10</v>
      </c>
      <c r="BT75" s="47">
        <f t="shared" si="110"/>
        <v>9</v>
      </c>
      <c r="BU75" s="47">
        <f t="shared" si="111"/>
        <v>9</v>
      </c>
      <c r="BV75" s="47">
        <f>ROUND(IF('[1]Indicator Data'!U76=0,0,IF(LOG('[1]Indicator Data'!U76)&gt;BV$2,10,IF(LOG('[1]Indicator Data'!U76)&lt;BV$3,0,10-(BV$2-LOG('[1]Indicator Data'!U76))/(BV$2-BV$3)*10))),1)</f>
        <v>6.8</v>
      </c>
      <c r="BW75" s="48">
        <f>'[1]Indicator Data'!U76/'[1]Indicator Data'!$CB76</f>
        <v>0.70792755561592879</v>
      </c>
      <c r="BX75" s="47">
        <f t="shared" si="112"/>
        <v>7.9</v>
      </c>
      <c r="BY75" s="47">
        <f t="shared" si="129"/>
        <v>7.4</v>
      </c>
      <c r="BZ75" s="47">
        <f>ROUND(IF('[1]Indicator Data'!V76=0,0,IF(LOG('[1]Indicator Data'!V76)&gt;BZ$2,10,IF(LOG('[1]Indicator Data'!V76)&lt;BZ$3,0,10-(BZ$2-LOG('[1]Indicator Data'!V76))/(BZ$2-BZ$3)*10))),1)</f>
        <v>7</v>
      </c>
      <c r="CA75" s="48">
        <f>IF('[1]Indicator Data'!V76/'[1]Indicator Data'!$CB76&gt;1,1,'[1]Indicator Data'!V76/'[1]Indicator Data'!$CB76)</f>
        <v>0.98338195384322002</v>
      </c>
      <c r="CB75" s="47">
        <f t="shared" si="113"/>
        <v>9.8000000000000007</v>
      </c>
      <c r="CC75" s="47">
        <f t="shared" si="130"/>
        <v>8.8000000000000007</v>
      </c>
      <c r="CD75" s="47">
        <f>ROUND(IF('[1]Indicator Data'!W76=0,0,IF(LOG('[1]Indicator Data'!W76)&gt;CD$2,10,IF(LOG('[1]Indicator Data'!W76)&lt;CD$3,0,10-(CD$2-LOG('[1]Indicator Data'!W76))/(CD$2-CD$3)*10))),1)</f>
        <v>6.9</v>
      </c>
      <c r="CE75" s="48">
        <f>'[1]Indicator Data'!W76/'[1]Indicator Data'!$CB76</f>
        <v>0.90027324572366019</v>
      </c>
      <c r="CF75" s="47">
        <f t="shared" si="114"/>
        <v>9</v>
      </c>
      <c r="CG75" s="47">
        <f t="shared" si="131"/>
        <v>8.1</v>
      </c>
      <c r="CH75" s="47">
        <f t="shared" si="115"/>
        <v>8.4</v>
      </c>
      <c r="CI75" s="47">
        <f>IF('[1]Indicator Data'!BR76="No data","x",ROUND(IF('[1]Indicator Data'!BR76&gt;CI$2,0,IF('[1]Indicator Data'!BR76&lt;CI$3,10,(CI$2-'[1]Indicator Data'!BR76)/(CI$2-CI$3)*10)),1))</f>
        <v>1.6</v>
      </c>
      <c r="CJ75" s="47">
        <f>IF('[1]Indicator Data'!BS76="No data","x",ROUND(IF('[1]Indicator Data'!BS76&gt;CJ$2,0,IF('[1]Indicator Data'!BS76&lt;CJ$3,10,(CJ$2-'[1]Indicator Data'!BS76)/(CJ$2-CJ$3)*10)),1))</f>
        <v>0.7</v>
      </c>
      <c r="CK75" s="47">
        <f>IF('[1]Indicator Data'!AC76="No data","x",ROUND(IF('[1]Indicator Data'!AC76&gt;CK$2,0,IF('[1]Indicator Data'!AC76&lt;CK$3,10,(CK$2-'[1]Indicator Data'!AC76)/(CK$2-CK$3)*10)),1))</f>
        <v>2.2999999999999998</v>
      </c>
      <c r="CL75" s="47">
        <f t="shared" si="116"/>
        <v>1.5</v>
      </c>
      <c r="CM75" s="47">
        <f>IF('[1]Indicator Data'!X76="No data","x",ROUND(IF(LOG('[1]Indicator Data'!X76)&gt;CM$2,10,IF(LOG('[1]Indicator Data'!X76)&lt;CM$3,0,10-(CM$2-LOG('[1]Indicator Data'!X76))/(CM$2-CM$3)*10)),1))</f>
        <v>2</v>
      </c>
      <c r="CN75" s="47">
        <f>IF('[1]Indicator Data'!Y76="No data","x",ROUND(IF('[1]Indicator Data'!Y76&gt;CN$2,10,IF('[1]Indicator Data'!Y76&lt;CN$3,0,10-(CN$2-'[1]Indicator Data'!Y76)/(CN$2-CN$3)*10)),1))</f>
        <v>1.7</v>
      </c>
      <c r="CO75" s="47">
        <f>IF('[1]Indicator Data'!Z76="No data","x",ROUND(IF('[1]Indicator Data'!Z76&gt;CO$2,10,IF('[1]Indicator Data'!Z76&lt;CO$3,0,10-(CO$2-'[1]Indicator Data'!Z76)/(CO$2-CO$3)*10)),1))</f>
        <v>2.7</v>
      </c>
      <c r="CP75" s="47">
        <f>IF('[1]Indicator Data'!AA76="No data","x",ROUND(IF('[1]Indicator Data'!AA76&gt;CP$2,10,IF('[1]Indicator Data'!AA76&lt;CP$3,0,10-(CP$2-'[1]Indicator Data'!AA76)/(CP$2-CP$3)*10)),1))</f>
        <v>4.5</v>
      </c>
      <c r="CQ75" s="47">
        <f t="shared" si="132"/>
        <v>2.7</v>
      </c>
      <c r="CR75" s="47">
        <f t="shared" si="133"/>
        <v>2.2999999999999998</v>
      </c>
      <c r="CS75" s="47">
        <f>IF('[1]Indicator Data'!AF76="No data","x",ROUND(IF('[1]Indicator Data'!AF76&gt;CS$2,10,IF('[1]Indicator Data'!AF76&lt;CS$3,0,10-(CS$2-'[1]Indicator Data'!AF76)/(CS$2-CS$3)*10)),1))</f>
        <v>3.5</v>
      </c>
      <c r="CT75" s="47">
        <f>IF('[1]Indicator Data'!AG76="No data","x",ROUND(IF('[1]Indicator Data'!AG76&gt;CT$2,10,IF('[1]Indicator Data'!AG76&lt;CT$3,0,10-(CT$2-'[1]Indicator Data'!AG76)/(CT$2-CT$3)*10)),1))</f>
        <v>2.9</v>
      </c>
      <c r="CU75" s="47">
        <f t="shared" si="134"/>
        <v>2.9</v>
      </c>
      <c r="CV75" s="47">
        <f>IF('[1]Indicator Data'!AB76="No data","x",ROUND(IF('[1]Indicator Data'!AB76&gt;CV$2,10,IF('[1]Indicator Data'!AB76&lt;CV$3,0,10-(CV$2-'[1]Indicator Data'!AB76)/(CV$2-CV$3)*10)),1))</f>
        <v>0.2</v>
      </c>
      <c r="CW75" s="47">
        <f t="shared" si="135"/>
        <v>1.2</v>
      </c>
      <c r="CX75" s="48">
        <f>IF('[1]Indicator Data'!AD76="No data","x",'[1]Indicator Data'!AD76/'[1]Indicator Data'!$CA76)</f>
        <v>2.1613127559407495E-4</v>
      </c>
      <c r="CY75" s="47">
        <f t="shared" si="117"/>
        <v>7.8</v>
      </c>
      <c r="CZ75" s="47">
        <f>IF('[1]Indicator Data'!AE76="No data","x",ROUND(IF('[1]Indicator Data'!AE76&gt;CZ$2,0,IF('[1]Indicator Data'!AE76&lt;CZ$3,10,(CZ$2-'[1]Indicator Data'!AE76)/(CZ$2-CZ$3)*10)),1))</f>
        <v>0</v>
      </c>
      <c r="DA75" s="47">
        <f t="shared" si="136"/>
        <v>3.9</v>
      </c>
      <c r="DB75" s="47">
        <f t="shared" si="137"/>
        <v>2.7</v>
      </c>
      <c r="DC75" s="49">
        <f t="shared" si="118"/>
        <v>5.3</v>
      </c>
      <c r="DD75" s="51">
        <f t="shared" si="119"/>
        <v>3.9</v>
      </c>
      <c r="DE75" s="47">
        <f>ROUND(IF('[1]Indicator Data'!AH76=0,0,IF('[1]Indicator Data'!AH76&gt;DE$2,10,IF('[1]Indicator Data'!AH76&lt;DE$3,0,10-(DE$2-'[1]Indicator Data'!AH76)/(DE$2-DE$3)*10))),1)</f>
        <v>0.1</v>
      </c>
      <c r="DF75" s="47">
        <f>ROUND(IF('[1]Indicator Data'!AI76=0,0,IF(LOG('[1]Indicator Data'!AI76)&gt;LOG(DF$2),10,IF(LOG('[1]Indicator Data'!AI76)&lt;LOG(DF$3),0,10-(LOG(DF$2)-LOG('[1]Indicator Data'!AI76))/(LOG(DF$2)-LOG(DF$3))*10))),1)</f>
        <v>0</v>
      </c>
      <c r="DG75" s="49">
        <f t="shared" si="120"/>
        <v>0.1</v>
      </c>
      <c r="DH75" s="47">
        <f>'[1]Indicator Data'!AJ76</f>
        <v>0</v>
      </c>
      <c r="DI75" s="47">
        <f>'[1]Indicator Data'!AK76</f>
        <v>0</v>
      </c>
      <c r="DJ75" s="49">
        <f t="shared" si="121"/>
        <v>0</v>
      </c>
      <c r="DK75" s="51">
        <f t="shared" si="122"/>
        <v>0.1</v>
      </c>
      <c r="DL75" s="20"/>
      <c r="DM75" s="52"/>
    </row>
    <row r="76" spans="1:117" s="6" customFormat="1" x14ac:dyDescent="0.3">
      <c r="A76" s="44" t="str">
        <f>'[1]Indicator Data'!A77</f>
        <v>Haiti</v>
      </c>
      <c r="B76" s="45" t="str">
        <f>'[1]Indicator Data'!B77</f>
        <v>HTI</v>
      </c>
      <c r="C76" s="46">
        <f>ROUND(IF('[1]Indicator Data'!C77=0,0.1,IF(LOG('[1]Indicator Data'!C77)&gt;C$2,10,IF(LOG('[1]Indicator Data'!C77)&lt;C$3,0,10-(C$2-LOG('[1]Indicator Data'!C77))/(C$2-C$3)*10))),1)</f>
        <v>8.4</v>
      </c>
      <c r="D76" s="47">
        <f>ROUND(IF('[1]Indicator Data'!D77=0,0.1,IF(LOG('[1]Indicator Data'!D77)&gt;D$2,10,IF(LOG('[1]Indicator Data'!D77)&lt;D$3,0,10-(D$2-LOG('[1]Indicator Data'!D77))/(D$2-D$3)*10))),1)</f>
        <v>10</v>
      </c>
      <c r="E76" s="47">
        <f t="shared" si="79"/>
        <v>9.4</v>
      </c>
      <c r="F76" s="47">
        <f>IF('[1]Indicator Data'!E77="No data",0.1,(ROUND(IF('[1]Indicator Data'!E77=0,0,IF(LOG('[1]Indicator Data'!E77)&gt;F$2,10,IF(LOG('[1]Indicator Data'!E77)&lt;F$3,0,10-(F$2-LOG('[1]Indicator Data'!E77))/(F$2-F$3)*10))),1)))</f>
        <v>6.1</v>
      </c>
      <c r="G76" s="47">
        <f>ROUND(IF('[1]Indicator Data'!F77=0,0,IF(LOG('[1]Indicator Data'!F77)&gt;G$2,10,IF(LOG('[1]Indicator Data'!F77)&lt;G$3,0,10-(G$2-LOG('[1]Indicator Data'!F77))/(G$2-G$3)*10))),1)</f>
        <v>5.9</v>
      </c>
      <c r="H76" s="47">
        <f>ROUND(IF('[1]Indicator Data'!G77=0,0,IF(LOG('[1]Indicator Data'!G77)&gt;H$2,10,IF(LOG('[1]Indicator Data'!G77)&lt;H$3,0,10-(H$2-LOG('[1]Indicator Data'!G77))/(H$2-H$3)*10))),1)</f>
        <v>8.3000000000000007</v>
      </c>
      <c r="I76" s="47">
        <f>ROUND(IF('[1]Indicator Data'!H77=0,0,IF(LOG('[1]Indicator Data'!H77)&gt;I$2,10,IF(LOG('[1]Indicator Data'!H77)&lt;I$3,0,10-(I$2-LOG('[1]Indicator Data'!H77))/(I$2-I$3)*10))),1)</f>
        <v>9.1</v>
      </c>
      <c r="J76" s="47">
        <f t="shared" si="80"/>
        <v>8.6999999999999993</v>
      </c>
      <c r="K76" s="47">
        <f>ROUND(IF('[1]Indicator Data'!I77=0,0,IF(LOG('[1]Indicator Data'!I77)&gt;K$2,10,IF(LOG('[1]Indicator Data'!I77)&lt;K$3,0,10-(K$2-LOG('[1]Indicator Data'!I77))/(K$2-K$3)*10))),1)</f>
        <v>6.8</v>
      </c>
      <c r="L76" s="47">
        <f t="shared" si="81"/>
        <v>7.9</v>
      </c>
      <c r="M76" s="47">
        <f>ROUND(IF('[1]Indicator Data'!J77=0,0,IF(LOG('[1]Indicator Data'!J77)&gt;M$2,10,IF(LOG('[1]Indicator Data'!J77)&lt;M$3,0,10-(M$2-LOG('[1]Indicator Data'!J77))/(M$2-M$3)*10))),1)</f>
        <v>10</v>
      </c>
      <c r="N76" s="48">
        <f>'[1]Indicator Data'!C77/'[1]Indicator Data'!$CB77</f>
        <v>2.08580308360666E-3</v>
      </c>
      <c r="O76" s="48">
        <f>'[1]Indicator Data'!D77/'[1]Indicator Data'!$CB77</f>
        <v>1.2562826450917088E-3</v>
      </c>
      <c r="P76" s="48">
        <f>IF(F76=0.1,"x",'[1]Indicator Data'!E77/'[1]Indicator Data'!$CB77)</f>
        <v>2.6384992613163755E-3</v>
      </c>
      <c r="Q76" s="48">
        <f>'[1]Indicator Data'!F77/'[1]Indicator Data'!$CB77</f>
        <v>3.4187673779100945E-6</v>
      </c>
      <c r="R76" s="48">
        <f>'[1]Indicator Data'!G77/'[1]Indicator Data'!$CB77</f>
        <v>1.8992184861594312E-2</v>
      </c>
      <c r="S76" s="48">
        <f>'[1]Indicator Data'!H77/'[1]Indicator Data'!$CB77</f>
        <v>2.1309880672461447E-3</v>
      </c>
      <c r="T76" s="48">
        <f>'[1]Indicator Data'!I77/'[1]Indicator Data'!$CB77</f>
        <v>2.4395742241769525E-3</v>
      </c>
      <c r="U76" s="48">
        <f>'[1]Indicator Data'!J77/'[1]Indicator Data'!$CB77</f>
        <v>1.5019962556446139E-2</v>
      </c>
      <c r="V76" s="47">
        <f t="shared" si="82"/>
        <v>10</v>
      </c>
      <c r="W76" s="47">
        <f t="shared" si="83"/>
        <v>10</v>
      </c>
      <c r="X76" s="47">
        <f t="shared" si="84"/>
        <v>10</v>
      </c>
      <c r="Y76" s="47">
        <f t="shared" si="85"/>
        <v>1.8</v>
      </c>
      <c r="Z76" s="47">
        <f t="shared" si="86"/>
        <v>6.7</v>
      </c>
      <c r="AA76" s="47">
        <f t="shared" si="87"/>
        <v>10</v>
      </c>
      <c r="AB76" s="47">
        <f t="shared" si="88"/>
        <v>4.3</v>
      </c>
      <c r="AC76" s="47">
        <f t="shared" si="89"/>
        <v>8.4</v>
      </c>
      <c r="AD76" s="47">
        <f t="shared" si="90"/>
        <v>2.4</v>
      </c>
      <c r="AE76" s="47">
        <f t="shared" si="91"/>
        <v>6.3</v>
      </c>
      <c r="AF76" s="47">
        <f t="shared" si="92"/>
        <v>5</v>
      </c>
      <c r="AG76" s="47">
        <f>ROUND(IF('[1]Indicator Data'!K77=0,0,IF('[1]Indicator Data'!K77&gt;AG$2,10,IF('[1]Indicator Data'!K77&lt;AG$3,0,10-(AG$2-'[1]Indicator Data'!K77)/(AG$2-AG$3)*10))),1)</f>
        <v>4.8</v>
      </c>
      <c r="AH76" s="47">
        <f t="shared" si="93"/>
        <v>9.1999999999999993</v>
      </c>
      <c r="AI76" s="47">
        <f t="shared" si="93"/>
        <v>10</v>
      </c>
      <c r="AJ76" s="47">
        <f t="shared" si="94"/>
        <v>9.1999999999999993</v>
      </c>
      <c r="AK76" s="47">
        <f t="shared" si="94"/>
        <v>6.7</v>
      </c>
      <c r="AL76" s="47">
        <f t="shared" si="95"/>
        <v>8.1999999999999993</v>
      </c>
      <c r="AM76" s="47">
        <f t="shared" si="96"/>
        <v>4.5999999999999996</v>
      </c>
      <c r="AN76" s="47">
        <f t="shared" si="97"/>
        <v>8.5</v>
      </c>
      <c r="AO76" s="49">
        <f t="shared" si="98"/>
        <v>9.6999999999999993</v>
      </c>
      <c r="AP76" s="49">
        <f t="shared" si="123"/>
        <v>4.3</v>
      </c>
      <c r="AQ76" s="49">
        <f t="shared" si="99"/>
        <v>6.3</v>
      </c>
      <c r="AR76" s="49">
        <f t="shared" si="100"/>
        <v>7.2</v>
      </c>
      <c r="AS76" s="47">
        <f t="shared" si="101"/>
        <v>6.7</v>
      </c>
      <c r="AT76" s="47">
        <f>IF('[1]Indicator Data'!L77="No data","x",IF('[1]Indicator Data'!CC77&lt;1000,"x",ROUND((IF('[1]Indicator Data'!L77&gt;AT$2,10,IF('[1]Indicator Data'!L77&lt;AT$3,0,10-(AT$2-'[1]Indicator Data'!L77)/(AT$2-AT$3)*10))),1)))</f>
        <v>1</v>
      </c>
      <c r="AU76" s="49">
        <f t="shared" si="102"/>
        <v>3.9</v>
      </c>
      <c r="AV76" s="47" t="str">
        <f>IF('[1]Indicator Data'!M77="No data","x",ROUND(IF('[1]Indicator Data'!M77=0,0,IF(LOG('[1]Indicator Data'!M77)&gt;AV$2,10,IF(LOG('[1]Indicator Data'!M77)&lt;AV$3,0,10-(AV$2-LOG('[1]Indicator Data'!M77))/(AV$2-AV$3)*10))),1))</f>
        <v>x</v>
      </c>
      <c r="AW76" s="48" t="str">
        <f>IF(AV76="x","x",'[1]Indicator Data'!M77/'[1]Indicator Data'!$CB77)</f>
        <v>x</v>
      </c>
      <c r="AX76" s="47" t="str">
        <f t="shared" si="103"/>
        <v>x</v>
      </c>
      <c r="AY76" s="47" t="str">
        <f t="shared" si="124"/>
        <v>x</v>
      </c>
      <c r="AZ76" s="47" t="str">
        <f>IF('[1]Indicator Data'!N77="No data","x",ROUND(IF('[1]Indicator Data'!N77=0,0,IF(LOG('[1]Indicator Data'!N77)&gt;AZ$2,10,IF(LOG('[1]Indicator Data'!N77)&lt;AZ$3,0,10-(AZ$2-LOG('[1]Indicator Data'!N77))/(AZ$2-AZ$3)*10))),1))</f>
        <v>x</v>
      </c>
      <c r="BA76" s="48" t="str">
        <f>IF(AZ76="x","x",'[1]Indicator Data'!N77/'[1]Indicator Data'!$CB77)</f>
        <v>x</v>
      </c>
      <c r="BB76" s="47" t="str">
        <f t="shared" si="104"/>
        <v>x</v>
      </c>
      <c r="BC76" s="47" t="str">
        <f t="shared" si="125"/>
        <v>x</v>
      </c>
      <c r="BD76" s="47" t="str">
        <f>IF('[1]Indicator Data'!O77="No data","x",ROUND(IF('[1]Indicator Data'!O77=0,0,IF(LOG('[1]Indicator Data'!O77)&gt;BD$2,10,IF(LOG('[1]Indicator Data'!O77)&lt;BD$3,0,10-(BD$2-LOG('[1]Indicator Data'!O77))/(BD$2-BD$3)*10))),1))</f>
        <v>x</v>
      </c>
      <c r="BE76" s="48" t="str">
        <f>IF(BD76="x","x",'[1]Indicator Data'!O77/'[1]Indicator Data'!$CB77)</f>
        <v>x</v>
      </c>
      <c r="BF76" s="47" t="str">
        <f t="shared" si="105"/>
        <v>x</v>
      </c>
      <c r="BG76" s="47" t="str">
        <f t="shared" si="126"/>
        <v>x</v>
      </c>
      <c r="BH76" s="47" t="str">
        <f>IF('[1]Indicator Data'!P77="No data","x",ROUND(IF('[1]Indicator Data'!P77=0,0,IF(LOG('[1]Indicator Data'!P77)&gt;BH$2,10,IF(LOG('[1]Indicator Data'!P77)&lt;BH$3,0,10-(BH$2-LOG('[1]Indicator Data'!P77))/(BH$2-BH$3)*10))),1))</f>
        <v>x</v>
      </c>
      <c r="BI76" s="48" t="str">
        <f>IF(BH76="x","x",'[1]Indicator Data'!P77/'[1]Indicator Data'!$CB77)</f>
        <v>x</v>
      </c>
      <c r="BJ76" s="47" t="str">
        <f t="shared" si="106"/>
        <v>x</v>
      </c>
      <c r="BK76" s="47" t="str">
        <f t="shared" si="127"/>
        <v>x</v>
      </c>
      <c r="BL76" s="47" t="str">
        <f t="shared" si="128"/>
        <v>x</v>
      </c>
      <c r="BM76" s="47">
        <f>ROUND(IF('[1]Indicator Data'!Q77=0,0,IF(LOG('[1]Indicator Data'!Q77)&gt;BM$2,10,IF(LOG('[1]Indicator Data'!Q77)&lt;BM$3,0,10-(BM$2-LOG('[1]Indicator Data'!Q77))/(BM$2-BM$3)*10))),1)</f>
        <v>6.6</v>
      </c>
      <c r="BN76" s="50">
        <f>'[1]Indicator Data'!R77</f>
        <v>3.2132475000000001E-2</v>
      </c>
      <c r="BO76" s="47">
        <f t="shared" si="107"/>
        <v>0.3</v>
      </c>
      <c r="BP76" s="47">
        <f t="shared" si="108"/>
        <v>4.0999999999999996</v>
      </c>
      <c r="BQ76" s="47">
        <f>ROUND(IF('[1]Indicator Data'!S77=0,0,IF(LOG('[1]Indicator Data'!S77)&gt;BQ$2,10,IF(LOG('[1]Indicator Data'!S77)&lt;BQ$3,0,10-(BQ$2-LOG('[1]Indicator Data'!S77))/(BQ$2-BQ$3)*10))),1)</f>
        <v>8.6</v>
      </c>
      <c r="BR76" s="50">
        <f>'[1]Indicator Data'!T77</f>
        <v>0.93368811500000004</v>
      </c>
      <c r="BS76" s="47">
        <f t="shared" si="109"/>
        <v>9.3000000000000007</v>
      </c>
      <c r="BT76" s="47">
        <f t="shared" si="110"/>
        <v>9</v>
      </c>
      <c r="BU76" s="47">
        <f t="shared" si="111"/>
        <v>7.3</v>
      </c>
      <c r="BV76" s="47">
        <f>ROUND(IF('[1]Indicator Data'!U77=0,0,IF(LOG('[1]Indicator Data'!U77)&gt;BV$2,10,IF(LOG('[1]Indicator Data'!U77)&lt;BV$3,0,10-(BV$2-LOG('[1]Indicator Data'!U77))/(BV$2-BV$3)*10))),1)</f>
        <v>8.5</v>
      </c>
      <c r="BW76" s="48">
        <f>'[1]Indicator Data'!U77/'[1]Indicator Data'!$CB77</f>
        <v>0.81431370712453732</v>
      </c>
      <c r="BX76" s="47">
        <f t="shared" si="112"/>
        <v>9</v>
      </c>
      <c r="BY76" s="47">
        <f t="shared" si="129"/>
        <v>8.8000000000000007</v>
      </c>
      <c r="BZ76" s="47">
        <f>ROUND(IF('[1]Indicator Data'!V77=0,0,IF(LOG('[1]Indicator Data'!V77)&gt;BZ$2,10,IF(LOG('[1]Indicator Data'!V77)&lt;BZ$3,0,10-(BZ$2-LOG('[1]Indicator Data'!V77))/(BZ$2-BZ$3)*10))),1)</f>
        <v>8.6</v>
      </c>
      <c r="CA76" s="48">
        <f>IF('[1]Indicator Data'!V77/'[1]Indicator Data'!$CB77&gt;1,1,'[1]Indicator Data'!V77/'[1]Indicator Data'!$CB77)</f>
        <v>0.92293794712655985</v>
      </c>
      <c r="CB76" s="47">
        <f t="shared" si="113"/>
        <v>9.1999999999999993</v>
      </c>
      <c r="CC76" s="47">
        <f t="shared" si="130"/>
        <v>8.9</v>
      </c>
      <c r="CD76" s="47">
        <f>ROUND(IF('[1]Indicator Data'!W77=0,0,IF(LOG('[1]Indicator Data'!W77)&gt;CD$2,10,IF(LOG('[1]Indicator Data'!W77)&lt;CD$3,0,10-(CD$2-LOG('[1]Indicator Data'!W77))/(CD$2-CD$3)*10))),1)</f>
        <v>8.5</v>
      </c>
      <c r="CE76" s="48">
        <f>'[1]Indicator Data'!W77/'[1]Indicator Data'!$CB77</f>
        <v>0.86705353600518253</v>
      </c>
      <c r="CF76" s="47">
        <f t="shared" si="114"/>
        <v>8.6999999999999993</v>
      </c>
      <c r="CG76" s="47">
        <f t="shared" si="131"/>
        <v>8.6</v>
      </c>
      <c r="CH76" s="47">
        <f t="shared" si="115"/>
        <v>8.5</v>
      </c>
      <c r="CI76" s="47">
        <f>IF('[1]Indicator Data'!BR77="No data","x",ROUND(IF('[1]Indicator Data'!BR77&gt;CI$2,0,IF('[1]Indicator Data'!BR77&lt;CI$3,10,(CI$2-'[1]Indicator Data'!BR77)/(CI$2-CI$3)*10)),1))</f>
        <v>7.3</v>
      </c>
      <c r="CJ76" s="47">
        <f>IF('[1]Indicator Data'!BS77="No data","x",ROUND(IF('[1]Indicator Data'!BS77&gt;CJ$2,0,IF('[1]Indicator Data'!BS77&lt;CJ$3,10,(CJ$2-'[1]Indicator Data'!BS77)/(CJ$2-CJ$3)*10)),1))</f>
        <v>5.8</v>
      </c>
      <c r="CK76" s="47">
        <f>IF('[1]Indicator Data'!AC77="No data","x",ROUND(IF('[1]Indicator Data'!AC77&gt;CK$2,0,IF('[1]Indicator Data'!AC77&lt;CK$3,10,(CK$2-'[1]Indicator Data'!AC77)/(CK$2-CK$3)*10)),1))</f>
        <v>7.7</v>
      </c>
      <c r="CL76" s="47">
        <f t="shared" si="116"/>
        <v>6.9</v>
      </c>
      <c r="CM76" s="47">
        <f>IF('[1]Indicator Data'!X77="No data","x",ROUND(IF(LOG('[1]Indicator Data'!X77)&gt;CM$2,10,IF(LOG('[1]Indicator Data'!X77)&lt;CM$3,0,10-(CM$2-LOG('[1]Indicator Data'!X77))/(CM$2-CM$3)*10)),1))</f>
        <v>8.6999999999999993</v>
      </c>
      <c r="CN76" s="47">
        <f>IF('[1]Indicator Data'!Y77="No data","x",ROUND(IF('[1]Indicator Data'!Y77&gt;CN$2,10,IF('[1]Indicator Data'!Y77&lt;CN$3,0,10-(CN$2-'[1]Indicator Data'!Y77)/(CN$2-CN$3)*10)),1))</f>
        <v>5.6</v>
      </c>
      <c r="CO76" s="47">
        <f>IF('[1]Indicator Data'!Z77="No data","x",ROUND(IF('[1]Indicator Data'!Z77&gt;CO$2,10,IF('[1]Indicator Data'!Z77&lt;CO$3,0,10-(CO$2-'[1]Indicator Data'!Z77)/(CO$2-CO$3)*10)),1))</f>
        <v>5.7</v>
      </c>
      <c r="CP76" s="47">
        <f>IF('[1]Indicator Data'!AA77="No data","x",ROUND(IF('[1]Indicator Data'!AA77&gt;CP$2,10,IF('[1]Indicator Data'!AA77&lt;CP$3,0,10-(CP$2-'[1]Indicator Data'!AA77)/(CP$2-CP$3)*10)),1))</f>
        <v>5.7</v>
      </c>
      <c r="CQ76" s="47">
        <f t="shared" si="132"/>
        <v>6.4</v>
      </c>
      <c r="CR76" s="47">
        <f t="shared" si="133"/>
        <v>6.6</v>
      </c>
      <c r="CS76" s="47">
        <f>IF('[1]Indicator Data'!AF77="No data","x",ROUND(IF('[1]Indicator Data'!AF77&gt;CS$2,10,IF('[1]Indicator Data'!AF77&lt;CS$3,0,10-(CS$2-'[1]Indicator Data'!AF77)/(CS$2-CS$3)*10)),1))</f>
        <v>7.3</v>
      </c>
      <c r="CT76" s="47">
        <f>IF('[1]Indicator Data'!AG77="No data","x",ROUND(IF('[1]Indicator Data'!AG77&gt;CT$2,10,IF('[1]Indicator Data'!AG77&lt;CT$3,0,10-(CT$2-'[1]Indicator Data'!AG77)/(CT$2-CT$3)*10)),1))</f>
        <v>4.0999999999999996</v>
      </c>
      <c r="CU76" s="47">
        <f t="shared" si="134"/>
        <v>6.2</v>
      </c>
      <c r="CV76" s="47">
        <f>IF('[1]Indicator Data'!AB77="No data","x",ROUND(IF('[1]Indicator Data'!AB77&gt;CV$2,10,IF('[1]Indicator Data'!AB77&lt;CV$3,0,10-(CV$2-'[1]Indicator Data'!AB77)/(CV$2-CV$3)*10)),1))</f>
        <v>6.6</v>
      </c>
      <c r="CW76" s="47">
        <f t="shared" si="135"/>
        <v>6.9</v>
      </c>
      <c r="CX76" s="48">
        <f>IF('[1]Indicator Data'!AD77="No data","x",'[1]Indicator Data'!AD77/'[1]Indicator Data'!$CA77)</f>
        <v>1.6320935006283252E-4</v>
      </c>
      <c r="CY76" s="47">
        <f t="shared" si="117"/>
        <v>8.4</v>
      </c>
      <c r="CZ76" s="47">
        <f>IF('[1]Indicator Data'!AE77="No data","x",ROUND(IF('[1]Indicator Data'!AE77&gt;CZ$2,0,IF('[1]Indicator Data'!AE77&lt;CZ$3,10,(CZ$2-'[1]Indicator Data'!AE77)/(CZ$2-CZ$3)*10)),1))</f>
        <v>8</v>
      </c>
      <c r="DA76" s="47">
        <f t="shared" si="136"/>
        <v>8.1999999999999993</v>
      </c>
      <c r="DB76" s="47">
        <f t="shared" si="137"/>
        <v>7.1</v>
      </c>
      <c r="DC76" s="49">
        <f t="shared" si="118"/>
        <v>7.5</v>
      </c>
      <c r="DD76" s="51">
        <f t="shared" si="119"/>
        <v>7</v>
      </c>
      <c r="DE76" s="47">
        <f>ROUND(IF('[1]Indicator Data'!AH77=0,0,IF('[1]Indicator Data'!AH77&gt;DE$2,10,IF('[1]Indicator Data'!AH77&lt;DE$3,0,10-(DE$2-'[1]Indicator Data'!AH77)/(DE$2-DE$3)*10))),1)</f>
        <v>5.9</v>
      </c>
      <c r="DF76" s="47">
        <f>ROUND(IF('[1]Indicator Data'!AI77=0,0,IF(LOG('[1]Indicator Data'!AI77)&gt;LOG(DF$2),10,IF(LOG('[1]Indicator Data'!AI77)&lt;LOG(DF$3),0,10-(LOG(DF$2)-LOG('[1]Indicator Data'!AI77))/(LOG(DF$2)-LOG(DF$3))*10))),1)</f>
        <v>6.5</v>
      </c>
      <c r="DG76" s="49">
        <f t="shared" si="120"/>
        <v>6.2</v>
      </c>
      <c r="DH76" s="47">
        <f>'[1]Indicator Data'!AJ77</f>
        <v>0</v>
      </c>
      <c r="DI76" s="47">
        <f>'[1]Indicator Data'!AK77</f>
        <v>0</v>
      </c>
      <c r="DJ76" s="49">
        <f t="shared" si="121"/>
        <v>0</v>
      </c>
      <c r="DK76" s="51">
        <f t="shared" si="122"/>
        <v>4.3</v>
      </c>
      <c r="DL76" s="20"/>
      <c r="DM76" s="52"/>
    </row>
    <row r="77" spans="1:117" s="6" customFormat="1" x14ac:dyDescent="0.3">
      <c r="A77" s="44" t="str">
        <f>'[1]Indicator Data'!A78</f>
        <v>Honduras</v>
      </c>
      <c r="B77" s="45" t="str">
        <f>'[1]Indicator Data'!B78</f>
        <v>HND</v>
      </c>
      <c r="C77" s="46">
        <f>ROUND(IF('[1]Indicator Data'!C78=0,0.1,IF(LOG('[1]Indicator Data'!C78)&gt;C$2,10,IF(LOG('[1]Indicator Data'!C78)&lt;C$3,0,10-(C$2-LOG('[1]Indicator Data'!C78))/(C$2-C$3)*10))),1)</f>
        <v>8.1</v>
      </c>
      <c r="D77" s="47">
        <f>ROUND(IF('[1]Indicator Data'!D78=0,0.1,IF(LOG('[1]Indicator Data'!D78)&gt;D$2,10,IF(LOG('[1]Indicator Data'!D78)&lt;D$3,0,10-(D$2-LOG('[1]Indicator Data'!D78))/(D$2-D$3)*10))),1)</f>
        <v>9.6</v>
      </c>
      <c r="E77" s="47">
        <f t="shared" si="79"/>
        <v>9</v>
      </c>
      <c r="F77" s="47">
        <f>IF('[1]Indicator Data'!E78="No data",0.1,(ROUND(IF('[1]Indicator Data'!E78=0,0,IF(LOG('[1]Indicator Data'!E78)&gt;F$2,10,IF(LOG('[1]Indicator Data'!E78)&lt;F$3,0,10-(F$2-LOG('[1]Indicator Data'!E78))/(F$2-F$3)*10))),1)))</f>
        <v>6.5</v>
      </c>
      <c r="G77" s="47">
        <f>ROUND(IF('[1]Indicator Data'!F78=0,0,IF(LOG('[1]Indicator Data'!F78)&gt;G$2,10,IF(LOG('[1]Indicator Data'!F78)&lt;G$3,0,10-(G$2-LOG('[1]Indicator Data'!F78))/(G$2-G$3)*10))),1)</f>
        <v>6.4</v>
      </c>
      <c r="H77" s="47">
        <f>ROUND(IF('[1]Indicator Data'!G78=0,0,IF(LOG('[1]Indicator Data'!G78)&gt;H$2,10,IF(LOG('[1]Indicator Data'!G78)&lt;H$3,0,10-(H$2-LOG('[1]Indicator Data'!G78))/(H$2-H$3)*10))),1)</f>
        <v>6.8</v>
      </c>
      <c r="I77" s="47">
        <f>ROUND(IF('[1]Indicator Data'!H78=0,0,IF(LOG('[1]Indicator Data'!H78)&gt;I$2,10,IF(LOG('[1]Indicator Data'!H78)&lt;I$3,0,10-(I$2-LOG('[1]Indicator Data'!H78))/(I$2-I$3)*10))),1)</f>
        <v>8</v>
      </c>
      <c r="J77" s="47">
        <f t="shared" si="80"/>
        <v>7.4</v>
      </c>
      <c r="K77" s="47">
        <f>ROUND(IF('[1]Indicator Data'!I78=0,0,IF(LOG('[1]Indicator Data'!I78)&gt;K$2,10,IF(LOG('[1]Indicator Data'!I78)&lt;K$3,0,10-(K$2-LOG('[1]Indicator Data'!I78))/(K$2-K$3)*10))),1)</f>
        <v>5</v>
      </c>
      <c r="L77" s="47">
        <f t="shared" si="81"/>
        <v>6.3</v>
      </c>
      <c r="M77" s="47">
        <f>ROUND(IF('[1]Indicator Data'!J78=0,0,IF(LOG('[1]Indicator Data'!J78)&gt;M$2,10,IF(LOG('[1]Indicator Data'!J78)&lt;M$3,0,10-(M$2-LOG('[1]Indicator Data'!J78))/(M$2-M$3)*10))),1)</f>
        <v>9.1</v>
      </c>
      <c r="N77" s="48">
        <f>'[1]Indicator Data'!C78/'[1]Indicator Data'!$CB78</f>
        <v>2.0808697034711407E-3</v>
      </c>
      <c r="O77" s="48">
        <f>'[1]Indicator Data'!D78/'[1]Indicator Data'!$CB78</f>
        <v>9.482577285738475E-4</v>
      </c>
      <c r="P77" s="48">
        <f>IF(F77=0.1,"x",'[1]Indicator Data'!E78/'[1]Indicator Data'!$CB78)</f>
        <v>4.7422648955329702E-3</v>
      </c>
      <c r="Q77" s="48">
        <f>'[1]Indicator Data'!F78/'[1]Indicator Data'!$CB78</f>
        <v>8.1160263505549963E-6</v>
      </c>
      <c r="R77" s="48">
        <f>'[1]Indicator Data'!G78/'[1]Indicator Data'!$CB78</f>
        <v>6.6777390352073364E-3</v>
      </c>
      <c r="S77" s="48">
        <f>'[1]Indicator Data'!H78/'[1]Indicator Data'!$CB78</f>
        <v>4.8492849280846448E-4</v>
      </c>
      <c r="T77" s="48">
        <f>'[1]Indicator Data'!I78/'[1]Indicator Data'!$CB78</f>
        <v>3.9980848463529525E-4</v>
      </c>
      <c r="U77" s="48">
        <f>'[1]Indicator Data'!J78/'[1]Indicator Data'!$CB78</f>
        <v>5.3620344166122142E-3</v>
      </c>
      <c r="V77" s="47">
        <f t="shared" si="82"/>
        <v>10</v>
      </c>
      <c r="W77" s="47">
        <f t="shared" si="83"/>
        <v>9.5</v>
      </c>
      <c r="X77" s="47">
        <f t="shared" si="84"/>
        <v>9.8000000000000007</v>
      </c>
      <c r="Y77" s="47">
        <f t="shared" si="85"/>
        <v>3.2</v>
      </c>
      <c r="Z77" s="47">
        <f t="shared" si="86"/>
        <v>7.6</v>
      </c>
      <c r="AA77" s="47">
        <f t="shared" si="87"/>
        <v>3.7</v>
      </c>
      <c r="AB77" s="47">
        <f t="shared" si="88"/>
        <v>1</v>
      </c>
      <c r="AC77" s="47">
        <f t="shared" si="89"/>
        <v>2.5</v>
      </c>
      <c r="AD77" s="47">
        <f t="shared" si="90"/>
        <v>0.4</v>
      </c>
      <c r="AE77" s="47">
        <f t="shared" si="91"/>
        <v>1.5</v>
      </c>
      <c r="AF77" s="47">
        <f t="shared" si="92"/>
        <v>1.8</v>
      </c>
      <c r="AG77" s="47">
        <f>ROUND(IF('[1]Indicator Data'!K78=0,0,IF('[1]Indicator Data'!K78&gt;AG$2,10,IF('[1]Indicator Data'!K78&lt;AG$3,0,10-(AG$2-'[1]Indicator Data'!K78)/(AG$2-AG$3)*10))),1)</f>
        <v>9.5</v>
      </c>
      <c r="AH77" s="47">
        <f t="shared" si="93"/>
        <v>9.1</v>
      </c>
      <c r="AI77" s="47">
        <f t="shared" si="93"/>
        <v>9.6</v>
      </c>
      <c r="AJ77" s="47">
        <f t="shared" si="94"/>
        <v>5.3</v>
      </c>
      <c r="AK77" s="47">
        <f t="shared" si="94"/>
        <v>4.5</v>
      </c>
      <c r="AL77" s="47">
        <f t="shared" si="95"/>
        <v>4.9000000000000004</v>
      </c>
      <c r="AM77" s="47">
        <f t="shared" si="96"/>
        <v>2.7</v>
      </c>
      <c r="AN77" s="47">
        <f t="shared" si="97"/>
        <v>6.8</v>
      </c>
      <c r="AO77" s="49">
        <f t="shared" si="98"/>
        <v>9.4</v>
      </c>
      <c r="AP77" s="49">
        <f t="shared" si="123"/>
        <v>5.0999999999999996</v>
      </c>
      <c r="AQ77" s="49">
        <f t="shared" si="99"/>
        <v>7</v>
      </c>
      <c r="AR77" s="49">
        <f t="shared" si="100"/>
        <v>4.3</v>
      </c>
      <c r="AS77" s="47">
        <f t="shared" si="101"/>
        <v>8.1999999999999993</v>
      </c>
      <c r="AT77" s="47">
        <f>IF('[1]Indicator Data'!L78="No data","x",IF('[1]Indicator Data'!CC78&lt;1000,"x",ROUND((IF('[1]Indicator Data'!L78&gt;AT$2,10,IF('[1]Indicator Data'!L78&lt;AT$3,0,10-(AT$2-'[1]Indicator Data'!L78)/(AT$2-AT$3)*10))),1)))</f>
        <v>1</v>
      </c>
      <c r="AU77" s="49">
        <f t="shared" si="102"/>
        <v>4.5999999999999996</v>
      </c>
      <c r="AV77" s="47" t="str">
        <f>IF('[1]Indicator Data'!M78="No data","x",ROUND(IF('[1]Indicator Data'!M78=0,0,IF(LOG('[1]Indicator Data'!M78)&gt;AV$2,10,IF(LOG('[1]Indicator Data'!M78)&lt;AV$3,0,10-(AV$2-LOG('[1]Indicator Data'!M78))/(AV$2-AV$3)*10))),1))</f>
        <v>x</v>
      </c>
      <c r="AW77" s="48" t="str">
        <f>IF(AV77="x","x",'[1]Indicator Data'!M78/'[1]Indicator Data'!$CB78)</f>
        <v>x</v>
      </c>
      <c r="AX77" s="47" t="str">
        <f t="shared" si="103"/>
        <v>x</v>
      </c>
      <c r="AY77" s="47" t="str">
        <f t="shared" si="124"/>
        <v>x</v>
      </c>
      <c r="AZ77" s="47" t="str">
        <f>IF('[1]Indicator Data'!N78="No data","x",ROUND(IF('[1]Indicator Data'!N78=0,0,IF(LOG('[1]Indicator Data'!N78)&gt;AZ$2,10,IF(LOG('[1]Indicator Data'!N78)&lt;AZ$3,0,10-(AZ$2-LOG('[1]Indicator Data'!N78))/(AZ$2-AZ$3)*10))),1))</f>
        <v>x</v>
      </c>
      <c r="BA77" s="48" t="str">
        <f>IF(AZ77="x","x",'[1]Indicator Data'!N78/'[1]Indicator Data'!$CB78)</f>
        <v>x</v>
      </c>
      <c r="BB77" s="47" t="str">
        <f t="shared" si="104"/>
        <v>x</v>
      </c>
      <c r="BC77" s="47" t="str">
        <f t="shared" si="125"/>
        <v>x</v>
      </c>
      <c r="BD77" s="47" t="str">
        <f>IF('[1]Indicator Data'!O78="No data","x",ROUND(IF('[1]Indicator Data'!O78=0,0,IF(LOG('[1]Indicator Data'!O78)&gt;BD$2,10,IF(LOG('[1]Indicator Data'!O78)&lt;BD$3,0,10-(BD$2-LOG('[1]Indicator Data'!O78))/(BD$2-BD$3)*10))),1))</f>
        <v>x</v>
      </c>
      <c r="BE77" s="48" t="str">
        <f>IF(BD77="x","x",'[1]Indicator Data'!O78/'[1]Indicator Data'!$CB78)</f>
        <v>x</v>
      </c>
      <c r="BF77" s="47" t="str">
        <f t="shared" si="105"/>
        <v>x</v>
      </c>
      <c r="BG77" s="47" t="str">
        <f t="shared" si="126"/>
        <v>x</v>
      </c>
      <c r="BH77" s="47" t="str">
        <f>IF('[1]Indicator Data'!P78="No data","x",ROUND(IF('[1]Indicator Data'!P78=0,0,IF(LOG('[1]Indicator Data'!P78)&gt;BH$2,10,IF(LOG('[1]Indicator Data'!P78)&lt;BH$3,0,10-(BH$2-LOG('[1]Indicator Data'!P78))/(BH$2-BH$3)*10))),1))</f>
        <v>x</v>
      </c>
      <c r="BI77" s="48" t="str">
        <f>IF(BH77="x","x",'[1]Indicator Data'!P78/'[1]Indicator Data'!$CB78)</f>
        <v>x</v>
      </c>
      <c r="BJ77" s="47" t="str">
        <f t="shared" si="106"/>
        <v>x</v>
      </c>
      <c r="BK77" s="47" t="str">
        <f t="shared" si="127"/>
        <v>x</v>
      </c>
      <c r="BL77" s="47" t="str">
        <f t="shared" si="128"/>
        <v>x</v>
      </c>
      <c r="BM77" s="47">
        <f>ROUND(IF('[1]Indicator Data'!Q78=0,0,IF(LOG('[1]Indicator Data'!Q78)&gt;BM$2,10,IF(LOG('[1]Indicator Data'!Q78)&lt;BM$3,0,10-(BM$2-LOG('[1]Indicator Data'!Q78))/(BM$2-BM$3)*10))),1)</f>
        <v>8.1999999999999993</v>
      </c>
      <c r="BN77" s="50">
        <f>'[1]Indicator Data'!R78</f>
        <v>0.58591114</v>
      </c>
      <c r="BO77" s="47">
        <f t="shared" si="107"/>
        <v>5.9</v>
      </c>
      <c r="BP77" s="47">
        <f t="shared" si="108"/>
        <v>7.2</v>
      </c>
      <c r="BQ77" s="47">
        <f>ROUND(IF('[1]Indicator Data'!S78=0,0,IF(LOG('[1]Indicator Data'!S78)&gt;BQ$2,10,IF(LOG('[1]Indicator Data'!S78)&lt;BQ$3,0,10-(BQ$2-LOG('[1]Indicator Data'!S78))/(BQ$2-BQ$3)*10))),1)</f>
        <v>8.1</v>
      </c>
      <c r="BR77" s="50">
        <f>'[1]Indicator Data'!T78</f>
        <v>0.44793956299999999</v>
      </c>
      <c r="BS77" s="47">
        <f t="shared" si="109"/>
        <v>4.5</v>
      </c>
      <c r="BT77" s="47">
        <f t="shared" si="110"/>
        <v>6.6</v>
      </c>
      <c r="BU77" s="47">
        <f t="shared" si="111"/>
        <v>6.9</v>
      </c>
      <c r="BV77" s="47">
        <f>ROUND(IF('[1]Indicator Data'!U78=0,0,IF(LOG('[1]Indicator Data'!U78)&gt;BV$2,10,IF(LOG('[1]Indicator Data'!U78)&lt;BV$3,0,10-(BV$2-LOG('[1]Indicator Data'!U78))/(BV$2-BV$3)*10))),1)</f>
        <v>8.1999999999999993</v>
      </c>
      <c r="BW77" s="48">
        <f>'[1]Indicator Data'!U78/'[1]Indicator Data'!$CB78</f>
        <v>0.70848501872172776</v>
      </c>
      <c r="BX77" s="47">
        <f t="shared" si="112"/>
        <v>7.9</v>
      </c>
      <c r="BY77" s="47">
        <f t="shared" si="129"/>
        <v>8.1</v>
      </c>
      <c r="BZ77" s="47">
        <f>ROUND(IF('[1]Indicator Data'!V78=0,0,IF(LOG('[1]Indicator Data'!V78)&gt;BZ$2,10,IF(LOG('[1]Indicator Data'!V78)&lt;BZ$3,0,10-(BZ$2-LOG('[1]Indicator Data'!V78))/(BZ$2-BZ$3)*10))),1)</f>
        <v>8.4</v>
      </c>
      <c r="CA77" s="48">
        <f>IF('[1]Indicator Data'!V78/'[1]Indicator Data'!$CB78&gt;1,1,'[1]Indicator Data'!V78/'[1]Indicator Data'!$CB78)</f>
        <v>0.88104099600605612</v>
      </c>
      <c r="CB77" s="47">
        <f t="shared" si="113"/>
        <v>8.8000000000000007</v>
      </c>
      <c r="CC77" s="47">
        <f t="shared" si="130"/>
        <v>8.6</v>
      </c>
      <c r="CD77" s="47">
        <f>ROUND(IF('[1]Indicator Data'!W78=0,0,IF(LOG('[1]Indicator Data'!W78)&gt;CD$2,10,IF(LOG('[1]Indicator Data'!W78)&lt;CD$3,0,10-(CD$2-LOG('[1]Indicator Data'!W78))/(CD$2-CD$3)*10))),1)</f>
        <v>8.3000000000000007</v>
      </c>
      <c r="CE77" s="48">
        <f>'[1]Indicator Data'!W78/'[1]Indicator Data'!$CB78</f>
        <v>0.8473128441033515</v>
      </c>
      <c r="CF77" s="47">
        <f t="shared" si="114"/>
        <v>8.5</v>
      </c>
      <c r="CG77" s="47">
        <f t="shared" si="131"/>
        <v>8.4</v>
      </c>
      <c r="CH77" s="47">
        <f t="shared" si="115"/>
        <v>8.1</v>
      </c>
      <c r="CI77" s="47">
        <f>IF('[1]Indicator Data'!BR78="No data","x",ROUND(IF('[1]Indicator Data'!BR78&gt;CI$2,0,IF('[1]Indicator Data'!BR78&lt;CI$3,10,(CI$2-'[1]Indicator Data'!BR78)/(CI$2-CI$3)*10)),1))</f>
        <v>2.1</v>
      </c>
      <c r="CJ77" s="47">
        <f>IF('[1]Indicator Data'!BS78="No data","x",ROUND(IF('[1]Indicator Data'!BS78&gt;CJ$2,0,IF('[1]Indicator Data'!BS78&lt;CJ$3,10,(CJ$2-'[1]Indicator Data'!BS78)/(CJ$2-CJ$3)*10)),1))</f>
        <v>0.9</v>
      </c>
      <c r="CK77" s="47">
        <f>IF('[1]Indicator Data'!AC78="No data","x",ROUND(IF('[1]Indicator Data'!AC78&gt;CK$2,0,IF('[1]Indicator Data'!AC78&lt;CK$3,10,(CK$2-'[1]Indicator Data'!AC78)/(CK$2-CK$3)*10)),1))</f>
        <v>1.6</v>
      </c>
      <c r="CL77" s="47">
        <f t="shared" si="116"/>
        <v>1.5</v>
      </c>
      <c r="CM77" s="47">
        <f>IF('[1]Indicator Data'!X78="No data","x",ROUND(IF(LOG('[1]Indicator Data'!X78)&gt;CM$2,10,IF(LOG('[1]Indicator Data'!X78)&lt;CM$3,0,10-(CM$2-LOG('[1]Indicator Data'!X78))/(CM$2-CM$3)*10)),1))</f>
        <v>6.4</v>
      </c>
      <c r="CN77" s="47">
        <f>IF('[1]Indicator Data'!Y78="No data","x",ROUND(IF('[1]Indicator Data'!Y78&gt;CN$2,10,IF('[1]Indicator Data'!Y78&lt;CN$3,0,10-(CN$2-'[1]Indicator Data'!Y78)/(CN$2-CN$3)*10)),1))</f>
        <v>5.4</v>
      </c>
      <c r="CO77" s="47">
        <f>IF('[1]Indicator Data'!Z78="No data","x",ROUND(IF('[1]Indicator Data'!Z78&gt;CO$2,10,IF('[1]Indicator Data'!Z78&lt;CO$3,0,10-(CO$2-'[1]Indicator Data'!Z78)/(CO$2-CO$3)*10)),1))</f>
        <v>5.8</v>
      </c>
      <c r="CP77" s="47">
        <f>IF('[1]Indicator Data'!AA78="No data","x",ROUND(IF('[1]Indicator Data'!AA78&gt;CP$2,10,IF('[1]Indicator Data'!AA78&lt;CP$3,0,10-(CP$2-'[1]Indicator Data'!AA78)/(CP$2-CP$3)*10)),1))</f>
        <v>6.2</v>
      </c>
      <c r="CQ77" s="47">
        <f t="shared" si="132"/>
        <v>6</v>
      </c>
      <c r="CR77" s="47">
        <f t="shared" si="133"/>
        <v>4.5</v>
      </c>
      <c r="CS77" s="47">
        <f>IF('[1]Indicator Data'!AF78="No data","x",ROUND(IF('[1]Indicator Data'!AF78&gt;CS$2,10,IF('[1]Indicator Data'!AF78&lt;CS$3,0,10-(CS$2-'[1]Indicator Data'!AF78)/(CS$2-CS$3)*10)),1))</f>
        <v>4.3</v>
      </c>
      <c r="CT77" s="47">
        <f>IF('[1]Indicator Data'!AG78="No data","x",ROUND(IF('[1]Indicator Data'!AG78&gt;CT$2,10,IF('[1]Indicator Data'!AG78&lt;CT$3,0,10-(CT$2-'[1]Indicator Data'!AG78)/(CT$2-CT$3)*10)),1))</f>
        <v>3.5</v>
      </c>
      <c r="CU77" s="47">
        <f t="shared" si="134"/>
        <v>5.3</v>
      </c>
      <c r="CV77" s="47">
        <f>IF('[1]Indicator Data'!AB78="No data","x",ROUND(IF('[1]Indicator Data'!AB78&gt;CV$2,10,IF('[1]Indicator Data'!AB78&lt;CV$3,0,10-(CV$2-'[1]Indicator Data'!AB78)/(CV$2-CV$3)*10)),1))</f>
        <v>2</v>
      </c>
      <c r="CW77" s="47">
        <f t="shared" si="135"/>
        <v>1.7</v>
      </c>
      <c r="CX77" s="48">
        <f>IF('[1]Indicator Data'!AD78="No data","x",'[1]Indicator Data'!AD78/'[1]Indicator Data'!$CA78)</f>
        <v>4.0900154756250828E-4</v>
      </c>
      <c r="CY77" s="47">
        <f t="shared" si="117"/>
        <v>5.9</v>
      </c>
      <c r="CZ77" s="47">
        <f>IF('[1]Indicator Data'!AE78="No data","x",ROUND(IF('[1]Indicator Data'!AE78&gt;CZ$2,0,IF('[1]Indicator Data'!AE78&lt;CZ$3,10,(CZ$2-'[1]Indicator Data'!AE78)/(CZ$2-CZ$3)*10)),1))</f>
        <v>2</v>
      </c>
      <c r="DA77" s="47">
        <f t="shared" si="136"/>
        <v>4</v>
      </c>
      <c r="DB77" s="47">
        <f t="shared" si="137"/>
        <v>3.7</v>
      </c>
      <c r="DC77" s="49">
        <f t="shared" si="118"/>
        <v>5.8</v>
      </c>
      <c r="DD77" s="51">
        <f t="shared" si="119"/>
        <v>6.5</v>
      </c>
      <c r="DE77" s="47">
        <f>ROUND(IF('[1]Indicator Data'!AH78=0,0,IF('[1]Indicator Data'!AH78&gt;DE$2,10,IF('[1]Indicator Data'!AH78&lt;DE$3,0,10-(DE$2-'[1]Indicator Data'!AH78)/(DE$2-DE$3)*10))),1)</f>
        <v>0.8</v>
      </c>
      <c r="DF77" s="47">
        <f>ROUND(IF('[1]Indicator Data'!AI78=0,0,IF(LOG('[1]Indicator Data'!AI78)&gt;LOG(DF$2),10,IF(LOG('[1]Indicator Data'!AI78)&lt;LOG(DF$3),0,10-(LOG(DF$2)-LOG('[1]Indicator Data'!AI78))/(LOG(DF$2)-LOG(DF$3))*10))),1)</f>
        <v>3.4</v>
      </c>
      <c r="DG77" s="49">
        <f t="shared" si="120"/>
        <v>2.2000000000000002</v>
      </c>
      <c r="DH77" s="47">
        <f>'[1]Indicator Data'!AJ78</f>
        <v>0</v>
      </c>
      <c r="DI77" s="47">
        <f>'[1]Indicator Data'!AK78</f>
        <v>0</v>
      </c>
      <c r="DJ77" s="49">
        <f t="shared" si="121"/>
        <v>0</v>
      </c>
      <c r="DK77" s="51">
        <f t="shared" si="122"/>
        <v>1.5</v>
      </c>
      <c r="DL77" s="20"/>
      <c r="DM77" s="52"/>
    </row>
    <row r="78" spans="1:117" s="6" customFormat="1" x14ac:dyDescent="0.3">
      <c r="A78" s="44" t="str">
        <f>'[1]Indicator Data'!A79</f>
        <v>Hungary</v>
      </c>
      <c r="B78" s="45" t="str">
        <f>'[1]Indicator Data'!B79</f>
        <v>HUN</v>
      </c>
      <c r="C78" s="46">
        <f>ROUND(IF('[1]Indicator Data'!C79=0,0.1,IF(LOG('[1]Indicator Data'!C79)&gt;C$2,10,IF(LOG('[1]Indicator Data'!C79)&lt;C$3,0,10-(C$2-LOG('[1]Indicator Data'!C79))/(C$2-C$3)*10))),1)</f>
        <v>6.1</v>
      </c>
      <c r="D78" s="47">
        <f>ROUND(IF('[1]Indicator Data'!D79=0,0.1,IF(LOG('[1]Indicator Data'!D79)&gt;D$2,10,IF(LOG('[1]Indicator Data'!D79)&lt;D$3,0,10-(D$2-LOG('[1]Indicator Data'!D79))/(D$2-D$3)*10))),1)</f>
        <v>0.1</v>
      </c>
      <c r="E78" s="47">
        <f t="shared" si="79"/>
        <v>3.7</v>
      </c>
      <c r="F78" s="47">
        <f>IF('[1]Indicator Data'!E79="No data",0.1,(ROUND(IF('[1]Indicator Data'!E79=0,0,IF(LOG('[1]Indicator Data'!E79)&gt;F$2,10,IF(LOG('[1]Indicator Data'!E79)&lt;F$3,0,10-(F$2-LOG('[1]Indicator Data'!E79))/(F$2-F$3)*10))),1)))</f>
        <v>7.6</v>
      </c>
      <c r="G78" s="47">
        <f>ROUND(IF('[1]Indicator Data'!F79=0,0,IF(LOG('[1]Indicator Data'!F79)&gt;G$2,10,IF(LOG('[1]Indicator Data'!F79)&lt;G$3,0,10-(G$2-LOG('[1]Indicator Data'!F79))/(G$2-G$3)*10))),1)</f>
        <v>0</v>
      </c>
      <c r="H78" s="47">
        <f>ROUND(IF('[1]Indicator Data'!G79=0,0,IF(LOG('[1]Indicator Data'!G79)&gt;H$2,10,IF(LOG('[1]Indicator Data'!G79)&lt;H$3,0,10-(H$2-LOG('[1]Indicator Data'!G79))/(H$2-H$3)*10))),1)</f>
        <v>0</v>
      </c>
      <c r="I78" s="47">
        <f>ROUND(IF('[1]Indicator Data'!H79=0,0,IF(LOG('[1]Indicator Data'!H79)&gt;I$2,10,IF(LOG('[1]Indicator Data'!H79)&lt;I$3,0,10-(I$2-LOG('[1]Indicator Data'!H79))/(I$2-I$3)*10))),1)</f>
        <v>0</v>
      </c>
      <c r="J78" s="47">
        <f t="shared" si="80"/>
        <v>0</v>
      </c>
      <c r="K78" s="47">
        <f>ROUND(IF('[1]Indicator Data'!I79=0,0,IF(LOG('[1]Indicator Data'!I79)&gt;K$2,10,IF(LOG('[1]Indicator Data'!I79)&lt;K$3,0,10-(K$2-LOG('[1]Indicator Data'!I79))/(K$2-K$3)*10))),1)</f>
        <v>0</v>
      </c>
      <c r="L78" s="47">
        <f t="shared" si="81"/>
        <v>0</v>
      </c>
      <c r="M78" s="47">
        <f>ROUND(IF('[1]Indicator Data'!J79=0,0,IF(LOG('[1]Indicator Data'!J79)&gt;M$2,10,IF(LOG('[1]Indicator Data'!J79)&lt;M$3,0,10-(M$2-LOG('[1]Indicator Data'!J79))/(M$2-M$3)*10))),1)</f>
        <v>0</v>
      </c>
      <c r="N78" s="48">
        <f>'[1]Indicator Data'!C79/'[1]Indicator Data'!$CB79</f>
        <v>2.7249849650080106E-4</v>
      </c>
      <c r="O78" s="48">
        <f>'[1]Indicator Data'!D79/'[1]Indicator Data'!$CB79</f>
        <v>0</v>
      </c>
      <c r="P78" s="48">
        <f>IF(F78=0.1,"x",'[1]Indicator Data'!E79/'[1]Indicator Data'!$CB79)</f>
        <v>1.0900272499855172E-2</v>
      </c>
      <c r="Q78" s="48">
        <f>'[1]Indicator Data'!F79/'[1]Indicator Data'!$CB79</f>
        <v>0</v>
      </c>
      <c r="R78" s="48">
        <f>'[1]Indicator Data'!G79/'[1]Indicator Data'!$CB79</f>
        <v>0</v>
      </c>
      <c r="S78" s="48">
        <f>'[1]Indicator Data'!H79/'[1]Indicator Data'!$CB79</f>
        <v>0</v>
      </c>
      <c r="T78" s="48">
        <f>'[1]Indicator Data'!I79/'[1]Indicator Data'!$CB79</f>
        <v>0</v>
      </c>
      <c r="U78" s="48">
        <f>'[1]Indicator Data'!J79/'[1]Indicator Data'!$CB79</f>
        <v>0</v>
      </c>
      <c r="V78" s="47">
        <f t="shared" si="82"/>
        <v>1.4</v>
      </c>
      <c r="W78" s="47">
        <f t="shared" si="83"/>
        <v>0</v>
      </c>
      <c r="X78" s="47">
        <f t="shared" si="84"/>
        <v>0.7</v>
      </c>
      <c r="Y78" s="47">
        <f t="shared" si="85"/>
        <v>7.3</v>
      </c>
      <c r="Z78" s="47">
        <f t="shared" si="86"/>
        <v>0</v>
      </c>
      <c r="AA78" s="47">
        <f t="shared" si="87"/>
        <v>0</v>
      </c>
      <c r="AB78" s="47">
        <f t="shared" si="88"/>
        <v>0</v>
      </c>
      <c r="AC78" s="47">
        <f t="shared" si="89"/>
        <v>0</v>
      </c>
      <c r="AD78" s="47">
        <f t="shared" si="90"/>
        <v>0</v>
      </c>
      <c r="AE78" s="47">
        <f t="shared" si="91"/>
        <v>0</v>
      </c>
      <c r="AF78" s="47">
        <f t="shared" si="92"/>
        <v>0</v>
      </c>
      <c r="AG78" s="47">
        <f>ROUND(IF('[1]Indicator Data'!K79=0,0,IF('[1]Indicator Data'!K79&gt;AG$2,10,IF('[1]Indicator Data'!K79&lt;AG$3,0,10-(AG$2-'[1]Indicator Data'!K79)/(AG$2-AG$3)*10))),1)</f>
        <v>2.9</v>
      </c>
      <c r="AH78" s="47">
        <f t="shared" si="93"/>
        <v>3.8</v>
      </c>
      <c r="AI78" s="47">
        <f t="shared" si="93"/>
        <v>0.1</v>
      </c>
      <c r="AJ78" s="47">
        <f t="shared" si="94"/>
        <v>0</v>
      </c>
      <c r="AK78" s="47">
        <f t="shared" si="94"/>
        <v>0</v>
      </c>
      <c r="AL78" s="47">
        <f t="shared" si="95"/>
        <v>0</v>
      </c>
      <c r="AM78" s="47">
        <f t="shared" si="96"/>
        <v>0</v>
      </c>
      <c r="AN78" s="47">
        <f t="shared" si="97"/>
        <v>0</v>
      </c>
      <c r="AO78" s="49">
        <f t="shared" si="98"/>
        <v>2.2999999999999998</v>
      </c>
      <c r="AP78" s="49">
        <f t="shared" si="123"/>
        <v>7.5</v>
      </c>
      <c r="AQ78" s="49">
        <f t="shared" si="99"/>
        <v>0</v>
      </c>
      <c r="AR78" s="49">
        <f t="shared" si="100"/>
        <v>0</v>
      </c>
      <c r="AS78" s="47">
        <f t="shared" si="101"/>
        <v>1.5</v>
      </c>
      <c r="AT78" s="47">
        <f>IF('[1]Indicator Data'!L79="No data","x",IF('[1]Indicator Data'!CC79&lt;1000,"x",ROUND((IF('[1]Indicator Data'!L79&gt;AT$2,10,IF('[1]Indicator Data'!L79&lt;AT$3,0,10-(AT$2-'[1]Indicator Data'!L79)/(AT$2-AT$3)*10))),1)))</f>
        <v>4.8</v>
      </c>
      <c r="AU78" s="49">
        <f t="shared" si="102"/>
        <v>3.2</v>
      </c>
      <c r="AV78" s="47">
        <f>IF('[1]Indicator Data'!M79="No data","x",ROUND(IF('[1]Indicator Data'!M79=0,0,IF(LOG('[1]Indicator Data'!M79)&gt;AV$2,10,IF(LOG('[1]Indicator Data'!M79)&lt;AV$3,0,10-(AV$2-LOG('[1]Indicator Data'!M79))/(AV$2-AV$3)*10))),1))</f>
        <v>8.5</v>
      </c>
      <c r="AW78" s="48">
        <f>IF(AV78="x","x",'[1]Indicator Data'!M79/'[1]Indicator Data'!$CB79)</f>
        <v>0.88815104439407055</v>
      </c>
      <c r="AX78" s="47">
        <f t="shared" si="103"/>
        <v>9.9</v>
      </c>
      <c r="AY78" s="47">
        <f t="shared" si="124"/>
        <v>9.3000000000000007</v>
      </c>
      <c r="AZ78" s="47" t="str">
        <f>IF('[1]Indicator Data'!N79="No data","x",ROUND(IF('[1]Indicator Data'!N79=0,0,IF(LOG('[1]Indicator Data'!N79)&gt;AZ$2,10,IF(LOG('[1]Indicator Data'!N79)&lt;AZ$3,0,10-(AZ$2-LOG('[1]Indicator Data'!N79))/(AZ$2-AZ$3)*10))),1))</f>
        <v>x</v>
      </c>
      <c r="BA78" s="48" t="str">
        <f>IF(AZ78="x","x",'[1]Indicator Data'!N79/'[1]Indicator Data'!$CB79)</f>
        <v>x</v>
      </c>
      <c r="BB78" s="47" t="str">
        <f t="shared" si="104"/>
        <v>x</v>
      </c>
      <c r="BC78" s="47" t="str">
        <f t="shared" si="125"/>
        <v>x</v>
      </c>
      <c r="BD78" s="47" t="str">
        <f>IF('[1]Indicator Data'!O79="No data","x",ROUND(IF('[1]Indicator Data'!O79=0,0,IF(LOG('[1]Indicator Data'!O79)&gt;BD$2,10,IF(LOG('[1]Indicator Data'!O79)&lt;BD$3,0,10-(BD$2-LOG('[1]Indicator Data'!O79))/(BD$2-BD$3)*10))),1))</f>
        <v>x</v>
      </c>
      <c r="BE78" s="48" t="str">
        <f>IF(BD78="x","x",'[1]Indicator Data'!O79/'[1]Indicator Data'!$CB79)</f>
        <v>x</v>
      </c>
      <c r="BF78" s="47" t="str">
        <f t="shared" si="105"/>
        <v>x</v>
      </c>
      <c r="BG78" s="47" t="str">
        <f t="shared" si="126"/>
        <v>x</v>
      </c>
      <c r="BH78" s="47" t="str">
        <f>IF('[1]Indicator Data'!P79="No data","x",ROUND(IF('[1]Indicator Data'!P79=0,0,IF(LOG('[1]Indicator Data'!P79)&gt;BH$2,10,IF(LOG('[1]Indicator Data'!P79)&lt;BH$3,0,10-(BH$2-LOG('[1]Indicator Data'!P79))/(BH$2-BH$3)*10))),1))</f>
        <v>x</v>
      </c>
      <c r="BI78" s="48" t="str">
        <f>IF(BH78="x","x",'[1]Indicator Data'!P79/'[1]Indicator Data'!$CB79)</f>
        <v>x</v>
      </c>
      <c r="BJ78" s="47" t="str">
        <f t="shared" si="106"/>
        <v>x</v>
      </c>
      <c r="BK78" s="47" t="str">
        <f t="shared" si="127"/>
        <v>x</v>
      </c>
      <c r="BL78" s="47">
        <f t="shared" si="128"/>
        <v>9.3000000000000007</v>
      </c>
      <c r="BM78" s="47">
        <f>ROUND(IF('[1]Indicator Data'!Q79=0,0,IF(LOG('[1]Indicator Data'!Q79)&gt;BM$2,10,IF(LOG('[1]Indicator Data'!Q79)&lt;BM$3,0,10-(BM$2-LOG('[1]Indicator Data'!Q79))/(BM$2-BM$3)*10))),1)</f>
        <v>0</v>
      </c>
      <c r="BN78" s="50">
        <f>'[1]Indicator Data'!R79</f>
        <v>0</v>
      </c>
      <c r="BO78" s="47">
        <f t="shared" si="107"/>
        <v>0</v>
      </c>
      <c r="BP78" s="47">
        <f t="shared" si="108"/>
        <v>0</v>
      </c>
      <c r="BQ78" s="47">
        <f>ROUND(IF('[1]Indicator Data'!S79=0,0,IF(LOG('[1]Indicator Data'!S79)&gt;BQ$2,10,IF(LOG('[1]Indicator Data'!S79)&lt;BQ$3,0,10-(BQ$2-LOG('[1]Indicator Data'!S79))/(BQ$2-BQ$3)*10))),1)</f>
        <v>0</v>
      </c>
      <c r="BR78" s="50">
        <f>'[1]Indicator Data'!T79</f>
        <v>0</v>
      </c>
      <c r="BS78" s="47">
        <f t="shared" si="109"/>
        <v>0</v>
      </c>
      <c r="BT78" s="47">
        <f t="shared" si="110"/>
        <v>0</v>
      </c>
      <c r="BU78" s="47">
        <f t="shared" si="111"/>
        <v>0</v>
      </c>
      <c r="BV78" s="47">
        <f>ROUND(IF('[1]Indicator Data'!U79=0,0,IF(LOG('[1]Indicator Data'!U79)&gt;BV$2,10,IF(LOG('[1]Indicator Data'!U79)&lt;BV$3,0,10-(BV$2-LOG('[1]Indicator Data'!U79))/(BV$2-BV$3)*10))),1)</f>
        <v>0</v>
      </c>
      <c r="BW78" s="48">
        <f>'[1]Indicator Data'!U79/'[1]Indicator Data'!$CB79</f>
        <v>0</v>
      </c>
      <c r="BX78" s="47">
        <f t="shared" si="112"/>
        <v>0</v>
      </c>
      <c r="BY78" s="47">
        <f t="shared" si="129"/>
        <v>0</v>
      </c>
      <c r="BZ78" s="47">
        <f>ROUND(IF('[1]Indicator Data'!V79=0,0,IF(LOG('[1]Indicator Data'!V79)&gt;BZ$2,10,IF(LOG('[1]Indicator Data'!V79)&lt;BZ$3,0,10-(BZ$2-LOG('[1]Indicator Data'!V79))/(BZ$2-BZ$3)*10))),1)</f>
        <v>0</v>
      </c>
      <c r="CA78" s="48">
        <f>IF('[1]Indicator Data'!V79/'[1]Indicator Data'!$CB79&gt;1,1,'[1]Indicator Data'!V79/'[1]Indicator Data'!$CB79)</f>
        <v>0</v>
      </c>
      <c r="CB78" s="47">
        <f t="shared" si="113"/>
        <v>0</v>
      </c>
      <c r="CC78" s="47">
        <f t="shared" si="130"/>
        <v>0</v>
      </c>
      <c r="CD78" s="47">
        <f>ROUND(IF('[1]Indicator Data'!W79=0,0,IF(LOG('[1]Indicator Data'!W79)&gt;CD$2,10,IF(LOG('[1]Indicator Data'!W79)&lt;CD$3,0,10-(CD$2-LOG('[1]Indicator Data'!W79))/(CD$2-CD$3)*10))),1)</f>
        <v>0</v>
      </c>
      <c r="CE78" s="48">
        <f>'[1]Indicator Data'!W79/'[1]Indicator Data'!$CB79</f>
        <v>0</v>
      </c>
      <c r="CF78" s="47">
        <f t="shared" si="114"/>
        <v>0</v>
      </c>
      <c r="CG78" s="47">
        <f t="shared" si="131"/>
        <v>0</v>
      </c>
      <c r="CH78" s="47">
        <f t="shared" si="115"/>
        <v>0</v>
      </c>
      <c r="CI78" s="47">
        <f>IF('[1]Indicator Data'!BR79="No data","x",ROUND(IF('[1]Indicator Data'!BR79&gt;CI$2,0,IF('[1]Indicator Data'!BR79&lt;CI$3,10,(CI$2-'[1]Indicator Data'!BR79)/(CI$2-CI$3)*10)),1))</f>
        <v>0.2</v>
      </c>
      <c r="CJ78" s="47">
        <f>IF('[1]Indicator Data'!BS79="No data","x",ROUND(IF('[1]Indicator Data'!BS79&gt;CJ$2,0,IF('[1]Indicator Data'!BS79&lt;CJ$3,10,(CJ$2-'[1]Indicator Data'!BS79)/(CJ$2-CJ$3)*10)),1))</f>
        <v>0</v>
      </c>
      <c r="CK78" s="47" t="str">
        <f>IF('[1]Indicator Data'!AC79="No data","x",ROUND(IF('[1]Indicator Data'!AC79&gt;CK$2,0,IF('[1]Indicator Data'!AC79&lt;CK$3,10,(CK$2-'[1]Indicator Data'!AC79)/(CK$2-CK$3)*10)),1))</f>
        <v>x</v>
      </c>
      <c r="CL78" s="47">
        <f t="shared" si="116"/>
        <v>0.1</v>
      </c>
      <c r="CM78" s="47">
        <f>IF('[1]Indicator Data'!X79="No data","x",ROUND(IF(LOG('[1]Indicator Data'!X79)&gt;CM$2,10,IF(LOG('[1]Indicator Data'!X79)&lt;CM$3,0,10-(CM$2-LOG('[1]Indicator Data'!X79))/(CM$2-CM$3)*10)),1))</f>
        <v>6.8</v>
      </c>
      <c r="CN78" s="47">
        <f>IF('[1]Indicator Data'!Y79="No data","x",ROUND(IF('[1]Indicator Data'!Y79&gt;CN$2,10,IF('[1]Indicator Data'!Y79&lt;CN$3,0,10-(CN$2-'[1]Indicator Data'!Y79)/(CN$2-CN$3)*10)),1))</f>
        <v>0.4</v>
      </c>
      <c r="CO78" s="47">
        <f>IF('[1]Indicator Data'!Z79="No data","x",ROUND(IF('[1]Indicator Data'!Z79&gt;CO$2,10,IF('[1]Indicator Data'!Z79&lt;CO$3,0,10-(CO$2-'[1]Indicator Data'!Z79)/(CO$2-CO$3)*10)),1))</f>
        <v>7.2</v>
      </c>
      <c r="CP78" s="47">
        <f>IF('[1]Indicator Data'!AA79="No data","x",ROUND(IF('[1]Indicator Data'!AA79&gt;CP$2,10,IF('[1]Indicator Data'!AA79&lt;CP$3,0,10-(CP$2-'[1]Indicator Data'!AA79)/(CP$2-CP$3)*10)),1))</f>
        <v>1.5</v>
      </c>
      <c r="CQ78" s="47">
        <f t="shared" si="132"/>
        <v>4</v>
      </c>
      <c r="CR78" s="47">
        <f t="shared" si="133"/>
        <v>2.7</v>
      </c>
      <c r="CS78" s="47">
        <f>IF('[1]Indicator Data'!AF79="No data","x",ROUND(IF('[1]Indicator Data'!AF79&gt;CS$2,10,IF('[1]Indicator Data'!AF79&lt;CS$3,0,10-(CS$2-'[1]Indicator Data'!AF79)/(CS$2-CS$3)*10)),1))</f>
        <v>1.5</v>
      </c>
      <c r="CT78" s="47">
        <f>IF('[1]Indicator Data'!AG79="No data","x",ROUND(IF('[1]Indicator Data'!AG79&gt;CT$2,10,IF('[1]Indicator Data'!AG79&lt;CT$3,0,10-(CT$2-'[1]Indicator Data'!AG79)/(CT$2-CT$3)*10)),1))</f>
        <v>0</v>
      </c>
      <c r="CU78" s="47">
        <f t="shared" si="134"/>
        <v>2.9</v>
      </c>
      <c r="CV78" s="47">
        <f>IF('[1]Indicator Data'!AB79="No data","x",ROUND(IF('[1]Indicator Data'!AB79&gt;CV$2,10,IF('[1]Indicator Data'!AB79&lt;CV$3,0,10-(CV$2-'[1]Indicator Data'!AB79)/(CV$2-CV$3)*10)),1))</f>
        <v>0</v>
      </c>
      <c r="CW78" s="47">
        <f t="shared" si="135"/>
        <v>0.1</v>
      </c>
      <c r="CX78" s="48">
        <f>IF('[1]Indicator Data'!AD79="No data","x",'[1]Indicator Data'!AD79/'[1]Indicator Data'!$CA79)</f>
        <v>4.749310325195257E-4</v>
      </c>
      <c r="CY78" s="47">
        <f t="shared" si="117"/>
        <v>5.3</v>
      </c>
      <c r="CZ78" s="47">
        <f>IF('[1]Indicator Data'!AE79="No data","x",ROUND(IF('[1]Indicator Data'!AE79&gt;CZ$2,0,IF('[1]Indicator Data'!AE79&lt;CZ$3,10,(CZ$2-'[1]Indicator Data'!AE79)/(CZ$2-CZ$3)*10)),1))</f>
        <v>2</v>
      </c>
      <c r="DA78" s="47">
        <f t="shared" si="136"/>
        <v>3.7</v>
      </c>
      <c r="DB78" s="47">
        <f t="shared" si="137"/>
        <v>2.2000000000000002</v>
      </c>
      <c r="DC78" s="49">
        <f t="shared" si="118"/>
        <v>4.9000000000000004</v>
      </c>
      <c r="DD78" s="51">
        <f t="shared" si="119"/>
        <v>3.5</v>
      </c>
      <c r="DE78" s="47">
        <f>ROUND(IF('[1]Indicator Data'!AH79=0,0,IF('[1]Indicator Data'!AH79&gt;DE$2,10,IF('[1]Indicator Data'!AH79&lt;DE$3,0,10-(DE$2-'[1]Indicator Data'!AH79)/(DE$2-DE$3)*10))),1)</f>
        <v>0</v>
      </c>
      <c r="DF78" s="47">
        <f>ROUND(IF('[1]Indicator Data'!AI79=0,0,IF(LOG('[1]Indicator Data'!AI79)&gt;LOG(DF$2),10,IF(LOG('[1]Indicator Data'!AI79)&lt;LOG(DF$3),0,10-(LOG(DF$2)-LOG('[1]Indicator Data'!AI79))/(LOG(DF$2)-LOG(DF$3))*10))),1)</f>
        <v>0</v>
      </c>
      <c r="DG78" s="49">
        <f t="shared" si="120"/>
        <v>0</v>
      </c>
      <c r="DH78" s="47">
        <f>'[1]Indicator Data'!AJ79</f>
        <v>0</v>
      </c>
      <c r="DI78" s="47">
        <f>'[1]Indicator Data'!AK79</f>
        <v>0</v>
      </c>
      <c r="DJ78" s="49">
        <f t="shared" si="121"/>
        <v>0</v>
      </c>
      <c r="DK78" s="51">
        <f t="shared" si="122"/>
        <v>0</v>
      </c>
      <c r="DL78" s="20"/>
      <c r="DM78" s="52"/>
    </row>
    <row r="79" spans="1:117" s="6" customFormat="1" x14ac:dyDescent="0.3">
      <c r="A79" s="44" t="str">
        <f>'[1]Indicator Data'!A80</f>
        <v>Iceland</v>
      </c>
      <c r="B79" s="45" t="str">
        <f>'[1]Indicator Data'!B80</f>
        <v>ISL</v>
      </c>
      <c r="C79" s="46">
        <f>ROUND(IF('[1]Indicator Data'!C80=0,0.1,IF(LOG('[1]Indicator Data'!C80)&gt;C$2,10,IF(LOG('[1]Indicator Data'!C80)&lt;C$3,0,10-(C$2-LOG('[1]Indicator Data'!C80))/(C$2-C$3)*10))),1)</f>
        <v>4.2</v>
      </c>
      <c r="D79" s="47">
        <f>ROUND(IF('[1]Indicator Data'!D80=0,0.1,IF(LOG('[1]Indicator Data'!D80)&gt;D$2,10,IF(LOG('[1]Indicator Data'!D80)&lt;D$3,0,10-(D$2-LOG('[1]Indicator Data'!D80))/(D$2-D$3)*10))),1)</f>
        <v>5.3</v>
      </c>
      <c r="E79" s="47">
        <f t="shared" si="79"/>
        <v>4.8</v>
      </c>
      <c r="F79" s="47">
        <f>IF('[1]Indicator Data'!E80="No data",0.1,(ROUND(IF('[1]Indicator Data'!E80=0,0,IF(LOG('[1]Indicator Data'!E80)&gt;F$2,10,IF(LOG('[1]Indicator Data'!E80)&lt;F$3,0,10-(F$2-LOG('[1]Indicator Data'!E80))/(F$2-F$3)*10))),1)))</f>
        <v>0.1</v>
      </c>
      <c r="G79" s="47">
        <f>ROUND(IF('[1]Indicator Data'!F80=0,0,IF(LOG('[1]Indicator Data'!F80)&gt;G$2,10,IF(LOG('[1]Indicator Data'!F80)&lt;G$3,0,10-(G$2-LOG('[1]Indicator Data'!F80))/(G$2-G$3)*10))),1)</f>
        <v>0</v>
      </c>
      <c r="H79" s="47">
        <f>ROUND(IF('[1]Indicator Data'!G80=0,0,IF(LOG('[1]Indicator Data'!G80)&gt;H$2,10,IF(LOG('[1]Indicator Data'!G80)&lt;H$3,0,10-(H$2-LOG('[1]Indicator Data'!G80))/(H$2-H$3)*10))),1)</f>
        <v>0</v>
      </c>
      <c r="I79" s="47">
        <f>ROUND(IF('[1]Indicator Data'!H80=0,0,IF(LOG('[1]Indicator Data'!H80)&gt;I$2,10,IF(LOG('[1]Indicator Data'!H80)&lt;I$3,0,10-(I$2-LOG('[1]Indicator Data'!H80))/(I$2-I$3)*10))),1)</f>
        <v>0</v>
      </c>
      <c r="J79" s="47">
        <f t="shared" si="80"/>
        <v>0</v>
      </c>
      <c r="K79" s="47">
        <f>ROUND(IF('[1]Indicator Data'!I80=0,0,IF(LOG('[1]Indicator Data'!I80)&gt;K$2,10,IF(LOG('[1]Indicator Data'!I80)&lt;K$3,0,10-(K$2-LOG('[1]Indicator Data'!I80))/(K$2-K$3)*10))),1)</f>
        <v>0</v>
      </c>
      <c r="L79" s="47">
        <f t="shared" si="81"/>
        <v>0</v>
      </c>
      <c r="M79" s="47">
        <f>ROUND(IF('[1]Indicator Data'!J80=0,0,IF(LOG('[1]Indicator Data'!J80)&gt;M$2,10,IF(LOG('[1]Indicator Data'!J80)&lt;M$3,0,10-(M$2-LOG('[1]Indicator Data'!J80))/(M$2-M$3)*10))),1)</f>
        <v>0</v>
      </c>
      <c r="N79" s="48">
        <f>'[1]Indicator Data'!C80/'[1]Indicator Data'!$CB80</f>
        <v>1.4611012697051881E-3</v>
      </c>
      <c r="O79" s="48">
        <f>'[1]Indicator Data'!D80/'[1]Indicator Data'!$CB80</f>
        <v>1.2126637693844538E-3</v>
      </c>
      <c r="P79" s="48" t="str">
        <f>IF(F79=0.1,"x",'[1]Indicator Data'!E80/'[1]Indicator Data'!$CB80)</f>
        <v>x</v>
      </c>
      <c r="Q79" s="48">
        <f>'[1]Indicator Data'!F80/'[1]Indicator Data'!$CB80</f>
        <v>0</v>
      </c>
      <c r="R79" s="48">
        <f>'[1]Indicator Data'!G80/'[1]Indicator Data'!$CB80</f>
        <v>0</v>
      </c>
      <c r="S79" s="48">
        <f>'[1]Indicator Data'!H80/'[1]Indicator Data'!$CB80</f>
        <v>0</v>
      </c>
      <c r="T79" s="48">
        <f>'[1]Indicator Data'!I80/'[1]Indicator Data'!$CB80</f>
        <v>0</v>
      </c>
      <c r="U79" s="48">
        <f>'[1]Indicator Data'!J80/'[1]Indicator Data'!$CB80</f>
        <v>0</v>
      </c>
      <c r="V79" s="47">
        <f t="shared" si="82"/>
        <v>7.3</v>
      </c>
      <c r="W79" s="47">
        <f t="shared" si="83"/>
        <v>10</v>
      </c>
      <c r="X79" s="47">
        <f t="shared" si="84"/>
        <v>9.1</v>
      </c>
      <c r="Y79" s="47">
        <f t="shared" si="85"/>
        <v>0.1</v>
      </c>
      <c r="Z79" s="47">
        <f t="shared" si="86"/>
        <v>0</v>
      </c>
      <c r="AA79" s="47">
        <f t="shared" si="87"/>
        <v>0</v>
      </c>
      <c r="AB79" s="47">
        <f t="shared" si="88"/>
        <v>0</v>
      </c>
      <c r="AC79" s="47">
        <f t="shared" si="89"/>
        <v>0</v>
      </c>
      <c r="AD79" s="47">
        <f t="shared" si="90"/>
        <v>0</v>
      </c>
      <c r="AE79" s="47">
        <f t="shared" si="91"/>
        <v>0</v>
      </c>
      <c r="AF79" s="47">
        <f t="shared" si="92"/>
        <v>0</v>
      </c>
      <c r="AG79" s="47">
        <f>ROUND(IF('[1]Indicator Data'!K80=0,0,IF('[1]Indicator Data'!K80&gt;AG$2,10,IF('[1]Indicator Data'!K80&lt;AG$3,0,10-(AG$2-'[1]Indicator Data'!K80)/(AG$2-AG$3)*10))),1)</f>
        <v>0</v>
      </c>
      <c r="AH79" s="47">
        <f t="shared" si="93"/>
        <v>5.8</v>
      </c>
      <c r="AI79" s="47">
        <f t="shared" si="93"/>
        <v>7.7</v>
      </c>
      <c r="AJ79" s="47">
        <f t="shared" si="94"/>
        <v>0</v>
      </c>
      <c r="AK79" s="47">
        <f t="shared" si="94"/>
        <v>0</v>
      </c>
      <c r="AL79" s="47">
        <f t="shared" si="95"/>
        <v>0</v>
      </c>
      <c r="AM79" s="47">
        <f t="shared" si="96"/>
        <v>0</v>
      </c>
      <c r="AN79" s="47">
        <f t="shared" si="97"/>
        <v>0</v>
      </c>
      <c r="AO79" s="49">
        <f t="shared" si="98"/>
        <v>7.5</v>
      </c>
      <c r="AP79" s="49">
        <f t="shared" si="123"/>
        <v>0.1</v>
      </c>
      <c r="AQ79" s="49">
        <f t="shared" si="99"/>
        <v>0</v>
      </c>
      <c r="AR79" s="49">
        <f t="shared" si="100"/>
        <v>0</v>
      </c>
      <c r="AS79" s="47">
        <f t="shared" si="101"/>
        <v>0</v>
      </c>
      <c r="AT79" s="47">
        <f>IF('[1]Indicator Data'!L80="No data","x",IF('[1]Indicator Data'!CC80&lt;1000,"x",ROUND((IF('[1]Indicator Data'!L80&gt;AT$2,10,IF('[1]Indicator Data'!L80&lt;AT$3,0,10-(AT$2-'[1]Indicator Data'!L80)/(AT$2-AT$3)*10))),1)))</f>
        <v>0</v>
      </c>
      <c r="AU79" s="49">
        <f t="shared" si="102"/>
        <v>0</v>
      </c>
      <c r="AV79" s="47" t="str">
        <f>IF('[1]Indicator Data'!M80="No data","x",ROUND(IF('[1]Indicator Data'!M80=0,0,IF(LOG('[1]Indicator Data'!M80)&gt;AV$2,10,IF(LOG('[1]Indicator Data'!M80)&lt;AV$3,0,10-(AV$2-LOG('[1]Indicator Data'!M80))/(AV$2-AV$3)*10))),1))</f>
        <v>x</v>
      </c>
      <c r="AW79" s="48" t="str">
        <f>IF(AV79="x","x",'[1]Indicator Data'!M80/'[1]Indicator Data'!$CB80)</f>
        <v>x</v>
      </c>
      <c r="AX79" s="47" t="str">
        <f t="shared" si="103"/>
        <v>x</v>
      </c>
      <c r="AY79" s="47" t="str">
        <f t="shared" si="124"/>
        <v>x</v>
      </c>
      <c r="AZ79" s="47" t="str">
        <f>IF('[1]Indicator Data'!N80="No data","x",ROUND(IF('[1]Indicator Data'!N80=0,0,IF(LOG('[1]Indicator Data'!N80)&gt;AZ$2,10,IF(LOG('[1]Indicator Data'!N80)&lt;AZ$3,0,10-(AZ$2-LOG('[1]Indicator Data'!N80))/(AZ$2-AZ$3)*10))),1))</f>
        <v>x</v>
      </c>
      <c r="BA79" s="48" t="str">
        <f>IF(AZ79="x","x",'[1]Indicator Data'!N80/'[1]Indicator Data'!$CB80)</f>
        <v>x</v>
      </c>
      <c r="BB79" s="47" t="str">
        <f t="shared" si="104"/>
        <v>x</v>
      </c>
      <c r="BC79" s="47" t="str">
        <f t="shared" si="125"/>
        <v>x</v>
      </c>
      <c r="BD79" s="47" t="str">
        <f>IF('[1]Indicator Data'!O80="No data","x",ROUND(IF('[1]Indicator Data'!O80=0,0,IF(LOG('[1]Indicator Data'!O80)&gt;BD$2,10,IF(LOG('[1]Indicator Data'!O80)&lt;BD$3,0,10-(BD$2-LOG('[1]Indicator Data'!O80))/(BD$2-BD$3)*10))),1))</f>
        <v>x</v>
      </c>
      <c r="BE79" s="48" t="str">
        <f>IF(BD79="x","x",'[1]Indicator Data'!O80/'[1]Indicator Data'!$CB80)</f>
        <v>x</v>
      </c>
      <c r="BF79" s="47" t="str">
        <f t="shared" si="105"/>
        <v>x</v>
      </c>
      <c r="BG79" s="47" t="str">
        <f t="shared" si="126"/>
        <v>x</v>
      </c>
      <c r="BH79" s="47" t="str">
        <f>IF('[1]Indicator Data'!P80="No data","x",ROUND(IF('[1]Indicator Data'!P80=0,0,IF(LOG('[1]Indicator Data'!P80)&gt;BH$2,10,IF(LOG('[1]Indicator Data'!P80)&lt;BH$3,0,10-(BH$2-LOG('[1]Indicator Data'!P80))/(BH$2-BH$3)*10))),1))</f>
        <v>x</v>
      </c>
      <c r="BI79" s="48" t="str">
        <f>IF(BH79="x","x",'[1]Indicator Data'!P80/'[1]Indicator Data'!$CB80)</f>
        <v>x</v>
      </c>
      <c r="BJ79" s="47" t="str">
        <f t="shared" si="106"/>
        <v>x</v>
      </c>
      <c r="BK79" s="47" t="str">
        <f t="shared" si="127"/>
        <v>x</v>
      </c>
      <c r="BL79" s="47" t="str">
        <f t="shared" si="128"/>
        <v>x</v>
      </c>
      <c r="BM79" s="47">
        <f>ROUND(IF('[1]Indicator Data'!Q80=0,0,IF(LOG('[1]Indicator Data'!Q80)&gt;BM$2,10,IF(LOG('[1]Indicator Data'!Q80)&lt;BM$3,0,10-(BM$2-LOG('[1]Indicator Data'!Q80))/(BM$2-BM$3)*10))),1)</f>
        <v>0</v>
      </c>
      <c r="BN79" s="50">
        <f>'[1]Indicator Data'!R80</f>
        <v>0</v>
      </c>
      <c r="BO79" s="47">
        <f t="shared" si="107"/>
        <v>0</v>
      </c>
      <c r="BP79" s="47">
        <f t="shared" si="108"/>
        <v>0</v>
      </c>
      <c r="BQ79" s="47">
        <f>ROUND(IF('[1]Indicator Data'!S80=0,0,IF(LOG('[1]Indicator Data'!S80)&gt;BQ$2,10,IF(LOG('[1]Indicator Data'!S80)&lt;BQ$3,0,10-(BQ$2-LOG('[1]Indicator Data'!S80))/(BQ$2-BQ$3)*10))),1)</f>
        <v>0</v>
      </c>
      <c r="BR79" s="50">
        <f>'[1]Indicator Data'!T80</f>
        <v>0</v>
      </c>
      <c r="BS79" s="47">
        <f t="shared" si="109"/>
        <v>0</v>
      </c>
      <c r="BT79" s="47">
        <f t="shared" si="110"/>
        <v>0</v>
      </c>
      <c r="BU79" s="47">
        <f t="shared" si="111"/>
        <v>0</v>
      </c>
      <c r="BV79" s="47">
        <f>ROUND(IF('[1]Indicator Data'!U80=0,0,IF(LOG('[1]Indicator Data'!U80)&gt;BV$2,10,IF(LOG('[1]Indicator Data'!U80)&lt;BV$3,0,10-(BV$2-LOG('[1]Indicator Data'!U80))/(BV$2-BV$3)*10))),1)</f>
        <v>0</v>
      </c>
      <c r="BW79" s="48">
        <f>'[1]Indicator Data'!U80/'[1]Indicator Data'!$CB80</f>
        <v>0</v>
      </c>
      <c r="BX79" s="47">
        <f t="shared" si="112"/>
        <v>0</v>
      </c>
      <c r="BY79" s="47">
        <f t="shared" si="129"/>
        <v>0</v>
      </c>
      <c r="BZ79" s="47">
        <f>ROUND(IF('[1]Indicator Data'!V80=0,0,IF(LOG('[1]Indicator Data'!V80)&gt;BZ$2,10,IF(LOG('[1]Indicator Data'!V80)&lt;BZ$3,0,10-(BZ$2-LOG('[1]Indicator Data'!V80))/(BZ$2-BZ$3)*10))),1)</f>
        <v>0</v>
      </c>
      <c r="CA79" s="48">
        <f>IF('[1]Indicator Data'!V80/'[1]Indicator Data'!$CB80&gt;1,1,'[1]Indicator Data'!V80/'[1]Indicator Data'!$CB80)</f>
        <v>0</v>
      </c>
      <c r="CB79" s="47">
        <f t="shared" si="113"/>
        <v>0</v>
      </c>
      <c r="CC79" s="47">
        <f t="shared" si="130"/>
        <v>0</v>
      </c>
      <c r="CD79" s="47">
        <f>ROUND(IF('[1]Indicator Data'!W80=0,0,IF(LOG('[1]Indicator Data'!W80)&gt;CD$2,10,IF(LOG('[1]Indicator Data'!W80)&lt;CD$3,0,10-(CD$2-LOG('[1]Indicator Data'!W80))/(CD$2-CD$3)*10))),1)</f>
        <v>0</v>
      </c>
      <c r="CE79" s="48">
        <f>'[1]Indicator Data'!W80/'[1]Indicator Data'!$CB80</f>
        <v>0</v>
      </c>
      <c r="CF79" s="47">
        <f t="shared" si="114"/>
        <v>0</v>
      </c>
      <c r="CG79" s="47">
        <f t="shared" si="131"/>
        <v>0</v>
      </c>
      <c r="CH79" s="47">
        <f t="shared" si="115"/>
        <v>0</v>
      </c>
      <c r="CI79" s="47">
        <f>IF('[1]Indicator Data'!BR80="No data","x",ROUND(IF('[1]Indicator Data'!BR80&gt;CI$2,0,IF('[1]Indicator Data'!BR80&lt;CI$3,10,(CI$2-'[1]Indicator Data'!BR80)/(CI$2-CI$3)*10)),1))</f>
        <v>0.1</v>
      </c>
      <c r="CJ79" s="47">
        <f>IF('[1]Indicator Data'!BS80="No data","x",ROUND(IF('[1]Indicator Data'!BS80&gt;CJ$2,0,IF('[1]Indicator Data'!BS80&lt;CJ$3,10,(CJ$2-'[1]Indicator Data'!BS80)/(CJ$2-CJ$3)*10)),1))</f>
        <v>0</v>
      </c>
      <c r="CK79" s="47" t="str">
        <f>IF('[1]Indicator Data'!AC80="No data","x",ROUND(IF('[1]Indicator Data'!AC80&gt;CK$2,0,IF('[1]Indicator Data'!AC80&lt;CK$3,10,(CK$2-'[1]Indicator Data'!AC80)/(CK$2-CK$3)*10)),1))</f>
        <v>x</v>
      </c>
      <c r="CL79" s="47">
        <f t="shared" si="116"/>
        <v>0.1</v>
      </c>
      <c r="CM79" s="47">
        <f>IF('[1]Indicator Data'!X80="No data","x",ROUND(IF(LOG('[1]Indicator Data'!X80)&gt;CM$2,10,IF(LOG('[1]Indicator Data'!X80)&lt;CM$3,0,10-(CM$2-LOG('[1]Indicator Data'!X80))/(CM$2-CM$3)*10)),1))</f>
        <v>1.8</v>
      </c>
      <c r="CN79" s="47">
        <f>IF('[1]Indicator Data'!Y80="No data","x",ROUND(IF('[1]Indicator Data'!Y80&gt;CN$2,10,IF('[1]Indicator Data'!Y80&lt;CN$3,0,10-(CN$2-'[1]Indicator Data'!Y80)/(CN$2-CN$3)*10)),1))</f>
        <v>3.3</v>
      </c>
      <c r="CO79" s="47">
        <f>IF('[1]Indicator Data'!Z80="No data","x",ROUND(IF('[1]Indicator Data'!Z80&gt;CO$2,10,IF('[1]Indicator Data'!Z80&lt;CO$3,0,10-(CO$2-'[1]Indicator Data'!Z80)/(CO$2-CO$3)*10)),1))</f>
        <v>9.4</v>
      </c>
      <c r="CP79" s="47" t="str">
        <f>IF('[1]Indicator Data'!AA80="No data","x",ROUND(IF('[1]Indicator Data'!AA80&gt;CP$2,10,IF('[1]Indicator Data'!AA80&lt;CP$3,0,10-(CP$2-'[1]Indicator Data'!AA80)/(CP$2-CP$3)*10)),1))</f>
        <v>x</v>
      </c>
      <c r="CQ79" s="47">
        <f t="shared" si="132"/>
        <v>4.8</v>
      </c>
      <c r="CR79" s="47">
        <f t="shared" si="133"/>
        <v>3.2</v>
      </c>
      <c r="CS79" s="47" t="str">
        <f>IF('[1]Indicator Data'!AF80="No data","x",ROUND(IF('[1]Indicator Data'!AF80&gt;CS$2,10,IF('[1]Indicator Data'!AF80&lt;CS$3,0,10-(CS$2-'[1]Indicator Data'!AF80)/(CS$2-CS$3)*10)),1))</f>
        <v>x</v>
      </c>
      <c r="CT79" s="47">
        <f>IF('[1]Indicator Data'!AG80="No data","x",ROUND(IF('[1]Indicator Data'!AG80&gt;CT$2,10,IF('[1]Indicator Data'!AG80&lt;CT$3,0,10-(CT$2-'[1]Indicator Data'!AG80)/(CT$2-CT$3)*10)),1))</f>
        <v>0.7</v>
      </c>
      <c r="CU79" s="47">
        <f t="shared" si="134"/>
        <v>3.8</v>
      </c>
      <c r="CV79" s="47">
        <f>IF('[1]Indicator Data'!AB80="No data","x",ROUND(IF('[1]Indicator Data'!AB80&gt;CV$2,10,IF('[1]Indicator Data'!AB80&lt;CV$3,0,10-(CV$2-'[1]Indicator Data'!AB80)/(CV$2-CV$3)*10)),1))</f>
        <v>0</v>
      </c>
      <c r="CW79" s="47">
        <f t="shared" si="135"/>
        <v>0</v>
      </c>
      <c r="CX79" s="48">
        <f>IF('[1]Indicator Data'!AD80="No data","x",'[1]Indicator Data'!AD80/'[1]Indicator Data'!$CA80)</f>
        <v>6.4761904761904759E-4</v>
      </c>
      <c r="CY79" s="47">
        <f t="shared" si="117"/>
        <v>3.5</v>
      </c>
      <c r="CZ79" s="47" t="str">
        <f>IF('[1]Indicator Data'!AE80="No data","x",ROUND(IF('[1]Indicator Data'!AE80&gt;CZ$2,0,IF('[1]Indicator Data'!AE80&lt;CZ$3,10,(CZ$2-'[1]Indicator Data'!AE80)/(CZ$2-CZ$3)*10)),1))</f>
        <v>x</v>
      </c>
      <c r="DA79" s="47">
        <f t="shared" si="136"/>
        <v>3.5</v>
      </c>
      <c r="DB79" s="47">
        <f t="shared" si="137"/>
        <v>2.4</v>
      </c>
      <c r="DC79" s="49">
        <f t="shared" si="118"/>
        <v>2</v>
      </c>
      <c r="DD79" s="51">
        <f t="shared" si="119"/>
        <v>2.2000000000000002</v>
      </c>
      <c r="DE79" s="47">
        <f>ROUND(IF('[1]Indicator Data'!AH80=0,0,IF('[1]Indicator Data'!AH80&gt;DE$2,10,IF('[1]Indicator Data'!AH80&lt;DE$3,0,10-(DE$2-'[1]Indicator Data'!AH80)/(DE$2-DE$3)*10))),1)</f>
        <v>0</v>
      </c>
      <c r="DF79" s="47">
        <f>ROUND(IF('[1]Indicator Data'!AI80=0,0,IF(LOG('[1]Indicator Data'!AI80)&gt;LOG(DF$2),10,IF(LOG('[1]Indicator Data'!AI80)&lt;LOG(DF$3),0,10-(LOG(DF$2)-LOG('[1]Indicator Data'!AI80))/(LOG(DF$2)-LOG(DF$3))*10))),1)</f>
        <v>0</v>
      </c>
      <c r="DG79" s="49">
        <f t="shared" si="120"/>
        <v>0</v>
      </c>
      <c r="DH79" s="47">
        <f>'[1]Indicator Data'!AJ80</f>
        <v>0</v>
      </c>
      <c r="DI79" s="47">
        <f>'[1]Indicator Data'!AK80</f>
        <v>0</v>
      </c>
      <c r="DJ79" s="49">
        <f t="shared" si="121"/>
        <v>0</v>
      </c>
      <c r="DK79" s="51">
        <f t="shared" si="122"/>
        <v>0</v>
      </c>
      <c r="DL79" s="20"/>
      <c r="DM79" s="52"/>
    </row>
    <row r="80" spans="1:117" s="6" customFormat="1" x14ac:dyDescent="0.3">
      <c r="A80" s="44" t="str">
        <f>'[1]Indicator Data'!A81</f>
        <v>India</v>
      </c>
      <c r="B80" s="45" t="str">
        <f>'[1]Indicator Data'!B81</f>
        <v>IND</v>
      </c>
      <c r="C80" s="46">
        <f>ROUND(IF('[1]Indicator Data'!C81=0,0.1,IF(LOG('[1]Indicator Data'!C81)&gt;C$2,10,IF(LOG('[1]Indicator Data'!C81)&lt;C$3,0,10-(C$2-LOG('[1]Indicator Data'!C81))/(C$2-C$3)*10))),1)</f>
        <v>10</v>
      </c>
      <c r="D80" s="47">
        <f>ROUND(IF('[1]Indicator Data'!D81=0,0.1,IF(LOG('[1]Indicator Data'!D81)&gt;D$2,10,IF(LOG('[1]Indicator Data'!D81)&lt;D$3,0,10-(D$2-LOG('[1]Indicator Data'!D81))/(D$2-D$3)*10))),1)</f>
        <v>10</v>
      </c>
      <c r="E80" s="47">
        <f t="shared" si="79"/>
        <v>10</v>
      </c>
      <c r="F80" s="47">
        <f>IF('[1]Indicator Data'!E81="No data",0.1,(ROUND(IF('[1]Indicator Data'!E81=0,0,IF(LOG('[1]Indicator Data'!E81)&gt;F$2,10,IF(LOG('[1]Indicator Data'!E81)&lt;F$3,0,10-(F$2-LOG('[1]Indicator Data'!E81))/(F$2-F$3)*10))),1)))</f>
        <v>10</v>
      </c>
      <c r="G80" s="47">
        <f>ROUND(IF('[1]Indicator Data'!F81=0,0,IF(LOG('[1]Indicator Data'!F81)&gt;G$2,10,IF(LOG('[1]Indicator Data'!F81)&lt;G$3,0,10-(G$2-LOG('[1]Indicator Data'!F81))/(G$2-G$3)*10))),1)</f>
        <v>9.1999999999999993</v>
      </c>
      <c r="H80" s="47">
        <f>ROUND(IF('[1]Indicator Data'!G81=0,0,IF(LOG('[1]Indicator Data'!G81)&gt;H$2,10,IF(LOG('[1]Indicator Data'!G81)&lt;H$3,0,10-(H$2-LOG('[1]Indicator Data'!G81))/(H$2-H$3)*10))),1)</f>
        <v>10</v>
      </c>
      <c r="I80" s="47">
        <f>ROUND(IF('[1]Indicator Data'!H81=0,0,IF(LOG('[1]Indicator Data'!H81)&gt;I$2,10,IF(LOG('[1]Indicator Data'!H81)&lt;I$3,0,10-(I$2-LOG('[1]Indicator Data'!H81))/(I$2-I$3)*10))),1)</f>
        <v>9.3000000000000007</v>
      </c>
      <c r="J80" s="47">
        <f t="shared" si="80"/>
        <v>9.6999999999999993</v>
      </c>
      <c r="K80" s="47">
        <f>ROUND(IF('[1]Indicator Data'!I81=0,0,IF(LOG('[1]Indicator Data'!I81)&gt;K$2,10,IF(LOG('[1]Indicator Data'!I81)&lt;K$3,0,10-(K$2-LOG('[1]Indicator Data'!I81))/(K$2-K$3)*10))),1)</f>
        <v>9.6999999999999993</v>
      </c>
      <c r="L80" s="47">
        <f t="shared" si="81"/>
        <v>9.6999999999999993</v>
      </c>
      <c r="M80" s="47">
        <f>ROUND(IF('[1]Indicator Data'!J81=0,0,IF(LOG('[1]Indicator Data'!J81)&gt;M$2,10,IF(LOG('[1]Indicator Data'!J81)&lt;M$3,0,10-(M$2-LOG('[1]Indicator Data'!J81))/(M$2-M$3)*10))),1)</f>
        <v>10</v>
      </c>
      <c r="N80" s="48">
        <f>'[1]Indicator Data'!C81/'[1]Indicator Data'!$CB81</f>
        <v>1.2153257647438262E-3</v>
      </c>
      <c r="O80" s="48">
        <f>'[1]Indicator Data'!D81/'[1]Indicator Data'!$CB81</f>
        <v>1.7357917067151052E-4</v>
      </c>
      <c r="P80" s="48">
        <f>IF(F80=0.1,"x",'[1]Indicator Data'!E81/'[1]Indicator Data'!$CB81)</f>
        <v>6.8068889823234228E-3</v>
      </c>
      <c r="Q80" s="48">
        <f>'[1]Indicator Data'!F81/'[1]Indicator Data'!$CB81</f>
        <v>2.5227507011833729E-6</v>
      </c>
      <c r="R80" s="48">
        <f>'[1]Indicator Data'!G81/'[1]Indicator Data'!$CB81</f>
        <v>1.253275127784623E-3</v>
      </c>
      <c r="S80" s="48">
        <f>'[1]Indicator Data'!H81/'[1]Indicator Data'!$CB81</f>
        <v>2.5825030223470889E-5</v>
      </c>
      <c r="T80" s="48">
        <f>'[1]Indicator Data'!I81/'[1]Indicator Data'!$CB81</f>
        <v>5.5844511000518017E-4</v>
      </c>
      <c r="U80" s="48">
        <f>'[1]Indicator Data'!J81/'[1]Indicator Data'!$CB81</f>
        <v>2.155963333644768E-2</v>
      </c>
      <c r="V80" s="47">
        <f t="shared" si="82"/>
        <v>6.1</v>
      </c>
      <c r="W80" s="47">
        <f t="shared" si="83"/>
        <v>1.7</v>
      </c>
      <c r="X80" s="47">
        <f t="shared" si="84"/>
        <v>4.2</v>
      </c>
      <c r="Y80" s="47">
        <f t="shared" si="85"/>
        <v>4.5</v>
      </c>
      <c r="Z80" s="47">
        <f t="shared" si="86"/>
        <v>6.4</v>
      </c>
      <c r="AA80" s="47">
        <f t="shared" si="87"/>
        <v>0.7</v>
      </c>
      <c r="AB80" s="47">
        <f t="shared" si="88"/>
        <v>0.1</v>
      </c>
      <c r="AC80" s="47">
        <f t="shared" si="89"/>
        <v>0.4</v>
      </c>
      <c r="AD80" s="47">
        <f t="shared" si="90"/>
        <v>0.6</v>
      </c>
      <c r="AE80" s="47">
        <f t="shared" si="91"/>
        <v>0.5</v>
      </c>
      <c r="AF80" s="47">
        <f t="shared" si="92"/>
        <v>7.2</v>
      </c>
      <c r="AG80" s="47">
        <f>ROUND(IF('[1]Indicator Data'!K81=0,0,IF('[1]Indicator Data'!K81&gt;AG$2,10,IF('[1]Indicator Data'!K81&lt;AG$3,0,10-(AG$2-'[1]Indicator Data'!K81)/(AG$2-AG$3)*10))),1)</f>
        <v>7.6</v>
      </c>
      <c r="AH80" s="47">
        <f t="shared" si="93"/>
        <v>8.1</v>
      </c>
      <c r="AI80" s="47">
        <f t="shared" si="93"/>
        <v>5.9</v>
      </c>
      <c r="AJ80" s="47">
        <f t="shared" si="94"/>
        <v>5.4</v>
      </c>
      <c r="AK80" s="47">
        <f t="shared" si="94"/>
        <v>4.7</v>
      </c>
      <c r="AL80" s="47">
        <f t="shared" si="95"/>
        <v>5.0999999999999996</v>
      </c>
      <c r="AM80" s="47">
        <f t="shared" si="96"/>
        <v>5.2</v>
      </c>
      <c r="AN80" s="47">
        <f t="shared" si="97"/>
        <v>9</v>
      </c>
      <c r="AO80" s="49">
        <f t="shared" si="98"/>
        <v>8.3000000000000007</v>
      </c>
      <c r="AP80" s="49">
        <f t="shared" si="123"/>
        <v>8.4</v>
      </c>
      <c r="AQ80" s="49">
        <f t="shared" si="99"/>
        <v>8.1</v>
      </c>
      <c r="AR80" s="49">
        <f t="shared" si="100"/>
        <v>7.2</v>
      </c>
      <c r="AS80" s="47">
        <f t="shared" si="101"/>
        <v>8.3000000000000007</v>
      </c>
      <c r="AT80" s="47">
        <f>IF('[1]Indicator Data'!L81="No data","x",IF('[1]Indicator Data'!CC81&lt;1000,"x",ROUND((IF('[1]Indicator Data'!L81&gt;AT$2,10,IF('[1]Indicator Data'!L81&lt;AT$3,0,10-(AT$2-'[1]Indicator Data'!L81)/(AT$2-AT$3)*10))),1)))</f>
        <v>4.8</v>
      </c>
      <c r="AU80" s="49">
        <f t="shared" si="102"/>
        <v>6.6</v>
      </c>
      <c r="AV80" s="47">
        <f>IF('[1]Indicator Data'!M81="No data","x",ROUND(IF('[1]Indicator Data'!M81=0,0,IF(LOG('[1]Indicator Data'!M81)&gt;AV$2,10,IF(LOG('[1]Indicator Data'!M81)&lt;AV$3,0,10-(AV$2-LOG('[1]Indicator Data'!M81))/(AV$2-AV$3)*10))),1))</f>
        <v>10</v>
      </c>
      <c r="AW80" s="48">
        <f>IF(AV80="x","x",'[1]Indicator Data'!M81/'[1]Indicator Data'!$CB81)</f>
        <v>0.28480697788232112</v>
      </c>
      <c r="AX80" s="47">
        <f t="shared" si="103"/>
        <v>3.2</v>
      </c>
      <c r="AY80" s="47">
        <f t="shared" si="124"/>
        <v>8.1</v>
      </c>
      <c r="AZ80" s="47" t="str">
        <f>IF('[1]Indicator Data'!N81="No data","x",ROUND(IF('[1]Indicator Data'!N81=0,0,IF(LOG('[1]Indicator Data'!N81)&gt;AZ$2,10,IF(LOG('[1]Indicator Data'!N81)&lt;AZ$3,0,10-(AZ$2-LOG('[1]Indicator Data'!N81))/(AZ$2-AZ$3)*10))),1))</f>
        <v>x</v>
      </c>
      <c r="BA80" s="48" t="str">
        <f>IF(AZ80="x","x",'[1]Indicator Data'!N81/'[1]Indicator Data'!$CB81)</f>
        <v>x</v>
      </c>
      <c r="BB80" s="47" t="str">
        <f t="shared" si="104"/>
        <v>x</v>
      </c>
      <c r="BC80" s="47" t="str">
        <f t="shared" si="125"/>
        <v>x</v>
      </c>
      <c r="BD80" s="47" t="str">
        <f>IF('[1]Indicator Data'!O81="No data","x",ROUND(IF('[1]Indicator Data'!O81=0,0,IF(LOG('[1]Indicator Data'!O81)&gt;BD$2,10,IF(LOG('[1]Indicator Data'!O81)&lt;BD$3,0,10-(BD$2-LOG('[1]Indicator Data'!O81))/(BD$2-BD$3)*10))),1))</f>
        <v>x</v>
      </c>
      <c r="BE80" s="48" t="str">
        <f>IF(BD80="x","x",'[1]Indicator Data'!O81/'[1]Indicator Data'!$CB81)</f>
        <v>x</v>
      </c>
      <c r="BF80" s="47" t="str">
        <f t="shared" si="105"/>
        <v>x</v>
      </c>
      <c r="BG80" s="47" t="str">
        <f t="shared" si="126"/>
        <v>x</v>
      </c>
      <c r="BH80" s="47" t="str">
        <f>IF('[1]Indicator Data'!P81="No data","x",ROUND(IF('[1]Indicator Data'!P81=0,0,IF(LOG('[1]Indicator Data'!P81)&gt;BH$2,10,IF(LOG('[1]Indicator Data'!P81)&lt;BH$3,0,10-(BH$2-LOG('[1]Indicator Data'!P81))/(BH$2-BH$3)*10))),1))</f>
        <v>x</v>
      </c>
      <c r="BI80" s="48" t="str">
        <f>IF(BH80="x","x",'[1]Indicator Data'!P81/'[1]Indicator Data'!$CB81)</f>
        <v>x</v>
      </c>
      <c r="BJ80" s="47" t="str">
        <f t="shared" si="106"/>
        <v>x</v>
      </c>
      <c r="BK80" s="47" t="str">
        <f t="shared" si="127"/>
        <v>x</v>
      </c>
      <c r="BL80" s="47">
        <f t="shared" si="128"/>
        <v>8.1</v>
      </c>
      <c r="BM80" s="47">
        <f>ROUND(IF('[1]Indicator Data'!Q81=0,0,IF(LOG('[1]Indicator Data'!Q81)&gt;BM$2,10,IF(LOG('[1]Indicator Data'!Q81)&lt;BM$3,0,10-(BM$2-LOG('[1]Indicator Data'!Q81))/(BM$2-BM$3)*10))),1)</f>
        <v>10</v>
      </c>
      <c r="BN80" s="50">
        <f>'[1]Indicator Data'!R81</f>
        <v>0.96375676399999999</v>
      </c>
      <c r="BO80" s="47">
        <f t="shared" si="107"/>
        <v>9.6</v>
      </c>
      <c r="BP80" s="47">
        <f t="shared" si="108"/>
        <v>9.8000000000000007</v>
      </c>
      <c r="BQ80" s="47">
        <f>ROUND(IF('[1]Indicator Data'!S81=0,0,IF(LOG('[1]Indicator Data'!S81)&gt;BQ$2,10,IF(LOG('[1]Indicator Data'!S81)&lt;BQ$3,0,10-(BQ$2-LOG('[1]Indicator Data'!S81))/(BQ$2-BQ$3)*10))),1)</f>
        <v>10</v>
      </c>
      <c r="BR80" s="50">
        <f>'[1]Indicator Data'!T81</f>
        <v>0.85061888399999996</v>
      </c>
      <c r="BS80" s="47">
        <f t="shared" si="109"/>
        <v>8.5</v>
      </c>
      <c r="BT80" s="47">
        <f t="shared" si="110"/>
        <v>9.4</v>
      </c>
      <c r="BU80" s="47">
        <f t="shared" si="111"/>
        <v>9.6</v>
      </c>
      <c r="BV80" s="47">
        <f>ROUND(IF('[1]Indicator Data'!U81=0,0,IF(LOG('[1]Indicator Data'!U81)&gt;BV$2,10,IF(LOG('[1]Indicator Data'!U81)&lt;BV$3,0,10-(BV$2-LOG('[1]Indicator Data'!U81))/(BV$2-BV$3)*10))),1)</f>
        <v>10</v>
      </c>
      <c r="BW80" s="48">
        <f>'[1]Indicator Data'!U81/'[1]Indicator Data'!$CB81</f>
        <v>0.35140479107279859</v>
      </c>
      <c r="BX80" s="47">
        <f t="shared" si="112"/>
        <v>3.9</v>
      </c>
      <c r="BY80" s="47">
        <f t="shared" si="129"/>
        <v>8.3000000000000007</v>
      </c>
      <c r="BZ80" s="47">
        <f>ROUND(IF('[1]Indicator Data'!V81=0,0,IF(LOG('[1]Indicator Data'!V81)&gt;BZ$2,10,IF(LOG('[1]Indicator Data'!V81)&lt;BZ$3,0,10-(BZ$2-LOG('[1]Indicator Data'!V81))/(BZ$2-BZ$3)*10))),1)</f>
        <v>10</v>
      </c>
      <c r="CA80" s="48">
        <f>IF('[1]Indicator Data'!V81/'[1]Indicator Data'!$CB81&gt;1,1,'[1]Indicator Data'!V81/'[1]Indicator Data'!$CB81)</f>
        <v>0.97606319366881911</v>
      </c>
      <c r="CB80" s="47">
        <f t="shared" si="113"/>
        <v>9.8000000000000007</v>
      </c>
      <c r="CC80" s="47">
        <f t="shared" si="130"/>
        <v>9.9</v>
      </c>
      <c r="CD80" s="47">
        <f>ROUND(IF('[1]Indicator Data'!W81=0,0,IF(LOG('[1]Indicator Data'!W81)&gt;CD$2,10,IF(LOG('[1]Indicator Data'!W81)&lt;CD$3,0,10-(CD$2-LOG('[1]Indicator Data'!W81))/(CD$2-CD$3)*10))),1)</f>
        <v>10</v>
      </c>
      <c r="CE80" s="48">
        <f>'[1]Indicator Data'!W81/'[1]Indicator Data'!$CB81</f>
        <v>0.97318648772722149</v>
      </c>
      <c r="CF80" s="47">
        <f t="shared" si="114"/>
        <v>9.6999999999999993</v>
      </c>
      <c r="CG80" s="47">
        <f t="shared" si="131"/>
        <v>9.9</v>
      </c>
      <c r="CH80" s="47">
        <f t="shared" si="115"/>
        <v>9.5</v>
      </c>
      <c r="CI80" s="47">
        <f>IF('[1]Indicator Data'!BR81="No data","x",ROUND(IF('[1]Indicator Data'!BR81&gt;CI$2,0,IF('[1]Indicator Data'!BR81&lt;CI$3,10,(CI$2-'[1]Indicator Data'!BR81)/(CI$2-CI$3)*10)),1))</f>
        <v>4.5</v>
      </c>
      <c r="CJ80" s="47">
        <f>IF('[1]Indicator Data'!BS81="No data","x",ROUND(IF('[1]Indicator Data'!BS81&gt;CJ$2,0,IF('[1]Indicator Data'!BS81&lt;CJ$3,10,(CJ$2-'[1]Indicator Data'!BS81)/(CJ$2-CJ$3)*10)),1))</f>
        <v>1.2</v>
      </c>
      <c r="CK80" s="47">
        <f>IF('[1]Indicator Data'!AC81="No data","x",ROUND(IF('[1]Indicator Data'!AC81&gt;CK$2,0,IF('[1]Indicator Data'!AC81&lt;CK$3,10,(CK$2-'[1]Indicator Data'!AC81)/(CK$2-CK$3)*10)),1))</f>
        <v>4</v>
      </c>
      <c r="CL80" s="47">
        <f t="shared" si="116"/>
        <v>3.2</v>
      </c>
      <c r="CM80" s="47">
        <f>IF('[1]Indicator Data'!X81="No data","x",ROUND(IF(LOG('[1]Indicator Data'!X81)&gt;CM$2,10,IF(LOG('[1]Indicator Data'!X81)&lt;CM$3,0,10-(CM$2-LOG('[1]Indicator Data'!X81))/(CM$2-CM$3)*10)),1))</f>
        <v>8.9</v>
      </c>
      <c r="CN80" s="47">
        <f>IF('[1]Indicator Data'!Y81="No data","x",ROUND(IF('[1]Indicator Data'!Y81&gt;CN$2,10,IF('[1]Indicator Data'!Y81&lt;CN$3,0,10-(CN$2-'[1]Indicator Data'!Y81)/(CN$2-CN$3)*10)),1))</f>
        <v>4.5999999999999996</v>
      </c>
      <c r="CO80" s="47">
        <f>IF('[1]Indicator Data'!Z81="No data","x",ROUND(IF('[1]Indicator Data'!Z81&gt;CO$2,10,IF('[1]Indicator Data'!Z81&lt;CO$3,0,10-(CO$2-'[1]Indicator Data'!Z81)/(CO$2-CO$3)*10)),1))</f>
        <v>3.5</v>
      </c>
      <c r="CP80" s="47">
        <f>IF('[1]Indicator Data'!AA81="No data","x",ROUND(IF('[1]Indicator Data'!AA81&gt;CP$2,10,IF('[1]Indicator Data'!AA81&lt;CP$3,0,10-(CP$2-'[1]Indicator Data'!AA81)/(CP$2-CP$3)*10)),1))</f>
        <v>6.4</v>
      </c>
      <c r="CQ80" s="47">
        <f t="shared" si="132"/>
        <v>5.9</v>
      </c>
      <c r="CR80" s="47">
        <f t="shared" si="133"/>
        <v>5</v>
      </c>
      <c r="CS80" s="47">
        <f>IF('[1]Indicator Data'!AF81="No data","x",ROUND(IF('[1]Indicator Data'!AF81&gt;CS$2,10,IF('[1]Indicator Data'!AF81&lt;CS$3,0,10-(CS$2-'[1]Indicator Data'!AF81)/(CS$2-CS$3)*10)),1))</f>
        <v>3.9</v>
      </c>
      <c r="CT80" s="47">
        <f>IF('[1]Indicator Data'!AG81="No data","x",ROUND(IF('[1]Indicator Data'!AG81&gt;CT$2,10,IF('[1]Indicator Data'!AG81&lt;CT$3,0,10-(CT$2-'[1]Indicator Data'!AG81)/(CT$2-CT$3)*10)),1))</f>
        <v>2.2999999999999998</v>
      </c>
      <c r="CU80" s="47">
        <f t="shared" si="134"/>
        <v>4.9000000000000004</v>
      </c>
      <c r="CV80" s="47">
        <f>IF('[1]Indicator Data'!AB81="No data","x",ROUND(IF('[1]Indicator Data'!AB81&gt;CV$2,10,IF('[1]Indicator Data'!AB81&lt;CV$3,0,10-(CV$2-'[1]Indicator Data'!AB81)/(CV$2-CV$3)*10)),1))</f>
        <v>8.6</v>
      </c>
      <c r="CW80" s="47">
        <f t="shared" si="135"/>
        <v>4.5999999999999996</v>
      </c>
      <c r="CX80" s="48">
        <f>IF('[1]Indicator Data'!AD81="No data","x",'[1]Indicator Data'!AD81/'[1]Indicator Data'!$CA81)</f>
        <v>1.3102929379459906E-4</v>
      </c>
      <c r="CY80" s="47">
        <f t="shared" si="117"/>
        <v>8.6999999999999993</v>
      </c>
      <c r="CZ80" s="47">
        <f>IF('[1]Indicator Data'!AE81="No data","x",ROUND(IF('[1]Indicator Data'!AE81&gt;CZ$2,0,IF('[1]Indicator Data'!AE81&lt;CZ$3,10,(CZ$2-'[1]Indicator Data'!AE81)/(CZ$2-CZ$3)*10)),1))</f>
        <v>4</v>
      </c>
      <c r="DA80" s="47">
        <f t="shared" si="136"/>
        <v>6.4</v>
      </c>
      <c r="DB80" s="47">
        <f t="shared" si="137"/>
        <v>5.3</v>
      </c>
      <c r="DC80" s="49">
        <f t="shared" si="118"/>
        <v>7.5</v>
      </c>
      <c r="DD80" s="51">
        <f t="shared" si="119"/>
        <v>7.7</v>
      </c>
      <c r="DE80" s="47">
        <f>ROUND(IF('[1]Indicator Data'!AH81=0,0,IF('[1]Indicator Data'!AH81&gt;DE$2,10,IF('[1]Indicator Data'!AH81&lt;DE$3,0,10-(DE$2-'[1]Indicator Data'!AH81)/(DE$2-DE$3)*10))),1)</f>
        <v>6.9</v>
      </c>
      <c r="DF80" s="47">
        <f>ROUND(IF('[1]Indicator Data'!AI81=0,0,IF(LOG('[1]Indicator Data'!AI81)&gt;LOG(DF$2),10,IF(LOG('[1]Indicator Data'!AI81)&lt;LOG(DF$3),0,10-(LOG(DF$2)-LOG('[1]Indicator Data'!AI81))/(LOG(DF$2)-LOG(DF$3))*10))),1)</f>
        <v>8.9</v>
      </c>
      <c r="DG80" s="49">
        <f t="shared" si="120"/>
        <v>8.1</v>
      </c>
      <c r="DH80" s="47">
        <f>'[1]Indicator Data'!AJ81</f>
        <v>0</v>
      </c>
      <c r="DI80" s="47">
        <f>'[1]Indicator Data'!AK81</f>
        <v>0</v>
      </c>
      <c r="DJ80" s="49">
        <f t="shared" si="121"/>
        <v>0</v>
      </c>
      <c r="DK80" s="51">
        <f t="shared" si="122"/>
        <v>5.7</v>
      </c>
      <c r="DL80" s="20"/>
      <c r="DM80" s="52"/>
    </row>
    <row r="81" spans="1:117" s="6" customFormat="1" x14ac:dyDescent="0.3">
      <c r="A81" s="44" t="str">
        <f>'[1]Indicator Data'!A82</f>
        <v>Indonesia</v>
      </c>
      <c r="B81" s="45" t="str">
        <f>'[1]Indicator Data'!B82</f>
        <v>IDN</v>
      </c>
      <c r="C81" s="46">
        <f>ROUND(IF('[1]Indicator Data'!C82=0,0.1,IF(LOG('[1]Indicator Data'!C82)&gt;C$2,10,IF(LOG('[1]Indicator Data'!C82)&lt;C$3,0,10-(C$2-LOG('[1]Indicator Data'!C82))/(C$2-C$3)*10))),1)</f>
        <v>10</v>
      </c>
      <c r="D81" s="47">
        <f>ROUND(IF('[1]Indicator Data'!D82=0,0.1,IF(LOG('[1]Indicator Data'!D82)&gt;D$2,10,IF(LOG('[1]Indicator Data'!D82)&lt;D$3,0,10-(D$2-LOG('[1]Indicator Data'!D82))/(D$2-D$3)*10))),1)</f>
        <v>10</v>
      </c>
      <c r="E81" s="47">
        <f t="shared" si="79"/>
        <v>10</v>
      </c>
      <c r="F81" s="47">
        <f>IF('[1]Indicator Data'!E82="No data",0.1,(ROUND(IF('[1]Indicator Data'!E82=0,0,IF(LOG('[1]Indicator Data'!E82)&gt;F$2,10,IF(LOG('[1]Indicator Data'!E82)&lt;F$3,0,10-(F$2-LOG('[1]Indicator Data'!E82))/(F$2-F$3)*10))),1)))</f>
        <v>10</v>
      </c>
      <c r="G81" s="47">
        <f>ROUND(IF('[1]Indicator Data'!F82=0,0,IF(LOG('[1]Indicator Data'!F82)&gt;G$2,10,IF(LOG('[1]Indicator Data'!F82)&lt;G$3,0,10-(G$2-LOG('[1]Indicator Data'!F82))/(G$2-G$3)*10))),1)</f>
        <v>10</v>
      </c>
      <c r="H81" s="47">
        <f>ROUND(IF('[1]Indicator Data'!G82=0,0,IF(LOG('[1]Indicator Data'!G82)&gt;H$2,10,IF(LOG('[1]Indicator Data'!G82)&lt;H$3,0,10-(H$2-LOG('[1]Indicator Data'!G82))/(H$2-H$3)*10))),1)</f>
        <v>7.6</v>
      </c>
      <c r="I81" s="47">
        <f>ROUND(IF('[1]Indicator Data'!H82=0,0,IF(LOG('[1]Indicator Data'!H82)&gt;I$2,10,IF(LOG('[1]Indicator Data'!H82)&lt;I$3,0,10-(I$2-LOG('[1]Indicator Data'!H82))/(I$2-I$3)*10))),1)</f>
        <v>8.5</v>
      </c>
      <c r="J81" s="47">
        <f t="shared" si="80"/>
        <v>8.1</v>
      </c>
      <c r="K81" s="47">
        <f>ROUND(IF('[1]Indicator Data'!I82=0,0,IF(LOG('[1]Indicator Data'!I82)&gt;K$2,10,IF(LOG('[1]Indicator Data'!I82)&lt;K$3,0,10-(K$2-LOG('[1]Indicator Data'!I82))/(K$2-K$3)*10))),1)</f>
        <v>9.1999999999999993</v>
      </c>
      <c r="L81" s="47">
        <f t="shared" si="81"/>
        <v>8.6999999999999993</v>
      </c>
      <c r="M81" s="47">
        <f>ROUND(IF('[1]Indicator Data'!J82=0,0,IF(LOG('[1]Indicator Data'!J82)&gt;M$2,10,IF(LOG('[1]Indicator Data'!J82)&lt;M$3,0,10-(M$2-LOG('[1]Indicator Data'!J82))/(M$2-M$3)*10))),1)</f>
        <v>8.6999999999999993</v>
      </c>
      <c r="N81" s="48">
        <f>'[1]Indicator Data'!C82/'[1]Indicator Data'!$CB82</f>
        <v>1.8296764768959296E-3</v>
      </c>
      <c r="O81" s="48">
        <f>'[1]Indicator Data'!D82/'[1]Indicator Data'!$CB82</f>
        <v>2.2982534446099577E-4</v>
      </c>
      <c r="P81" s="48">
        <f>IF(F81=0.1,"x",'[1]Indicator Data'!E82/'[1]Indicator Data'!$CB82)</f>
        <v>4.5150435241298956E-3</v>
      </c>
      <c r="Q81" s="48">
        <f>'[1]Indicator Data'!F82/'[1]Indicator Data'!$CB82</f>
        <v>4.6172982486292034E-5</v>
      </c>
      <c r="R81" s="48">
        <f>'[1]Indicator Data'!G82/'[1]Indicator Data'!$CB82</f>
        <v>4.3812571895213034E-4</v>
      </c>
      <c r="S81" s="48">
        <f>'[1]Indicator Data'!H82/'[1]Indicator Data'!$CB82</f>
        <v>3.3313265897643562E-5</v>
      </c>
      <c r="T81" s="48">
        <f>'[1]Indicator Data'!I82/'[1]Indicator Data'!$CB82</f>
        <v>1.5538103132652649E-3</v>
      </c>
      <c r="U81" s="48">
        <f>'[1]Indicator Data'!J82/'[1]Indicator Data'!$CB82</f>
        <v>1.2013361271121557E-4</v>
      </c>
      <c r="V81" s="47">
        <f t="shared" si="82"/>
        <v>9.1</v>
      </c>
      <c r="W81" s="47">
        <f t="shared" si="83"/>
        <v>2.2999999999999998</v>
      </c>
      <c r="X81" s="47">
        <f t="shared" si="84"/>
        <v>6.9</v>
      </c>
      <c r="Y81" s="47">
        <f t="shared" si="85"/>
        <v>3</v>
      </c>
      <c r="Z81" s="47">
        <f t="shared" si="86"/>
        <v>9.3000000000000007</v>
      </c>
      <c r="AA81" s="47">
        <f t="shared" si="87"/>
        <v>0.2</v>
      </c>
      <c r="AB81" s="47">
        <f t="shared" si="88"/>
        <v>0.1</v>
      </c>
      <c r="AC81" s="47">
        <f t="shared" si="89"/>
        <v>0.2</v>
      </c>
      <c r="AD81" s="47">
        <f t="shared" si="90"/>
        <v>1.6</v>
      </c>
      <c r="AE81" s="47">
        <f t="shared" si="91"/>
        <v>0.9</v>
      </c>
      <c r="AF81" s="47">
        <f t="shared" si="92"/>
        <v>0</v>
      </c>
      <c r="AG81" s="47">
        <f>ROUND(IF('[1]Indicator Data'!K82=0,0,IF('[1]Indicator Data'!K82&gt;AG$2,10,IF('[1]Indicator Data'!K82&lt;AG$3,0,10-(AG$2-'[1]Indicator Data'!K82)/(AG$2-AG$3)*10))),1)</f>
        <v>4.8</v>
      </c>
      <c r="AH81" s="47">
        <f t="shared" si="93"/>
        <v>9.6</v>
      </c>
      <c r="AI81" s="47">
        <f t="shared" si="93"/>
        <v>6.2</v>
      </c>
      <c r="AJ81" s="47">
        <f t="shared" si="94"/>
        <v>3.9</v>
      </c>
      <c r="AK81" s="47">
        <f t="shared" si="94"/>
        <v>4.3</v>
      </c>
      <c r="AL81" s="47">
        <f t="shared" si="95"/>
        <v>4.0999999999999996</v>
      </c>
      <c r="AM81" s="47">
        <f t="shared" si="96"/>
        <v>5.4</v>
      </c>
      <c r="AN81" s="47">
        <f t="shared" si="97"/>
        <v>5.9</v>
      </c>
      <c r="AO81" s="49">
        <f t="shared" si="98"/>
        <v>8.9</v>
      </c>
      <c r="AP81" s="49">
        <f t="shared" si="123"/>
        <v>8.1</v>
      </c>
      <c r="AQ81" s="49">
        <f t="shared" si="99"/>
        <v>9.6999999999999993</v>
      </c>
      <c r="AR81" s="49">
        <f t="shared" si="100"/>
        <v>6.1</v>
      </c>
      <c r="AS81" s="47">
        <f t="shared" si="101"/>
        <v>5.4</v>
      </c>
      <c r="AT81" s="47">
        <f>IF('[1]Indicator Data'!L82="No data","x",IF('[1]Indicator Data'!CC82&lt;1000,"x",ROUND((IF('[1]Indicator Data'!L82&gt;AT$2,10,IF('[1]Indicator Data'!L82&lt;AT$3,0,10-(AT$2-'[1]Indicator Data'!L82)/(AT$2-AT$3)*10))),1)))</f>
        <v>1</v>
      </c>
      <c r="AU81" s="49">
        <f t="shared" si="102"/>
        <v>3.2</v>
      </c>
      <c r="AV81" s="47">
        <f>IF('[1]Indicator Data'!M82="No data","x",ROUND(IF('[1]Indicator Data'!M82=0,0,IF(LOG('[1]Indicator Data'!M82)&gt;AV$2,10,IF(LOG('[1]Indicator Data'!M82)&lt;AV$3,0,10-(AV$2-LOG('[1]Indicator Data'!M82))/(AV$2-AV$3)*10))),1))</f>
        <v>9.5</v>
      </c>
      <c r="AW81" s="48">
        <f>IF(AV81="x","x",'[1]Indicator Data'!M82/'[1]Indicator Data'!$CB82)</f>
        <v>0.16358240472604127</v>
      </c>
      <c r="AX81" s="47">
        <f t="shared" si="103"/>
        <v>1.8</v>
      </c>
      <c r="AY81" s="47">
        <f t="shared" si="124"/>
        <v>7.2</v>
      </c>
      <c r="AZ81" s="47" t="str">
        <f>IF('[1]Indicator Data'!N82="No data","x",ROUND(IF('[1]Indicator Data'!N82=0,0,IF(LOG('[1]Indicator Data'!N82)&gt;AZ$2,10,IF(LOG('[1]Indicator Data'!N82)&lt;AZ$3,0,10-(AZ$2-LOG('[1]Indicator Data'!N82))/(AZ$2-AZ$3)*10))),1))</f>
        <v>x</v>
      </c>
      <c r="BA81" s="48" t="str">
        <f>IF(AZ81="x","x",'[1]Indicator Data'!N82/'[1]Indicator Data'!$CB82)</f>
        <v>x</v>
      </c>
      <c r="BB81" s="47" t="str">
        <f t="shared" si="104"/>
        <v>x</v>
      </c>
      <c r="BC81" s="47" t="str">
        <f t="shared" si="125"/>
        <v>x</v>
      </c>
      <c r="BD81" s="47" t="str">
        <f>IF('[1]Indicator Data'!O82="No data","x",ROUND(IF('[1]Indicator Data'!O82=0,0,IF(LOG('[1]Indicator Data'!O82)&gt;BD$2,10,IF(LOG('[1]Indicator Data'!O82)&lt;BD$3,0,10-(BD$2-LOG('[1]Indicator Data'!O82))/(BD$2-BD$3)*10))),1))</f>
        <v>x</v>
      </c>
      <c r="BE81" s="48" t="str">
        <f>IF(BD81="x","x",'[1]Indicator Data'!O82/'[1]Indicator Data'!$CB82)</f>
        <v>x</v>
      </c>
      <c r="BF81" s="47" t="str">
        <f t="shared" si="105"/>
        <v>x</v>
      </c>
      <c r="BG81" s="47" t="str">
        <f t="shared" si="126"/>
        <v>x</v>
      </c>
      <c r="BH81" s="47" t="str">
        <f>IF('[1]Indicator Data'!P82="No data","x",ROUND(IF('[1]Indicator Data'!P82=0,0,IF(LOG('[1]Indicator Data'!P82)&gt;BH$2,10,IF(LOG('[1]Indicator Data'!P82)&lt;BH$3,0,10-(BH$2-LOG('[1]Indicator Data'!P82))/(BH$2-BH$3)*10))),1))</f>
        <v>x</v>
      </c>
      <c r="BI81" s="48" t="str">
        <f>IF(BH81="x","x",'[1]Indicator Data'!P82/'[1]Indicator Data'!$CB82)</f>
        <v>x</v>
      </c>
      <c r="BJ81" s="47" t="str">
        <f t="shared" si="106"/>
        <v>x</v>
      </c>
      <c r="BK81" s="47" t="str">
        <f t="shared" si="127"/>
        <v>x</v>
      </c>
      <c r="BL81" s="47">
        <f t="shared" si="128"/>
        <v>7.2</v>
      </c>
      <c r="BM81" s="47">
        <f>ROUND(IF('[1]Indicator Data'!Q82=0,0,IF(LOG('[1]Indicator Data'!Q82)&gt;BM$2,10,IF(LOG('[1]Indicator Data'!Q82)&lt;BM$3,0,10-(BM$2-LOG('[1]Indicator Data'!Q82))/(BM$2-BM$3)*10))),1)</f>
        <v>10</v>
      </c>
      <c r="BN81" s="50">
        <f>'[1]Indicator Data'!R82</f>
        <v>0.77107616199999995</v>
      </c>
      <c r="BO81" s="47">
        <f t="shared" si="107"/>
        <v>7.7</v>
      </c>
      <c r="BP81" s="47">
        <f t="shared" si="108"/>
        <v>9.1999999999999993</v>
      </c>
      <c r="BQ81" s="47">
        <f>ROUND(IF('[1]Indicator Data'!S82=0,0,IF(LOG('[1]Indicator Data'!S82)&gt;BQ$2,10,IF(LOG('[1]Indicator Data'!S82)&lt;BQ$3,0,10-(BQ$2-LOG('[1]Indicator Data'!S82))/(BQ$2-BQ$3)*10))),1)</f>
        <v>10</v>
      </c>
      <c r="BR81" s="50">
        <f>'[1]Indicator Data'!T82</f>
        <v>0.69874171100000004</v>
      </c>
      <c r="BS81" s="47">
        <f t="shared" si="109"/>
        <v>7</v>
      </c>
      <c r="BT81" s="47">
        <f t="shared" si="110"/>
        <v>9</v>
      </c>
      <c r="BU81" s="47">
        <f t="shared" si="111"/>
        <v>9.1</v>
      </c>
      <c r="BV81" s="47">
        <f>ROUND(IF('[1]Indicator Data'!U82=0,0,IF(LOG('[1]Indicator Data'!U82)&gt;BV$2,10,IF(LOG('[1]Indicator Data'!U82)&lt;BV$3,0,10-(BV$2-LOG('[1]Indicator Data'!U82))/(BV$2-BV$3)*10))),1)</f>
        <v>10</v>
      </c>
      <c r="BW81" s="48">
        <f>'[1]Indicator Data'!U82/'[1]Indicator Data'!$CB82</f>
        <v>0.86697225584837867</v>
      </c>
      <c r="BX81" s="47">
        <f t="shared" si="112"/>
        <v>9.6</v>
      </c>
      <c r="BY81" s="47">
        <f t="shared" si="129"/>
        <v>9.8000000000000007</v>
      </c>
      <c r="BZ81" s="47">
        <f>ROUND(IF('[1]Indicator Data'!V82=0,0,IF(LOG('[1]Indicator Data'!V82)&gt;BZ$2,10,IF(LOG('[1]Indicator Data'!V82)&lt;BZ$3,0,10-(BZ$2-LOG('[1]Indicator Data'!V82))/(BZ$2-BZ$3)*10))),1)</f>
        <v>10</v>
      </c>
      <c r="CA81" s="48">
        <f>IF('[1]Indicator Data'!V82/'[1]Indicator Data'!$CB82&gt;1,1,'[1]Indicator Data'!V82/'[1]Indicator Data'!$CB82)</f>
        <v>0.90573545102338548</v>
      </c>
      <c r="CB81" s="47">
        <f t="shared" si="113"/>
        <v>9.1</v>
      </c>
      <c r="CC81" s="47">
        <f t="shared" si="130"/>
        <v>9.6</v>
      </c>
      <c r="CD81" s="47">
        <f>ROUND(IF('[1]Indicator Data'!W82=0,0,IF(LOG('[1]Indicator Data'!W82)&gt;CD$2,10,IF(LOG('[1]Indicator Data'!W82)&lt;CD$3,0,10-(CD$2-LOG('[1]Indicator Data'!W82))/(CD$2-CD$3)*10))),1)</f>
        <v>10</v>
      </c>
      <c r="CE81" s="48">
        <f>'[1]Indicator Data'!W82/'[1]Indicator Data'!$CB82</f>
        <v>0.92399243357414318</v>
      </c>
      <c r="CF81" s="47">
        <f t="shared" si="114"/>
        <v>9.1999999999999993</v>
      </c>
      <c r="CG81" s="47">
        <f t="shared" si="131"/>
        <v>9.6999999999999993</v>
      </c>
      <c r="CH81" s="47">
        <f t="shared" si="115"/>
        <v>9.6</v>
      </c>
      <c r="CI81" s="47">
        <f>IF('[1]Indicator Data'!BR82="No data","x",ROUND(IF('[1]Indicator Data'!BR82&gt;CI$2,0,IF('[1]Indicator Data'!BR82&lt;CI$3,10,(CI$2-'[1]Indicator Data'!BR82)/(CI$2-CI$3)*10)),1))</f>
        <v>3</v>
      </c>
      <c r="CJ81" s="47">
        <f>IF('[1]Indicator Data'!BS82="No data","x",ROUND(IF('[1]Indicator Data'!BS82&gt;CJ$2,0,IF('[1]Indicator Data'!BS82&lt;CJ$3,10,(CJ$2-'[1]Indicator Data'!BS82)/(CJ$2-CJ$3)*10)),1))</f>
        <v>1.8</v>
      </c>
      <c r="CK81" s="47">
        <f>IF('[1]Indicator Data'!AC82="No data","x",ROUND(IF('[1]Indicator Data'!AC82&gt;CK$2,0,IF('[1]Indicator Data'!AC82&lt;CK$3,10,(CK$2-'[1]Indicator Data'!AC82)/(CK$2-CK$3)*10)),1))</f>
        <v>3.6</v>
      </c>
      <c r="CL81" s="47">
        <f t="shared" si="116"/>
        <v>2.8</v>
      </c>
      <c r="CM81" s="47">
        <f>IF('[1]Indicator Data'!X82="No data","x",ROUND(IF(LOG('[1]Indicator Data'!X82)&gt;CM$2,10,IF(LOG('[1]Indicator Data'!X82)&lt;CM$3,0,10-(CM$2-LOG('[1]Indicator Data'!X82))/(CM$2-CM$3)*10)),1))</f>
        <v>7.2</v>
      </c>
      <c r="CN81" s="47">
        <f>IF('[1]Indicator Data'!Y82="No data","x",ROUND(IF('[1]Indicator Data'!Y82&gt;CN$2,10,IF('[1]Indicator Data'!Y82&lt;CN$3,0,10-(CN$2-'[1]Indicator Data'!Y82)/(CN$2-CN$3)*10)),1))</f>
        <v>4.5</v>
      </c>
      <c r="CO81" s="47">
        <f>IF('[1]Indicator Data'!Z82="No data","x",ROUND(IF('[1]Indicator Data'!Z82&gt;CO$2,10,IF('[1]Indicator Data'!Z82&lt;CO$3,0,10-(CO$2-'[1]Indicator Data'!Z82)/(CO$2-CO$3)*10)),1))</f>
        <v>5.7</v>
      </c>
      <c r="CP81" s="47">
        <f>IF('[1]Indicator Data'!AA82="No data","x",ROUND(IF('[1]Indicator Data'!AA82&gt;CP$2,10,IF('[1]Indicator Data'!AA82&lt;CP$3,0,10-(CP$2-'[1]Indicator Data'!AA82)/(CP$2-CP$3)*10)),1))</f>
        <v>4.5999999999999996</v>
      </c>
      <c r="CQ81" s="47">
        <f t="shared" si="132"/>
        <v>5.5</v>
      </c>
      <c r="CR81" s="47">
        <f t="shared" si="133"/>
        <v>4.5999999999999996</v>
      </c>
      <c r="CS81" s="47">
        <f>IF('[1]Indicator Data'!AF82="No data","x",ROUND(IF('[1]Indicator Data'!AF82&gt;CS$2,10,IF('[1]Indicator Data'!AF82&lt;CS$3,0,10-(CS$2-'[1]Indicator Data'!AF82)/(CS$2-CS$3)*10)),1))</f>
        <v>3.4</v>
      </c>
      <c r="CT81" s="47">
        <f>IF('[1]Indicator Data'!AG82="No data","x",ROUND(IF('[1]Indicator Data'!AG82&gt;CT$2,10,IF('[1]Indicator Data'!AG82&lt;CT$3,0,10-(CT$2-'[1]Indicator Data'!AG82)/(CT$2-CT$3)*10)),1))</f>
        <v>2.4</v>
      </c>
      <c r="CU81" s="47">
        <f t="shared" si="134"/>
        <v>4.5999999999999996</v>
      </c>
      <c r="CV81" s="47">
        <f>IF('[1]Indicator Data'!AB82="No data","x",ROUND(IF('[1]Indicator Data'!AB82&gt;CV$2,10,IF('[1]Indicator Data'!AB82&lt;CV$3,0,10-(CV$2-'[1]Indicator Data'!AB82)/(CV$2-CV$3)*10)),1))</f>
        <v>3.2</v>
      </c>
      <c r="CW81" s="47">
        <f t="shared" si="135"/>
        <v>2.9</v>
      </c>
      <c r="CX81" s="48">
        <f>IF('[1]Indicator Data'!AD82="No data","x",'[1]Indicator Data'!AD82/'[1]Indicator Data'!$CA82)</f>
        <v>3.6143130760907848E-5</v>
      </c>
      <c r="CY81" s="47">
        <f t="shared" si="117"/>
        <v>9.6</v>
      </c>
      <c r="CZ81" s="47">
        <f>IF('[1]Indicator Data'!AE82="No data","x",ROUND(IF('[1]Indicator Data'!AE82&gt;CZ$2,0,IF('[1]Indicator Data'!AE82&lt;CZ$3,10,(CZ$2-'[1]Indicator Data'!AE82)/(CZ$2-CZ$3)*10)),1))</f>
        <v>4</v>
      </c>
      <c r="DA81" s="47">
        <f t="shared" si="136"/>
        <v>6.8</v>
      </c>
      <c r="DB81" s="47">
        <f t="shared" si="137"/>
        <v>4.8</v>
      </c>
      <c r="DC81" s="49">
        <f t="shared" si="118"/>
        <v>7.2</v>
      </c>
      <c r="DD81" s="51">
        <f t="shared" si="119"/>
        <v>7.7</v>
      </c>
      <c r="DE81" s="47">
        <f>ROUND(IF('[1]Indicator Data'!AH82=0,0,IF('[1]Indicator Data'!AH82&gt;DE$2,10,IF('[1]Indicator Data'!AH82&lt;DE$3,0,10-(DE$2-'[1]Indicator Data'!AH82)/(DE$2-DE$3)*10))),1)</f>
        <v>6</v>
      </c>
      <c r="DF81" s="47">
        <f>ROUND(IF('[1]Indicator Data'!AI82=0,0,IF(LOG('[1]Indicator Data'!AI82)&gt;LOG(DF$2),10,IF(LOG('[1]Indicator Data'!AI82)&lt;LOG(DF$3),0,10-(LOG(DF$2)-LOG('[1]Indicator Data'!AI82))/(LOG(DF$2)-LOG(DF$3))*10))),1)</f>
        <v>8.9</v>
      </c>
      <c r="DG81" s="49">
        <f t="shared" si="120"/>
        <v>7.7</v>
      </c>
      <c r="DH81" s="47">
        <f>'[1]Indicator Data'!AJ82</f>
        <v>0</v>
      </c>
      <c r="DI81" s="47">
        <f>'[1]Indicator Data'!AK82</f>
        <v>0</v>
      </c>
      <c r="DJ81" s="49">
        <f t="shared" si="121"/>
        <v>0</v>
      </c>
      <c r="DK81" s="51">
        <f t="shared" si="122"/>
        <v>5.4</v>
      </c>
      <c r="DL81" s="20"/>
      <c r="DM81" s="52"/>
    </row>
    <row r="82" spans="1:117" s="6" customFormat="1" x14ac:dyDescent="0.3">
      <c r="A82" s="44" t="str">
        <f>'[1]Indicator Data'!A83</f>
        <v>Iran</v>
      </c>
      <c r="B82" s="45" t="str">
        <f>'[1]Indicator Data'!B83</f>
        <v>IRN</v>
      </c>
      <c r="C82" s="46">
        <f>ROUND(IF('[1]Indicator Data'!C83=0,0.1,IF(LOG('[1]Indicator Data'!C83)&gt;C$2,10,IF(LOG('[1]Indicator Data'!C83)&lt;C$3,0,10-(C$2-LOG('[1]Indicator Data'!C83))/(C$2-C$3)*10))),1)</f>
        <v>10</v>
      </c>
      <c r="D82" s="47">
        <f>ROUND(IF('[1]Indicator Data'!D83=0,0.1,IF(LOG('[1]Indicator Data'!D83)&gt;D$2,10,IF(LOG('[1]Indicator Data'!D83)&lt;D$3,0,10-(D$2-LOG('[1]Indicator Data'!D83))/(D$2-D$3)*10))),1)</f>
        <v>10</v>
      </c>
      <c r="E82" s="47">
        <f t="shared" si="79"/>
        <v>10</v>
      </c>
      <c r="F82" s="47">
        <f>IF('[1]Indicator Data'!E83="No data",0.1,(ROUND(IF('[1]Indicator Data'!E83=0,0,IF(LOG('[1]Indicator Data'!E83)&gt;F$2,10,IF(LOG('[1]Indicator Data'!E83)&lt;F$3,0,10-(F$2-LOG('[1]Indicator Data'!E83))/(F$2-F$3)*10))),1)))</f>
        <v>8.6</v>
      </c>
      <c r="G82" s="47">
        <f>ROUND(IF('[1]Indicator Data'!F83=0,0,IF(LOG('[1]Indicator Data'!F83)&gt;G$2,10,IF(LOG('[1]Indicator Data'!F83)&lt;G$3,0,10-(G$2-LOG('[1]Indicator Data'!F83))/(G$2-G$3)*10))),1)</f>
        <v>7.2</v>
      </c>
      <c r="H82" s="47">
        <f>ROUND(IF('[1]Indicator Data'!G83=0,0,IF(LOG('[1]Indicator Data'!G83)&gt;H$2,10,IF(LOG('[1]Indicator Data'!G83)&lt;H$3,0,10-(H$2-LOG('[1]Indicator Data'!G83))/(H$2-H$3)*10))),1)</f>
        <v>2.5</v>
      </c>
      <c r="I82" s="47">
        <f>ROUND(IF('[1]Indicator Data'!H83=0,0,IF(LOG('[1]Indicator Data'!H83)&gt;I$2,10,IF(LOG('[1]Indicator Data'!H83)&lt;I$3,0,10-(I$2-LOG('[1]Indicator Data'!H83))/(I$2-I$3)*10))),1)</f>
        <v>0</v>
      </c>
      <c r="J82" s="47">
        <f t="shared" si="80"/>
        <v>1.3</v>
      </c>
      <c r="K82" s="47">
        <f>ROUND(IF('[1]Indicator Data'!I83=0,0,IF(LOG('[1]Indicator Data'!I83)&gt;K$2,10,IF(LOG('[1]Indicator Data'!I83)&lt;K$3,0,10-(K$2-LOG('[1]Indicator Data'!I83))/(K$2-K$3)*10))),1)</f>
        <v>4.9000000000000004</v>
      </c>
      <c r="L82" s="47">
        <f t="shared" si="81"/>
        <v>3.3</v>
      </c>
      <c r="M82" s="47">
        <f>ROUND(IF('[1]Indicator Data'!J83=0,0,IF(LOG('[1]Indicator Data'!J83)&gt;M$2,10,IF(LOG('[1]Indicator Data'!J83)&lt;M$3,0,10-(M$2-LOG('[1]Indicator Data'!J83))/(M$2-M$3)*10))),1)</f>
        <v>10</v>
      </c>
      <c r="N82" s="48">
        <f>'[1]Indicator Data'!C83/'[1]Indicator Data'!$CB83</f>
        <v>2.0899657972909998E-3</v>
      </c>
      <c r="O82" s="48">
        <f>'[1]Indicator Data'!D83/'[1]Indicator Data'!$CB83</f>
        <v>7.2736023754586322E-4</v>
      </c>
      <c r="P82" s="48">
        <f>IF(F82=0.1,"x",'[1]Indicator Data'!E83/'[1]Indicator Data'!$CB83)</f>
        <v>3.6200056508480815E-3</v>
      </c>
      <c r="Q82" s="48">
        <f>'[1]Indicator Data'!F83/'[1]Indicator Data'!$CB83</f>
        <v>2.7005823670800011E-6</v>
      </c>
      <c r="R82" s="48">
        <f>'[1]Indicator Data'!G83/'[1]Indicator Data'!$CB83</f>
        <v>1.2726573994274111E-5</v>
      </c>
      <c r="S82" s="48">
        <f>'[1]Indicator Data'!H83/'[1]Indicator Data'!$CB83</f>
        <v>0</v>
      </c>
      <c r="T82" s="48">
        <f>'[1]Indicator Data'!I83/'[1]Indicator Data'!$CB83</f>
        <v>3.4538165395889096E-5</v>
      </c>
      <c r="U82" s="48">
        <f>'[1]Indicator Data'!J83/'[1]Indicator Data'!$CB83</f>
        <v>1.3355128198325692E-2</v>
      </c>
      <c r="V82" s="47">
        <f t="shared" si="82"/>
        <v>10</v>
      </c>
      <c r="W82" s="47">
        <f t="shared" si="83"/>
        <v>7.3</v>
      </c>
      <c r="X82" s="47">
        <f t="shared" si="84"/>
        <v>9.1</v>
      </c>
      <c r="Y82" s="47">
        <f t="shared" si="85"/>
        <v>2.4</v>
      </c>
      <c r="Z82" s="47">
        <f t="shared" si="86"/>
        <v>6.5</v>
      </c>
      <c r="AA82" s="47">
        <f t="shared" si="87"/>
        <v>0</v>
      </c>
      <c r="AB82" s="47">
        <f t="shared" si="88"/>
        <v>0</v>
      </c>
      <c r="AC82" s="47">
        <f t="shared" si="89"/>
        <v>0</v>
      </c>
      <c r="AD82" s="47">
        <f t="shared" si="90"/>
        <v>0</v>
      </c>
      <c r="AE82" s="47">
        <f t="shared" si="91"/>
        <v>0</v>
      </c>
      <c r="AF82" s="47">
        <f t="shared" si="92"/>
        <v>4.5</v>
      </c>
      <c r="AG82" s="47">
        <f>ROUND(IF('[1]Indicator Data'!K83=0,0,IF('[1]Indicator Data'!K83&gt;AG$2,10,IF('[1]Indicator Data'!K83&lt;AG$3,0,10-(AG$2-'[1]Indicator Data'!K83)/(AG$2-AG$3)*10))),1)</f>
        <v>1</v>
      </c>
      <c r="AH82" s="47">
        <f t="shared" si="93"/>
        <v>10</v>
      </c>
      <c r="AI82" s="47">
        <f t="shared" si="93"/>
        <v>8.6999999999999993</v>
      </c>
      <c r="AJ82" s="47">
        <f t="shared" si="94"/>
        <v>1.3</v>
      </c>
      <c r="AK82" s="47">
        <f t="shared" si="94"/>
        <v>0</v>
      </c>
      <c r="AL82" s="47">
        <f t="shared" si="95"/>
        <v>0.7</v>
      </c>
      <c r="AM82" s="47">
        <f t="shared" si="96"/>
        <v>2.5</v>
      </c>
      <c r="AN82" s="47">
        <f t="shared" si="97"/>
        <v>8.4</v>
      </c>
      <c r="AO82" s="49">
        <f t="shared" si="98"/>
        <v>9.6</v>
      </c>
      <c r="AP82" s="49">
        <f t="shared" si="123"/>
        <v>6.4</v>
      </c>
      <c r="AQ82" s="49">
        <f t="shared" si="99"/>
        <v>6.9</v>
      </c>
      <c r="AR82" s="49">
        <f t="shared" si="100"/>
        <v>1.8</v>
      </c>
      <c r="AS82" s="47">
        <f t="shared" si="101"/>
        <v>4.7</v>
      </c>
      <c r="AT82" s="47">
        <f>IF('[1]Indicator Data'!L83="No data","x",IF('[1]Indicator Data'!CC83&lt;1000,"x",ROUND((IF('[1]Indicator Data'!L83&gt;AT$2,10,IF('[1]Indicator Data'!L83&lt;AT$3,0,10-(AT$2-'[1]Indicator Data'!L83)/(AT$2-AT$3)*10))),1)))</f>
        <v>6.7</v>
      </c>
      <c r="AU82" s="49">
        <f t="shared" si="102"/>
        <v>5.7</v>
      </c>
      <c r="AV82" s="47">
        <f>IF('[1]Indicator Data'!M83="No data","x",ROUND(IF('[1]Indicator Data'!M83=0,0,IF(LOG('[1]Indicator Data'!M83)&gt;AV$2,10,IF(LOG('[1]Indicator Data'!M83)&lt;AV$3,0,10-(AV$2-LOG('[1]Indicator Data'!M83))/(AV$2-AV$3)*10))),1))</f>
        <v>9.6999999999999993</v>
      </c>
      <c r="AW82" s="48">
        <f>IF(AV82="x","x",'[1]Indicator Data'!M83/'[1]Indicator Data'!$CB83)</f>
        <v>0.80439826409686355</v>
      </c>
      <c r="AX82" s="47">
        <f t="shared" si="103"/>
        <v>8.9</v>
      </c>
      <c r="AY82" s="47">
        <f t="shared" si="124"/>
        <v>9.3000000000000007</v>
      </c>
      <c r="AZ82" s="47" t="str">
        <f>IF('[1]Indicator Data'!N83="No data","x",ROUND(IF('[1]Indicator Data'!N83=0,0,IF(LOG('[1]Indicator Data'!N83)&gt;AZ$2,10,IF(LOG('[1]Indicator Data'!N83)&lt;AZ$3,0,10-(AZ$2-LOG('[1]Indicator Data'!N83))/(AZ$2-AZ$3)*10))),1))</f>
        <v>x</v>
      </c>
      <c r="BA82" s="48" t="str">
        <f>IF(AZ82="x","x",'[1]Indicator Data'!N83/'[1]Indicator Data'!$CB83)</f>
        <v>x</v>
      </c>
      <c r="BB82" s="47" t="str">
        <f t="shared" si="104"/>
        <v>x</v>
      </c>
      <c r="BC82" s="47" t="str">
        <f t="shared" si="125"/>
        <v>x</v>
      </c>
      <c r="BD82" s="47" t="str">
        <f>IF('[1]Indicator Data'!O83="No data","x",ROUND(IF('[1]Indicator Data'!O83=0,0,IF(LOG('[1]Indicator Data'!O83)&gt;BD$2,10,IF(LOG('[1]Indicator Data'!O83)&lt;BD$3,0,10-(BD$2-LOG('[1]Indicator Data'!O83))/(BD$2-BD$3)*10))),1))</f>
        <v>x</v>
      </c>
      <c r="BE82" s="48" t="str">
        <f>IF(BD82="x","x",'[1]Indicator Data'!O83/'[1]Indicator Data'!$CB83)</f>
        <v>x</v>
      </c>
      <c r="BF82" s="47" t="str">
        <f t="shared" si="105"/>
        <v>x</v>
      </c>
      <c r="BG82" s="47" t="str">
        <f t="shared" si="126"/>
        <v>x</v>
      </c>
      <c r="BH82" s="47" t="str">
        <f>IF('[1]Indicator Data'!P83="No data","x",ROUND(IF('[1]Indicator Data'!P83=0,0,IF(LOG('[1]Indicator Data'!P83)&gt;BH$2,10,IF(LOG('[1]Indicator Data'!P83)&lt;BH$3,0,10-(BH$2-LOG('[1]Indicator Data'!P83))/(BH$2-BH$3)*10))),1))</f>
        <v>x</v>
      </c>
      <c r="BI82" s="48" t="str">
        <f>IF(BH82="x","x",'[1]Indicator Data'!P83/'[1]Indicator Data'!$CB83)</f>
        <v>x</v>
      </c>
      <c r="BJ82" s="47" t="str">
        <f t="shared" si="106"/>
        <v>x</v>
      </c>
      <c r="BK82" s="47" t="str">
        <f t="shared" si="127"/>
        <v>x</v>
      </c>
      <c r="BL82" s="47">
        <f t="shared" si="128"/>
        <v>9.3000000000000007</v>
      </c>
      <c r="BM82" s="47">
        <f>ROUND(IF('[1]Indicator Data'!Q83=0,0,IF(LOG('[1]Indicator Data'!Q83)&gt;BM$2,10,IF(LOG('[1]Indicator Data'!Q83)&lt;BM$3,0,10-(BM$2-LOG('[1]Indicator Data'!Q83))/(BM$2-BM$3)*10))),1)</f>
        <v>9.5</v>
      </c>
      <c r="BN82" s="50">
        <f>'[1]Indicator Data'!R83</f>
        <v>0.49943771199999998</v>
      </c>
      <c r="BO82" s="47">
        <f t="shared" si="107"/>
        <v>5</v>
      </c>
      <c r="BP82" s="47">
        <f t="shared" si="108"/>
        <v>8</v>
      </c>
      <c r="BQ82" s="47">
        <f>ROUND(IF('[1]Indicator Data'!S83=0,0,IF(LOG('[1]Indicator Data'!S83)&gt;BQ$2,10,IF(LOG('[1]Indicator Data'!S83)&lt;BQ$3,0,10-(BQ$2-LOG('[1]Indicator Data'!S83))/(BQ$2-BQ$3)*10))),1)</f>
        <v>9.1999999999999993</v>
      </c>
      <c r="BR82" s="50">
        <f>'[1]Indicator Data'!T83</f>
        <v>0.32792550300000001</v>
      </c>
      <c r="BS82" s="47">
        <f t="shared" si="109"/>
        <v>3.3</v>
      </c>
      <c r="BT82" s="47">
        <f t="shared" si="110"/>
        <v>7.2</v>
      </c>
      <c r="BU82" s="47">
        <f t="shared" si="111"/>
        <v>7.6</v>
      </c>
      <c r="BV82" s="47">
        <f>ROUND(IF('[1]Indicator Data'!U83=0,0,IF(LOG('[1]Indicator Data'!U83)&gt;BV$2,10,IF(LOG('[1]Indicator Data'!U83)&lt;BV$3,0,10-(BV$2-LOG('[1]Indicator Data'!U83))/(BV$2-BV$3)*10))),1)</f>
        <v>7</v>
      </c>
      <c r="BW82" s="48">
        <f>'[1]Indicator Data'!U83/'[1]Indicator Data'!$CB83</f>
        <v>1.0308117134387097E-2</v>
      </c>
      <c r="BX82" s="47">
        <f t="shared" si="112"/>
        <v>0.1</v>
      </c>
      <c r="BY82" s="47">
        <f t="shared" si="129"/>
        <v>4.4000000000000004</v>
      </c>
      <c r="BZ82" s="47">
        <f>ROUND(IF('[1]Indicator Data'!V83=0,0,IF(LOG('[1]Indicator Data'!V83)&gt;BZ$2,10,IF(LOG('[1]Indicator Data'!V83)&lt;BZ$3,0,10-(BZ$2-LOG('[1]Indicator Data'!V83))/(BZ$2-BZ$3)*10))),1)</f>
        <v>9.1999999999999993</v>
      </c>
      <c r="CA82" s="48">
        <f>IF('[1]Indicator Data'!V83/'[1]Indicator Data'!$CB83&gt;1,1,'[1]Indicator Data'!V83/'[1]Indicator Data'!$CB83)</f>
        <v>0.35894838709029453</v>
      </c>
      <c r="CB82" s="47">
        <f t="shared" si="113"/>
        <v>3.6</v>
      </c>
      <c r="CC82" s="47">
        <f t="shared" si="130"/>
        <v>7.3</v>
      </c>
      <c r="CD82" s="47">
        <f>ROUND(IF('[1]Indicator Data'!W83=0,0,IF(LOG('[1]Indicator Data'!W83)&gt;CD$2,10,IF(LOG('[1]Indicator Data'!W83)&lt;CD$3,0,10-(CD$2-LOG('[1]Indicator Data'!W83))/(CD$2-CD$3)*10))),1)</f>
        <v>8.6</v>
      </c>
      <c r="CE82" s="48">
        <f>'[1]Indicator Data'!W83/'[1]Indicator Data'!$CB83</f>
        <v>0.1250474674531111</v>
      </c>
      <c r="CF82" s="47">
        <f t="shared" si="114"/>
        <v>1.3</v>
      </c>
      <c r="CG82" s="47">
        <f t="shared" si="131"/>
        <v>6.1</v>
      </c>
      <c r="CH82" s="47">
        <f t="shared" si="115"/>
        <v>6.5</v>
      </c>
      <c r="CI82" s="47">
        <f>IF('[1]Indicator Data'!BR83="No data","x",ROUND(IF('[1]Indicator Data'!BR83&gt;CI$2,0,IF('[1]Indicator Data'!BR83&lt;CI$3,10,(CI$2-'[1]Indicator Data'!BR83)/(CI$2-CI$3)*10)),1))</f>
        <v>1.3</v>
      </c>
      <c r="CJ82" s="47">
        <f>IF('[1]Indicator Data'!BS83="No data","x",ROUND(IF('[1]Indicator Data'!BS83&gt;CJ$2,0,IF('[1]Indicator Data'!BS83&lt;CJ$3,10,(CJ$2-'[1]Indicator Data'!BS83)/(CJ$2-CJ$3)*10)),1))</f>
        <v>0.8</v>
      </c>
      <c r="CK82" s="47" t="str">
        <f>IF('[1]Indicator Data'!AC83="No data","x",ROUND(IF('[1]Indicator Data'!AC83&gt;CK$2,0,IF('[1]Indicator Data'!AC83&lt;CK$3,10,(CK$2-'[1]Indicator Data'!AC83)/(CK$2-CK$3)*10)),1))</f>
        <v>x</v>
      </c>
      <c r="CL82" s="47">
        <f t="shared" si="116"/>
        <v>1.1000000000000001</v>
      </c>
      <c r="CM82" s="47">
        <f>IF('[1]Indicator Data'!X83="No data","x",ROUND(IF(LOG('[1]Indicator Data'!X83)&gt;CM$2,10,IF(LOG('[1]Indicator Data'!X83)&lt;CM$3,0,10-(CM$2-LOG('[1]Indicator Data'!X83))/(CM$2-CM$3)*10)),1))</f>
        <v>5.7</v>
      </c>
      <c r="CN82" s="47">
        <f>IF('[1]Indicator Data'!Y83="No data","x",ROUND(IF('[1]Indicator Data'!Y83&gt;CN$2,10,IF('[1]Indicator Data'!Y83&lt;CN$3,0,10-(CN$2-'[1]Indicator Data'!Y83)/(CN$2-CN$3)*10)),1))</f>
        <v>3.9</v>
      </c>
      <c r="CO82" s="47">
        <f>IF('[1]Indicator Data'!Z83="No data","x",ROUND(IF('[1]Indicator Data'!Z83&gt;CO$2,10,IF('[1]Indicator Data'!Z83&lt;CO$3,0,10-(CO$2-'[1]Indicator Data'!Z83)/(CO$2-CO$3)*10)),1))</f>
        <v>7.6</v>
      </c>
      <c r="CP82" s="47">
        <f>IF('[1]Indicator Data'!AA83="No data","x",ROUND(IF('[1]Indicator Data'!AA83&gt;CP$2,10,IF('[1]Indicator Data'!AA83&lt;CP$3,0,10-(CP$2-'[1]Indicator Data'!AA83)/(CP$2-CP$3)*10)),1))</f>
        <v>3.8</v>
      </c>
      <c r="CQ82" s="47">
        <f t="shared" si="132"/>
        <v>5.3</v>
      </c>
      <c r="CR82" s="47">
        <f t="shared" si="133"/>
        <v>3.9</v>
      </c>
      <c r="CS82" s="47">
        <f>IF('[1]Indicator Data'!AF83="No data","x",ROUND(IF('[1]Indicator Data'!AF83&gt;CS$2,10,IF('[1]Indicator Data'!AF83&lt;CS$3,0,10-(CS$2-'[1]Indicator Data'!AF83)/(CS$2-CS$3)*10)),1))</f>
        <v>2.8</v>
      </c>
      <c r="CT82" s="47">
        <f>IF('[1]Indicator Data'!AG83="No data","x",ROUND(IF('[1]Indicator Data'!AG83&gt;CT$2,10,IF('[1]Indicator Data'!AG83&lt;CT$3,0,10-(CT$2-'[1]Indicator Data'!AG83)/(CT$2-CT$3)*10)),1))</f>
        <v>2.7</v>
      </c>
      <c r="CU82" s="47">
        <f t="shared" si="134"/>
        <v>4.4000000000000004</v>
      </c>
      <c r="CV82" s="47">
        <f>IF('[1]Indicator Data'!AB83="No data","x",ROUND(IF('[1]Indicator Data'!AB83&gt;CV$2,10,IF('[1]Indicator Data'!AB83&lt;CV$3,0,10-(CV$2-'[1]Indicator Data'!AB83)/(CV$2-CV$3)*10)),1))</f>
        <v>0.2</v>
      </c>
      <c r="CW82" s="47">
        <f t="shared" si="135"/>
        <v>0.8</v>
      </c>
      <c r="CX82" s="48">
        <f>IF('[1]Indicator Data'!AD83="No data","x",'[1]Indicator Data'!AD83/'[1]Indicator Data'!$CA83)</f>
        <v>2.3311479476141291E-4</v>
      </c>
      <c r="CY82" s="47">
        <f t="shared" si="117"/>
        <v>7.7</v>
      </c>
      <c r="CZ82" s="47">
        <f>IF('[1]Indicator Data'!AE83="No data","x",ROUND(IF('[1]Indicator Data'!AE83&gt;CZ$2,0,IF('[1]Indicator Data'!AE83&lt;CZ$3,10,(CZ$2-'[1]Indicator Data'!AE83)/(CZ$2-CZ$3)*10)),1))</f>
        <v>2</v>
      </c>
      <c r="DA82" s="47">
        <f t="shared" si="136"/>
        <v>4.9000000000000004</v>
      </c>
      <c r="DB82" s="47">
        <f t="shared" si="137"/>
        <v>3.4</v>
      </c>
      <c r="DC82" s="49">
        <f t="shared" si="118"/>
        <v>6.5</v>
      </c>
      <c r="DD82" s="51">
        <f t="shared" si="119"/>
        <v>6.7</v>
      </c>
      <c r="DE82" s="47">
        <f>ROUND(IF('[1]Indicator Data'!AH83=0,0,IF('[1]Indicator Data'!AH83&gt;DE$2,10,IF('[1]Indicator Data'!AH83&lt;DE$3,0,10-(DE$2-'[1]Indicator Data'!AH83)/(DE$2-DE$3)*10))),1)</f>
        <v>4.9000000000000004</v>
      </c>
      <c r="DF82" s="47">
        <f>ROUND(IF('[1]Indicator Data'!AI83=0,0,IF(LOG('[1]Indicator Data'!AI83)&gt;LOG(DF$2),10,IF(LOG('[1]Indicator Data'!AI83)&lt;LOG(DF$3),0,10-(LOG(DF$2)-LOG('[1]Indicator Data'!AI83))/(LOG(DF$2)-LOG(DF$3))*10))),1)</f>
        <v>7.3</v>
      </c>
      <c r="DG82" s="49">
        <f t="shared" si="120"/>
        <v>6.2</v>
      </c>
      <c r="DH82" s="47">
        <f>'[1]Indicator Data'!AJ83</f>
        <v>0</v>
      </c>
      <c r="DI82" s="47">
        <f>'[1]Indicator Data'!AK83</f>
        <v>0</v>
      </c>
      <c r="DJ82" s="49">
        <f t="shared" si="121"/>
        <v>0</v>
      </c>
      <c r="DK82" s="51">
        <f t="shared" si="122"/>
        <v>4.3</v>
      </c>
      <c r="DL82" s="20"/>
      <c r="DM82" s="52"/>
    </row>
    <row r="83" spans="1:117" s="6" customFormat="1" x14ac:dyDescent="0.3">
      <c r="A83" s="44" t="str">
        <f>'[1]Indicator Data'!A84</f>
        <v>Iraq</v>
      </c>
      <c r="B83" s="45" t="str">
        <f>'[1]Indicator Data'!B84</f>
        <v>IRQ</v>
      </c>
      <c r="C83" s="46">
        <f>ROUND(IF('[1]Indicator Data'!C84=0,0.1,IF(LOG('[1]Indicator Data'!C84)&gt;C$2,10,IF(LOG('[1]Indicator Data'!C84)&lt;C$3,0,10-(C$2-LOG('[1]Indicator Data'!C84))/(C$2-C$3)*10))),1)</f>
        <v>8.8000000000000007</v>
      </c>
      <c r="D83" s="47">
        <f>ROUND(IF('[1]Indicator Data'!D84=0,0.1,IF(LOG('[1]Indicator Data'!D84)&gt;D$2,10,IF(LOG('[1]Indicator Data'!D84)&lt;D$3,0,10-(D$2-LOG('[1]Indicator Data'!D84))/(D$2-D$3)*10))),1)</f>
        <v>4.8</v>
      </c>
      <c r="E83" s="47">
        <f t="shared" si="79"/>
        <v>7.3</v>
      </c>
      <c r="F83" s="47">
        <f>IF('[1]Indicator Data'!E84="No data",0.1,(ROUND(IF('[1]Indicator Data'!E84=0,0,IF(LOG('[1]Indicator Data'!E84)&gt;F$2,10,IF(LOG('[1]Indicator Data'!E84)&lt;F$3,0,10-(F$2-LOG('[1]Indicator Data'!E84))/(F$2-F$3)*10))),1)))</f>
        <v>9.3000000000000007</v>
      </c>
      <c r="G83" s="47">
        <f>ROUND(IF('[1]Indicator Data'!F84=0,0,IF(LOG('[1]Indicator Data'!F84)&gt;G$2,10,IF(LOG('[1]Indicator Data'!F84)&lt;G$3,0,10-(G$2-LOG('[1]Indicator Data'!F84))/(G$2-G$3)*10))),1)</f>
        <v>0</v>
      </c>
      <c r="H83" s="47">
        <f>ROUND(IF('[1]Indicator Data'!G84=0,0,IF(LOG('[1]Indicator Data'!G84)&gt;H$2,10,IF(LOG('[1]Indicator Data'!G84)&lt;H$3,0,10-(H$2-LOG('[1]Indicator Data'!G84))/(H$2-H$3)*10))),1)</f>
        <v>0</v>
      </c>
      <c r="I83" s="47">
        <f>ROUND(IF('[1]Indicator Data'!H84=0,0,IF(LOG('[1]Indicator Data'!H84)&gt;I$2,10,IF(LOG('[1]Indicator Data'!H84)&lt;I$3,0,10-(I$2-LOG('[1]Indicator Data'!H84))/(I$2-I$3)*10))),1)</f>
        <v>0</v>
      </c>
      <c r="J83" s="47">
        <f t="shared" si="80"/>
        <v>0</v>
      </c>
      <c r="K83" s="47">
        <f>ROUND(IF('[1]Indicator Data'!I84=0,0,IF(LOG('[1]Indicator Data'!I84)&gt;K$2,10,IF(LOG('[1]Indicator Data'!I84)&lt;K$3,0,10-(K$2-LOG('[1]Indicator Data'!I84))/(K$2-K$3)*10))),1)</f>
        <v>0</v>
      </c>
      <c r="L83" s="47">
        <f t="shared" si="81"/>
        <v>0</v>
      </c>
      <c r="M83" s="47">
        <f>ROUND(IF('[1]Indicator Data'!J84=0,0,IF(LOG('[1]Indicator Data'!J84)&gt;M$2,10,IF(LOG('[1]Indicator Data'!J84)&lt;M$3,0,10-(M$2-LOG('[1]Indicator Data'!J84))/(M$2-M$3)*10))),1)</f>
        <v>0</v>
      </c>
      <c r="N83" s="48">
        <f>'[1]Indicator Data'!C84/'[1]Indicator Data'!$CB84</f>
        <v>9.3797958311196792E-4</v>
      </c>
      <c r="O83" s="48">
        <f>'[1]Indicator Data'!D84/'[1]Indicator Data'!$CB84</f>
        <v>7.4825599974101856E-6</v>
      </c>
      <c r="P83" s="48">
        <f>IF(F83=0.1,"x",'[1]Indicator Data'!E84/'[1]Indicator Data'!$CB84)</f>
        <v>1.4553166500397903E-2</v>
      </c>
      <c r="Q83" s="48">
        <f>'[1]Indicator Data'!F84/'[1]Indicator Data'!$CB84</f>
        <v>0</v>
      </c>
      <c r="R83" s="48">
        <f>'[1]Indicator Data'!G84/'[1]Indicator Data'!$CB84</f>
        <v>0</v>
      </c>
      <c r="S83" s="48">
        <f>'[1]Indicator Data'!H84/'[1]Indicator Data'!$CB84</f>
        <v>0</v>
      </c>
      <c r="T83" s="48">
        <f>'[1]Indicator Data'!I84/'[1]Indicator Data'!$CB84</f>
        <v>0</v>
      </c>
      <c r="U83" s="48">
        <f>'[1]Indicator Data'!J84/'[1]Indicator Data'!$CB84</f>
        <v>0</v>
      </c>
      <c r="V83" s="47">
        <f t="shared" si="82"/>
        <v>4.7</v>
      </c>
      <c r="W83" s="47">
        <f t="shared" si="83"/>
        <v>0.1</v>
      </c>
      <c r="X83" s="47">
        <f t="shared" si="84"/>
        <v>2.7</v>
      </c>
      <c r="Y83" s="47">
        <f t="shared" si="85"/>
        <v>9.6999999999999993</v>
      </c>
      <c r="Z83" s="47">
        <f t="shared" si="86"/>
        <v>0</v>
      </c>
      <c r="AA83" s="47">
        <f t="shared" si="87"/>
        <v>0</v>
      </c>
      <c r="AB83" s="47">
        <f t="shared" si="88"/>
        <v>0</v>
      </c>
      <c r="AC83" s="47">
        <f t="shared" si="89"/>
        <v>0</v>
      </c>
      <c r="AD83" s="47">
        <f t="shared" si="90"/>
        <v>0</v>
      </c>
      <c r="AE83" s="47">
        <f t="shared" si="91"/>
        <v>0</v>
      </c>
      <c r="AF83" s="47">
        <f t="shared" si="92"/>
        <v>0</v>
      </c>
      <c r="AG83" s="47">
        <f>ROUND(IF('[1]Indicator Data'!K84=0,0,IF('[1]Indicator Data'!K84&gt;AG$2,10,IF('[1]Indicator Data'!K84&lt;AG$3,0,10-(AG$2-'[1]Indicator Data'!K84)/(AG$2-AG$3)*10))),1)</f>
        <v>1</v>
      </c>
      <c r="AH83" s="47">
        <f t="shared" si="93"/>
        <v>6.8</v>
      </c>
      <c r="AI83" s="47">
        <f t="shared" si="93"/>
        <v>2.5</v>
      </c>
      <c r="AJ83" s="47">
        <f t="shared" si="94"/>
        <v>0</v>
      </c>
      <c r="AK83" s="47">
        <f t="shared" si="94"/>
        <v>0</v>
      </c>
      <c r="AL83" s="47">
        <f t="shared" si="95"/>
        <v>0</v>
      </c>
      <c r="AM83" s="47">
        <f t="shared" si="96"/>
        <v>0</v>
      </c>
      <c r="AN83" s="47">
        <f t="shared" si="97"/>
        <v>0</v>
      </c>
      <c r="AO83" s="49">
        <f t="shared" si="98"/>
        <v>5.4</v>
      </c>
      <c r="AP83" s="49">
        <f t="shared" si="123"/>
        <v>9.5</v>
      </c>
      <c r="AQ83" s="49">
        <f t="shared" si="99"/>
        <v>0</v>
      </c>
      <c r="AR83" s="49">
        <f t="shared" si="100"/>
        <v>0</v>
      </c>
      <c r="AS83" s="47">
        <f t="shared" si="101"/>
        <v>0.5</v>
      </c>
      <c r="AT83" s="47">
        <f>IF('[1]Indicator Data'!L84="No data","x",IF('[1]Indicator Data'!CC84&lt;1000,"x",ROUND((IF('[1]Indicator Data'!L84&gt;AT$2,10,IF('[1]Indicator Data'!L84&lt;AT$3,0,10-(AT$2-'[1]Indicator Data'!L84)/(AT$2-AT$3)*10))),1)))</f>
        <v>9.5</v>
      </c>
      <c r="AU83" s="49">
        <f t="shared" si="102"/>
        <v>5</v>
      </c>
      <c r="AV83" s="47">
        <f>IF('[1]Indicator Data'!M84="No data","x",ROUND(IF('[1]Indicator Data'!M84=0,0,IF(LOG('[1]Indicator Data'!M84)&gt;AV$2,10,IF(LOG('[1]Indicator Data'!M84)&lt;AV$3,0,10-(AV$2-LOG('[1]Indicator Data'!M84))/(AV$2-AV$3)*10))),1))</f>
        <v>9.3000000000000007</v>
      </c>
      <c r="AW83" s="48">
        <f>IF(AV83="x","x",'[1]Indicator Data'!M84/'[1]Indicator Data'!$CB84)</f>
        <v>0.86484974849424845</v>
      </c>
      <c r="AX83" s="47">
        <f t="shared" si="103"/>
        <v>9.6</v>
      </c>
      <c r="AY83" s="47">
        <f t="shared" si="124"/>
        <v>9.5</v>
      </c>
      <c r="AZ83" s="47" t="str">
        <f>IF('[1]Indicator Data'!N84="No data","x",ROUND(IF('[1]Indicator Data'!N84=0,0,IF(LOG('[1]Indicator Data'!N84)&gt;AZ$2,10,IF(LOG('[1]Indicator Data'!N84)&lt;AZ$3,0,10-(AZ$2-LOG('[1]Indicator Data'!N84))/(AZ$2-AZ$3)*10))),1))</f>
        <v>x</v>
      </c>
      <c r="BA83" s="48" t="str">
        <f>IF(AZ83="x","x",'[1]Indicator Data'!N84/'[1]Indicator Data'!$CB84)</f>
        <v>x</v>
      </c>
      <c r="BB83" s="47" t="str">
        <f t="shared" si="104"/>
        <v>x</v>
      </c>
      <c r="BC83" s="47" t="str">
        <f t="shared" si="125"/>
        <v>x</v>
      </c>
      <c r="BD83" s="47" t="str">
        <f>IF('[1]Indicator Data'!O84="No data","x",ROUND(IF('[1]Indicator Data'!O84=0,0,IF(LOG('[1]Indicator Data'!O84)&gt;BD$2,10,IF(LOG('[1]Indicator Data'!O84)&lt;BD$3,0,10-(BD$2-LOG('[1]Indicator Data'!O84))/(BD$2-BD$3)*10))),1))</f>
        <v>x</v>
      </c>
      <c r="BE83" s="48" t="str">
        <f>IF(BD83="x","x",'[1]Indicator Data'!O84/'[1]Indicator Data'!$CB84)</f>
        <v>x</v>
      </c>
      <c r="BF83" s="47" t="str">
        <f t="shared" si="105"/>
        <v>x</v>
      </c>
      <c r="BG83" s="47" t="str">
        <f t="shared" si="126"/>
        <v>x</v>
      </c>
      <c r="BH83" s="47" t="str">
        <f>IF('[1]Indicator Data'!P84="No data","x",ROUND(IF('[1]Indicator Data'!P84=0,0,IF(LOG('[1]Indicator Data'!P84)&gt;BH$2,10,IF(LOG('[1]Indicator Data'!P84)&lt;BH$3,0,10-(BH$2-LOG('[1]Indicator Data'!P84))/(BH$2-BH$3)*10))),1))</f>
        <v>x</v>
      </c>
      <c r="BI83" s="48" t="str">
        <f>IF(BH83="x","x",'[1]Indicator Data'!P84/'[1]Indicator Data'!$CB84)</f>
        <v>x</v>
      </c>
      <c r="BJ83" s="47" t="str">
        <f t="shared" si="106"/>
        <v>x</v>
      </c>
      <c r="BK83" s="47" t="str">
        <f t="shared" si="127"/>
        <v>x</v>
      </c>
      <c r="BL83" s="47">
        <f t="shared" si="128"/>
        <v>9.5</v>
      </c>
      <c r="BM83" s="47">
        <f>ROUND(IF('[1]Indicator Data'!Q84=0,0,IF(LOG('[1]Indicator Data'!Q84)&gt;BM$2,10,IF(LOG('[1]Indicator Data'!Q84)&lt;BM$3,0,10-(BM$2-LOG('[1]Indicator Data'!Q84))/(BM$2-BM$3)*10))),1)</f>
        <v>0</v>
      </c>
      <c r="BN83" s="50">
        <f>'[1]Indicator Data'!R84</f>
        <v>0</v>
      </c>
      <c r="BO83" s="47">
        <f t="shared" si="107"/>
        <v>0</v>
      </c>
      <c r="BP83" s="47">
        <f t="shared" si="108"/>
        <v>0</v>
      </c>
      <c r="BQ83" s="47">
        <f>ROUND(IF('[1]Indicator Data'!S84=0,0,IF(LOG('[1]Indicator Data'!S84)&gt;BQ$2,10,IF(LOG('[1]Indicator Data'!S84)&lt;BQ$3,0,10-(BQ$2-LOG('[1]Indicator Data'!S84))/(BQ$2-BQ$3)*10))),1)</f>
        <v>0</v>
      </c>
      <c r="BR83" s="50">
        <f>'[1]Indicator Data'!T84</f>
        <v>0</v>
      </c>
      <c r="BS83" s="47">
        <f t="shared" si="109"/>
        <v>0</v>
      </c>
      <c r="BT83" s="47">
        <f t="shared" si="110"/>
        <v>0</v>
      </c>
      <c r="BU83" s="47">
        <f t="shared" si="111"/>
        <v>0</v>
      </c>
      <c r="BV83" s="47">
        <f>ROUND(IF('[1]Indicator Data'!U84=0,0,IF(LOG('[1]Indicator Data'!U84)&gt;BV$2,10,IF(LOG('[1]Indicator Data'!U84)&lt;BV$3,0,10-(BV$2-LOG('[1]Indicator Data'!U84))/(BV$2-BV$3)*10))),1)</f>
        <v>7.6</v>
      </c>
      <c r="BW83" s="48">
        <f>'[1]Indicator Data'!U84/'[1]Indicator Data'!$CB84</f>
        <v>5.6195255378280289E-2</v>
      </c>
      <c r="BX83" s="47">
        <f t="shared" si="112"/>
        <v>0.6</v>
      </c>
      <c r="BY83" s="47">
        <f t="shared" si="129"/>
        <v>5</v>
      </c>
      <c r="BZ83" s="47">
        <f>ROUND(IF('[1]Indicator Data'!V84=0,0,IF(LOG('[1]Indicator Data'!V84)&gt;BZ$2,10,IF(LOG('[1]Indicator Data'!V84)&lt;BZ$3,0,10-(BZ$2-LOG('[1]Indicator Data'!V84))/(BZ$2-BZ$3)*10))),1)</f>
        <v>9.1</v>
      </c>
      <c r="CA83" s="48">
        <f>IF('[1]Indicator Data'!V84/'[1]Indicator Data'!$CB84&gt;1,1,'[1]Indicator Data'!V84/'[1]Indicator Data'!$CB84)</f>
        <v>0.66166473411527593</v>
      </c>
      <c r="CB83" s="47">
        <f t="shared" si="113"/>
        <v>6.6</v>
      </c>
      <c r="CC83" s="47">
        <f t="shared" si="130"/>
        <v>8.1</v>
      </c>
      <c r="CD83" s="47">
        <f>ROUND(IF('[1]Indicator Data'!W84=0,0,IF(LOG('[1]Indicator Data'!W84)&gt;CD$2,10,IF(LOG('[1]Indicator Data'!W84)&lt;CD$3,0,10-(CD$2-LOG('[1]Indicator Data'!W84))/(CD$2-CD$3)*10))),1)</f>
        <v>9.3000000000000007</v>
      </c>
      <c r="CE83" s="48">
        <f>'[1]Indicator Data'!W84/'[1]Indicator Data'!$CB84</f>
        <v>0.86330711343555555</v>
      </c>
      <c r="CF83" s="47">
        <f t="shared" si="114"/>
        <v>8.6</v>
      </c>
      <c r="CG83" s="47">
        <f t="shared" si="131"/>
        <v>9</v>
      </c>
      <c r="CH83" s="47">
        <f t="shared" si="115"/>
        <v>6.6</v>
      </c>
      <c r="CI83" s="47">
        <f>IF('[1]Indicator Data'!BR84="No data","x",ROUND(IF('[1]Indicator Data'!BR84&gt;CI$2,0,IF('[1]Indicator Data'!BR84&lt;CI$3,10,(CI$2-'[1]Indicator Data'!BR84)/(CI$2-CI$3)*10)),1))</f>
        <v>0.7</v>
      </c>
      <c r="CJ83" s="47">
        <f>IF('[1]Indicator Data'!BS84="No data","x",ROUND(IF('[1]Indicator Data'!BS84&gt;CJ$2,0,IF('[1]Indicator Data'!BS84&lt;CJ$3,10,(CJ$2-'[1]Indicator Data'!BS84)/(CJ$2-CJ$3)*10)),1))</f>
        <v>0.6</v>
      </c>
      <c r="CK83" s="47">
        <f>IF('[1]Indicator Data'!AC84="No data","x",ROUND(IF('[1]Indicator Data'!AC84&gt;CK$2,0,IF('[1]Indicator Data'!AC84&lt;CK$3,10,(CK$2-'[1]Indicator Data'!AC84)/(CK$2-CK$3)*10)),1))</f>
        <v>0.5</v>
      </c>
      <c r="CL83" s="47">
        <f t="shared" si="116"/>
        <v>0.6</v>
      </c>
      <c r="CM83" s="47">
        <f>IF('[1]Indicator Data'!X84="No data","x",ROUND(IF(LOG('[1]Indicator Data'!X84)&gt;CM$2,10,IF(LOG('[1]Indicator Data'!X84)&lt;CM$3,0,10-(CM$2-LOG('[1]Indicator Data'!X84))/(CM$2-CM$3)*10)),1))</f>
        <v>6.5</v>
      </c>
      <c r="CN83" s="47">
        <f>IF('[1]Indicator Data'!Y84="No data","x",ROUND(IF('[1]Indicator Data'!Y84&gt;CN$2,10,IF('[1]Indicator Data'!Y84&lt;CN$3,0,10-(CN$2-'[1]Indicator Data'!Y84)/(CN$2-CN$3)*10)),1))</f>
        <v>5.2</v>
      </c>
      <c r="CO83" s="47">
        <f>IF('[1]Indicator Data'!Z84="No data","x",ROUND(IF('[1]Indicator Data'!Z84&gt;CO$2,10,IF('[1]Indicator Data'!Z84&lt;CO$3,0,10-(CO$2-'[1]Indicator Data'!Z84)/(CO$2-CO$3)*10)),1))</f>
        <v>7.1</v>
      </c>
      <c r="CP83" s="47" t="str">
        <f>IF('[1]Indicator Data'!AA84="No data","x",ROUND(IF('[1]Indicator Data'!AA84&gt;CP$2,10,IF('[1]Indicator Data'!AA84&lt;CP$3,0,10-(CP$2-'[1]Indicator Data'!AA84)/(CP$2-CP$3)*10)),1))</f>
        <v>x</v>
      </c>
      <c r="CQ83" s="47">
        <f t="shared" si="132"/>
        <v>6.3</v>
      </c>
      <c r="CR83" s="47">
        <f t="shared" si="133"/>
        <v>4.4000000000000004</v>
      </c>
      <c r="CS83" s="47">
        <f>IF('[1]Indicator Data'!AF84="No data","x",ROUND(IF('[1]Indicator Data'!AF84&gt;CS$2,10,IF('[1]Indicator Data'!AF84&lt;CS$3,0,10-(CS$2-'[1]Indicator Data'!AF84)/(CS$2-CS$3)*10)),1))</f>
        <v>5.0999999999999996</v>
      </c>
      <c r="CT83" s="47">
        <f>IF('[1]Indicator Data'!AG84="No data","x",ROUND(IF('[1]Indicator Data'!AG84&gt;CT$2,10,IF('[1]Indicator Data'!AG84&lt;CT$3,0,10-(CT$2-'[1]Indicator Data'!AG84)/(CT$2-CT$3)*10)),1))</f>
        <v>5.6</v>
      </c>
      <c r="CU83" s="47">
        <f t="shared" si="134"/>
        <v>5.9</v>
      </c>
      <c r="CV83" s="47">
        <f>IF('[1]Indicator Data'!AB84="No data","x",ROUND(IF('[1]Indicator Data'!AB84&gt;CV$2,10,IF('[1]Indicator Data'!AB84&lt;CV$3,0,10-(CV$2-'[1]Indicator Data'!AB84)/(CV$2-CV$3)*10)),1))</f>
        <v>0</v>
      </c>
      <c r="CW83" s="47">
        <f t="shared" si="135"/>
        <v>0.5</v>
      </c>
      <c r="CX83" s="48">
        <f>IF('[1]Indicator Data'!AD84="No data","x",'[1]Indicator Data'!AD84/'[1]Indicator Data'!$CA84)</f>
        <v>1.3753495151706496E-4</v>
      </c>
      <c r="CY83" s="47">
        <f t="shared" si="117"/>
        <v>8.6</v>
      </c>
      <c r="CZ83" s="47">
        <f>IF('[1]Indicator Data'!AE84="No data","x",ROUND(IF('[1]Indicator Data'!AE84&gt;CZ$2,0,IF('[1]Indicator Data'!AE84&lt;CZ$3,10,(CZ$2-'[1]Indicator Data'!AE84)/(CZ$2-CZ$3)*10)),1))</f>
        <v>6</v>
      </c>
      <c r="DA83" s="47">
        <f t="shared" si="136"/>
        <v>7.3</v>
      </c>
      <c r="DB83" s="47">
        <f t="shared" si="137"/>
        <v>4.5999999999999996</v>
      </c>
      <c r="DC83" s="49">
        <f t="shared" si="118"/>
        <v>6.9</v>
      </c>
      <c r="DD83" s="51">
        <f t="shared" si="119"/>
        <v>5.6</v>
      </c>
      <c r="DE83" s="47">
        <f>ROUND(IF('[1]Indicator Data'!AH84=0,0,IF('[1]Indicator Data'!AH84&gt;DE$2,10,IF('[1]Indicator Data'!AH84&lt;DE$3,0,10-(DE$2-'[1]Indicator Data'!AH84)/(DE$2-DE$3)*10))),1)</f>
        <v>10</v>
      </c>
      <c r="DF83" s="47">
        <f>ROUND(IF('[1]Indicator Data'!AI84=0,0,IF(LOG('[1]Indicator Data'!AI84)&gt;LOG(DF$2),10,IF(LOG('[1]Indicator Data'!AI84)&lt;LOG(DF$3),0,10-(LOG(DF$2)-LOG('[1]Indicator Data'!AI84))/(LOG(DF$2)-LOG(DF$3))*10))),1)</f>
        <v>9.6999999999999993</v>
      </c>
      <c r="DG83" s="49">
        <f t="shared" si="120"/>
        <v>9.9</v>
      </c>
      <c r="DH83" s="47">
        <f>'[1]Indicator Data'!AJ84</f>
        <v>0</v>
      </c>
      <c r="DI83" s="47">
        <f>'[1]Indicator Data'!AK84</f>
        <v>5</v>
      </c>
      <c r="DJ83" s="49">
        <f t="shared" si="121"/>
        <v>9</v>
      </c>
      <c r="DK83" s="51">
        <f t="shared" si="122"/>
        <v>9</v>
      </c>
      <c r="DL83" s="20"/>
      <c r="DM83" s="52"/>
    </row>
    <row r="84" spans="1:117" s="6" customFormat="1" x14ac:dyDescent="0.3">
      <c r="A84" s="44" t="str">
        <f>'[1]Indicator Data'!A85</f>
        <v>Ireland</v>
      </c>
      <c r="B84" s="45" t="str">
        <f>'[1]Indicator Data'!B85</f>
        <v>IRL</v>
      </c>
      <c r="C84" s="46">
        <f>ROUND(IF('[1]Indicator Data'!C85=0,0.1,IF(LOG('[1]Indicator Data'!C85)&gt;C$2,10,IF(LOG('[1]Indicator Data'!C85)&lt;C$3,0,10-(C$2-LOG('[1]Indicator Data'!C85))/(C$2-C$3)*10))),1)</f>
        <v>0.1</v>
      </c>
      <c r="D84" s="47">
        <f>ROUND(IF('[1]Indicator Data'!D85=0,0.1,IF(LOG('[1]Indicator Data'!D85)&gt;D$2,10,IF(LOG('[1]Indicator Data'!D85)&lt;D$3,0,10-(D$2-LOG('[1]Indicator Data'!D85))/(D$2-D$3)*10))),1)</f>
        <v>0.1</v>
      </c>
      <c r="E84" s="47">
        <f t="shared" si="79"/>
        <v>0.1</v>
      </c>
      <c r="F84" s="47">
        <f>IF('[1]Indicator Data'!E85="No data",0.1,(ROUND(IF('[1]Indicator Data'!E85=0,0,IF(LOG('[1]Indicator Data'!E85)&gt;F$2,10,IF(LOG('[1]Indicator Data'!E85)&lt;F$3,0,10-(F$2-LOG('[1]Indicator Data'!E85))/(F$2-F$3)*10))),1)))</f>
        <v>5.4</v>
      </c>
      <c r="G84" s="47">
        <f>ROUND(IF('[1]Indicator Data'!F85=0,0,IF(LOG('[1]Indicator Data'!F85)&gt;G$2,10,IF(LOG('[1]Indicator Data'!F85)&lt;G$3,0,10-(G$2-LOG('[1]Indicator Data'!F85))/(G$2-G$3)*10))),1)</f>
        <v>5.0999999999999996</v>
      </c>
      <c r="H84" s="47">
        <f>ROUND(IF('[1]Indicator Data'!G85=0,0,IF(LOG('[1]Indicator Data'!G85)&gt;H$2,10,IF(LOG('[1]Indicator Data'!G85)&lt;H$3,0,10-(H$2-LOG('[1]Indicator Data'!G85))/(H$2-H$3)*10))),1)</f>
        <v>0</v>
      </c>
      <c r="I84" s="47">
        <f>ROUND(IF('[1]Indicator Data'!H85=0,0,IF(LOG('[1]Indicator Data'!H85)&gt;I$2,10,IF(LOG('[1]Indicator Data'!H85)&lt;I$3,0,10-(I$2-LOG('[1]Indicator Data'!H85))/(I$2-I$3)*10))),1)</f>
        <v>0</v>
      </c>
      <c r="J84" s="47">
        <f t="shared" si="80"/>
        <v>0</v>
      </c>
      <c r="K84" s="47">
        <f>ROUND(IF('[1]Indicator Data'!I85=0,0,IF(LOG('[1]Indicator Data'!I85)&gt;K$2,10,IF(LOG('[1]Indicator Data'!I85)&lt;K$3,0,10-(K$2-LOG('[1]Indicator Data'!I85))/(K$2-K$3)*10))),1)</f>
        <v>0</v>
      </c>
      <c r="L84" s="47">
        <f t="shared" si="81"/>
        <v>0</v>
      </c>
      <c r="M84" s="47">
        <f>ROUND(IF('[1]Indicator Data'!J85=0,0,IF(LOG('[1]Indicator Data'!J85)&gt;M$2,10,IF(LOG('[1]Indicator Data'!J85)&lt;M$3,0,10-(M$2-LOG('[1]Indicator Data'!J85))/(M$2-M$3)*10))),1)</f>
        <v>0</v>
      </c>
      <c r="N84" s="48">
        <f>'[1]Indicator Data'!C85/'[1]Indicator Data'!$CB85</f>
        <v>0</v>
      </c>
      <c r="O84" s="48">
        <f>'[1]Indicator Data'!D85/'[1]Indicator Data'!$CB85</f>
        <v>0</v>
      </c>
      <c r="P84" s="48">
        <f>IF(F84=0.1,"x",'[1]Indicator Data'!E85/'[1]Indicator Data'!$CB85)</f>
        <v>3.0544615447447776E-3</v>
      </c>
      <c r="Q84" s="48">
        <f>'[1]Indicator Data'!F85/'[1]Indicator Data'!$CB85</f>
        <v>2.3747370857185644E-6</v>
      </c>
      <c r="R84" s="48">
        <f>'[1]Indicator Data'!G85/'[1]Indicator Data'!$CB85</f>
        <v>0</v>
      </c>
      <c r="S84" s="48">
        <f>'[1]Indicator Data'!H85/'[1]Indicator Data'!$CB85</f>
        <v>0</v>
      </c>
      <c r="T84" s="48">
        <f>'[1]Indicator Data'!I85/'[1]Indicator Data'!$CB85</f>
        <v>0</v>
      </c>
      <c r="U84" s="48">
        <f>'[1]Indicator Data'!J85/'[1]Indicator Data'!$CB85</f>
        <v>0</v>
      </c>
      <c r="V84" s="47">
        <f t="shared" si="82"/>
        <v>0</v>
      </c>
      <c r="W84" s="47">
        <f t="shared" si="83"/>
        <v>0</v>
      </c>
      <c r="X84" s="47">
        <f t="shared" si="84"/>
        <v>0</v>
      </c>
      <c r="Y84" s="47">
        <f t="shared" si="85"/>
        <v>2</v>
      </c>
      <c r="Z84" s="47">
        <f t="shared" si="86"/>
        <v>6.4</v>
      </c>
      <c r="AA84" s="47">
        <f t="shared" si="87"/>
        <v>0</v>
      </c>
      <c r="AB84" s="47">
        <f t="shared" si="88"/>
        <v>0</v>
      </c>
      <c r="AC84" s="47">
        <f t="shared" si="89"/>
        <v>0</v>
      </c>
      <c r="AD84" s="47">
        <f t="shared" si="90"/>
        <v>0</v>
      </c>
      <c r="AE84" s="47">
        <f t="shared" si="91"/>
        <v>0</v>
      </c>
      <c r="AF84" s="47">
        <f t="shared" si="92"/>
        <v>0</v>
      </c>
      <c r="AG84" s="47">
        <f>ROUND(IF('[1]Indicator Data'!K85=0,0,IF('[1]Indicator Data'!K85&gt;AG$2,10,IF('[1]Indicator Data'!K85&lt;AG$3,0,10-(AG$2-'[1]Indicator Data'!K85)/(AG$2-AG$3)*10))),1)</f>
        <v>0</v>
      </c>
      <c r="AH84" s="47">
        <f t="shared" si="93"/>
        <v>0.1</v>
      </c>
      <c r="AI84" s="47">
        <f t="shared" si="93"/>
        <v>0.1</v>
      </c>
      <c r="AJ84" s="47">
        <f t="shared" si="94"/>
        <v>0</v>
      </c>
      <c r="AK84" s="47">
        <f t="shared" si="94"/>
        <v>0</v>
      </c>
      <c r="AL84" s="47">
        <f t="shared" si="95"/>
        <v>0</v>
      </c>
      <c r="AM84" s="47">
        <f t="shared" si="96"/>
        <v>0</v>
      </c>
      <c r="AN84" s="47">
        <f t="shared" si="97"/>
        <v>0</v>
      </c>
      <c r="AO84" s="49">
        <f t="shared" si="98"/>
        <v>0.1</v>
      </c>
      <c r="AP84" s="49">
        <f t="shared" si="123"/>
        <v>3.9</v>
      </c>
      <c r="AQ84" s="49">
        <f t="shared" si="99"/>
        <v>5.8</v>
      </c>
      <c r="AR84" s="49">
        <f t="shared" si="100"/>
        <v>0</v>
      </c>
      <c r="AS84" s="47">
        <f t="shared" si="101"/>
        <v>0</v>
      </c>
      <c r="AT84" s="47">
        <f>IF('[1]Indicator Data'!L85="No data","x",IF('[1]Indicator Data'!CC85&lt;1000,"x",ROUND((IF('[1]Indicator Data'!L85&gt;AT$2,10,IF('[1]Indicator Data'!L85&lt;AT$3,0,10-(AT$2-'[1]Indicator Data'!L85)/(AT$2-AT$3)*10))),1)))</f>
        <v>1</v>
      </c>
      <c r="AU84" s="49">
        <f t="shared" si="102"/>
        <v>0.5</v>
      </c>
      <c r="AV84" s="47">
        <f>IF('[1]Indicator Data'!M85="No data","x",ROUND(IF('[1]Indicator Data'!M85=0,0,IF(LOG('[1]Indicator Data'!M85)&gt;AV$2,10,IF(LOG('[1]Indicator Data'!M85)&lt;AV$3,0,10-(AV$2-LOG('[1]Indicator Data'!M85))/(AV$2-AV$3)*10))),1))</f>
        <v>0</v>
      </c>
      <c r="AW84" s="48">
        <f>IF(AV84="x","x",'[1]Indicator Data'!M85/'[1]Indicator Data'!$CB85)</f>
        <v>0</v>
      </c>
      <c r="AX84" s="47">
        <f t="shared" si="103"/>
        <v>0</v>
      </c>
      <c r="AY84" s="47">
        <f t="shared" si="124"/>
        <v>0</v>
      </c>
      <c r="AZ84" s="47" t="str">
        <f>IF('[1]Indicator Data'!N85="No data","x",ROUND(IF('[1]Indicator Data'!N85=0,0,IF(LOG('[1]Indicator Data'!N85)&gt;AZ$2,10,IF(LOG('[1]Indicator Data'!N85)&lt;AZ$3,0,10-(AZ$2-LOG('[1]Indicator Data'!N85))/(AZ$2-AZ$3)*10))),1))</f>
        <v>x</v>
      </c>
      <c r="BA84" s="48" t="str">
        <f>IF(AZ84="x","x",'[1]Indicator Data'!N85/'[1]Indicator Data'!$CB85)</f>
        <v>x</v>
      </c>
      <c r="BB84" s="47" t="str">
        <f t="shared" si="104"/>
        <v>x</v>
      </c>
      <c r="BC84" s="47" t="str">
        <f t="shared" si="125"/>
        <v>x</v>
      </c>
      <c r="BD84" s="47" t="str">
        <f>IF('[1]Indicator Data'!O85="No data","x",ROUND(IF('[1]Indicator Data'!O85=0,0,IF(LOG('[1]Indicator Data'!O85)&gt;BD$2,10,IF(LOG('[1]Indicator Data'!O85)&lt;BD$3,0,10-(BD$2-LOG('[1]Indicator Data'!O85))/(BD$2-BD$3)*10))),1))</f>
        <v>x</v>
      </c>
      <c r="BE84" s="48" t="str">
        <f>IF(BD84="x","x",'[1]Indicator Data'!O85/'[1]Indicator Data'!$CB85)</f>
        <v>x</v>
      </c>
      <c r="BF84" s="47" t="str">
        <f t="shared" si="105"/>
        <v>x</v>
      </c>
      <c r="BG84" s="47" t="str">
        <f t="shared" si="126"/>
        <v>x</v>
      </c>
      <c r="BH84" s="47" t="str">
        <f>IF('[1]Indicator Data'!P85="No data","x",ROUND(IF('[1]Indicator Data'!P85=0,0,IF(LOG('[1]Indicator Data'!P85)&gt;BH$2,10,IF(LOG('[1]Indicator Data'!P85)&lt;BH$3,0,10-(BH$2-LOG('[1]Indicator Data'!P85))/(BH$2-BH$3)*10))),1))</f>
        <v>x</v>
      </c>
      <c r="BI84" s="48" t="str">
        <f>IF(BH84="x","x",'[1]Indicator Data'!P85/'[1]Indicator Data'!$CB85)</f>
        <v>x</v>
      </c>
      <c r="BJ84" s="47" t="str">
        <f t="shared" si="106"/>
        <v>x</v>
      </c>
      <c r="BK84" s="47" t="str">
        <f t="shared" si="127"/>
        <v>x</v>
      </c>
      <c r="BL84" s="47">
        <f t="shared" si="128"/>
        <v>0</v>
      </c>
      <c r="BM84" s="47">
        <f>ROUND(IF('[1]Indicator Data'!Q85=0,0,IF(LOG('[1]Indicator Data'!Q85)&gt;BM$2,10,IF(LOG('[1]Indicator Data'!Q85)&lt;BM$3,0,10-(BM$2-LOG('[1]Indicator Data'!Q85))/(BM$2-BM$3)*10))),1)</f>
        <v>0</v>
      </c>
      <c r="BN84" s="50">
        <f>'[1]Indicator Data'!R85</f>
        <v>0</v>
      </c>
      <c r="BO84" s="47">
        <f t="shared" si="107"/>
        <v>0</v>
      </c>
      <c r="BP84" s="47">
        <f t="shared" si="108"/>
        <v>0</v>
      </c>
      <c r="BQ84" s="47">
        <f>ROUND(IF('[1]Indicator Data'!S85=0,0,IF(LOG('[1]Indicator Data'!S85)&gt;BQ$2,10,IF(LOG('[1]Indicator Data'!S85)&lt;BQ$3,0,10-(BQ$2-LOG('[1]Indicator Data'!S85))/(BQ$2-BQ$3)*10))),1)</f>
        <v>0</v>
      </c>
      <c r="BR84" s="50">
        <f>'[1]Indicator Data'!T85</f>
        <v>0</v>
      </c>
      <c r="BS84" s="47">
        <f t="shared" si="109"/>
        <v>0</v>
      </c>
      <c r="BT84" s="47">
        <f t="shared" si="110"/>
        <v>0</v>
      </c>
      <c r="BU84" s="47">
        <f t="shared" si="111"/>
        <v>0</v>
      </c>
      <c r="BV84" s="47">
        <f>ROUND(IF('[1]Indicator Data'!U85=0,0,IF(LOG('[1]Indicator Data'!U85)&gt;BV$2,10,IF(LOG('[1]Indicator Data'!U85)&lt;BV$3,0,10-(BV$2-LOG('[1]Indicator Data'!U85))/(BV$2-BV$3)*10))),1)</f>
        <v>0</v>
      </c>
      <c r="BW84" s="48">
        <f>'[1]Indicator Data'!U85/'[1]Indicator Data'!$CB85</f>
        <v>0</v>
      </c>
      <c r="BX84" s="47">
        <f t="shared" si="112"/>
        <v>0</v>
      </c>
      <c r="BY84" s="47">
        <f t="shared" si="129"/>
        <v>0</v>
      </c>
      <c r="BZ84" s="47">
        <f>ROUND(IF('[1]Indicator Data'!V85=0,0,IF(LOG('[1]Indicator Data'!V85)&gt;BZ$2,10,IF(LOG('[1]Indicator Data'!V85)&lt;BZ$3,0,10-(BZ$2-LOG('[1]Indicator Data'!V85))/(BZ$2-BZ$3)*10))),1)</f>
        <v>0</v>
      </c>
      <c r="CA84" s="48">
        <f>IF('[1]Indicator Data'!V85/'[1]Indicator Data'!$CB85&gt;1,1,'[1]Indicator Data'!V85/'[1]Indicator Data'!$CB85)</f>
        <v>0</v>
      </c>
      <c r="CB84" s="47">
        <f t="shared" si="113"/>
        <v>0</v>
      </c>
      <c r="CC84" s="47">
        <f t="shared" si="130"/>
        <v>0</v>
      </c>
      <c r="CD84" s="47">
        <f>ROUND(IF('[1]Indicator Data'!W85=0,0,IF(LOG('[1]Indicator Data'!W85)&gt;CD$2,10,IF(LOG('[1]Indicator Data'!W85)&lt;CD$3,0,10-(CD$2-LOG('[1]Indicator Data'!W85))/(CD$2-CD$3)*10))),1)</f>
        <v>0</v>
      </c>
      <c r="CE84" s="48">
        <f>'[1]Indicator Data'!W85/'[1]Indicator Data'!$CB85</f>
        <v>0</v>
      </c>
      <c r="CF84" s="47">
        <f t="shared" si="114"/>
        <v>0</v>
      </c>
      <c r="CG84" s="47">
        <f t="shared" si="131"/>
        <v>0</v>
      </c>
      <c r="CH84" s="47">
        <f t="shared" si="115"/>
        <v>0</v>
      </c>
      <c r="CI84" s="47">
        <f>IF('[1]Indicator Data'!BR85="No data","x",ROUND(IF('[1]Indicator Data'!BR85&gt;CI$2,0,IF('[1]Indicator Data'!BR85&lt;CI$3,10,(CI$2-'[1]Indicator Data'!BR85)/(CI$2-CI$3)*10)),1))</f>
        <v>1</v>
      </c>
      <c r="CJ84" s="47">
        <f>IF('[1]Indicator Data'!BS85="No data","x",ROUND(IF('[1]Indicator Data'!BS85&gt;CJ$2,0,IF('[1]Indicator Data'!BS85&lt;CJ$3,10,(CJ$2-'[1]Indicator Data'!BS85)/(CJ$2-CJ$3)*10)),1))</f>
        <v>0.4</v>
      </c>
      <c r="CK84" s="47" t="str">
        <f>IF('[1]Indicator Data'!AC85="No data","x",ROUND(IF('[1]Indicator Data'!AC85&gt;CK$2,0,IF('[1]Indicator Data'!AC85&lt;CK$3,10,(CK$2-'[1]Indicator Data'!AC85)/(CK$2-CK$3)*10)),1))</f>
        <v>x</v>
      </c>
      <c r="CL84" s="47">
        <f t="shared" si="116"/>
        <v>0.7</v>
      </c>
      <c r="CM84" s="47">
        <f>IF('[1]Indicator Data'!X85="No data","x",ROUND(IF(LOG('[1]Indicator Data'!X85)&gt;CM$2,10,IF(LOG('[1]Indicator Data'!X85)&lt;CM$3,0,10-(CM$2-LOG('[1]Indicator Data'!X85))/(CM$2-CM$3)*10)),1))</f>
        <v>6.2</v>
      </c>
      <c r="CN84" s="47">
        <f>IF('[1]Indicator Data'!Y85="No data","x",ROUND(IF('[1]Indicator Data'!Y85&gt;CN$2,10,IF('[1]Indicator Data'!Y85&lt;CN$3,0,10-(CN$2-'[1]Indicator Data'!Y85)/(CN$2-CN$3)*10)),1))</f>
        <v>3.2</v>
      </c>
      <c r="CO84" s="47">
        <f>IF('[1]Indicator Data'!Z85="No data","x",ROUND(IF('[1]Indicator Data'!Z85&gt;CO$2,10,IF('[1]Indicator Data'!Z85&lt;CO$3,0,10-(CO$2-'[1]Indicator Data'!Z85)/(CO$2-CO$3)*10)),1))</f>
        <v>6.4</v>
      </c>
      <c r="CP84" s="47">
        <f>IF('[1]Indicator Data'!AA85="No data","x",ROUND(IF('[1]Indicator Data'!AA85&gt;CP$2,10,IF('[1]Indicator Data'!AA85&lt;CP$3,0,10-(CP$2-'[1]Indicator Data'!AA85)/(CP$2-CP$3)*10)),1))</f>
        <v>2</v>
      </c>
      <c r="CQ84" s="47">
        <f t="shared" si="132"/>
        <v>4.5</v>
      </c>
      <c r="CR84" s="47">
        <f t="shared" si="133"/>
        <v>3.2</v>
      </c>
      <c r="CS84" s="47" t="str">
        <f>IF('[1]Indicator Data'!AF85="No data","x",ROUND(IF('[1]Indicator Data'!AF85&gt;CS$2,10,IF('[1]Indicator Data'!AF85&lt;CS$3,0,10-(CS$2-'[1]Indicator Data'!AF85)/(CS$2-CS$3)*10)),1))</f>
        <v>x</v>
      </c>
      <c r="CT84" s="47">
        <f>IF('[1]Indicator Data'!AG85="No data","x",ROUND(IF('[1]Indicator Data'!AG85&gt;CT$2,10,IF('[1]Indicator Data'!AG85&lt;CT$3,0,10-(CT$2-'[1]Indicator Data'!AG85)/(CT$2-CT$3)*10)),1))</f>
        <v>0.9</v>
      </c>
      <c r="CU84" s="47">
        <f t="shared" si="134"/>
        <v>3.7</v>
      </c>
      <c r="CV84" s="47">
        <f>IF('[1]Indicator Data'!AB85="No data","x",ROUND(IF('[1]Indicator Data'!AB85&gt;CV$2,10,IF('[1]Indicator Data'!AB85&lt;CV$3,0,10-(CV$2-'[1]Indicator Data'!AB85)/(CV$2-CV$3)*10)),1))</f>
        <v>0</v>
      </c>
      <c r="CW84" s="47">
        <f t="shared" si="135"/>
        <v>0.5</v>
      </c>
      <c r="CX84" s="48">
        <f>IF('[1]Indicator Data'!AD85="No data","x",'[1]Indicator Data'!AD85/'[1]Indicator Data'!$CA85)</f>
        <v>7.8091520994386966E-4</v>
      </c>
      <c r="CY84" s="47">
        <f t="shared" si="117"/>
        <v>2.2000000000000002</v>
      </c>
      <c r="CZ84" s="47">
        <f>IF('[1]Indicator Data'!AE85="No data","x",ROUND(IF('[1]Indicator Data'!AE85&gt;CZ$2,0,IF('[1]Indicator Data'!AE85&lt;CZ$3,10,(CZ$2-'[1]Indicator Data'!AE85)/(CZ$2-CZ$3)*10)),1))</f>
        <v>0</v>
      </c>
      <c r="DA84" s="47">
        <f t="shared" si="136"/>
        <v>1.1000000000000001</v>
      </c>
      <c r="DB84" s="47">
        <f t="shared" si="137"/>
        <v>1.8</v>
      </c>
      <c r="DC84" s="49">
        <f t="shared" si="118"/>
        <v>1.3</v>
      </c>
      <c r="DD84" s="51">
        <f t="shared" si="119"/>
        <v>2.2000000000000002</v>
      </c>
      <c r="DE84" s="47">
        <f>ROUND(IF('[1]Indicator Data'!AH85=0,0,IF('[1]Indicator Data'!AH85&gt;DE$2,10,IF('[1]Indicator Data'!AH85&lt;DE$3,0,10-(DE$2-'[1]Indicator Data'!AH85)/(DE$2-DE$3)*10))),1)</f>
        <v>0</v>
      </c>
      <c r="DF84" s="47">
        <f>ROUND(IF('[1]Indicator Data'!AI85=0,0,IF(LOG('[1]Indicator Data'!AI85)&gt;LOG(DF$2),10,IF(LOG('[1]Indicator Data'!AI85)&lt;LOG(DF$3),0,10-(LOG(DF$2)-LOG('[1]Indicator Data'!AI85))/(LOG(DF$2)-LOG(DF$3))*10))),1)</f>
        <v>0</v>
      </c>
      <c r="DG84" s="49">
        <f t="shared" si="120"/>
        <v>0</v>
      </c>
      <c r="DH84" s="47">
        <f>'[1]Indicator Data'!AJ85</f>
        <v>0</v>
      </c>
      <c r="DI84" s="47">
        <f>'[1]Indicator Data'!AK85</f>
        <v>0</v>
      </c>
      <c r="DJ84" s="49">
        <f t="shared" si="121"/>
        <v>0</v>
      </c>
      <c r="DK84" s="51">
        <f t="shared" si="122"/>
        <v>0</v>
      </c>
      <c r="DL84" s="20"/>
      <c r="DM84" s="52"/>
    </row>
    <row r="85" spans="1:117" s="6" customFormat="1" x14ac:dyDescent="0.3">
      <c r="A85" s="44" t="str">
        <f>'[1]Indicator Data'!A86</f>
        <v>Israel</v>
      </c>
      <c r="B85" s="45" t="str">
        <f>'[1]Indicator Data'!B86</f>
        <v>ISR</v>
      </c>
      <c r="C85" s="46">
        <f>ROUND(IF('[1]Indicator Data'!C86=0,0.1,IF(LOG('[1]Indicator Data'!C86)&gt;C$2,10,IF(LOG('[1]Indicator Data'!C86)&lt;C$3,0,10-(C$2-LOG('[1]Indicator Data'!C86))/(C$2-C$3)*10))),1)</f>
        <v>8</v>
      </c>
      <c r="D85" s="47">
        <f>ROUND(IF('[1]Indicator Data'!D86=0,0.1,IF(LOG('[1]Indicator Data'!D86)&gt;D$2,10,IF(LOG('[1]Indicator Data'!D86)&lt;D$3,0,10-(D$2-LOG('[1]Indicator Data'!D86))/(D$2-D$3)*10))),1)</f>
        <v>5.3</v>
      </c>
      <c r="E85" s="47">
        <f t="shared" si="79"/>
        <v>6.9</v>
      </c>
      <c r="F85" s="47">
        <f>IF('[1]Indicator Data'!E86="No data",0.1,(ROUND(IF('[1]Indicator Data'!E86=0,0,IF(LOG('[1]Indicator Data'!E86)&gt;F$2,10,IF(LOG('[1]Indicator Data'!E86)&lt;F$3,0,10-(F$2-LOG('[1]Indicator Data'!E86))/(F$2-F$3)*10))),1)))</f>
        <v>4</v>
      </c>
      <c r="G85" s="47">
        <f>ROUND(IF('[1]Indicator Data'!F86=0,0,IF(LOG('[1]Indicator Data'!F86)&gt;G$2,10,IF(LOG('[1]Indicator Data'!F86)&lt;G$3,0,10-(G$2-LOG('[1]Indicator Data'!F86))/(G$2-G$3)*10))),1)</f>
        <v>5.7</v>
      </c>
      <c r="H85" s="47">
        <f>ROUND(IF('[1]Indicator Data'!G86=0,0,IF(LOG('[1]Indicator Data'!G86)&gt;H$2,10,IF(LOG('[1]Indicator Data'!G86)&lt;H$3,0,10-(H$2-LOG('[1]Indicator Data'!G86))/(H$2-H$3)*10))),1)</f>
        <v>0</v>
      </c>
      <c r="I85" s="47">
        <f>ROUND(IF('[1]Indicator Data'!H86=0,0,IF(LOG('[1]Indicator Data'!H86)&gt;I$2,10,IF(LOG('[1]Indicator Data'!H86)&lt;I$3,0,10-(I$2-LOG('[1]Indicator Data'!H86))/(I$2-I$3)*10))),1)</f>
        <v>0</v>
      </c>
      <c r="J85" s="47">
        <f t="shared" si="80"/>
        <v>0</v>
      </c>
      <c r="K85" s="47">
        <f>ROUND(IF('[1]Indicator Data'!I86=0,0,IF(LOG('[1]Indicator Data'!I86)&gt;K$2,10,IF(LOG('[1]Indicator Data'!I86)&lt;K$3,0,10-(K$2-LOG('[1]Indicator Data'!I86))/(K$2-K$3)*10))),1)</f>
        <v>0</v>
      </c>
      <c r="L85" s="47">
        <f t="shared" si="81"/>
        <v>0</v>
      </c>
      <c r="M85" s="47">
        <f>ROUND(IF('[1]Indicator Data'!J86=0,0,IF(LOG('[1]Indicator Data'!J86)&gt;M$2,10,IF(LOG('[1]Indicator Data'!J86)&lt;M$3,0,10-(M$2-LOG('[1]Indicator Data'!J86))/(M$2-M$3)*10))),1)</f>
        <v>0</v>
      </c>
      <c r="N85" s="48">
        <f>'[1]Indicator Data'!C86/'[1]Indicator Data'!$CB86</f>
        <v>2.0303461658698861E-3</v>
      </c>
      <c r="O85" s="48">
        <f>'[1]Indicator Data'!D86/'[1]Indicator Data'!$CB86</f>
        <v>4.7323150815002557E-5</v>
      </c>
      <c r="P85" s="48">
        <f>IF(F85=0.1,"x",'[1]Indicator Data'!E86/'[1]Indicator Data'!$CB86)</f>
        <v>4.8721482241836402E-4</v>
      </c>
      <c r="Q85" s="48">
        <f>'[1]Indicator Data'!F86/'[1]Indicator Data'!$CB86</f>
        <v>3.2338810620061433E-6</v>
      </c>
      <c r="R85" s="48">
        <f>'[1]Indicator Data'!G86/'[1]Indicator Data'!$CB86</f>
        <v>0</v>
      </c>
      <c r="S85" s="48">
        <f>'[1]Indicator Data'!H86/'[1]Indicator Data'!$CB86</f>
        <v>0</v>
      </c>
      <c r="T85" s="48">
        <f>'[1]Indicator Data'!I86/'[1]Indicator Data'!$CB86</f>
        <v>0</v>
      </c>
      <c r="U85" s="48">
        <f>'[1]Indicator Data'!J86/'[1]Indicator Data'!$CB86</f>
        <v>0</v>
      </c>
      <c r="V85" s="47">
        <f t="shared" si="82"/>
        <v>10</v>
      </c>
      <c r="W85" s="47">
        <f t="shared" si="83"/>
        <v>0.5</v>
      </c>
      <c r="X85" s="47">
        <f t="shared" si="84"/>
        <v>7.7</v>
      </c>
      <c r="Y85" s="47">
        <f t="shared" si="85"/>
        <v>0.3</v>
      </c>
      <c r="Z85" s="47">
        <f t="shared" si="86"/>
        <v>6.7</v>
      </c>
      <c r="AA85" s="47">
        <f t="shared" si="87"/>
        <v>0</v>
      </c>
      <c r="AB85" s="47">
        <f t="shared" si="88"/>
        <v>0</v>
      </c>
      <c r="AC85" s="47">
        <f t="shared" si="89"/>
        <v>0</v>
      </c>
      <c r="AD85" s="47">
        <f t="shared" si="90"/>
        <v>0</v>
      </c>
      <c r="AE85" s="47">
        <f t="shared" si="91"/>
        <v>0</v>
      </c>
      <c r="AF85" s="47">
        <f t="shared" si="92"/>
        <v>0</v>
      </c>
      <c r="AG85" s="47">
        <f>ROUND(IF('[1]Indicator Data'!K86=0,0,IF('[1]Indicator Data'!K86&gt;AG$2,10,IF('[1]Indicator Data'!K86&lt;AG$3,0,10-(AG$2-'[1]Indicator Data'!K86)/(AG$2-AG$3)*10))),1)</f>
        <v>1</v>
      </c>
      <c r="AH85" s="47">
        <f t="shared" si="93"/>
        <v>9</v>
      </c>
      <c r="AI85" s="47">
        <f t="shared" si="93"/>
        <v>2.9</v>
      </c>
      <c r="AJ85" s="47">
        <f t="shared" si="94"/>
        <v>0</v>
      </c>
      <c r="AK85" s="47">
        <f t="shared" si="94"/>
        <v>0</v>
      </c>
      <c r="AL85" s="47">
        <f t="shared" si="95"/>
        <v>0</v>
      </c>
      <c r="AM85" s="47">
        <f t="shared" si="96"/>
        <v>0</v>
      </c>
      <c r="AN85" s="47">
        <f t="shared" si="97"/>
        <v>0</v>
      </c>
      <c r="AO85" s="49">
        <f t="shared" si="98"/>
        <v>7.3</v>
      </c>
      <c r="AP85" s="49">
        <f t="shared" si="123"/>
        <v>2.2999999999999998</v>
      </c>
      <c r="AQ85" s="49">
        <f t="shared" si="99"/>
        <v>6.2</v>
      </c>
      <c r="AR85" s="49">
        <f t="shared" si="100"/>
        <v>0</v>
      </c>
      <c r="AS85" s="47">
        <f t="shared" si="101"/>
        <v>0.5</v>
      </c>
      <c r="AT85" s="47">
        <f>IF('[1]Indicator Data'!L86="No data","x",IF('[1]Indicator Data'!CC86&lt;1000,"x",ROUND((IF('[1]Indicator Data'!L86&gt;AT$2,10,IF('[1]Indicator Data'!L86&lt;AT$3,0,10-(AT$2-'[1]Indicator Data'!L86)/(AT$2-AT$3)*10))),1)))</f>
        <v>10</v>
      </c>
      <c r="AU85" s="49">
        <f t="shared" si="102"/>
        <v>5.3</v>
      </c>
      <c r="AV85" s="47">
        <f>IF('[1]Indicator Data'!M86="No data","x",ROUND(IF('[1]Indicator Data'!M86=0,0,IF(LOG('[1]Indicator Data'!M86)&gt;AV$2,10,IF(LOG('[1]Indicator Data'!M86)&lt;AV$3,0,10-(AV$2-LOG('[1]Indicator Data'!M86))/(AV$2-AV$3)*10))),1))</f>
        <v>4.8</v>
      </c>
      <c r="AW85" s="48">
        <f>IF(AV85="x","x",'[1]Indicator Data'!M86/'[1]Indicator Data'!$CB86)</f>
        <v>2.832581601267729E-3</v>
      </c>
      <c r="AX85" s="47">
        <f t="shared" si="103"/>
        <v>0</v>
      </c>
      <c r="AY85" s="47">
        <f t="shared" si="124"/>
        <v>2.7</v>
      </c>
      <c r="AZ85" s="47" t="str">
        <f>IF('[1]Indicator Data'!N86="No data","x",ROUND(IF('[1]Indicator Data'!N86=0,0,IF(LOG('[1]Indicator Data'!N86)&gt;AZ$2,10,IF(LOG('[1]Indicator Data'!N86)&lt;AZ$3,0,10-(AZ$2-LOG('[1]Indicator Data'!N86))/(AZ$2-AZ$3)*10))),1))</f>
        <v>x</v>
      </c>
      <c r="BA85" s="48" t="str">
        <f>IF(AZ85="x","x",'[1]Indicator Data'!N86/'[1]Indicator Data'!$CB86)</f>
        <v>x</v>
      </c>
      <c r="BB85" s="47" t="str">
        <f t="shared" si="104"/>
        <v>x</v>
      </c>
      <c r="BC85" s="47" t="str">
        <f t="shared" si="125"/>
        <v>x</v>
      </c>
      <c r="BD85" s="47" t="str">
        <f>IF('[1]Indicator Data'!O86="No data","x",ROUND(IF('[1]Indicator Data'!O86=0,0,IF(LOG('[1]Indicator Data'!O86)&gt;BD$2,10,IF(LOG('[1]Indicator Data'!O86)&lt;BD$3,0,10-(BD$2-LOG('[1]Indicator Data'!O86))/(BD$2-BD$3)*10))),1))</f>
        <v>x</v>
      </c>
      <c r="BE85" s="48" t="str">
        <f>IF(BD85="x","x",'[1]Indicator Data'!O86/'[1]Indicator Data'!$CB86)</f>
        <v>x</v>
      </c>
      <c r="BF85" s="47" t="str">
        <f t="shared" si="105"/>
        <v>x</v>
      </c>
      <c r="BG85" s="47" t="str">
        <f t="shared" si="126"/>
        <v>x</v>
      </c>
      <c r="BH85" s="47" t="str">
        <f>IF('[1]Indicator Data'!P86="No data","x",ROUND(IF('[1]Indicator Data'!P86=0,0,IF(LOG('[1]Indicator Data'!P86)&gt;BH$2,10,IF(LOG('[1]Indicator Data'!P86)&lt;BH$3,0,10-(BH$2-LOG('[1]Indicator Data'!P86))/(BH$2-BH$3)*10))),1))</f>
        <v>x</v>
      </c>
      <c r="BI85" s="48" t="str">
        <f>IF(BH85="x","x",'[1]Indicator Data'!P86/'[1]Indicator Data'!$CB86)</f>
        <v>x</v>
      </c>
      <c r="BJ85" s="47" t="str">
        <f t="shared" si="106"/>
        <v>x</v>
      </c>
      <c r="BK85" s="47" t="str">
        <f t="shared" si="127"/>
        <v>x</v>
      </c>
      <c r="BL85" s="47">
        <f t="shared" si="128"/>
        <v>2.7</v>
      </c>
      <c r="BM85" s="47">
        <f>ROUND(IF('[1]Indicator Data'!Q86=0,0,IF(LOG('[1]Indicator Data'!Q86)&gt;BM$2,10,IF(LOG('[1]Indicator Data'!Q86)&lt;BM$3,0,10-(BM$2-LOG('[1]Indicator Data'!Q86))/(BM$2-BM$3)*10))),1)</f>
        <v>0</v>
      </c>
      <c r="BN85" s="50">
        <f>'[1]Indicator Data'!R86</f>
        <v>0</v>
      </c>
      <c r="BO85" s="47">
        <f t="shared" si="107"/>
        <v>0</v>
      </c>
      <c r="BP85" s="47">
        <f t="shared" si="108"/>
        <v>0</v>
      </c>
      <c r="BQ85" s="47">
        <f>ROUND(IF('[1]Indicator Data'!S86=0,0,IF(LOG('[1]Indicator Data'!S86)&gt;BQ$2,10,IF(LOG('[1]Indicator Data'!S86)&lt;BQ$3,0,10-(BQ$2-LOG('[1]Indicator Data'!S86))/(BQ$2-BQ$3)*10))),1)</f>
        <v>0</v>
      </c>
      <c r="BR85" s="50">
        <f>'[1]Indicator Data'!T86</f>
        <v>0</v>
      </c>
      <c r="BS85" s="47">
        <f t="shared" si="109"/>
        <v>0</v>
      </c>
      <c r="BT85" s="47">
        <f t="shared" si="110"/>
        <v>0</v>
      </c>
      <c r="BU85" s="47">
        <f t="shared" si="111"/>
        <v>0</v>
      </c>
      <c r="BV85" s="47">
        <f>ROUND(IF('[1]Indicator Data'!U86=0,0,IF(LOG('[1]Indicator Data'!U86)&gt;BV$2,10,IF(LOG('[1]Indicator Data'!U86)&lt;BV$3,0,10-(BV$2-LOG('[1]Indicator Data'!U86))/(BV$2-BV$3)*10))),1)</f>
        <v>7.7</v>
      </c>
      <c r="BW85" s="48">
        <f>'[1]Indicator Data'!U86/'[1]Indicator Data'!$CB86</f>
        <v>0.29014411181123906</v>
      </c>
      <c r="BX85" s="47">
        <f t="shared" si="112"/>
        <v>3.2</v>
      </c>
      <c r="BY85" s="47">
        <f t="shared" si="129"/>
        <v>5.9</v>
      </c>
      <c r="BZ85" s="47">
        <f>ROUND(IF('[1]Indicator Data'!V86=0,0,IF(LOG('[1]Indicator Data'!V86)&gt;BZ$2,10,IF(LOG('[1]Indicator Data'!V86)&lt;BZ$3,0,10-(BZ$2-LOG('[1]Indicator Data'!V86))/(BZ$2-BZ$3)*10))),1)</f>
        <v>8.4</v>
      </c>
      <c r="CA85" s="48">
        <f>IF('[1]Indicator Data'!V86/'[1]Indicator Data'!$CB86&gt;1,1,'[1]Indicator Data'!V86/'[1]Indicator Data'!$CB86)</f>
        <v>0.95089507163627585</v>
      </c>
      <c r="CB85" s="47">
        <f t="shared" si="113"/>
        <v>9.5</v>
      </c>
      <c r="CC85" s="47">
        <f t="shared" si="130"/>
        <v>9</v>
      </c>
      <c r="CD85" s="47">
        <f>ROUND(IF('[1]Indicator Data'!W86=0,0,IF(LOG('[1]Indicator Data'!W86)&gt;CD$2,10,IF(LOG('[1]Indicator Data'!W86)&lt;CD$3,0,10-(CD$2-LOG('[1]Indicator Data'!W86))/(CD$2-CD$3)*10))),1)</f>
        <v>6.2</v>
      </c>
      <c r="CE85" s="48">
        <f>'[1]Indicator Data'!W86/'[1]Indicator Data'!$CB86</f>
        <v>2.8803504634302528E-2</v>
      </c>
      <c r="CF85" s="47">
        <f t="shared" si="114"/>
        <v>0.3</v>
      </c>
      <c r="CG85" s="47">
        <f t="shared" si="131"/>
        <v>3.8</v>
      </c>
      <c r="CH85" s="47">
        <f t="shared" si="115"/>
        <v>5.6</v>
      </c>
      <c r="CI85" s="47">
        <f>IF('[1]Indicator Data'!BR86="No data","x",ROUND(IF('[1]Indicator Data'!BR86&gt;CI$2,0,IF('[1]Indicator Data'!BR86&lt;CI$3,10,(CI$2-'[1]Indicator Data'!BR86)/(CI$2-CI$3)*10)),1))</f>
        <v>0</v>
      </c>
      <c r="CJ85" s="47">
        <f>IF('[1]Indicator Data'!BS86="No data","x",ROUND(IF('[1]Indicator Data'!BS86&gt;CJ$2,0,IF('[1]Indicator Data'!BS86&lt;CJ$3,10,(CJ$2-'[1]Indicator Data'!BS86)/(CJ$2-CJ$3)*10)),1))</f>
        <v>0</v>
      </c>
      <c r="CK85" s="47" t="str">
        <f>IF('[1]Indicator Data'!AC86="No data","x",ROUND(IF('[1]Indicator Data'!AC86&gt;CK$2,0,IF('[1]Indicator Data'!AC86&lt;CK$3,10,(CK$2-'[1]Indicator Data'!AC86)/(CK$2-CK$3)*10)),1))</f>
        <v>x</v>
      </c>
      <c r="CL85" s="47">
        <f t="shared" si="116"/>
        <v>0</v>
      </c>
      <c r="CM85" s="47">
        <f>IF('[1]Indicator Data'!X86="No data","x",ROUND(IF(LOG('[1]Indicator Data'!X86)&gt;CM$2,10,IF(LOG('[1]Indicator Data'!X86)&lt;CM$3,0,10-(CM$2-LOG('[1]Indicator Data'!X86))/(CM$2-CM$3)*10)),1))</f>
        <v>8.6999999999999993</v>
      </c>
      <c r="CN85" s="47">
        <f>IF('[1]Indicator Data'!Y86="No data","x",ROUND(IF('[1]Indicator Data'!Y86&gt;CN$2,10,IF('[1]Indicator Data'!Y86&lt;CN$3,0,10-(CN$2-'[1]Indicator Data'!Y86)/(CN$2-CN$3)*10)),1))</f>
        <v>3.8</v>
      </c>
      <c r="CO85" s="47">
        <f>IF('[1]Indicator Data'!Z86="No data","x",ROUND(IF('[1]Indicator Data'!Z86&gt;CO$2,10,IF('[1]Indicator Data'!Z86&lt;CO$3,0,10-(CO$2-'[1]Indicator Data'!Z86)/(CO$2-CO$3)*10)),1))</f>
        <v>9.3000000000000007</v>
      </c>
      <c r="CP85" s="47">
        <f>IF('[1]Indicator Data'!AA86="No data","x",ROUND(IF('[1]Indicator Data'!AA86&gt;CP$2,10,IF('[1]Indicator Data'!AA86&lt;CP$3,0,10-(CP$2-'[1]Indicator Data'!AA86)/(CP$2-CP$3)*10)),1))</f>
        <v>2.9</v>
      </c>
      <c r="CQ85" s="47">
        <f t="shared" si="132"/>
        <v>6.2</v>
      </c>
      <c r="CR85" s="47">
        <f t="shared" si="133"/>
        <v>4.0999999999999996</v>
      </c>
      <c r="CS85" s="47" t="str">
        <f>IF('[1]Indicator Data'!AF86="No data","x",ROUND(IF('[1]Indicator Data'!AF86&gt;CS$2,10,IF('[1]Indicator Data'!AF86&lt;CS$3,0,10-(CS$2-'[1]Indicator Data'!AF86)/(CS$2-CS$3)*10)),1))</f>
        <v>x</v>
      </c>
      <c r="CT85" s="47">
        <f>IF('[1]Indicator Data'!AG86="No data","x",ROUND(IF('[1]Indicator Data'!AG86&gt;CT$2,10,IF('[1]Indicator Data'!AG86&lt;CT$3,0,10-(CT$2-'[1]Indicator Data'!AG86)/(CT$2-CT$3)*10)),1))</f>
        <v>3.2</v>
      </c>
      <c r="CU85" s="47">
        <f t="shared" si="134"/>
        <v>5.6</v>
      </c>
      <c r="CV85" s="47">
        <f>IF('[1]Indicator Data'!AB86="No data","x",ROUND(IF('[1]Indicator Data'!AB86&gt;CV$2,10,IF('[1]Indicator Data'!AB86&lt;CV$3,0,10-(CV$2-'[1]Indicator Data'!AB86)/(CV$2-CV$3)*10)),1))</f>
        <v>0</v>
      </c>
      <c r="CW85" s="47">
        <f t="shared" si="135"/>
        <v>0</v>
      </c>
      <c r="CX85" s="48">
        <f>IF('[1]Indicator Data'!AD86="No data","x",'[1]Indicator Data'!AD86/'[1]Indicator Data'!$CA86)</f>
        <v>2.1974363012086708E-4</v>
      </c>
      <c r="CY85" s="47">
        <f t="shared" si="117"/>
        <v>7.8</v>
      </c>
      <c r="CZ85" s="47" t="str">
        <f>IF('[1]Indicator Data'!AE86="No data","x",ROUND(IF('[1]Indicator Data'!AE86&gt;CZ$2,0,IF('[1]Indicator Data'!AE86&lt;CZ$3,10,(CZ$2-'[1]Indicator Data'!AE86)/(CZ$2-CZ$3)*10)),1))</f>
        <v>x</v>
      </c>
      <c r="DA85" s="47">
        <f t="shared" si="136"/>
        <v>7.8</v>
      </c>
      <c r="DB85" s="47">
        <f t="shared" si="137"/>
        <v>4.5</v>
      </c>
      <c r="DC85" s="49">
        <f t="shared" si="118"/>
        <v>4.3</v>
      </c>
      <c r="DD85" s="51">
        <f t="shared" si="119"/>
        <v>4.7</v>
      </c>
      <c r="DE85" s="47">
        <f>ROUND(IF('[1]Indicator Data'!AH86=0,0,IF('[1]Indicator Data'!AH86&gt;DE$2,10,IF('[1]Indicator Data'!AH86&lt;DE$3,0,10-(DE$2-'[1]Indicator Data'!AH86)/(DE$2-DE$3)*10))),1)</f>
        <v>1.8</v>
      </c>
      <c r="DF85" s="47">
        <f>ROUND(IF('[1]Indicator Data'!AI86=0,0,IF(LOG('[1]Indicator Data'!AI86)&gt;LOG(DF$2),10,IF(LOG('[1]Indicator Data'!AI86)&lt;LOG(DF$3),0,10-(LOG(DF$2)-LOG('[1]Indicator Data'!AI86))/(LOG(DF$2)-LOG(DF$3))*10))),1)</f>
        <v>6.3</v>
      </c>
      <c r="DG85" s="49">
        <f t="shared" si="120"/>
        <v>4.4000000000000004</v>
      </c>
      <c r="DH85" s="47">
        <f>'[1]Indicator Data'!AJ86</f>
        <v>0</v>
      </c>
      <c r="DI85" s="47">
        <f>'[1]Indicator Data'!AK86</f>
        <v>0</v>
      </c>
      <c r="DJ85" s="49">
        <f t="shared" si="121"/>
        <v>0</v>
      </c>
      <c r="DK85" s="51">
        <f t="shared" si="122"/>
        <v>3.1</v>
      </c>
      <c r="DL85" s="20"/>
      <c r="DM85" s="52"/>
    </row>
    <row r="86" spans="1:117" s="6" customFormat="1" x14ac:dyDescent="0.3">
      <c r="A86" s="44" t="str">
        <f>'[1]Indicator Data'!A87</f>
        <v>Italy</v>
      </c>
      <c r="B86" s="45" t="str">
        <f>'[1]Indicator Data'!B87</f>
        <v>ITA</v>
      </c>
      <c r="C86" s="46">
        <f>ROUND(IF('[1]Indicator Data'!C87=0,0.1,IF(LOG('[1]Indicator Data'!C87)&gt;C$2,10,IF(LOG('[1]Indicator Data'!C87)&lt;C$3,0,10-(C$2-LOG('[1]Indicator Data'!C87))/(C$2-C$3)*10))),1)</f>
        <v>10</v>
      </c>
      <c r="D86" s="47">
        <f>ROUND(IF('[1]Indicator Data'!D87=0,0.1,IF(LOG('[1]Indicator Data'!D87)&gt;D$2,10,IF(LOG('[1]Indicator Data'!D87)&lt;D$3,0,10-(D$2-LOG('[1]Indicator Data'!D87))/(D$2-D$3)*10))),1)</f>
        <v>9.1999999999999993</v>
      </c>
      <c r="E86" s="47">
        <f t="shared" si="79"/>
        <v>9.6999999999999993</v>
      </c>
      <c r="F86" s="47">
        <f>IF('[1]Indicator Data'!E87="No data",0.1,(ROUND(IF('[1]Indicator Data'!E87=0,0,IF(LOG('[1]Indicator Data'!E87)&gt;F$2,10,IF(LOG('[1]Indicator Data'!E87)&lt;F$3,0,10-(F$2-LOG('[1]Indicator Data'!E87))/(F$2-F$3)*10))),1)))</f>
        <v>7.7</v>
      </c>
      <c r="G86" s="47">
        <f>ROUND(IF('[1]Indicator Data'!F87=0,0,IF(LOG('[1]Indicator Data'!F87)&gt;G$2,10,IF(LOG('[1]Indicator Data'!F87)&lt;G$3,0,10-(G$2-LOG('[1]Indicator Data'!F87))/(G$2-G$3)*10))),1)</f>
        <v>7.5</v>
      </c>
      <c r="H86" s="47">
        <f>ROUND(IF('[1]Indicator Data'!G87=0,0,IF(LOG('[1]Indicator Data'!G87)&gt;H$2,10,IF(LOG('[1]Indicator Data'!G87)&lt;H$3,0,10-(H$2-LOG('[1]Indicator Data'!G87))/(H$2-H$3)*10))),1)</f>
        <v>0</v>
      </c>
      <c r="I86" s="47">
        <f>ROUND(IF('[1]Indicator Data'!H87=0,0,IF(LOG('[1]Indicator Data'!H87)&gt;I$2,10,IF(LOG('[1]Indicator Data'!H87)&lt;I$3,0,10-(I$2-LOG('[1]Indicator Data'!H87))/(I$2-I$3)*10))),1)</f>
        <v>0</v>
      </c>
      <c r="J86" s="47">
        <f t="shared" si="80"/>
        <v>0</v>
      </c>
      <c r="K86" s="47">
        <f>ROUND(IF('[1]Indicator Data'!I87=0,0,IF(LOG('[1]Indicator Data'!I87)&gt;K$2,10,IF(LOG('[1]Indicator Data'!I87)&lt;K$3,0,10-(K$2-LOG('[1]Indicator Data'!I87))/(K$2-K$3)*10))),1)</f>
        <v>0</v>
      </c>
      <c r="L86" s="47">
        <f t="shared" si="81"/>
        <v>0</v>
      </c>
      <c r="M86" s="47">
        <f>ROUND(IF('[1]Indicator Data'!J87=0,0,IF(LOG('[1]Indicator Data'!J87)&gt;M$2,10,IF(LOG('[1]Indicator Data'!J87)&lt;M$3,0,10-(M$2-LOG('[1]Indicator Data'!J87))/(M$2-M$3)*10))),1)</f>
        <v>0</v>
      </c>
      <c r="N86" s="48">
        <f>'[1]Indicator Data'!C87/'[1]Indicator Data'!$CB87</f>
        <v>1.8246972786937529E-3</v>
      </c>
      <c r="O86" s="48">
        <f>'[1]Indicator Data'!D87/'[1]Indicator Data'!$CB87</f>
        <v>9.7392647321133333E-5</v>
      </c>
      <c r="P86" s="48">
        <f>IF(F86=0.1,"x",'[1]Indicator Data'!E87/'[1]Indicator Data'!$CB87)</f>
        <v>2.0513478505483291E-3</v>
      </c>
      <c r="Q86" s="48">
        <f>'[1]Indicator Data'!F87/'[1]Indicator Data'!$CB87</f>
        <v>5.6493850723785667E-6</v>
      </c>
      <c r="R86" s="48">
        <f>'[1]Indicator Data'!G87/'[1]Indicator Data'!$CB87</f>
        <v>0</v>
      </c>
      <c r="S86" s="48">
        <f>'[1]Indicator Data'!H87/'[1]Indicator Data'!$CB87</f>
        <v>0</v>
      </c>
      <c r="T86" s="48">
        <f>'[1]Indicator Data'!I87/'[1]Indicator Data'!$CB87</f>
        <v>0</v>
      </c>
      <c r="U86" s="48">
        <f>'[1]Indicator Data'!J87/'[1]Indicator Data'!$CB87</f>
        <v>0</v>
      </c>
      <c r="V86" s="47">
        <f t="shared" si="82"/>
        <v>9.1</v>
      </c>
      <c r="W86" s="47">
        <f t="shared" si="83"/>
        <v>1</v>
      </c>
      <c r="X86" s="47">
        <f t="shared" si="84"/>
        <v>6.6</v>
      </c>
      <c r="Y86" s="47">
        <f t="shared" si="85"/>
        <v>1.4</v>
      </c>
      <c r="Z86" s="47">
        <f t="shared" si="86"/>
        <v>7.2</v>
      </c>
      <c r="AA86" s="47">
        <f t="shared" si="87"/>
        <v>0</v>
      </c>
      <c r="AB86" s="47">
        <f t="shared" si="88"/>
        <v>0</v>
      </c>
      <c r="AC86" s="47">
        <f t="shared" si="89"/>
        <v>0</v>
      </c>
      <c r="AD86" s="47">
        <f t="shared" si="90"/>
        <v>0</v>
      </c>
      <c r="AE86" s="47">
        <f t="shared" si="91"/>
        <v>0</v>
      </c>
      <c r="AF86" s="47">
        <f t="shared" si="92"/>
        <v>0</v>
      </c>
      <c r="AG86" s="47">
        <f>ROUND(IF('[1]Indicator Data'!K87=0,0,IF('[1]Indicator Data'!K87&gt;AG$2,10,IF('[1]Indicator Data'!K87&lt;AG$3,0,10-(AG$2-'[1]Indicator Data'!K87)/(AG$2-AG$3)*10))),1)</f>
        <v>3.8</v>
      </c>
      <c r="AH86" s="47">
        <f t="shared" si="93"/>
        <v>9.6</v>
      </c>
      <c r="AI86" s="47">
        <f t="shared" si="93"/>
        <v>5.0999999999999996</v>
      </c>
      <c r="AJ86" s="47">
        <f t="shared" si="94"/>
        <v>0</v>
      </c>
      <c r="AK86" s="47">
        <f t="shared" si="94"/>
        <v>0</v>
      </c>
      <c r="AL86" s="47">
        <f t="shared" si="95"/>
        <v>0</v>
      </c>
      <c r="AM86" s="47">
        <f t="shared" si="96"/>
        <v>0</v>
      </c>
      <c r="AN86" s="47">
        <f t="shared" si="97"/>
        <v>0</v>
      </c>
      <c r="AO86" s="49">
        <f t="shared" si="98"/>
        <v>8.6</v>
      </c>
      <c r="AP86" s="49">
        <f t="shared" si="123"/>
        <v>5.4</v>
      </c>
      <c r="AQ86" s="49">
        <f t="shared" si="99"/>
        <v>7.4</v>
      </c>
      <c r="AR86" s="49">
        <f t="shared" si="100"/>
        <v>0</v>
      </c>
      <c r="AS86" s="47">
        <f t="shared" si="101"/>
        <v>1.9</v>
      </c>
      <c r="AT86" s="47">
        <f>IF('[1]Indicator Data'!L87="No data","x",IF('[1]Indicator Data'!CC87&lt;1000,"x",ROUND((IF('[1]Indicator Data'!L87&gt;AT$2,10,IF('[1]Indicator Data'!L87&lt;AT$3,0,10-(AT$2-'[1]Indicator Data'!L87)/(AT$2-AT$3)*10))),1)))</f>
        <v>1.9</v>
      </c>
      <c r="AU86" s="49">
        <f t="shared" si="102"/>
        <v>1.9</v>
      </c>
      <c r="AV86" s="47">
        <f>IF('[1]Indicator Data'!M87="No data","x",ROUND(IF('[1]Indicator Data'!M87=0,0,IF(LOG('[1]Indicator Data'!M87)&gt;AV$2,10,IF(LOG('[1]Indicator Data'!M87)&lt;AV$3,0,10-(AV$2-LOG('[1]Indicator Data'!M87))/(AV$2-AV$3)*10))),1))</f>
        <v>0</v>
      </c>
      <c r="AW86" s="48">
        <f>IF(AV86="x","x",'[1]Indicator Data'!M87/'[1]Indicator Data'!$CB87)</f>
        <v>0</v>
      </c>
      <c r="AX86" s="47">
        <f t="shared" si="103"/>
        <v>0</v>
      </c>
      <c r="AY86" s="47">
        <f t="shared" si="124"/>
        <v>0</v>
      </c>
      <c r="AZ86" s="47" t="str">
        <f>IF('[1]Indicator Data'!N87="No data","x",ROUND(IF('[1]Indicator Data'!N87=0,0,IF(LOG('[1]Indicator Data'!N87)&gt;AZ$2,10,IF(LOG('[1]Indicator Data'!N87)&lt;AZ$3,0,10-(AZ$2-LOG('[1]Indicator Data'!N87))/(AZ$2-AZ$3)*10))),1))</f>
        <v>x</v>
      </c>
      <c r="BA86" s="48" t="str">
        <f>IF(AZ86="x","x",'[1]Indicator Data'!N87/'[1]Indicator Data'!$CB87)</f>
        <v>x</v>
      </c>
      <c r="BB86" s="47" t="str">
        <f t="shared" si="104"/>
        <v>x</v>
      </c>
      <c r="BC86" s="47" t="str">
        <f t="shared" si="125"/>
        <v>x</v>
      </c>
      <c r="BD86" s="47" t="str">
        <f>IF('[1]Indicator Data'!O87="No data","x",ROUND(IF('[1]Indicator Data'!O87=0,0,IF(LOG('[1]Indicator Data'!O87)&gt;BD$2,10,IF(LOG('[1]Indicator Data'!O87)&lt;BD$3,0,10-(BD$2-LOG('[1]Indicator Data'!O87))/(BD$2-BD$3)*10))),1))</f>
        <v>x</v>
      </c>
      <c r="BE86" s="48" t="str">
        <f>IF(BD86="x","x",'[1]Indicator Data'!O87/'[1]Indicator Data'!$CB87)</f>
        <v>x</v>
      </c>
      <c r="BF86" s="47" t="str">
        <f t="shared" si="105"/>
        <v>x</v>
      </c>
      <c r="BG86" s="47" t="str">
        <f t="shared" si="126"/>
        <v>x</v>
      </c>
      <c r="BH86" s="47" t="str">
        <f>IF('[1]Indicator Data'!P87="No data","x",ROUND(IF('[1]Indicator Data'!P87=0,0,IF(LOG('[1]Indicator Data'!P87)&gt;BH$2,10,IF(LOG('[1]Indicator Data'!P87)&lt;BH$3,0,10-(BH$2-LOG('[1]Indicator Data'!P87))/(BH$2-BH$3)*10))),1))</f>
        <v>x</v>
      </c>
      <c r="BI86" s="48" t="str">
        <f>IF(BH86="x","x",'[1]Indicator Data'!P87/'[1]Indicator Data'!$CB87)</f>
        <v>x</v>
      </c>
      <c r="BJ86" s="47" t="str">
        <f t="shared" si="106"/>
        <v>x</v>
      </c>
      <c r="BK86" s="47" t="str">
        <f t="shared" si="127"/>
        <v>x</v>
      </c>
      <c r="BL86" s="47">
        <f t="shared" si="128"/>
        <v>0</v>
      </c>
      <c r="BM86" s="47">
        <f>ROUND(IF('[1]Indicator Data'!Q87=0,0,IF(LOG('[1]Indicator Data'!Q87)&gt;BM$2,10,IF(LOG('[1]Indicator Data'!Q87)&lt;BM$3,0,10-(BM$2-LOG('[1]Indicator Data'!Q87))/(BM$2-BM$3)*10))),1)</f>
        <v>0</v>
      </c>
      <c r="BN86" s="50">
        <f>'[1]Indicator Data'!R87</f>
        <v>0</v>
      </c>
      <c r="BO86" s="47">
        <f t="shared" si="107"/>
        <v>0</v>
      </c>
      <c r="BP86" s="47">
        <f t="shared" si="108"/>
        <v>0</v>
      </c>
      <c r="BQ86" s="47">
        <f>ROUND(IF('[1]Indicator Data'!S87=0,0,IF(LOG('[1]Indicator Data'!S87)&gt;BQ$2,10,IF(LOG('[1]Indicator Data'!S87)&lt;BQ$3,0,10-(BQ$2-LOG('[1]Indicator Data'!S87))/(BQ$2-BQ$3)*10))),1)</f>
        <v>0</v>
      </c>
      <c r="BR86" s="50">
        <f>'[1]Indicator Data'!T87</f>
        <v>0</v>
      </c>
      <c r="BS86" s="47">
        <f t="shared" si="109"/>
        <v>0</v>
      </c>
      <c r="BT86" s="47">
        <f t="shared" si="110"/>
        <v>0</v>
      </c>
      <c r="BU86" s="47">
        <f t="shared" si="111"/>
        <v>0</v>
      </c>
      <c r="BV86" s="47">
        <f>ROUND(IF('[1]Indicator Data'!U87=0,0,IF(LOG('[1]Indicator Data'!U87)&gt;BV$2,10,IF(LOG('[1]Indicator Data'!U87)&lt;BV$3,0,10-(BV$2-LOG('[1]Indicator Data'!U87))/(BV$2-BV$3)*10))),1)</f>
        <v>0</v>
      </c>
      <c r="BW86" s="48">
        <f>'[1]Indicator Data'!U87/'[1]Indicator Data'!$CB87</f>
        <v>0</v>
      </c>
      <c r="BX86" s="47">
        <f t="shared" si="112"/>
        <v>0</v>
      </c>
      <c r="BY86" s="47">
        <f t="shared" si="129"/>
        <v>0</v>
      </c>
      <c r="BZ86" s="47">
        <f>ROUND(IF('[1]Indicator Data'!V87=0,0,IF(LOG('[1]Indicator Data'!V87)&gt;BZ$2,10,IF(LOG('[1]Indicator Data'!V87)&lt;BZ$3,0,10-(BZ$2-LOG('[1]Indicator Data'!V87))/(BZ$2-BZ$3)*10))),1)</f>
        <v>8.1999999999999993</v>
      </c>
      <c r="CA86" s="48">
        <f>IF('[1]Indicator Data'!V87/'[1]Indicator Data'!$CB87&gt;1,1,'[1]Indicator Data'!V87/'[1]Indicator Data'!$CB87)</f>
        <v>9.1251637440709812E-2</v>
      </c>
      <c r="CB86" s="47">
        <f t="shared" si="113"/>
        <v>0.9</v>
      </c>
      <c r="CC86" s="47">
        <f t="shared" si="130"/>
        <v>5.7</v>
      </c>
      <c r="CD86" s="47">
        <f>ROUND(IF('[1]Indicator Data'!W87=0,0,IF(LOG('[1]Indicator Data'!W87)&gt;CD$2,10,IF(LOG('[1]Indicator Data'!W87)&lt;CD$3,0,10-(CD$2-LOG('[1]Indicator Data'!W87))/(CD$2-CD$3)*10))),1)</f>
        <v>6.4</v>
      </c>
      <c r="CE86" s="48">
        <f>'[1]Indicator Data'!W87/'[1]Indicator Data'!$CB87</f>
        <v>5.0001250315942431E-3</v>
      </c>
      <c r="CF86" s="47">
        <f t="shared" si="114"/>
        <v>0.1</v>
      </c>
      <c r="CG86" s="47">
        <f t="shared" si="131"/>
        <v>3.9</v>
      </c>
      <c r="CH86" s="47">
        <f t="shared" si="115"/>
        <v>2.8</v>
      </c>
      <c r="CI86" s="47">
        <f>IF('[1]Indicator Data'!BR87="No data","x",ROUND(IF('[1]Indicator Data'!BR87&gt;CI$2,0,IF('[1]Indicator Data'!BR87&lt;CI$3,10,(CI$2-'[1]Indicator Data'!BR87)/(CI$2-CI$3)*10)),1))</f>
        <v>0.1</v>
      </c>
      <c r="CJ86" s="47">
        <f>IF('[1]Indicator Data'!BS87="No data","x",ROUND(IF('[1]Indicator Data'!BS87&gt;CJ$2,0,IF('[1]Indicator Data'!BS87&lt;CJ$3,10,(CJ$2-'[1]Indicator Data'!BS87)/(CJ$2-CJ$3)*10)),1))</f>
        <v>0.1</v>
      </c>
      <c r="CK86" s="47" t="str">
        <f>IF('[1]Indicator Data'!AC87="No data","x",ROUND(IF('[1]Indicator Data'!AC87&gt;CK$2,0,IF('[1]Indicator Data'!AC87&lt;CK$3,10,(CK$2-'[1]Indicator Data'!AC87)/(CK$2-CK$3)*10)),1))</f>
        <v>x</v>
      </c>
      <c r="CL86" s="47">
        <f t="shared" si="116"/>
        <v>0.1</v>
      </c>
      <c r="CM86" s="47">
        <f>IF('[1]Indicator Data'!X87="No data","x",ROUND(IF(LOG('[1]Indicator Data'!X87)&gt;CM$2,10,IF(LOG('[1]Indicator Data'!X87)&lt;CM$3,0,10-(CM$2-LOG('[1]Indicator Data'!X87))/(CM$2-CM$3)*10)),1))</f>
        <v>7.7</v>
      </c>
      <c r="CN86" s="47">
        <f>IF('[1]Indicator Data'!Y87="No data","x",ROUND(IF('[1]Indicator Data'!Y87&gt;CN$2,10,IF('[1]Indicator Data'!Y87&lt;CN$3,0,10-(CN$2-'[1]Indicator Data'!Y87)/(CN$2-CN$3)*10)),1))</f>
        <v>0.3</v>
      </c>
      <c r="CO86" s="47">
        <f>IF('[1]Indicator Data'!Z87="No data","x",ROUND(IF('[1]Indicator Data'!Z87&gt;CO$2,10,IF('[1]Indicator Data'!Z87&lt;CO$3,0,10-(CO$2-'[1]Indicator Data'!Z87)/(CO$2-CO$3)*10)),1))</f>
        <v>7.1</v>
      </c>
      <c r="CP86" s="47">
        <f>IF('[1]Indicator Data'!AA87="No data","x",ROUND(IF('[1]Indicator Data'!AA87&gt;CP$2,10,IF('[1]Indicator Data'!AA87&lt;CP$3,0,10-(CP$2-'[1]Indicator Data'!AA87)/(CP$2-CP$3)*10)),1))</f>
        <v>1</v>
      </c>
      <c r="CQ86" s="47">
        <f t="shared" si="132"/>
        <v>4</v>
      </c>
      <c r="CR86" s="47">
        <f t="shared" si="133"/>
        <v>2.7</v>
      </c>
      <c r="CS86" s="47" t="str">
        <f>IF('[1]Indicator Data'!AF87="No data","x",ROUND(IF('[1]Indicator Data'!AF87&gt;CS$2,10,IF('[1]Indicator Data'!AF87&lt;CS$3,0,10-(CS$2-'[1]Indicator Data'!AF87)/(CS$2-CS$3)*10)),1))</f>
        <v>x</v>
      </c>
      <c r="CT86" s="47">
        <f>IF('[1]Indicator Data'!AG87="No data","x",ROUND(IF('[1]Indicator Data'!AG87&gt;CT$2,10,IF('[1]Indicator Data'!AG87&lt;CT$3,0,10-(CT$2-'[1]Indicator Data'!AG87)/(CT$2-CT$3)*10)),1))</f>
        <v>0</v>
      </c>
      <c r="CU86" s="47">
        <f t="shared" si="134"/>
        <v>3.2</v>
      </c>
      <c r="CV86" s="47">
        <f>IF('[1]Indicator Data'!AB87="No data","x",ROUND(IF('[1]Indicator Data'!AB87&gt;CV$2,10,IF('[1]Indicator Data'!AB87&lt;CV$3,0,10-(CV$2-'[1]Indicator Data'!AB87)/(CV$2-CV$3)*10)),1))</f>
        <v>0</v>
      </c>
      <c r="CW86" s="47">
        <f t="shared" si="135"/>
        <v>0.1</v>
      </c>
      <c r="CX86" s="48">
        <f>IF('[1]Indicator Data'!AD87="No data","x",'[1]Indicator Data'!AD87/'[1]Indicator Data'!$CA87)</f>
        <v>4.3194195187085642E-4</v>
      </c>
      <c r="CY86" s="47">
        <f t="shared" si="117"/>
        <v>5.7</v>
      </c>
      <c r="CZ86" s="47">
        <f>IF('[1]Indicator Data'!AE87="No data","x",ROUND(IF('[1]Indicator Data'!AE87&gt;CZ$2,0,IF('[1]Indicator Data'!AE87&lt;CZ$3,10,(CZ$2-'[1]Indicator Data'!AE87)/(CZ$2-CZ$3)*10)),1))</f>
        <v>0</v>
      </c>
      <c r="DA86" s="47">
        <f t="shared" si="136"/>
        <v>2.9</v>
      </c>
      <c r="DB86" s="47">
        <f t="shared" si="137"/>
        <v>2.1</v>
      </c>
      <c r="DC86" s="49">
        <f t="shared" si="118"/>
        <v>2</v>
      </c>
      <c r="DD86" s="51">
        <f t="shared" si="119"/>
        <v>5</v>
      </c>
      <c r="DE86" s="47">
        <f>ROUND(IF('[1]Indicator Data'!AH87=0,0,IF('[1]Indicator Data'!AH87&gt;DE$2,10,IF('[1]Indicator Data'!AH87&lt;DE$3,0,10-(DE$2-'[1]Indicator Data'!AH87)/(DE$2-DE$3)*10))),1)</f>
        <v>0.1</v>
      </c>
      <c r="DF86" s="47">
        <f>ROUND(IF('[1]Indicator Data'!AI87=0,0,IF(LOG('[1]Indicator Data'!AI87)&gt;LOG(DF$2),10,IF(LOG('[1]Indicator Data'!AI87)&lt;LOG(DF$3),0,10-(LOG(DF$2)-LOG('[1]Indicator Data'!AI87))/(LOG(DF$2)-LOG(DF$3))*10))),1)</f>
        <v>0.1</v>
      </c>
      <c r="DG86" s="49">
        <f t="shared" si="120"/>
        <v>0.1</v>
      </c>
      <c r="DH86" s="47">
        <f>'[1]Indicator Data'!AJ87</f>
        <v>0</v>
      </c>
      <c r="DI86" s="47">
        <f>'[1]Indicator Data'!AK87</f>
        <v>0</v>
      </c>
      <c r="DJ86" s="49">
        <f t="shared" si="121"/>
        <v>0</v>
      </c>
      <c r="DK86" s="51">
        <f t="shared" si="122"/>
        <v>0.1</v>
      </c>
      <c r="DL86" s="20"/>
      <c r="DM86" s="52"/>
    </row>
    <row r="87" spans="1:117" s="6" customFormat="1" x14ac:dyDescent="0.3">
      <c r="A87" s="44" t="str">
        <f>'[1]Indicator Data'!A88</f>
        <v>Jamaica</v>
      </c>
      <c r="B87" s="45" t="str">
        <f>'[1]Indicator Data'!B88</f>
        <v>JAM</v>
      </c>
      <c r="C87" s="46">
        <f>ROUND(IF('[1]Indicator Data'!C88=0,0.1,IF(LOG('[1]Indicator Data'!C88)&gt;C$2,10,IF(LOG('[1]Indicator Data'!C88)&lt;C$3,0,10-(C$2-LOG('[1]Indicator Data'!C88))/(C$2-C$3)*10))),1)</f>
        <v>6.8</v>
      </c>
      <c r="D87" s="47">
        <f>ROUND(IF('[1]Indicator Data'!D88=0,0.1,IF(LOG('[1]Indicator Data'!D88)&gt;D$2,10,IF(LOG('[1]Indicator Data'!D88)&lt;D$3,0,10-(D$2-LOG('[1]Indicator Data'!D88))/(D$2-D$3)*10))),1)</f>
        <v>8.6</v>
      </c>
      <c r="E87" s="47">
        <f t="shared" si="79"/>
        <v>7.8</v>
      </c>
      <c r="F87" s="47">
        <f>IF('[1]Indicator Data'!E88="No data",0.1,(ROUND(IF('[1]Indicator Data'!E88=0,0,IF(LOG('[1]Indicator Data'!E88)&gt;F$2,10,IF(LOG('[1]Indicator Data'!E88)&lt;F$3,0,10-(F$2-LOG('[1]Indicator Data'!E88))/(F$2-F$3)*10))),1)))</f>
        <v>4.5</v>
      </c>
      <c r="G87" s="47">
        <f>ROUND(IF('[1]Indicator Data'!F88=0,0,IF(LOG('[1]Indicator Data'!F88)&gt;G$2,10,IF(LOG('[1]Indicator Data'!F88)&lt;G$3,0,10-(G$2-LOG('[1]Indicator Data'!F88))/(G$2-G$3)*10))),1)</f>
        <v>0</v>
      </c>
      <c r="H87" s="47">
        <f>ROUND(IF('[1]Indicator Data'!G88=0,0,IF(LOG('[1]Indicator Data'!G88)&gt;H$2,10,IF(LOG('[1]Indicator Data'!G88)&lt;H$3,0,10-(H$2-LOG('[1]Indicator Data'!G88))/(H$2-H$3)*10))),1)</f>
        <v>6.8</v>
      </c>
      <c r="I87" s="47">
        <f>ROUND(IF('[1]Indicator Data'!H88=0,0,IF(LOG('[1]Indicator Data'!H88)&gt;I$2,10,IF(LOG('[1]Indicator Data'!H88)&lt;I$3,0,10-(I$2-LOG('[1]Indicator Data'!H88))/(I$2-I$3)*10))),1)</f>
        <v>8.3000000000000007</v>
      </c>
      <c r="J87" s="47">
        <f t="shared" si="80"/>
        <v>7.6</v>
      </c>
      <c r="K87" s="47">
        <f>ROUND(IF('[1]Indicator Data'!I88=0,0,IF(LOG('[1]Indicator Data'!I88)&gt;K$2,10,IF(LOG('[1]Indicator Data'!I88)&lt;K$3,0,10-(K$2-LOG('[1]Indicator Data'!I88))/(K$2-K$3)*10))),1)</f>
        <v>6.4</v>
      </c>
      <c r="L87" s="47">
        <f t="shared" si="81"/>
        <v>7</v>
      </c>
      <c r="M87" s="47">
        <f>ROUND(IF('[1]Indicator Data'!J88=0,0,IF(LOG('[1]Indicator Data'!J88)&gt;M$2,10,IF(LOG('[1]Indicator Data'!J88)&lt;M$3,0,10-(M$2-LOG('[1]Indicator Data'!J88))/(M$2-M$3)*10))),1)</f>
        <v>6</v>
      </c>
      <c r="N87" s="48">
        <f>'[1]Indicator Data'!C88/'[1]Indicator Data'!$CB88</f>
        <v>1.945134029101038E-3</v>
      </c>
      <c r="O87" s="48">
        <f>'[1]Indicator Data'!D88/'[1]Indicator Data'!$CB88</f>
        <v>1.3992722792308347E-3</v>
      </c>
      <c r="P87" s="48">
        <f>IF(F87=0.1,"x",'[1]Indicator Data'!E88/'[1]Indicator Data'!$CB88)</f>
        <v>2.1985943325809471E-3</v>
      </c>
      <c r="Q87" s="48">
        <f>'[1]Indicator Data'!F88/'[1]Indicator Data'!$CB88</f>
        <v>0</v>
      </c>
      <c r="R87" s="48">
        <f>'[1]Indicator Data'!G88/'[1]Indicator Data'!$CB88</f>
        <v>1.8985409913239909E-2</v>
      </c>
      <c r="S87" s="48">
        <f>'[1]Indicator Data'!H88/'[1]Indicator Data'!$CB88</f>
        <v>2.2140974856220256E-3</v>
      </c>
      <c r="T87" s="48">
        <f>'[1]Indicator Data'!I88/'[1]Indicator Data'!$CB88</f>
        <v>5.7349032607975766E-3</v>
      </c>
      <c r="U87" s="48">
        <f>'[1]Indicator Data'!J88/'[1]Indicator Data'!$CB88</f>
        <v>9.3615695933355644E-4</v>
      </c>
      <c r="V87" s="47">
        <f t="shared" si="82"/>
        <v>9.6999999999999993</v>
      </c>
      <c r="W87" s="47">
        <f t="shared" si="83"/>
        <v>10</v>
      </c>
      <c r="X87" s="47">
        <f t="shared" si="84"/>
        <v>9.9</v>
      </c>
      <c r="Y87" s="47">
        <f t="shared" si="85"/>
        <v>1.5</v>
      </c>
      <c r="Z87" s="47">
        <f t="shared" si="86"/>
        <v>0</v>
      </c>
      <c r="AA87" s="47">
        <f t="shared" si="87"/>
        <v>10</v>
      </c>
      <c r="AB87" s="47">
        <f t="shared" si="88"/>
        <v>4.4000000000000004</v>
      </c>
      <c r="AC87" s="47">
        <f t="shared" si="89"/>
        <v>8.4</v>
      </c>
      <c r="AD87" s="47">
        <f t="shared" si="90"/>
        <v>5.7</v>
      </c>
      <c r="AE87" s="47">
        <f t="shared" si="91"/>
        <v>7.3</v>
      </c>
      <c r="AF87" s="47">
        <f t="shared" si="92"/>
        <v>0.3</v>
      </c>
      <c r="AG87" s="47">
        <f>ROUND(IF('[1]Indicator Data'!K88=0,0,IF('[1]Indicator Data'!K88&gt;AG$2,10,IF('[1]Indicator Data'!K88&lt;AG$3,0,10-(AG$2-'[1]Indicator Data'!K88)/(AG$2-AG$3)*10))),1)</f>
        <v>1.9</v>
      </c>
      <c r="AH87" s="47">
        <f t="shared" si="93"/>
        <v>8.3000000000000007</v>
      </c>
      <c r="AI87" s="47">
        <f t="shared" si="93"/>
        <v>9.3000000000000007</v>
      </c>
      <c r="AJ87" s="47">
        <f t="shared" si="94"/>
        <v>8.4</v>
      </c>
      <c r="AK87" s="47">
        <f t="shared" si="94"/>
        <v>6.4</v>
      </c>
      <c r="AL87" s="47">
        <f t="shared" si="95"/>
        <v>7.5</v>
      </c>
      <c r="AM87" s="47">
        <f t="shared" si="96"/>
        <v>6.1</v>
      </c>
      <c r="AN87" s="47">
        <f t="shared" si="97"/>
        <v>3.7</v>
      </c>
      <c r="AO87" s="49">
        <f t="shared" si="98"/>
        <v>9.1</v>
      </c>
      <c r="AP87" s="49">
        <f t="shared" si="123"/>
        <v>3.1</v>
      </c>
      <c r="AQ87" s="49">
        <f t="shared" si="99"/>
        <v>0</v>
      </c>
      <c r="AR87" s="49">
        <f t="shared" si="100"/>
        <v>7.2</v>
      </c>
      <c r="AS87" s="47">
        <f t="shared" si="101"/>
        <v>2.8</v>
      </c>
      <c r="AT87" s="47">
        <f>IF('[1]Indicator Data'!L88="No data","x",IF('[1]Indicator Data'!CC88&lt;1000,"x",ROUND((IF('[1]Indicator Data'!L88&gt;AT$2,10,IF('[1]Indicator Data'!L88&lt;AT$3,0,10-(AT$2-'[1]Indicator Data'!L88)/(AT$2-AT$3)*10))),1)))</f>
        <v>2.9</v>
      </c>
      <c r="AU87" s="49">
        <f t="shared" si="102"/>
        <v>2.9</v>
      </c>
      <c r="AV87" s="47" t="str">
        <f>IF('[1]Indicator Data'!M88="No data","x",ROUND(IF('[1]Indicator Data'!M88=0,0,IF(LOG('[1]Indicator Data'!M88)&gt;AV$2,10,IF(LOG('[1]Indicator Data'!M88)&lt;AV$3,0,10-(AV$2-LOG('[1]Indicator Data'!M88))/(AV$2-AV$3)*10))),1))</f>
        <v>x</v>
      </c>
      <c r="AW87" s="48" t="str">
        <f>IF(AV87="x","x",'[1]Indicator Data'!M88/'[1]Indicator Data'!$CB88)</f>
        <v>x</v>
      </c>
      <c r="AX87" s="47" t="str">
        <f t="shared" si="103"/>
        <v>x</v>
      </c>
      <c r="AY87" s="47" t="str">
        <f t="shared" si="124"/>
        <v>x</v>
      </c>
      <c r="AZ87" s="47" t="str">
        <f>IF('[1]Indicator Data'!N88="No data","x",ROUND(IF('[1]Indicator Data'!N88=0,0,IF(LOG('[1]Indicator Data'!N88)&gt;AZ$2,10,IF(LOG('[1]Indicator Data'!N88)&lt;AZ$3,0,10-(AZ$2-LOG('[1]Indicator Data'!N88))/(AZ$2-AZ$3)*10))),1))</f>
        <v>x</v>
      </c>
      <c r="BA87" s="48" t="str">
        <f>IF(AZ87="x","x",'[1]Indicator Data'!N88/'[1]Indicator Data'!$CB88)</f>
        <v>x</v>
      </c>
      <c r="BB87" s="47" t="str">
        <f t="shared" si="104"/>
        <v>x</v>
      </c>
      <c r="BC87" s="47" t="str">
        <f t="shared" si="125"/>
        <v>x</v>
      </c>
      <c r="BD87" s="47" t="str">
        <f>IF('[1]Indicator Data'!O88="No data","x",ROUND(IF('[1]Indicator Data'!O88=0,0,IF(LOG('[1]Indicator Data'!O88)&gt;BD$2,10,IF(LOG('[1]Indicator Data'!O88)&lt;BD$3,0,10-(BD$2-LOG('[1]Indicator Data'!O88))/(BD$2-BD$3)*10))),1))</f>
        <v>x</v>
      </c>
      <c r="BE87" s="48" t="str">
        <f>IF(BD87="x","x",'[1]Indicator Data'!O88/'[1]Indicator Data'!$CB88)</f>
        <v>x</v>
      </c>
      <c r="BF87" s="47" t="str">
        <f t="shared" si="105"/>
        <v>x</v>
      </c>
      <c r="BG87" s="47" t="str">
        <f t="shared" si="126"/>
        <v>x</v>
      </c>
      <c r="BH87" s="47" t="str">
        <f>IF('[1]Indicator Data'!P88="No data","x",ROUND(IF('[1]Indicator Data'!P88=0,0,IF(LOG('[1]Indicator Data'!P88)&gt;BH$2,10,IF(LOG('[1]Indicator Data'!P88)&lt;BH$3,0,10-(BH$2-LOG('[1]Indicator Data'!P88))/(BH$2-BH$3)*10))),1))</f>
        <v>x</v>
      </c>
      <c r="BI87" s="48" t="str">
        <f>IF(BH87="x","x",'[1]Indicator Data'!P88/'[1]Indicator Data'!$CB88)</f>
        <v>x</v>
      </c>
      <c r="BJ87" s="47" t="str">
        <f t="shared" si="106"/>
        <v>x</v>
      </c>
      <c r="BK87" s="47" t="str">
        <f t="shared" si="127"/>
        <v>x</v>
      </c>
      <c r="BL87" s="47" t="str">
        <f t="shared" si="128"/>
        <v>x</v>
      </c>
      <c r="BM87" s="47">
        <f>ROUND(IF('[1]Indicator Data'!Q88=0,0,IF(LOG('[1]Indicator Data'!Q88)&gt;BM$2,10,IF(LOG('[1]Indicator Data'!Q88)&lt;BM$3,0,10-(BM$2-LOG('[1]Indicator Data'!Q88))/(BM$2-BM$3)*10))),1)</f>
        <v>0</v>
      </c>
      <c r="BN87" s="50">
        <f>'[1]Indicator Data'!R88</f>
        <v>0</v>
      </c>
      <c r="BO87" s="47">
        <f t="shared" si="107"/>
        <v>0</v>
      </c>
      <c r="BP87" s="47">
        <f t="shared" si="108"/>
        <v>0</v>
      </c>
      <c r="BQ87" s="47">
        <f>ROUND(IF('[1]Indicator Data'!S88=0,0,IF(LOG('[1]Indicator Data'!S88)&gt;BQ$2,10,IF(LOG('[1]Indicator Data'!S88)&lt;BQ$3,0,10-(BQ$2-LOG('[1]Indicator Data'!S88))/(BQ$2-BQ$3)*10))),1)</f>
        <v>0</v>
      </c>
      <c r="BR87" s="50">
        <f>'[1]Indicator Data'!T88</f>
        <v>0</v>
      </c>
      <c r="BS87" s="47">
        <f t="shared" si="109"/>
        <v>0</v>
      </c>
      <c r="BT87" s="47">
        <f t="shared" si="110"/>
        <v>0</v>
      </c>
      <c r="BU87" s="47">
        <f t="shared" si="111"/>
        <v>0</v>
      </c>
      <c r="BV87" s="47">
        <f>ROUND(IF('[1]Indicator Data'!U88=0,0,IF(LOG('[1]Indicator Data'!U88)&gt;BV$2,10,IF(LOG('[1]Indicator Data'!U88)&lt;BV$3,0,10-(BV$2-LOG('[1]Indicator Data'!U88))/(BV$2-BV$3)*10))),1)</f>
        <v>7.6</v>
      </c>
      <c r="BW87" s="48">
        <f>'[1]Indicator Data'!U88/'[1]Indicator Data'!$CB88</f>
        <v>0.78103449818944026</v>
      </c>
      <c r="BX87" s="47">
        <f t="shared" si="112"/>
        <v>8.6999999999999993</v>
      </c>
      <c r="BY87" s="47">
        <f t="shared" si="129"/>
        <v>8.1999999999999993</v>
      </c>
      <c r="BZ87" s="47">
        <f>ROUND(IF('[1]Indicator Data'!V88=0,0,IF(LOG('[1]Indicator Data'!V88)&gt;BZ$2,10,IF(LOG('[1]Indicator Data'!V88)&lt;BZ$3,0,10-(BZ$2-LOG('[1]Indicator Data'!V88))/(BZ$2-BZ$3)*10))),1)</f>
        <v>7.7</v>
      </c>
      <c r="CA87" s="48">
        <f>IF('[1]Indicator Data'!V88/'[1]Indicator Data'!$CB88&gt;1,1,'[1]Indicator Data'!V88/'[1]Indicator Data'!$CB88)</f>
        <v>0.89817664470247927</v>
      </c>
      <c r="CB87" s="47">
        <f t="shared" si="113"/>
        <v>9</v>
      </c>
      <c r="CC87" s="47">
        <f t="shared" si="130"/>
        <v>8.4</v>
      </c>
      <c r="CD87" s="47">
        <f>ROUND(IF('[1]Indicator Data'!W88=0,0,IF(LOG('[1]Indicator Data'!W88)&gt;CD$2,10,IF(LOG('[1]Indicator Data'!W88)&lt;CD$3,0,10-(CD$2-LOG('[1]Indicator Data'!W88))/(CD$2-CD$3)*10))),1)</f>
        <v>7.7</v>
      </c>
      <c r="CE87" s="48">
        <f>'[1]Indicator Data'!W88/'[1]Indicator Data'!$CB88</f>
        <v>0.90244281863435638</v>
      </c>
      <c r="CF87" s="47">
        <f t="shared" si="114"/>
        <v>9</v>
      </c>
      <c r="CG87" s="47">
        <f t="shared" si="131"/>
        <v>8.4</v>
      </c>
      <c r="CH87" s="47">
        <f t="shared" si="115"/>
        <v>7.2</v>
      </c>
      <c r="CI87" s="47">
        <f>IF('[1]Indicator Data'!BR88="No data","x",ROUND(IF('[1]Indicator Data'!BR88&gt;CI$2,0,IF('[1]Indicator Data'!BR88&lt;CI$3,10,(CI$2-'[1]Indicator Data'!BR88)/(CI$2-CI$3)*10)),1))</f>
        <v>1.4</v>
      </c>
      <c r="CJ87" s="47">
        <f>IF('[1]Indicator Data'!BS88="No data","x",ROUND(IF('[1]Indicator Data'!BS88&gt;CJ$2,0,IF('[1]Indicator Data'!BS88&lt;CJ$3,10,(CJ$2-'[1]Indicator Data'!BS88)/(CJ$2-CJ$3)*10)),1))</f>
        <v>1.6</v>
      </c>
      <c r="CK87" s="47">
        <f>IF('[1]Indicator Data'!AC88="No data","x",ROUND(IF('[1]Indicator Data'!AC88&gt;CK$2,0,IF('[1]Indicator Data'!AC88&lt;CK$3,10,(CK$2-'[1]Indicator Data'!AC88)/(CK$2-CK$3)*10)),1))</f>
        <v>3.4</v>
      </c>
      <c r="CL87" s="47">
        <f t="shared" si="116"/>
        <v>2.1</v>
      </c>
      <c r="CM87" s="47">
        <f>IF('[1]Indicator Data'!X88="No data","x",ROUND(IF(LOG('[1]Indicator Data'!X88)&gt;CM$2,10,IF(LOG('[1]Indicator Data'!X88)&lt;CM$3,0,10-(CM$2-LOG('[1]Indicator Data'!X88))/(CM$2-CM$3)*10)),1))</f>
        <v>8.1</v>
      </c>
      <c r="CN87" s="47">
        <f>IF('[1]Indicator Data'!Y88="No data","x",ROUND(IF('[1]Indicator Data'!Y88&gt;CN$2,10,IF('[1]Indicator Data'!Y88&lt;CN$3,0,10-(CN$2-'[1]Indicator Data'!Y88)/(CN$2-CN$3)*10)),1))</f>
        <v>2</v>
      </c>
      <c r="CO87" s="47">
        <f>IF('[1]Indicator Data'!Z88="No data","x",ROUND(IF('[1]Indicator Data'!Z88&gt;CO$2,10,IF('[1]Indicator Data'!Z88&lt;CO$3,0,10-(CO$2-'[1]Indicator Data'!Z88)/(CO$2-CO$3)*10)),1))</f>
        <v>5.6</v>
      </c>
      <c r="CP87" s="47">
        <f>IF('[1]Indicator Data'!AA88="No data","x",ROUND(IF('[1]Indicator Data'!AA88&gt;CP$2,10,IF('[1]Indicator Data'!AA88&lt;CP$3,0,10-(CP$2-'[1]Indicator Data'!AA88)/(CP$2-CP$3)*10)),1))</f>
        <v>2.7</v>
      </c>
      <c r="CQ87" s="47">
        <f t="shared" si="132"/>
        <v>4.5999999999999996</v>
      </c>
      <c r="CR87" s="47">
        <f t="shared" si="133"/>
        <v>3.8</v>
      </c>
      <c r="CS87" s="47">
        <f>IF('[1]Indicator Data'!AF88="No data","x",ROUND(IF('[1]Indicator Data'!AF88&gt;CS$2,10,IF('[1]Indicator Data'!AF88&lt;CS$3,0,10-(CS$2-'[1]Indicator Data'!AF88)/(CS$2-CS$3)*10)),1))</f>
        <v>6.3</v>
      </c>
      <c r="CT87" s="47">
        <f>IF('[1]Indicator Data'!AG88="No data","x",ROUND(IF('[1]Indicator Data'!AG88&gt;CT$2,10,IF('[1]Indicator Data'!AG88&lt;CT$3,0,10-(CT$2-'[1]Indicator Data'!AG88)/(CT$2-CT$3)*10)),1))</f>
        <v>1.9</v>
      </c>
      <c r="CU87" s="47">
        <f t="shared" si="134"/>
        <v>4.4000000000000004</v>
      </c>
      <c r="CV87" s="47">
        <f>IF('[1]Indicator Data'!AB88="No data","x",ROUND(IF('[1]Indicator Data'!AB88&gt;CV$2,10,IF('[1]Indicator Data'!AB88&lt;CV$3,0,10-(CV$2-'[1]Indicator Data'!AB88)/(CV$2-CV$3)*10)),1))</f>
        <v>0.2</v>
      </c>
      <c r="CW87" s="47">
        <f t="shared" si="135"/>
        <v>1.7</v>
      </c>
      <c r="CX87" s="48">
        <f>IF('[1]Indicator Data'!AD88="No data","x",'[1]Indicator Data'!AD88/'[1]Indicator Data'!$CA88)</f>
        <v>5.0993512341949659E-5</v>
      </c>
      <c r="CY87" s="47">
        <f t="shared" si="117"/>
        <v>9.5</v>
      </c>
      <c r="CZ87" s="47">
        <f>IF('[1]Indicator Data'!AE88="No data","x",ROUND(IF('[1]Indicator Data'!AE88&gt;CZ$2,0,IF('[1]Indicator Data'!AE88&lt;CZ$3,10,(CZ$2-'[1]Indicator Data'!AE88)/(CZ$2-CZ$3)*10)),1))</f>
        <v>2</v>
      </c>
      <c r="DA87" s="47">
        <f t="shared" si="136"/>
        <v>5.8</v>
      </c>
      <c r="DB87" s="47">
        <f t="shared" si="137"/>
        <v>4</v>
      </c>
      <c r="DC87" s="49">
        <f t="shared" si="118"/>
        <v>5.2</v>
      </c>
      <c r="DD87" s="51">
        <f t="shared" si="119"/>
        <v>5.4</v>
      </c>
      <c r="DE87" s="47">
        <f>ROUND(IF('[1]Indicator Data'!AH88=0,0,IF('[1]Indicator Data'!AH88&gt;DE$2,10,IF('[1]Indicator Data'!AH88&lt;DE$3,0,10-(DE$2-'[1]Indicator Data'!AH88)/(DE$2-DE$3)*10))),1)</f>
        <v>0.2</v>
      </c>
      <c r="DF87" s="47">
        <f>ROUND(IF('[1]Indicator Data'!AI88=0,0,IF(LOG('[1]Indicator Data'!AI88)&gt;LOG(DF$2),10,IF(LOG('[1]Indicator Data'!AI88)&lt;LOG(DF$3),0,10-(LOG(DF$2)-LOG('[1]Indicator Data'!AI88))/(LOG(DF$2)-LOG(DF$3))*10))),1)</f>
        <v>0</v>
      </c>
      <c r="DG87" s="49">
        <f t="shared" si="120"/>
        <v>0.1</v>
      </c>
      <c r="DH87" s="47">
        <f>'[1]Indicator Data'!AJ88</f>
        <v>0</v>
      </c>
      <c r="DI87" s="47">
        <f>'[1]Indicator Data'!AK88</f>
        <v>0</v>
      </c>
      <c r="DJ87" s="49">
        <f t="shared" si="121"/>
        <v>0</v>
      </c>
      <c r="DK87" s="51">
        <f t="shared" si="122"/>
        <v>0.1</v>
      </c>
      <c r="DL87" s="20"/>
      <c r="DM87" s="52"/>
    </row>
    <row r="88" spans="1:117" s="6" customFormat="1" x14ac:dyDescent="0.3">
      <c r="A88" s="44" t="str">
        <f>'[1]Indicator Data'!A89</f>
        <v>Japan</v>
      </c>
      <c r="B88" s="45" t="str">
        <f>'[1]Indicator Data'!B89</f>
        <v>JPN</v>
      </c>
      <c r="C88" s="46">
        <f>ROUND(IF('[1]Indicator Data'!C89=0,0.1,IF(LOG('[1]Indicator Data'!C89)&gt;C$2,10,IF(LOG('[1]Indicator Data'!C89)&lt;C$3,0,10-(C$2-LOG('[1]Indicator Data'!C89))/(C$2-C$3)*10))),1)</f>
        <v>10</v>
      </c>
      <c r="D88" s="47">
        <f>ROUND(IF('[1]Indicator Data'!D89=0,0.1,IF(LOG('[1]Indicator Data'!D89)&gt;D$2,10,IF(LOG('[1]Indicator Data'!D89)&lt;D$3,0,10-(D$2-LOG('[1]Indicator Data'!D89))/(D$2-D$3)*10))),1)</f>
        <v>10</v>
      </c>
      <c r="E88" s="47">
        <f t="shared" si="79"/>
        <v>10</v>
      </c>
      <c r="F88" s="47">
        <f>IF('[1]Indicator Data'!E89="No data",0.1,(ROUND(IF('[1]Indicator Data'!E89=0,0,IF(LOG('[1]Indicator Data'!E89)&gt;F$2,10,IF(LOG('[1]Indicator Data'!E89)&lt;F$3,0,10-(F$2-LOG('[1]Indicator Data'!E89))/(F$2-F$3)*10))),1)))</f>
        <v>6.3</v>
      </c>
      <c r="G88" s="47">
        <f>ROUND(IF('[1]Indicator Data'!F89=0,0,IF(LOG('[1]Indicator Data'!F89)&gt;G$2,10,IF(LOG('[1]Indicator Data'!F89)&lt;G$3,0,10-(G$2-LOG('[1]Indicator Data'!F89))/(G$2-G$3)*10))),1)</f>
        <v>10</v>
      </c>
      <c r="H88" s="47">
        <f>ROUND(IF('[1]Indicator Data'!G89=0,0,IF(LOG('[1]Indicator Data'!G89)&gt;H$2,10,IF(LOG('[1]Indicator Data'!G89)&lt;H$3,0,10-(H$2-LOG('[1]Indicator Data'!G89))/(H$2-H$3)*10))),1)</f>
        <v>10</v>
      </c>
      <c r="I88" s="47">
        <f>ROUND(IF('[1]Indicator Data'!H89=0,0,IF(LOG('[1]Indicator Data'!H89)&gt;I$2,10,IF(LOG('[1]Indicator Data'!H89)&lt;I$3,0,10-(I$2-LOG('[1]Indicator Data'!H89))/(I$2-I$3)*10))),1)</f>
        <v>10</v>
      </c>
      <c r="J88" s="47">
        <f t="shared" si="80"/>
        <v>10</v>
      </c>
      <c r="K88" s="47">
        <f>ROUND(IF('[1]Indicator Data'!I89=0,0,IF(LOG('[1]Indicator Data'!I89)&gt;K$2,10,IF(LOG('[1]Indicator Data'!I89)&lt;K$3,0,10-(K$2-LOG('[1]Indicator Data'!I89))/(K$2-K$3)*10))),1)</f>
        <v>10</v>
      </c>
      <c r="L88" s="47">
        <f t="shared" si="81"/>
        <v>10</v>
      </c>
      <c r="M88" s="47">
        <f>ROUND(IF('[1]Indicator Data'!J89=0,0,IF(LOG('[1]Indicator Data'!J89)&gt;M$2,10,IF(LOG('[1]Indicator Data'!J89)&lt;M$3,0,10-(M$2-LOG('[1]Indicator Data'!J89))/(M$2-M$3)*10))),1)</f>
        <v>0</v>
      </c>
      <c r="N88" s="48">
        <f>'[1]Indicator Data'!C89/'[1]Indicator Data'!$CB89</f>
        <v>2.0565715380930156E-3</v>
      </c>
      <c r="O88" s="48">
        <f>'[1]Indicator Data'!D89/'[1]Indicator Data'!$CB89</f>
        <v>1.5379433178217851E-3</v>
      </c>
      <c r="P88" s="48">
        <f>IF(F88=0.1,"x",'[1]Indicator Data'!E89/'[1]Indicator Data'!$CB89)</f>
        <v>2.6574366959911127E-4</v>
      </c>
      <c r="Q88" s="48">
        <f>'[1]Indicator Data'!F89/'[1]Indicator Data'!$CB89</f>
        <v>3.0230011645174178E-4</v>
      </c>
      <c r="R88" s="48">
        <f>'[1]Indicator Data'!G89/'[1]Indicator Data'!$CB89</f>
        <v>1.8882426909381897E-2</v>
      </c>
      <c r="S88" s="48">
        <f>'[1]Indicator Data'!H89/'[1]Indicator Data'!$CB89</f>
        <v>1.2010843868763294E-2</v>
      </c>
      <c r="T88" s="48">
        <f>'[1]Indicator Data'!I89/'[1]Indicator Data'!$CB89</f>
        <v>1.0161921708058533E-2</v>
      </c>
      <c r="U88" s="48">
        <f>'[1]Indicator Data'!J89/'[1]Indicator Data'!$CB89</f>
        <v>0</v>
      </c>
      <c r="V88" s="47">
        <f t="shared" si="82"/>
        <v>10</v>
      </c>
      <c r="W88" s="47">
        <f t="shared" si="83"/>
        <v>10</v>
      </c>
      <c r="X88" s="47">
        <f t="shared" si="84"/>
        <v>10</v>
      </c>
      <c r="Y88" s="47">
        <f t="shared" si="85"/>
        <v>0.2</v>
      </c>
      <c r="Z88" s="47">
        <f t="shared" si="86"/>
        <v>10</v>
      </c>
      <c r="AA88" s="47">
        <f t="shared" si="87"/>
        <v>10</v>
      </c>
      <c r="AB88" s="47">
        <f t="shared" si="88"/>
        <v>10</v>
      </c>
      <c r="AC88" s="47">
        <f t="shared" si="89"/>
        <v>10</v>
      </c>
      <c r="AD88" s="47">
        <f t="shared" si="90"/>
        <v>10</v>
      </c>
      <c r="AE88" s="47">
        <f t="shared" si="91"/>
        <v>10</v>
      </c>
      <c r="AF88" s="47">
        <f t="shared" si="92"/>
        <v>0</v>
      </c>
      <c r="AG88" s="47">
        <f>ROUND(IF('[1]Indicator Data'!K89=0,0,IF('[1]Indicator Data'!K89&gt;AG$2,10,IF('[1]Indicator Data'!K89&lt;AG$3,0,10-(AG$2-'[1]Indicator Data'!K89)/(AG$2-AG$3)*10))),1)</f>
        <v>0</v>
      </c>
      <c r="AH88" s="47">
        <f t="shared" si="93"/>
        <v>10</v>
      </c>
      <c r="AI88" s="47">
        <f t="shared" si="93"/>
        <v>10</v>
      </c>
      <c r="AJ88" s="47">
        <f t="shared" si="94"/>
        <v>10</v>
      </c>
      <c r="AK88" s="47">
        <f t="shared" si="94"/>
        <v>10</v>
      </c>
      <c r="AL88" s="47">
        <f t="shared" si="95"/>
        <v>10</v>
      </c>
      <c r="AM88" s="47">
        <f t="shared" si="96"/>
        <v>10</v>
      </c>
      <c r="AN88" s="47">
        <f t="shared" si="97"/>
        <v>0</v>
      </c>
      <c r="AO88" s="49">
        <f t="shared" si="98"/>
        <v>10</v>
      </c>
      <c r="AP88" s="49">
        <f t="shared" si="123"/>
        <v>3.9</v>
      </c>
      <c r="AQ88" s="49">
        <f t="shared" si="99"/>
        <v>10</v>
      </c>
      <c r="AR88" s="49">
        <f t="shared" si="100"/>
        <v>10</v>
      </c>
      <c r="AS88" s="47">
        <f t="shared" si="101"/>
        <v>0</v>
      </c>
      <c r="AT88" s="47">
        <f>IF('[1]Indicator Data'!L89="No data","x",IF('[1]Indicator Data'!CC89&lt;1000,"x",ROUND((IF('[1]Indicator Data'!L89&gt;AT$2,10,IF('[1]Indicator Data'!L89&lt;AT$3,0,10-(AT$2-'[1]Indicator Data'!L89)/(AT$2-AT$3)*10))),1)))</f>
        <v>1</v>
      </c>
      <c r="AU88" s="49">
        <f t="shared" si="102"/>
        <v>0.5</v>
      </c>
      <c r="AV88" s="47">
        <f>IF('[1]Indicator Data'!M89="No data","x",ROUND(IF('[1]Indicator Data'!M89=0,0,IF(LOG('[1]Indicator Data'!M89)&gt;AV$2,10,IF(LOG('[1]Indicator Data'!M89)&lt;AV$3,0,10-(AV$2-LOG('[1]Indicator Data'!M89))/(AV$2-AV$3)*10))),1))</f>
        <v>0</v>
      </c>
      <c r="AW88" s="48">
        <f>IF(AV88="x","x",'[1]Indicator Data'!M89/'[1]Indicator Data'!$CB89)</f>
        <v>0</v>
      </c>
      <c r="AX88" s="47">
        <f t="shared" si="103"/>
        <v>0</v>
      </c>
      <c r="AY88" s="47">
        <f t="shared" si="124"/>
        <v>0</v>
      </c>
      <c r="AZ88" s="47" t="str">
        <f>IF('[1]Indicator Data'!N89="No data","x",ROUND(IF('[1]Indicator Data'!N89=0,0,IF(LOG('[1]Indicator Data'!N89)&gt;AZ$2,10,IF(LOG('[1]Indicator Data'!N89)&lt;AZ$3,0,10-(AZ$2-LOG('[1]Indicator Data'!N89))/(AZ$2-AZ$3)*10))),1))</f>
        <v>x</v>
      </c>
      <c r="BA88" s="48" t="str">
        <f>IF(AZ88="x","x",'[1]Indicator Data'!N89/'[1]Indicator Data'!$CB89)</f>
        <v>x</v>
      </c>
      <c r="BB88" s="47" t="str">
        <f t="shared" si="104"/>
        <v>x</v>
      </c>
      <c r="BC88" s="47" t="str">
        <f t="shared" si="125"/>
        <v>x</v>
      </c>
      <c r="BD88" s="47" t="str">
        <f>IF('[1]Indicator Data'!O89="No data","x",ROUND(IF('[1]Indicator Data'!O89=0,0,IF(LOG('[1]Indicator Data'!O89)&gt;BD$2,10,IF(LOG('[1]Indicator Data'!O89)&lt;BD$3,0,10-(BD$2-LOG('[1]Indicator Data'!O89))/(BD$2-BD$3)*10))),1))</f>
        <v>x</v>
      </c>
      <c r="BE88" s="48" t="str">
        <f>IF(BD88="x","x",'[1]Indicator Data'!O89/'[1]Indicator Data'!$CB89)</f>
        <v>x</v>
      </c>
      <c r="BF88" s="47" t="str">
        <f t="shared" si="105"/>
        <v>x</v>
      </c>
      <c r="BG88" s="47" t="str">
        <f t="shared" si="126"/>
        <v>x</v>
      </c>
      <c r="BH88" s="47" t="str">
        <f>IF('[1]Indicator Data'!P89="No data","x",ROUND(IF('[1]Indicator Data'!P89=0,0,IF(LOG('[1]Indicator Data'!P89)&gt;BH$2,10,IF(LOG('[1]Indicator Data'!P89)&lt;BH$3,0,10-(BH$2-LOG('[1]Indicator Data'!P89))/(BH$2-BH$3)*10))),1))</f>
        <v>x</v>
      </c>
      <c r="BI88" s="48" t="str">
        <f>IF(BH88="x","x",'[1]Indicator Data'!P89/'[1]Indicator Data'!$CB89)</f>
        <v>x</v>
      </c>
      <c r="BJ88" s="47" t="str">
        <f t="shared" si="106"/>
        <v>x</v>
      </c>
      <c r="BK88" s="47" t="str">
        <f t="shared" si="127"/>
        <v>x</v>
      </c>
      <c r="BL88" s="47">
        <f t="shared" si="128"/>
        <v>0</v>
      </c>
      <c r="BM88" s="47">
        <f>ROUND(IF('[1]Indicator Data'!Q89=0,0,IF(LOG('[1]Indicator Data'!Q89)&gt;BM$2,10,IF(LOG('[1]Indicator Data'!Q89)&lt;BM$3,0,10-(BM$2-LOG('[1]Indicator Data'!Q89))/(BM$2-BM$3)*10))),1)</f>
        <v>0</v>
      </c>
      <c r="BN88" s="50">
        <f>'[1]Indicator Data'!R89</f>
        <v>0</v>
      </c>
      <c r="BO88" s="47">
        <f t="shared" si="107"/>
        <v>0</v>
      </c>
      <c r="BP88" s="47">
        <f t="shared" si="108"/>
        <v>0</v>
      </c>
      <c r="BQ88" s="47">
        <f>ROUND(IF('[1]Indicator Data'!S89=0,0,IF(LOG('[1]Indicator Data'!S89)&gt;BQ$2,10,IF(LOG('[1]Indicator Data'!S89)&lt;BQ$3,0,10-(BQ$2-LOG('[1]Indicator Data'!S89))/(BQ$2-BQ$3)*10))),1)</f>
        <v>0</v>
      </c>
      <c r="BR88" s="50">
        <f>'[1]Indicator Data'!T89</f>
        <v>0</v>
      </c>
      <c r="BS88" s="47">
        <f t="shared" si="109"/>
        <v>0</v>
      </c>
      <c r="BT88" s="47">
        <f t="shared" si="110"/>
        <v>0</v>
      </c>
      <c r="BU88" s="47">
        <f t="shared" si="111"/>
        <v>0</v>
      </c>
      <c r="BV88" s="47">
        <f>ROUND(IF('[1]Indicator Data'!U89=0,0,IF(LOG('[1]Indicator Data'!U89)&gt;BV$2,10,IF(LOG('[1]Indicator Data'!U89)&lt;BV$3,0,10-(BV$2-LOG('[1]Indicator Data'!U89))/(BV$2-BV$3)*10))),1)</f>
        <v>8.4</v>
      </c>
      <c r="BW88" s="48">
        <f>'[1]Indicator Data'!U89/'[1]Indicator Data'!$CB89</f>
        <v>6.3578485856525646E-2</v>
      </c>
      <c r="BX88" s="47">
        <f t="shared" si="112"/>
        <v>0.7</v>
      </c>
      <c r="BY88" s="47">
        <f t="shared" si="129"/>
        <v>5.8</v>
      </c>
      <c r="BZ88" s="47">
        <f>ROUND(IF('[1]Indicator Data'!V89=0,0,IF(LOG('[1]Indicator Data'!V89)&gt;BZ$2,10,IF(LOG('[1]Indicator Data'!V89)&lt;BZ$3,0,10-(BZ$2-LOG('[1]Indicator Data'!V89))/(BZ$2-BZ$3)*10))),1)</f>
        <v>9.8000000000000007</v>
      </c>
      <c r="CA88" s="48">
        <f>IF('[1]Indicator Data'!V89/'[1]Indicator Data'!$CB89&gt;1,1,'[1]Indicator Data'!V89/'[1]Indicator Data'!$CB89)</f>
        <v>0.5908605677575649</v>
      </c>
      <c r="CB88" s="47">
        <f t="shared" si="113"/>
        <v>5.9</v>
      </c>
      <c r="CC88" s="47">
        <f t="shared" si="130"/>
        <v>8.5</v>
      </c>
      <c r="CD88" s="47">
        <f>ROUND(IF('[1]Indicator Data'!W89=0,0,IF(LOG('[1]Indicator Data'!W89)&gt;CD$2,10,IF(LOG('[1]Indicator Data'!W89)&lt;CD$3,0,10-(CD$2-LOG('[1]Indicator Data'!W89))/(CD$2-CD$3)*10))),1)</f>
        <v>9.8000000000000007</v>
      </c>
      <c r="CE88" s="48">
        <f>'[1]Indicator Data'!W89/'[1]Indicator Data'!$CB89</f>
        <v>0.59169734141108776</v>
      </c>
      <c r="CF88" s="47">
        <f t="shared" si="114"/>
        <v>5.9</v>
      </c>
      <c r="CG88" s="47">
        <f t="shared" si="131"/>
        <v>8.5</v>
      </c>
      <c r="CH88" s="47">
        <f t="shared" si="115"/>
        <v>6.6</v>
      </c>
      <c r="CI88" s="47">
        <f>IF('[1]Indicator Data'!BR89="No data","x",ROUND(IF('[1]Indicator Data'!BR89&gt;CI$2,0,IF('[1]Indicator Data'!BR89&lt;CI$3,10,(CI$2-'[1]Indicator Data'!BR89)/(CI$2-CI$3)*10)),1))</f>
        <v>0</v>
      </c>
      <c r="CJ88" s="47">
        <f>IF('[1]Indicator Data'!BS89="No data","x",ROUND(IF('[1]Indicator Data'!BS89&gt;CJ$2,0,IF('[1]Indicator Data'!BS89&lt;CJ$3,10,(CJ$2-'[1]Indicator Data'!BS89)/(CJ$2-CJ$3)*10)),1))</f>
        <v>0.2</v>
      </c>
      <c r="CK88" s="47" t="str">
        <f>IF('[1]Indicator Data'!AC89="No data","x",ROUND(IF('[1]Indicator Data'!AC89&gt;CK$2,0,IF('[1]Indicator Data'!AC89&lt;CK$3,10,(CK$2-'[1]Indicator Data'!AC89)/(CK$2-CK$3)*10)),1))</f>
        <v>x</v>
      </c>
      <c r="CL88" s="47">
        <f t="shared" si="116"/>
        <v>0.1</v>
      </c>
      <c r="CM88" s="47">
        <f>IF('[1]Indicator Data'!X89="No data","x",ROUND(IF(LOG('[1]Indicator Data'!X89)&gt;CM$2,10,IF(LOG('[1]Indicator Data'!X89)&lt;CM$3,0,10-(CM$2-LOG('[1]Indicator Data'!X89))/(CM$2-CM$3)*10)),1))</f>
        <v>8.5</v>
      </c>
      <c r="CN88" s="47">
        <f>IF('[1]Indicator Data'!Y89="No data","x",ROUND(IF('[1]Indicator Data'!Y89&gt;CN$2,10,IF('[1]Indicator Data'!Y89&lt;CN$3,0,10-(CN$2-'[1]Indicator Data'!Y89)/(CN$2-CN$3)*10)),1))</f>
        <v>0</v>
      </c>
      <c r="CO88" s="47">
        <f>IF('[1]Indicator Data'!Z89="No data","x",ROUND(IF('[1]Indicator Data'!Z89&gt;CO$2,10,IF('[1]Indicator Data'!Z89&lt;CO$3,0,10-(CO$2-'[1]Indicator Data'!Z89)/(CO$2-CO$3)*10)),1))</f>
        <v>9.1999999999999993</v>
      </c>
      <c r="CP88" s="47">
        <f>IF('[1]Indicator Data'!AA89="No data","x",ROUND(IF('[1]Indicator Data'!AA89&gt;CP$2,10,IF('[1]Indicator Data'!AA89&lt;CP$3,0,10-(CP$2-'[1]Indicator Data'!AA89)/(CP$2-CP$3)*10)),1))</f>
        <v>0.8</v>
      </c>
      <c r="CQ88" s="47">
        <f t="shared" si="132"/>
        <v>4.5999999999999996</v>
      </c>
      <c r="CR88" s="47">
        <f t="shared" si="133"/>
        <v>3.1</v>
      </c>
      <c r="CS88" s="47" t="str">
        <f>IF('[1]Indicator Data'!AF89="No data","x",ROUND(IF('[1]Indicator Data'!AF89&gt;CS$2,10,IF('[1]Indicator Data'!AF89&lt;CS$3,0,10-(CS$2-'[1]Indicator Data'!AF89)/(CS$2-CS$3)*10)),1))</f>
        <v>x</v>
      </c>
      <c r="CT88" s="47">
        <f>IF('[1]Indicator Data'!AG89="No data","x",ROUND(IF('[1]Indicator Data'!AG89&gt;CT$2,10,IF('[1]Indicator Data'!AG89&lt;CT$3,0,10-(CT$2-'[1]Indicator Data'!AG89)/(CT$2-CT$3)*10)),1))</f>
        <v>0</v>
      </c>
      <c r="CU88" s="47">
        <f t="shared" si="134"/>
        <v>3.7</v>
      </c>
      <c r="CV88" s="47">
        <f>IF('[1]Indicator Data'!AB89="No data","x",ROUND(IF('[1]Indicator Data'!AB89&gt;CV$2,10,IF('[1]Indicator Data'!AB89&lt;CV$3,0,10-(CV$2-'[1]Indicator Data'!AB89)/(CV$2-CV$3)*10)),1))</f>
        <v>0</v>
      </c>
      <c r="CW88" s="47">
        <f t="shared" si="135"/>
        <v>0.1</v>
      </c>
      <c r="CX88" s="48">
        <f>IF('[1]Indicator Data'!AD89="No data","x",'[1]Indicator Data'!AD89/'[1]Indicator Data'!$CA89)</f>
        <v>3.0823918234648852E-4</v>
      </c>
      <c r="CY88" s="47">
        <f t="shared" si="117"/>
        <v>6.9</v>
      </c>
      <c r="CZ88" s="47">
        <f>IF('[1]Indicator Data'!AE89="No data","x",ROUND(IF('[1]Indicator Data'!AE89&gt;CZ$2,0,IF('[1]Indicator Data'!AE89&lt;CZ$3,10,(CZ$2-'[1]Indicator Data'!AE89)/(CZ$2-CZ$3)*10)),1))</f>
        <v>0</v>
      </c>
      <c r="DA88" s="47">
        <f t="shared" si="136"/>
        <v>3.5</v>
      </c>
      <c r="DB88" s="47">
        <f t="shared" si="137"/>
        <v>2.4</v>
      </c>
      <c r="DC88" s="49">
        <f t="shared" si="118"/>
        <v>3.4</v>
      </c>
      <c r="DD88" s="51">
        <f t="shared" si="119"/>
        <v>8.1</v>
      </c>
      <c r="DE88" s="47">
        <f>ROUND(IF('[1]Indicator Data'!AH89=0,0,IF('[1]Indicator Data'!AH89&gt;DE$2,10,IF('[1]Indicator Data'!AH89&lt;DE$3,0,10-(DE$2-'[1]Indicator Data'!AH89)/(DE$2-DE$3)*10))),1)</f>
        <v>0</v>
      </c>
      <c r="DF88" s="47">
        <f>ROUND(IF('[1]Indicator Data'!AI89=0,0,IF(LOG('[1]Indicator Data'!AI89)&gt;LOG(DF$2),10,IF(LOG('[1]Indicator Data'!AI89)&lt;LOG(DF$3),0,10-(LOG(DF$2)-LOG('[1]Indicator Data'!AI89))/(LOG(DF$2)-LOG(DF$3))*10))),1)</f>
        <v>0</v>
      </c>
      <c r="DG88" s="49">
        <f t="shared" si="120"/>
        <v>0</v>
      </c>
      <c r="DH88" s="47">
        <f>'[1]Indicator Data'!AJ89</f>
        <v>0</v>
      </c>
      <c r="DI88" s="47">
        <f>'[1]Indicator Data'!AK89</f>
        <v>0</v>
      </c>
      <c r="DJ88" s="49">
        <f t="shared" si="121"/>
        <v>0</v>
      </c>
      <c r="DK88" s="51">
        <f t="shared" si="122"/>
        <v>0</v>
      </c>
      <c r="DL88" s="20"/>
      <c r="DM88" s="52"/>
    </row>
    <row r="89" spans="1:117" s="6" customFormat="1" x14ac:dyDescent="0.3">
      <c r="A89" s="44" t="str">
        <f>'[1]Indicator Data'!A90</f>
        <v>Jordan</v>
      </c>
      <c r="B89" s="45" t="str">
        <f>'[1]Indicator Data'!B90</f>
        <v>JOR</v>
      </c>
      <c r="C89" s="46">
        <f>ROUND(IF('[1]Indicator Data'!C90=0,0.1,IF(LOG('[1]Indicator Data'!C90)&gt;C$2,10,IF(LOG('[1]Indicator Data'!C90)&lt;C$3,0,10-(C$2-LOG('[1]Indicator Data'!C90))/(C$2-C$3)*10))),1)</f>
        <v>8</v>
      </c>
      <c r="D89" s="47">
        <f>ROUND(IF('[1]Indicator Data'!D90=0,0.1,IF(LOG('[1]Indicator Data'!D90)&gt;D$2,10,IF(LOG('[1]Indicator Data'!D90)&lt;D$3,0,10-(D$2-LOG('[1]Indicator Data'!D90))/(D$2-D$3)*10))),1)</f>
        <v>6.9</v>
      </c>
      <c r="E89" s="47">
        <f t="shared" si="79"/>
        <v>7.5</v>
      </c>
      <c r="F89" s="47">
        <f>IF('[1]Indicator Data'!E90="No data",0.1,(ROUND(IF('[1]Indicator Data'!E90=0,0,IF(LOG('[1]Indicator Data'!E90)&gt;F$2,10,IF(LOG('[1]Indicator Data'!E90)&lt;F$3,0,10-(F$2-LOG('[1]Indicator Data'!E90))/(F$2-F$3)*10))),1)))</f>
        <v>4.3</v>
      </c>
      <c r="G89" s="47">
        <f>ROUND(IF('[1]Indicator Data'!F90=0,0,IF(LOG('[1]Indicator Data'!F90)&gt;G$2,10,IF(LOG('[1]Indicator Data'!F90)&lt;G$3,0,10-(G$2-LOG('[1]Indicator Data'!F90))/(G$2-G$3)*10))),1)</f>
        <v>0</v>
      </c>
      <c r="H89" s="47">
        <f>ROUND(IF('[1]Indicator Data'!G90=0,0,IF(LOG('[1]Indicator Data'!G90)&gt;H$2,10,IF(LOG('[1]Indicator Data'!G90)&lt;H$3,0,10-(H$2-LOG('[1]Indicator Data'!G90))/(H$2-H$3)*10))),1)</f>
        <v>0</v>
      </c>
      <c r="I89" s="47">
        <f>ROUND(IF('[1]Indicator Data'!H90=0,0,IF(LOG('[1]Indicator Data'!H90)&gt;I$2,10,IF(LOG('[1]Indicator Data'!H90)&lt;I$3,0,10-(I$2-LOG('[1]Indicator Data'!H90))/(I$2-I$3)*10))),1)</f>
        <v>0</v>
      </c>
      <c r="J89" s="47">
        <f t="shared" si="80"/>
        <v>0</v>
      </c>
      <c r="K89" s="47">
        <f>ROUND(IF('[1]Indicator Data'!I90=0,0,IF(LOG('[1]Indicator Data'!I90)&gt;K$2,10,IF(LOG('[1]Indicator Data'!I90)&lt;K$3,0,10-(K$2-LOG('[1]Indicator Data'!I90))/(K$2-K$3)*10))),1)</f>
        <v>0</v>
      </c>
      <c r="L89" s="47">
        <f t="shared" si="81"/>
        <v>0</v>
      </c>
      <c r="M89" s="47">
        <f>ROUND(IF('[1]Indicator Data'!J90=0,0,IF(LOG('[1]Indicator Data'!J90)&gt;M$2,10,IF(LOG('[1]Indicator Data'!J90)&lt;M$3,0,10-(M$2-LOG('[1]Indicator Data'!J90))/(M$2-M$3)*10))),1)</f>
        <v>7.4</v>
      </c>
      <c r="N89" s="48">
        <f>'[1]Indicator Data'!C90/'[1]Indicator Data'!$CB90</f>
        <v>2.0517483204226849E-3</v>
      </c>
      <c r="O89" s="48">
        <f>'[1]Indicator Data'!D90/'[1]Indicator Data'!$CB90</f>
        <v>1.539953869902276E-4</v>
      </c>
      <c r="P89" s="48">
        <f>IF(F89=0.1,"x",'[1]Indicator Data'!E90/'[1]Indicator Data'!$CB90)</f>
        <v>7.0815345652624952E-4</v>
      </c>
      <c r="Q89" s="48">
        <f>'[1]Indicator Data'!F90/'[1]Indicator Data'!$CB90</f>
        <v>0</v>
      </c>
      <c r="R89" s="48">
        <f>'[1]Indicator Data'!G90/'[1]Indicator Data'!$CB90</f>
        <v>0</v>
      </c>
      <c r="S89" s="48">
        <f>'[1]Indicator Data'!H90/'[1]Indicator Data'!$CB90</f>
        <v>0</v>
      </c>
      <c r="T89" s="48">
        <f>'[1]Indicator Data'!I90/'[1]Indicator Data'!$CB90</f>
        <v>0</v>
      </c>
      <c r="U89" s="48">
        <f>'[1]Indicator Data'!J90/'[1]Indicator Data'!$CB90</f>
        <v>1.2419848308704629E-3</v>
      </c>
      <c r="V89" s="47">
        <f t="shared" si="82"/>
        <v>10</v>
      </c>
      <c r="W89" s="47">
        <f t="shared" si="83"/>
        <v>1.5</v>
      </c>
      <c r="X89" s="47">
        <f t="shared" si="84"/>
        <v>7.8</v>
      </c>
      <c r="Y89" s="47">
        <f t="shared" si="85"/>
        <v>0.5</v>
      </c>
      <c r="Z89" s="47">
        <f t="shared" si="86"/>
        <v>0</v>
      </c>
      <c r="AA89" s="47">
        <f t="shared" si="87"/>
        <v>0</v>
      </c>
      <c r="AB89" s="47">
        <f t="shared" si="88"/>
        <v>0</v>
      </c>
      <c r="AC89" s="47">
        <f t="shared" si="89"/>
        <v>0</v>
      </c>
      <c r="AD89" s="47">
        <f t="shared" si="90"/>
        <v>0</v>
      </c>
      <c r="AE89" s="47">
        <f t="shared" si="91"/>
        <v>0</v>
      </c>
      <c r="AF89" s="47">
        <f t="shared" si="92"/>
        <v>0.4</v>
      </c>
      <c r="AG89" s="47">
        <f>ROUND(IF('[1]Indicator Data'!K90=0,0,IF('[1]Indicator Data'!K90&gt;AG$2,10,IF('[1]Indicator Data'!K90&lt;AG$3,0,10-(AG$2-'[1]Indicator Data'!K90)/(AG$2-AG$3)*10))),1)</f>
        <v>1.9</v>
      </c>
      <c r="AH89" s="47">
        <f t="shared" si="93"/>
        <v>9</v>
      </c>
      <c r="AI89" s="47">
        <f t="shared" si="93"/>
        <v>4.2</v>
      </c>
      <c r="AJ89" s="47">
        <f t="shared" si="94"/>
        <v>0</v>
      </c>
      <c r="AK89" s="47">
        <f t="shared" si="94"/>
        <v>0</v>
      </c>
      <c r="AL89" s="47">
        <f t="shared" si="95"/>
        <v>0</v>
      </c>
      <c r="AM89" s="47">
        <f t="shared" si="96"/>
        <v>0</v>
      </c>
      <c r="AN89" s="47">
        <f t="shared" si="97"/>
        <v>4.8</v>
      </c>
      <c r="AO89" s="49">
        <f t="shared" si="98"/>
        <v>7.7</v>
      </c>
      <c r="AP89" s="49">
        <f t="shared" si="123"/>
        <v>2.6</v>
      </c>
      <c r="AQ89" s="49">
        <f t="shared" si="99"/>
        <v>0</v>
      </c>
      <c r="AR89" s="49">
        <f t="shared" si="100"/>
        <v>0</v>
      </c>
      <c r="AS89" s="47">
        <f t="shared" si="101"/>
        <v>3.4</v>
      </c>
      <c r="AT89" s="47">
        <f>IF('[1]Indicator Data'!L90="No data","x",IF('[1]Indicator Data'!CC90&lt;1000,"x",ROUND((IF('[1]Indicator Data'!L90&gt;AT$2,10,IF('[1]Indicator Data'!L90&lt;AT$3,0,10-(AT$2-'[1]Indicator Data'!L90)/(AT$2-AT$3)*10))),1)))</f>
        <v>10</v>
      </c>
      <c r="AU89" s="49">
        <f t="shared" si="102"/>
        <v>6.7</v>
      </c>
      <c r="AV89" s="47">
        <f>IF('[1]Indicator Data'!M90="No data","x",ROUND(IF('[1]Indicator Data'!M90=0,0,IF(LOG('[1]Indicator Data'!M90)&gt;AV$2,10,IF(LOG('[1]Indicator Data'!M90)&lt;AV$3,0,10-(AV$2-LOG('[1]Indicator Data'!M90))/(AV$2-AV$3)*10))),1))</f>
        <v>4</v>
      </c>
      <c r="AW89" s="48">
        <f>IF(AV89="x","x",'[1]Indicator Data'!M90/'[1]Indicator Data'!$CB90)</f>
        <v>8.5660018227721362E-4</v>
      </c>
      <c r="AX89" s="47">
        <f t="shared" si="103"/>
        <v>0</v>
      </c>
      <c r="AY89" s="47">
        <f t="shared" si="124"/>
        <v>2.2000000000000002</v>
      </c>
      <c r="AZ89" s="47" t="str">
        <f>IF('[1]Indicator Data'!N90="No data","x",ROUND(IF('[1]Indicator Data'!N90=0,0,IF(LOG('[1]Indicator Data'!N90)&gt;AZ$2,10,IF(LOG('[1]Indicator Data'!N90)&lt;AZ$3,0,10-(AZ$2-LOG('[1]Indicator Data'!N90))/(AZ$2-AZ$3)*10))),1))</f>
        <v>x</v>
      </c>
      <c r="BA89" s="48" t="str">
        <f>IF(AZ89="x","x",'[1]Indicator Data'!N90/'[1]Indicator Data'!$CB90)</f>
        <v>x</v>
      </c>
      <c r="BB89" s="47" t="str">
        <f t="shared" si="104"/>
        <v>x</v>
      </c>
      <c r="BC89" s="47" t="str">
        <f t="shared" si="125"/>
        <v>x</v>
      </c>
      <c r="BD89" s="47" t="str">
        <f>IF('[1]Indicator Data'!O90="No data","x",ROUND(IF('[1]Indicator Data'!O90=0,0,IF(LOG('[1]Indicator Data'!O90)&gt;BD$2,10,IF(LOG('[1]Indicator Data'!O90)&lt;BD$3,0,10-(BD$2-LOG('[1]Indicator Data'!O90))/(BD$2-BD$3)*10))),1))</f>
        <v>x</v>
      </c>
      <c r="BE89" s="48" t="str">
        <f>IF(BD89="x","x",'[1]Indicator Data'!O90/'[1]Indicator Data'!$CB90)</f>
        <v>x</v>
      </c>
      <c r="BF89" s="47" t="str">
        <f t="shared" si="105"/>
        <v>x</v>
      </c>
      <c r="BG89" s="47" t="str">
        <f t="shared" si="126"/>
        <v>x</v>
      </c>
      <c r="BH89" s="47" t="str">
        <f>IF('[1]Indicator Data'!P90="No data","x",ROUND(IF('[1]Indicator Data'!P90=0,0,IF(LOG('[1]Indicator Data'!P90)&gt;BH$2,10,IF(LOG('[1]Indicator Data'!P90)&lt;BH$3,0,10-(BH$2-LOG('[1]Indicator Data'!P90))/(BH$2-BH$3)*10))),1))</f>
        <v>x</v>
      </c>
      <c r="BI89" s="48" t="str">
        <f>IF(BH89="x","x",'[1]Indicator Data'!P90/'[1]Indicator Data'!$CB90)</f>
        <v>x</v>
      </c>
      <c r="BJ89" s="47" t="str">
        <f t="shared" si="106"/>
        <v>x</v>
      </c>
      <c r="BK89" s="47" t="str">
        <f t="shared" si="127"/>
        <v>x</v>
      </c>
      <c r="BL89" s="47">
        <f t="shared" si="128"/>
        <v>2.2000000000000002</v>
      </c>
      <c r="BM89" s="47">
        <f>ROUND(IF('[1]Indicator Data'!Q90=0,0,IF(LOG('[1]Indicator Data'!Q90)&gt;BM$2,10,IF(LOG('[1]Indicator Data'!Q90)&lt;BM$3,0,10-(BM$2-LOG('[1]Indicator Data'!Q90))/(BM$2-BM$3)*10))),1)</f>
        <v>0</v>
      </c>
      <c r="BN89" s="50">
        <f>'[1]Indicator Data'!R90</f>
        <v>0</v>
      </c>
      <c r="BO89" s="47">
        <f t="shared" si="107"/>
        <v>0</v>
      </c>
      <c r="BP89" s="47">
        <f t="shared" si="108"/>
        <v>0</v>
      </c>
      <c r="BQ89" s="47">
        <f>ROUND(IF('[1]Indicator Data'!S90=0,0,IF(LOG('[1]Indicator Data'!S90)&gt;BQ$2,10,IF(LOG('[1]Indicator Data'!S90)&lt;BQ$3,0,10-(BQ$2-LOG('[1]Indicator Data'!S90))/(BQ$2-BQ$3)*10))),1)</f>
        <v>0</v>
      </c>
      <c r="BR89" s="50">
        <f>'[1]Indicator Data'!T90</f>
        <v>0</v>
      </c>
      <c r="BS89" s="47">
        <f t="shared" si="109"/>
        <v>0</v>
      </c>
      <c r="BT89" s="47">
        <f t="shared" si="110"/>
        <v>0</v>
      </c>
      <c r="BU89" s="47">
        <f t="shared" si="111"/>
        <v>0</v>
      </c>
      <c r="BV89" s="47">
        <f>ROUND(IF('[1]Indicator Data'!U90=0,0,IF(LOG('[1]Indicator Data'!U90)&gt;BV$2,10,IF(LOG('[1]Indicator Data'!U90)&lt;BV$3,0,10-(BV$2-LOG('[1]Indicator Data'!U90))/(BV$2-BV$3)*10))),1)</f>
        <v>6.5</v>
      </c>
      <c r="BW89" s="48">
        <f>'[1]Indicator Data'!U90/'[1]Indicator Data'!$CB90</f>
        <v>4.5632008641727291E-2</v>
      </c>
      <c r="BX89" s="47">
        <f t="shared" si="112"/>
        <v>0.5</v>
      </c>
      <c r="BY89" s="47">
        <f t="shared" si="129"/>
        <v>4.0999999999999996</v>
      </c>
      <c r="BZ89" s="47">
        <f>ROUND(IF('[1]Indicator Data'!V90=0,0,IF(LOG('[1]Indicator Data'!V90)&gt;BZ$2,10,IF(LOG('[1]Indicator Data'!V90)&lt;BZ$3,0,10-(BZ$2-LOG('[1]Indicator Data'!V90))/(BZ$2-BZ$3)*10))),1)</f>
        <v>8.1999999999999993</v>
      </c>
      <c r="CA89" s="48">
        <f>IF('[1]Indicator Data'!V90/'[1]Indicator Data'!$CB90&gt;1,1,'[1]Indicator Data'!V90/'[1]Indicator Data'!$CB90)</f>
        <v>0.70590532735350398</v>
      </c>
      <c r="CB89" s="47">
        <f t="shared" si="113"/>
        <v>7.1</v>
      </c>
      <c r="CC89" s="47">
        <f t="shared" si="130"/>
        <v>7.7</v>
      </c>
      <c r="CD89" s="47">
        <f>ROUND(IF('[1]Indicator Data'!W90=0,0,IF(LOG('[1]Indicator Data'!W90)&gt;CD$2,10,IF(LOG('[1]Indicator Data'!W90)&lt;CD$3,0,10-(CD$2-LOG('[1]Indicator Data'!W90))/(CD$2-CD$3)*10))),1)</f>
        <v>6.3</v>
      </c>
      <c r="CE89" s="48">
        <f>'[1]Indicator Data'!W90/'[1]Indicator Data'!$CB90</f>
        <v>3.4655076557272846E-2</v>
      </c>
      <c r="CF89" s="47">
        <f t="shared" si="114"/>
        <v>0.3</v>
      </c>
      <c r="CG89" s="47">
        <f t="shared" si="131"/>
        <v>3.9</v>
      </c>
      <c r="CH89" s="47">
        <f t="shared" si="115"/>
        <v>4.5</v>
      </c>
      <c r="CI89" s="47">
        <f>IF('[1]Indicator Data'!BR90="No data","x",ROUND(IF('[1]Indicator Data'!BR90&gt;CI$2,0,IF('[1]Indicator Data'!BR90&lt;CI$3,10,(CI$2-'[1]Indicator Data'!BR90)/(CI$2-CI$3)*10)),1))</f>
        <v>0.3</v>
      </c>
      <c r="CJ89" s="47">
        <f>IF('[1]Indicator Data'!BS90="No data","x",ROUND(IF('[1]Indicator Data'!BS90&gt;CJ$2,0,IF('[1]Indicator Data'!BS90&lt;CJ$3,10,(CJ$2-'[1]Indicator Data'!BS90)/(CJ$2-CJ$3)*10)),1))</f>
        <v>0.2</v>
      </c>
      <c r="CK89" s="47" t="str">
        <f>IF('[1]Indicator Data'!AC90="No data","x",ROUND(IF('[1]Indicator Data'!AC90&gt;CK$2,0,IF('[1]Indicator Data'!AC90&lt;CK$3,10,(CK$2-'[1]Indicator Data'!AC90)/(CK$2-CK$3)*10)),1))</f>
        <v>x</v>
      </c>
      <c r="CL89" s="47">
        <f t="shared" si="116"/>
        <v>0.3</v>
      </c>
      <c r="CM89" s="47">
        <f>IF('[1]Indicator Data'!X90="No data","x",ROUND(IF(LOG('[1]Indicator Data'!X90)&gt;CM$2,10,IF(LOG('[1]Indicator Data'!X90)&lt;CM$3,0,10-(CM$2-LOG('[1]Indicator Data'!X90))/(CM$2-CM$3)*10)),1))</f>
        <v>6.8</v>
      </c>
      <c r="CN89" s="47">
        <f>IF('[1]Indicator Data'!Y90="No data","x",ROUND(IF('[1]Indicator Data'!Y90&gt;CN$2,10,IF('[1]Indicator Data'!Y90&lt;CN$3,0,10-(CN$2-'[1]Indicator Data'!Y90)/(CN$2-CN$3)*10)),1))</f>
        <v>2.5</v>
      </c>
      <c r="CO89" s="47">
        <f>IF('[1]Indicator Data'!Z90="No data","x",ROUND(IF('[1]Indicator Data'!Z90&gt;CO$2,10,IF('[1]Indicator Data'!Z90&lt;CO$3,0,10-(CO$2-'[1]Indicator Data'!Z90)/(CO$2-CO$3)*10)),1))</f>
        <v>9.1</v>
      </c>
      <c r="CP89" s="47">
        <f>IF('[1]Indicator Data'!AA90="No data","x",ROUND(IF('[1]Indicator Data'!AA90&gt;CP$2,10,IF('[1]Indicator Data'!AA90&lt;CP$3,0,10-(CP$2-'[1]Indicator Data'!AA90)/(CP$2-CP$3)*10)),1))</f>
        <v>6.8</v>
      </c>
      <c r="CQ89" s="47">
        <f t="shared" si="132"/>
        <v>6.3</v>
      </c>
      <c r="CR89" s="47">
        <f t="shared" si="133"/>
        <v>4.3</v>
      </c>
      <c r="CS89" s="47">
        <f>IF('[1]Indicator Data'!AF90="No data","x",ROUND(IF('[1]Indicator Data'!AF90&gt;CS$2,10,IF('[1]Indicator Data'!AF90&lt;CS$3,0,10-(CS$2-'[1]Indicator Data'!AF90)/(CS$2-CS$3)*10)),1))</f>
        <v>2.6</v>
      </c>
      <c r="CT89" s="47">
        <f>IF('[1]Indicator Data'!AG90="No data","x",ROUND(IF('[1]Indicator Data'!AG90&gt;CT$2,10,IF('[1]Indicator Data'!AG90&lt;CT$3,0,10-(CT$2-'[1]Indicator Data'!AG90)/(CT$2-CT$3)*10)),1))</f>
        <v>3.6</v>
      </c>
      <c r="CU89" s="47">
        <f t="shared" si="134"/>
        <v>5.2</v>
      </c>
      <c r="CV89" s="47">
        <f>IF('[1]Indicator Data'!AB90="No data","x",ROUND(IF('[1]Indicator Data'!AB90&gt;CV$2,10,IF('[1]Indicator Data'!AB90&lt;CV$3,0,10-(CV$2-'[1]Indicator Data'!AB90)/(CV$2-CV$3)*10)),1))</f>
        <v>0.1</v>
      </c>
      <c r="CW89" s="47">
        <f t="shared" si="135"/>
        <v>0.2</v>
      </c>
      <c r="CX89" s="48">
        <f>IF('[1]Indicator Data'!AD90="No data","x",'[1]Indicator Data'!AD90/'[1]Indicator Data'!$CA90)</f>
        <v>1.7573021638436794E-4</v>
      </c>
      <c r="CY89" s="47">
        <f t="shared" si="117"/>
        <v>8.1999999999999993</v>
      </c>
      <c r="CZ89" s="47">
        <f>IF('[1]Indicator Data'!AE90="No data","x",ROUND(IF('[1]Indicator Data'!AE90&gt;CZ$2,0,IF('[1]Indicator Data'!AE90&lt;CZ$3,10,(CZ$2-'[1]Indicator Data'!AE90)/(CZ$2-CZ$3)*10)),1))</f>
        <v>6</v>
      </c>
      <c r="DA89" s="47">
        <f t="shared" si="136"/>
        <v>7.1</v>
      </c>
      <c r="DB89" s="47">
        <f t="shared" si="137"/>
        <v>4.2</v>
      </c>
      <c r="DC89" s="49">
        <f t="shared" si="118"/>
        <v>3.9</v>
      </c>
      <c r="DD89" s="51">
        <f t="shared" si="119"/>
        <v>4.0999999999999996</v>
      </c>
      <c r="DE89" s="47">
        <f>ROUND(IF('[1]Indicator Data'!AH90=0,0,IF('[1]Indicator Data'!AH90&gt;DE$2,10,IF('[1]Indicator Data'!AH90&lt;DE$3,0,10-(DE$2-'[1]Indicator Data'!AH90)/(DE$2-DE$3)*10))),1)</f>
        <v>2.9</v>
      </c>
      <c r="DF89" s="47">
        <f>ROUND(IF('[1]Indicator Data'!AI90=0,0,IF(LOG('[1]Indicator Data'!AI90)&gt;LOG(DF$2),10,IF(LOG('[1]Indicator Data'!AI90)&lt;LOG(DF$3),0,10-(LOG(DF$2)-LOG('[1]Indicator Data'!AI90))/(LOG(DF$2)-LOG(DF$3))*10))),1)</f>
        <v>3.7</v>
      </c>
      <c r="DG89" s="49">
        <f t="shared" si="120"/>
        <v>3.3</v>
      </c>
      <c r="DH89" s="47">
        <f>'[1]Indicator Data'!AJ90</f>
        <v>0</v>
      </c>
      <c r="DI89" s="47">
        <f>'[1]Indicator Data'!AK90</f>
        <v>0</v>
      </c>
      <c r="DJ89" s="49">
        <f t="shared" si="121"/>
        <v>0</v>
      </c>
      <c r="DK89" s="51">
        <f t="shared" si="122"/>
        <v>2.2999999999999998</v>
      </c>
      <c r="DL89" s="20"/>
      <c r="DM89" s="52"/>
    </row>
    <row r="90" spans="1:117" s="6" customFormat="1" x14ac:dyDescent="0.3">
      <c r="A90" s="44" t="str">
        <f>'[1]Indicator Data'!A91</f>
        <v>Kazakhstan</v>
      </c>
      <c r="B90" s="45" t="str">
        <f>'[1]Indicator Data'!B91</f>
        <v>KAZ</v>
      </c>
      <c r="C90" s="46">
        <f>ROUND(IF('[1]Indicator Data'!C91=0,0.1,IF(LOG('[1]Indicator Data'!C91)&gt;C$2,10,IF(LOG('[1]Indicator Data'!C91)&lt;C$3,0,10-(C$2-LOG('[1]Indicator Data'!C91))/(C$2-C$3)*10))),1)</f>
        <v>7.9</v>
      </c>
      <c r="D90" s="47">
        <f>ROUND(IF('[1]Indicator Data'!D91=0,0.1,IF(LOG('[1]Indicator Data'!D91)&gt;D$2,10,IF(LOG('[1]Indicator Data'!D91)&lt;D$3,0,10-(D$2-LOG('[1]Indicator Data'!D91))/(D$2-D$3)*10))),1)</f>
        <v>8.9</v>
      </c>
      <c r="E90" s="47">
        <f t="shared" si="79"/>
        <v>8.4</v>
      </c>
      <c r="F90" s="47">
        <f>IF('[1]Indicator Data'!E91="No data",0.1,(ROUND(IF('[1]Indicator Data'!E91=0,0,IF(LOG('[1]Indicator Data'!E91)&gt;F$2,10,IF(LOG('[1]Indicator Data'!E91)&lt;F$3,0,10-(F$2-LOG('[1]Indicator Data'!E91))/(F$2-F$3)*10))),1)))</f>
        <v>7.5</v>
      </c>
      <c r="G90" s="47">
        <f>ROUND(IF('[1]Indicator Data'!F91=0,0,IF(LOG('[1]Indicator Data'!F91)&gt;G$2,10,IF(LOG('[1]Indicator Data'!F91)&lt;G$3,0,10-(G$2-LOG('[1]Indicator Data'!F91))/(G$2-G$3)*10))),1)</f>
        <v>0</v>
      </c>
      <c r="H90" s="47">
        <f>ROUND(IF('[1]Indicator Data'!G91=0,0,IF(LOG('[1]Indicator Data'!G91)&gt;H$2,10,IF(LOG('[1]Indicator Data'!G91)&lt;H$3,0,10-(H$2-LOG('[1]Indicator Data'!G91))/(H$2-H$3)*10))),1)</f>
        <v>0</v>
      </c>
      <c r="I90" s="47">
        <f>ROUND(IF('[1]Indicator Data'!H91=0,0,IF(LOG('[1]Indicator Data'!H91)&gt;I$2,10,IF(LOG('[1]Indicator Data'!H91)&lt;I$3,0,10-(I$2-LOG('[1]Indicator Data'!H91))/(I$2-I$3)*10))),1)</f>
        <v>0</v>
      </c>
      <c r="J90" s="47">
        <f t="shared" si="80"/>
        <v>0</v>
      </c>
      <c r="K90" s="47">
        <f>ROUND(IF('[1]Indicator Data'!I91=0,0,IF(LOG('[1]Indicator Data'!I91)&gt;K$2,10,IF(LOG('[1]Indicator Data'!I91)&lt;K$3,0,10-(K$2-LOG('[1]Indicator Data'!I91))/(K$2-K$3)*10))),1)</f>
        <v>0</v>
      </c>
      <c r="L90" s="47">
        <f t="shared" si="81"/>
        <v>0</v>
      </c>
      <c r="M90" s="47">
        <f>ROUND(IF('[1]Indicator Data'!J91=0,0,IF(LOG('[1]Indicator Data'!J91)&gt;M$2,10,IF(LOG('[1]Indicator Data'!J91)&lt;M$3,0,10-(M$2-LOG('[1]Indicator Data'!J91))/(M$2-M$3)*10))),1)</f>
        <v>0</v>
      </c>
      <c r="N90" s="48">
        <f>'[1]Indicator Data'!C91/'[1]Indicator Data'!$CB91</f>
        <v>8.1147116342185908E-4</v>
      </c>
      <c r="O90" s="48">
        <f>'[1]Indicator Data'!D91/'[1]Indicator Data'!$CB91</f>
        <v>2.6197866330854216E-4</v>
      </c>
      <c r="P90" s="48">
        <f>IF(F90=0.1,"x",'[1]Indicator Data'!E91/'[1]Indicator Data'!$CB91)</f>
        <v>5.6440665354996322E-3</v>
      </c>
      <c r="Q90" s="48">
        <f>'[1]Indicator Data'!F91/'[1]Indicator Data'!$CB91</f>
        <v>0</v>
      </c>
      <c r="R90" s="48">
        <f>'[1]Indicator Data'!G91/'[1]Indicator Data'!$CB91</f>
        <v>0</v>
      </c>
      <c r="S90" s="48">
        <f>'[1]Indicator Data'!H91/'[1]Indicator Data'!$CB91</f>
        <v>0</v>
      </c>
      <c r="T90" s="48">
        <f>'[1]Indicator Data'!I91/'[1]Indicator Data'!$CB91</f>
        <v>0</v>
      </c>
      <c r="U90" s="48">
        <f>'[1]Indicator Data'!J91/'[1]Indicator Data'!$CB91</f>
        <v>0</v>
      </c>
      <c r="V90" s="47">
        <f t="shared" si="82"/>
        <v>4.0999999999999996</v>
      </c>
      <c r="W90" s="47">
        <f t="shared" si="83"/>
        <v>2.6</v>
      </c>
      <c r="X90" s="47">
        <f t="shared" si="84"/>
        <v>3.4</v>
      </c>
      <c r="Y90" s="47">
        <f t="shared" si="85"/>
        <v>3.8</v>
      </c>
      <c r="Z90" s="47">
        <f t="shared" si="86"/>
        <v>0</v>
      </c>
      <c r="AA90" s="47">
        <f t="shared" si="87"/>
        <v>0</v>
      </c>
      <c r="AB90" s="47">
        <f t="shared" si="88"/>
        <v>0</v>
      </c>
      <c r="AC90" s="47">
        <f t="shared" si="89"/>
        <v>0</v>
      </c>
      <c r="AD90" s="47">
        <f t="shared" si="90"/>
        <v>0</v>
      </c>
      <c r="AE90" s="47">
        <f t="shared" si="91"/>
        <v>0</v>
      </c>
      <c r="AF90" s="47">
        <f t="shared" si="92"/>
        <v>0</v>
      </c>
      <c r="AG90" s="47">
        <f>ROUND(IF('[1]Indicator Data'!K91=0,0,IF('[1]Indicator Data'!K91&gt;AG$2,10,IF('[1]Indicator Data'!K91&lt;AG$3,0,10-(AG$2-'[1]Indicator Data'!K91)/(AG$2-AG$3)*10))),1)</f>
        <v>0</v>
      </c>
      <c r="AH90" s="47">
        <f t="shared" si="93"/>
        <v>6</v>
      </c>
      <c r="AI90" s="47">
        <f t="shared" si="93"/>
        <v>5.8</v>
      </c>
      <c r="AJ90" s="47">
        <f t="shared" si="94"/>
        <v>0</v>
      </c>
      <c r="AK90" s="47">
        <f t="shared" si="94"/>
        <v>0</v>
      </c>
      <c r="AL90" s="47">
        <f t="shared" si="95"/>
        <v>0</v>
      </c>
      <c r="AM90" s="47">
        <f t="shared" si="96"/>
        <v>0</v>
      </c>
      <c r="AN90" s="47">
        <f t="shared" si="97"/>
        <v>0</v>
      </c>
      <c r="AO90" s="49">
        <f t="shared" si="98"/>
        <v>6.5</v>
      </c>
      <c r="AP90" s="49">
        <f t="shared" si="123"/>
        <v>6</v>
      </c>
      <c r="AQ90" s="49">
        <f t="shared" si="99"/>
        <v>0</v>
      </c>
      <c r="AR90" s="49">
        <f t="shared" si="100"/>
        <v>0</v>
      </c>
      <c r="AS90" s="47">
        <f t="shared" si="101"/>
        <v>0</v>
      </c>
      <c r="AT90" s="47">
        <f>IF('[1]Indicator Data'!L91="No data","x",IF('[1]Indicator Data'!CC91&lt;1000,"x",ROUND((IF('[1]Indicator Data'!L91&gt;AT$2,10,IF('[1]Indicator Data'!L91&lt;AT$3,0,10-(AT$2-'[1]Indicator Data'!L91)/(AT$2-AT$3)*10))),1)))</f>
        <v>10</v>
      </c>
      <c r="AU90" s="49">
        <f t="shared" si="102"/>
        <v>5</v>
      </c>
      <c r="AV90" s="47">
        <f>IF('[1]Indicator Data'!M91="No data","x",ROUND(IF('[1]Indicator Data'!M91=0,0,IF(LOG('[1]Indicator Data'!M91)&gt;AV$2,10,IF(LOG('[1]Indicator Data'!M91)&lt;AV$3,0,10-(AV$2-LOG('[1]Indicator Data'!M91))/(AV$2-AV$3)*10))),1))</f>
        <v>8.5</v>
      </c>
      <c r="AW90" s="48">
        <f>IF(AV90="x","x",'[1]Indicator Data'!M91/'[1]Indicator Data'!$CB91)</f>
        <v>0.50389521334783427</v>
      </c>
      <c r="AX90" s="47">
        <f t="shared" si="103"/>
        <v>5.6</v>
      </c>
      <c r="AY90" s="47">
        <f t="shared" si="124"/>
        <v>7.3</v>
      </c>
      <c r="AZ90" s="47" t="str">
        <f>IF('[1]Indicator Data'!N91="No data","x",ROUND(IF('[1]Indicator Data'!N91=0,0,IF(LOG('[1]Indicator Data'!N91)&gt;AZ$2,10,IF(LOG('[1]Indicator Data'!N91)&lt;AZ$3,0,10-(AZ$2-LOG('[1]Indicator Data'!N91))/(AZ$2-AZ$3)*10))),1))</f>
        <v>x</v>
      </c>
      <c r="BA90" s="48" t="str">
        <f>IF(AZ90="x","x",'[1]Indicator Data'!N91/'[1]Indicator Data'!$CB91)</f>
        <v>x</v>
      </c>
      <c r="BB90" s="47" t="str">
        <f t="shared" si="104"/>
        <v>x</v>
      </c>
      <c r="BC90" s="47" t="str">
        <f t="shared" si="125"/>
        <v>x</v>
      </c>
      <c r="BD90" s="47" t="str">
        <f>IF('[1]Indicator Data'!O91="No data","x",ROUND(IF('[1]Indicator Data'!O91=0,0,IF(LOG('[1]Indicator Data'!O91)&gt;BD$2,10,IF(LOG('[1]Indicator Data'!O91)&lt;BD$3,0,10-(BD$2-LOG('[1]Indicator Data'!O91))/(BD$2-BD$3)*10))),1))</f>
        <v>x</v>
      </c>
      <c r="BE90" s="48" t="str">
        <f>IF(BD90="x","x",'[1]Indicator Data'!O91/'[1]Indicator Data'!$CB91)</f>
        <v>x</v>
      </c>
      <c r="BF90" s="47" t="str">
        <f t="shared" si="105"/>
        <v>x</v>
      </c>
      <c r="BG90" s="47" t="str">
        <f t="shared" si="126"/>
        <v>x</v>
      </c>
      <c r="BH90" s="47" t="str">
        <f>IF('[1]Indicator Data'!P91="No data","x",ROUND(IF('[1]Indicator Data'!P91=0,0,IF(LOG('[1]Indicator Data'!P91)&gt;BH$2,10,IF(LOG('[1]Indicator Data'!P91)&lt;BH$3,0,10-(BH$2-LOG('[1]Indicator Data'!P91))/(BH$2-BH$3)*10))),1))</f>
        <v>x</v>
      </c>
      <c r="BI90" s="48" t="str">
        <f>IF(BH90="x","x",'[1]Indicator Data'!P91/'[1]Indicator Data'!$CB91)</f>
        <v>x</v>
      </c>
      <c r="BJ90" s="47" t="str">
        <f t="shared" si="106"/>
        <v>x</v>
      </c>
      <c r="BK90" s="47" t="str">
        <f t="shared" si="127"/>
        <v>x</v>
      </c>
      <c r="BL90" s="47">
        <f t="shared" si="128"/>
        <v>7.3</v>
      </c>
      <c r="BM90" s="47">
        <f>ROUND(IF('[1]Indicator Data'!Q91=0,0,IF(LOG('[1]Indicator Data'!Q91)&gt;BM$2,10,IF(LOG('[1]Indicator Data'!Q91)&lt;BM$3,0,10-(BM$2-LOG('[1]Indicator Data'!Q91))/(BM$2-BM$3)*10))),1)</f>
        <v>0</v>
      </c>
      <c r="BN90" s="50">
        <f>'[1]Indicator Data'!R91</f>
        <v>0</v>
      </c>
      <c r="BO90" s="47">
        <f t="shared" si="107"/>
        <v>0</v>
      </c>
      <c r="BP90" s="47">
        <f t="shared" si="108"/>
        <v>0</v>
      </c>
      <c r="BQ90" s="47">
        <f>ROUND(IF('[1]Indicator Data'!S91=0,0,IF(LOG('[1]Indicator Data'!S91)&gt;BQ$2,10,IF(LOG('[1]Indicator Data'!S91)&lt;BQ$3,0,10-(BQ$2-LOG('[1]Indicator Data'!S91))/(BQ$2-BQ$3)*10))),1)</f>
        <v>0</v>
      </c>
      <c r="BR90" s="50">
        <f>'[1]Indicator Data'!T91</f>
        <v>0</v>
      </c>
      <c r="BS90" s="47">
        <f t="shared" si="109"/>
        <v>0</v>
      </c>
      <c r="BT90" s="47">
        <f t="shared" si="110"/>
        <v>0</v>
      </c>
      <c r="BU90" s="47">
        <f t="shared" si="111"/>
        <v>0</v>
      </c>
      <c r="BV90" s="47">
        <f>ROUND(IF('[1]Indicator Data'!U91=0,0,IF(LOG('[1]Indicator Data'!U91)&gt;BV$2,10,IF(LOG('[1]Indicator Data'!U91)&lt;BV$3,0,10-(BV$2-LOG('[1]Indicator Data'!U91))/(BV$2-BV$3)*10))),1)</f>
        <v>0</v>
      </c>
      <c r="BW90" s="48">
        <f>'[1]Indicator Data'!U91/'[1]Indicator Data'!$CB91</f>
        <v>0</v>
      </c>
      <c r="BX90" s="47">
        <f t="shared" si="112"/>
        <v>0</v>
      </c>
      <c r="BY90" s="47">
        <f t="shared" si="129"/>
        <v>0</v>
      </c>
      <c r="BZ90" s="47">
        <f>ROUND(IF('[1]Indicator Data'!V91=0,0,IF(LOG('[1]Indicator Data'!V91)&gt;BZ$2,10,IF(LOG('[1]Indicator Data'!V91)&lt;BZ$3,0,10-(BZ$2-LOG('[1]Indicator Data'!V91))/(BZ$2-BZ$3)*10))),1)</f>
        <v>7.3</v>
      </c>
      <c r="CA90" s="48">
        <f>IF('[1]Indicator Data'!V91/'[1]Indicator Data'!$CB91&gt;1,1,'[1]Indicator Data'!V91/'[1]Indicator Data'!$CB91)</f>
        <v>7.7765723814532534E-2</v>
      </c>
      <c r="CB90" s="47">
        <f t="shared" si="113"/>
        <v>0.8</v>
      </c>
      <c r="CC90" s="47">
        <f t="shared" si="130"/>
        <v>4.8</v>
      </c>
      <c r="CD90" s="47">
        <f>ROUND(IF('[1]Indicator Data'!W91=0,0,IF(LOG('[1]Indicator Data'!W91)&gt;CD$2,10,IF(LOG('[1]Indicator Data'!W91)&lt;CD$3,0,10-(CD$2-LOG('[1]Indicator Data'!W91))/(CD$2-CD$3)*10))),1)</f>
        <v>0</v>
      </c>
      <c r="CE90" s="48">
        <f>'[1]Indicator Data'!W91/'[1]Indicator Data'!$CB91</f>
        <v>0</v>
      </c>
      <c r="CF90" s="47">
        <f t="shared" si="114"/>
        <v>0</v>
      </c>
      <c r="CG90" s="47">
        <f t="shared" si="131"/>
        <v>0</v>
      </c>
      <c r="CH90" s="47">
        <f t="shared" si="115"/>
        <v>1.5</v>
      </c>
      <c r="CI90" s="47">
        <f>IF('[1]Indicator Data'!BR91="No data","x",ROUND(IF('[1]Indicator Data'!BR91&gt;CI$2,0,IF('[1]Indicator Data'!BR91&lt;CI$3,10,(CI$2-'[1]Indicator Data'!BR91)/(CI$2-CI$3)*10)),1))</f>
        <v>0.2</v>
      </c>
      <c r="CJ90" s="47">
        <f>IF('[1]Indicator Data'!BS91="No data","x",ROUND(IF('[1]Indicator Data'!BS91&gt;CJ$2,0,IF('[1]Indicator Data'!BS91&lt;CJ$3,10,(CJ$2-'[1]Indicator Data'!BS91)/(CJ$2-CJ$3)*10)),1))</f>
        <v>0.7</v>
      </c>
      <c r="CK90" s="47">
        <f>IF('[1]Indicator Data'!AC91="No data","x",ROUND(IF('[1]Indicator Data'!AC91&gt;CK$2,0,IF('[1]Indicator Data'!AC91&lt;CK$3,10,(CK$2-'[1]Indicator Data'!AC91)/(CK$2-CK$3)*10)),1))</f>
        <v>0.1</v>
      </c>
      <c r="CL90" s="47">
        <f t="shared" si="116"/>
        <v>0.3</v>
      </c>
      <c r="CM90" s="47">
        <f>IF('[1]Indicator Data'!X91="No data","x",ROUND(IF(LOG('[1]Indicator Data'!X91)&gt;CM$2,10,IF(LOG('[1]Indicator Data'!X91)&lt;CM$3,0,10-(CM$2-LOG('[1]Indicator Data'!X91))/(CM$2-CM$3)*10)),1))</f>
        <v>2.8</v>
      </c>
      <c r="CN90" s="47">
        <f>IF('[1]Indicator Data'!Y91="No data","x",ROUND(IF('[1]Indicator Data'!Y91&gt;CN$2,10,IF('[1]Indicator Data'!Y91&lt;CN$3,0,10-(CN$2-'[1]Indicator Data'!Y91)/(CN$2-CN$3)*10)),1))</f>
        <v>3</v>
      </c>
      <c r="CO90" s="47">
        <f>IF('[1]Indicator Data'!Z91="No data","x",ROUND(IF('[1]Indicator Data'!Z91&gt;CO$2,10,IF('[1]Indicator Data'!Z91&lt;CO$3,0,10-(CO$2-'[1]Indicator Data'!Z91)/(CO$2-CO$3)*10)),1))</f>
        <v>5.8</v>
      </c>
      <c r="CP90" s="47">
        <f>IF('[1]Indicator Data'!AA91="No data","x",ROUND(IF('[1]Indicator Data'!AA91&gt;CP$2,10,IF('[1]Indicator Data'!AA91&lt;CP$3,0,10-(CP$2-'[1]Indicator Data'!AA91)/(CP$2-CP$3)*10)),1))</f>
        <v>3.7</v>
      </c>
      <c r="CQ90" s="47">
        <f t="shared" si="132"/>
        <v>3.8</v>
      </c>
      <c r="CR90" s="47">
        <f t="shared" si="133"/>
        <v>2.6</v>
      </c>
      <c r="CS90" s="47" t="str">
        <f>IF('[1]Indicator Data'!AF91="No data","x",ROUND(IF('[1]Indicator Data'!AF91&gt;CS$2,10,IF('[1]Indicator Data'!AF91&lt;CS$3,0,10-(CS$2-'[1]Indicator Data'!AF91)/(CS$2-CS$3)*10)),1))</f>
        <v>x</v>
      </c>
      <c r="CT90" s="47">
        <f>IF('[1]Indicator Data'!AG91="No data","x",ROUND(IF('[1]Indicator Data'!AG91&gt;CT$2,10,IF('[1]Indicator Data'!AG91&lt;CT$3,0,10-(CT$2-'[1]Indicator Data'!AG91)/(CT$2-CT$3)*10)),1))</f>
        <v>3.5</v>
      </c>
      <c r="CU90" s="47">
        <f t="shared" si="134"/>
        <v>3.8</v>
      </c>
      <c r="CV90" s="47">
        <f>IF('[1]Indicator Data'!AB91="No data","x",ROUND(IF('[1]Indicator Data'!AB91&gt;CV$2,10,IF('[1]Indicator Data'!AB91&lt;CV$3,0,10-(CV$2-'[1]Indicator Data'!AB91)/(CV$2-CV$3)*10)),1))</f>
        <v>0</v>
      </c>
      <c r="CW90" s="47">
        <f t="shared" si="135"/>
        <v>0.3</v>
      </c>
      <c r="CX90" s="48">
        <f>IF('[1]Indicator Data'!AD91="No data","x",'[1]Indicator Data'!AD91/'[1]Indicator Data'!$CA91)</f>
        <v>3.016503373035538E-3</v>
      </c>
      <c r="CY90" s="47">
        <f t="shared" si="117"/>
        <v>0</v>
      </c>
      <c r="CZ90" s="47">
        <f>IF('[1]Indicator Data'!AE91="No data","x",ROUND(IF('[1]Indicator Data'!AE91&gt;CZ$2,0,IF('[1]Indicator Data'!AE91&lt;CZ$3,10,(CZ$2-'[1]Indicator Data'!AE91)/(CZ$2-CZ$3)*10)),1))</f>
        <v>2</v>
      </c>
      <c r="DA90" s="47">
        <f t="shared" si="136"/>
        <v>1</v>
      </c>
      <c r="DB90" s="47">
        <f t="shared" si="137"/>
        <v>1.7</v>
      </c>
      <c r="DC90" s="49">
        <f t="shared" si="118"/>
        <v>3.8</v>
      </c>
      <c r="DD90" s="51">
        <f t="shared" si="119"/>
        <v>4</v>
      </c>
      <c r="DE90" s="47">
        <f>ROUND(IF('[1]Indicator Data'!AH91=0,0,IF('[1]Indicator Data'!AH91&gt;DE$2,10,IF('[1]Indicator Data'!AH91&lt;DE$3,0,10-(DE$2-'[1]Indicator Data'!AH91)/(DE$2-DE$3)*10))),1)</f>
        <v>0.2</v>
      </c>
      <c r="DF90" s="47">
        <f>ROUND(IF('[1]Indicator Data'!AI91=0,0,IF(LOG('[1]Indicator Data'!AI91)&gt;LOG(DF$2),10,IF(LOG('[1]Indicator Data'!AI91)&lt;LOG(DF$3),0,10-(LOG(DF$2)-LOG('[1]Indicator Data'!AI91))/(LOG(DF$2)-LOG(DF$3))*10))),1)</f>
        <v>0</v>
      </c>
      <c r="DG90" s="49">
        <f t="shared" si="120"/>
        <v>0.1</v>
      </c>
      <c r="DH90" s="47">
        <f>'[1]Indicator Data'!AJ91</f>
        <v>0</v>
      </c>
      <c r="DI90" s="47">
        <f>'[1]Indicator Data'!AK91</f>
        <v>0</v>
      </c>
      <c r="DJ90" s="49">
        <f t="shared" si="121"/>
        <v>0</v>
      </c>
      <c r="DK90" s="51">
        <f t="shared" si="122"/>
        <v>0.1</v>
      </c>
      <c r="DL90" s="20"/>
      <c r="DM90" s="52"/>
    </row>
    <row r="91" spans="1:117" s="6" customFormat="1" x14ac:dyDescent="0.3">
      <c r="A91" s="44" t="str">
        <f>'[1]Indicator Data'!A92</f>
        <v>Kenya</v>
      </c>
      <c r="B91" s="45" t="str">
        <f>'[1]Indicator Data'!B92</f>
        <v>KEN</v>
      </c>
      <c r="C91" s="46">
        <f>ROUND(IF('[1]Indicator Data'!C92=0,0.1,IF(LOG('[1]Indicator Data'!C92)&gt;C$2,10,IF(LOG('[1]Indicator Data'!C92)&lt;C$3,0,10-(C$2-LOG('[1]Indicator Data'!C92))/(C$2-C$3)*10))),1)</f>
        <v>7.8</v>
      </c>
      <c r="D91" s="47">
        <f>ROUND(IF('[1]Indicator Data'!D92=0,0.1,IF(LOG('[1]Indicator Data'!D92)&gt;D$2,10,IF(LOG('[1]Indicator Data'!D92)&lt;D$3,0,10-(D$2-LOG('[1]Indicator Data'!D92))/(D$2-D$3)*10))),1)</f>
        <v>0.1</v>
      </c>
      <c r="E91" s="47">
        <f t="shared" si="79"/>
        <v>5.0999999999999996</v>
      </c>
      <c r="F91" s="47">
        <f>IF('[1]Indicator Data'!E92="No data",0.1,(ROUND(IF('[1]Indicator Data'!E92=0,0,IF(LOG('[1]Indicator Data'!E92)&gt;F$2,10,IF(LOG('[1]Indicator Data'!E92)&lt;F$3,0,10-(F$2-LOG('[1]Indicator Data'!E92))/(F$2-F$3)*10))),1)))</f>
        <v>7.8</v>
      </c>
      <c r="G91" s="47">
        <f>ROUND(IF('[1]Indicator Data'!F92=0,0,IF(LOG('[1]Indicator Data'!F92)&gt;G$2,10,IF(LOG('[1]Indicator Data'!F92)&lt;G$3,0,10-(G$2-LOG('[1]Indicator Data'!F92))/(G$2-G$3)*10))),1)</f>
        <v>6.2</v>
      </c>
      <c r="H91" s="47">
        <f>ROUND(IF('[1]Indicator Data'!G92=0,0,IF(LOG('[1]Indicator Data'!G92)&gt;H$2,10,IF(LOG('[1]Indicator Data'!G92)&lt;H$3,0,10-(H$2-LOG('[1]Indicator Data'!G92))/(H$2-H$3)*10))),1)</f>
        <v>0</v>
      </c>
      <c r="I91" s="47">
        <f>ROUND(IF('[1]Indicator Data'!H92=0,0,IF(LOG('[1]Indicator Data'!H92)&gt;I$2,10,IF(LOG('[1]Indicator Data'!H92)&lt;I$3,0,10-(I$2-LOG('[1]Indicator Data'!H92))/(I$2-I$3)*10))),1)</f>
        <v>0</v>
      </c>
      <c r="J91" s="47">
        <f t="shared" si="80"/>
        <v>0</v>
      </c>
      <c r="K91" s="47">
        <f>ROUND(IF('[1]Indicator Data'!I92=0,0,IF(LOG('[1]Indicator Data'!I92)&gt;K$2,10,IF(LOG('[1]Indicator Data'!I92)&lt;K$3,0,10-(K$2-LOG('[1]Indicator Data'!I92))/(K$2-K$3)*10))),1)</f>
        <v>0</v>
      </c>
      <c r="L91" s="47">
        <f t="shared" si="81"/>
        <v>0</v>
      </c>
      <c r="M91" s="47">
        <f>ROUND(IF('[1]Indicator Data'!J92=0,0,IF(LOG('[1]Indicator Data'!J92)&gt;M$2,10,IF(LOG('[1]Indicator Data'!J92)&lt;M$3,0,10-(M$2-LOG('[1]Indicator Data'!J92))/(M$2-M$3)*10))),1)</f>
        <v>10</v>
      </c>
      <c r="N91" s="48">
        <f>'[1]Indicator Data'!C92/'[1]Indicator Data'!$CB92</f>
        <v>2.7852092892445644E-4</v>
      </c>
      <c r="O91" s="48">
        <f>'[1]Indicator Data'!D92/'[1]Indicator Data'!$CB92</f>
        <v>0</v>
      </c>
      <c r="P91" s="48">
        <f>IF(F91=0.1,"x",'[1]Indicator Data'!E92/'[1]Indicator Data'!$CB92)</f>
        <v>2.7744848125246927E-3</v>
      </c>
      <c r="Q91" s="48">
        <f>'[1]Indicator Data'!F92/'[1]Indicator Data'!$CB92</f>
        <v>1.1952711078594279E-6</v>
      </c>
      <c r="R91" s="48">
        <f>'[1]Indicator Data'!G92/'[1]Indicator Data'!$CB92</f>
        <v>0</v>
      </c>
      <c r="S91" s="48">
        <f>'[1]Indicator Data'!H92/'[1]Indicator Data'!$CB92</f>
        <v>0</v>
      </c>
      <c r="T91" s="48">
        <f>'[1]Indicator Data'!I92/'[1]Indicator Data'!$CB92</f>
        <v>0</v>
      </c>
      <c r="U91" s="48">
        <f>'[1]Indicator Data'!J92/'[1]Indicator Data'!$CB92</f>
        <v>3.2498764032261221E-2</v>
      </c>
      <c r="V91" s="47">
        <f t="shared" si="82"/>
        <v>1.4</v>
      </c>
      <c r="W91" s="47">
        <f t="shared" si="83"/>
        <v>0</v>
      </c>
      <c r="X91" s="47">
        <f t="shared" si="84"/>
        <v>0.7</v>
      </c>
      <c r="Y91" s="47">
        <f t="shared" si="85"/>
        <v>1.8</v>
      </c>
      <c r="Z91" s="47">
        <f t="shared" si="86"/>
        <v>5.7</v>
      </c>
      <c r="AA91" s="47">
        <f t="shared" si="87"/>
        <v>0</v>
      </c>
      <c r="AB91" s="47">
        <f t="shared" si="88"/>
        <v>0</v>
      </c>
      <c r="AC91" s="47">
        <f t="shared" si="89"/>
        <v>0</v>
      </c>
      <c r="AD91" s="47">
        <f t="shared" si="90"/>
        <v>0</v>
      </c>
      <c r="AE91" s="47">
        <f t="shared" si="91"/>
        <v>0</v>
      </c>
      <c r="AF91" s="47">
        <f t="shared" si="92"/>
        <v>10</v>
      </c>
      <c r="AG91" s="47">
        <f>ROUND(IF('[1]Indicator Data'!K92=0,0,IF('[1]Indicator Data'!K92&gt;AG$2,10,IF('[1]Indicator Data'!K92&lt;AG$3,0,10-(AG$2-'[1]Indicator Data'!K92)/(AG$2-AG$3)*10))),1)</f>
        <v>10</v>
      </c>
      <c r="AH91" s="47">
        <f t="shared" si="93"/>
        <v>4.5999999999999996</v>
      </c>
      <c r="AI91" s="47">
        <f t="shared" si="93"/>
        <v>0.1</v>
      </c>
      <c r="AJ91" s="47">
        <f t="shared" si="94"/>
        <v>0</v>
      </c>
      <c r="AK91" s="47">
        <f t="shared" si="94"/>
        <v>0</v>
      </c>
      <c r="AL91" s="47">
        <f t="shared" si="95"/>
        <v>0</v>
      </c>
      <c r="AM91" s="47">
        <f t="shared" si="96"/>
        <v>0</v>
      </c>
      <c r="AN91" s="47">
        <f t="shared" si="97"/>
        <v>10</v>
      </c>
      <c r="AO91" s="49">
        <f t="shared" si="98"/>
        <v>3.2</v>
      </c>
      <c r="AP91" s="49">
        <f t="shared" si="123"/>
        <v>5.6</v>
      </c>
      <c r="AQ91" s="49">
        <f t="shared" si="99"/>
        <v>6</v>
      </c>
      <c r="AR91" s="49">
        <f t="shared" si="100"/>
        <v>0</v>
      </c>
      <c r="AS91" s="47">
        <f t="shared" si="101"/>
        <v>10</v>
      </c>
      <c r="AT91" s="47">
        <f>IF('[1]Indicator Data'!L92="No data","x",IF('[1]Indicator Data'!CC92&lt;1000,"x",ROUND((IF('[1]Indicator Data'!L92&gt;AT$2,10,IF('[1]Indicator Data'!L92&lt;AT$3,0,10-(AT$2-'[1]Indicator Data'!L92)/(AT$2-AT$3)*10))),1)))</f>
        <v>3.8</v>
      </c>
      <c r="AU91" s="49">
        <f t="shared" si="102"/>
        <v>6.9</v>
      </c>
      <c r="AV91" s="47">
        <f>IF('[1]Indicator Data'!M92="No data","x",ROUND(IF('[1]Indicator Data'!M92=0,0,IF(LOG('[1]Indicator Data'!M92)&gt;AV$2,10,IF(LOG('[1]Indicator Data'!M92)&lt;AV$3,0,10-(AV$2-LOG('[1]Indicator Data'!M92))/(AV$2-AV$3)*10))),1))</f>
        <v>9</v>
      </c>
      <c r="AW91" s="48">
        <f>IF(AV91="x","x",'[1]Indicator Data'!M92/'[1]Indicator Data'!$CB92)</f>
        <v>0.46834801334962239</v>
      </c>
      <c r="AX91" s="47">
        <f t="shared" si="103"/>
        <v>5.2</v>
      </c>
      <c r="AY91" s="47">
        <f t="shared" si="124"/>
        <v>7.6</v>
      </c>
      <c r="AZ91" s="47">
        <f>IF('[1]Indicator Data'!N92="No data","x",ROUND(IF('[1]Indicator Data'!N92=0,0,IF(LOG('[1]Indicator Data'!N92)&gt;AZ$2,10,IF(LOG('[1]Indicator Data'!N92)&lt;AZ$3,0,10-(AZ$2-LOG('[1]Indicator Data'!N92))/(AZ$2-AZ$3)*10))),1))</f>
        <v>0</v>
      </c>
      <c r="BA91" s="48">
        <f>IF(AZ91="x","x",'[1]Indicator Data'!N92/'[1]Indicator Data'!$CB92)</f>
        <v>0</v>
      </c>
      <c r="BB91" s="47">
        <f t="shared" si="104"/>
        <v>0</v>
      </c>
      <c r="BC91" s="47">
        <f t="shared" si="125"/>
        <v>0</v>
      </c>
      <c r="BD91" s="47">
        <f>IF('[1]Indicator Data'!O92="No data","x",ROUND(IF('[1]Indicator Data'!O92=0,0,IF(LOG('[1]Indicator Data'!O92)&gt;BD$2,10,IF(LOG('[1]Indicator Data'!O92)&lt;BD$3,0,10-(BD$2-LOG('[1]Indicator Data'!O92))/(BD$2-BD$3)*10))),1))</f>
        <v>0</v>
      </c>
      <c r="BE91" s="48">
        <f>IF(BD91="x","x",'[1]Indicator Data'!O92/'[1]Indicator Data'!$CB92)</f>
        <v>0</v>
      </c>
      <c r="BF91" s="47">
        <f t="shared" si="105"/>
        <v>0</v>
      </c>
      <c r="BG91" s="47">
        <f t="shared" si="126"/>
        <v>0</v>
      </c>
      <c r="BH91" s="47">
        <f>IF('[1]Indicator Data'!P92="No data","x",ROUND(IF('[1]Indicator Data'!P92=0,0,IF(LOG('[1]Indicator Data'!P92)&gt;BH$2,10,IF(LOG('[1]Indicator Data'!P92)&lt;BH$3,0,10-(BH$2-LOG('[1]Indicator Data'!P92))/(BH$2-BH$3)*10))),1))</f>
        <v>9.9</v>
      </c>
      <c r="BI91" s="48">
        <f>IF(BH91="x","x",'[1]Indicator Data'!P92/'[1]Indicator Data'!$CB92)</f>
        <v>0.19445496538921742</v>
      </c>
      <c r="BJ91" s="47">
        <f t="shared" si="106"/>
        <v>10</v>
      </c>
      <c r="BK91" s="47">
        <f t="shared" si="127"/>
        <v>10</v>
      </c>
      <c r="BL91" s="47">
        <f t="shared" si="128"/>
        <v>6.4</v>
      </c>
      <c r="BM91" s="47">
        <f>ROUND(IF('[1]Indicator Data'!Q92=0,0,IF(LOG('[1]Indicator Data'!Q92)&gt;BM$2,10,IF(LOG('[1]Indicator Data'!Q92)&lt;BM$3,0,10-(BM$2-LOG('[1]Indicator Data'!Q92))/(BM$2-BM$3)*10))),1)</f>
        <v>6.3</v>
      </c>
      <c r="BN91" s="50">
        <f>'[1]Indicator Data'!R92</f>
        <v>5.2138419999999998E-3</v>
      </c>
      <c r="BO91" s="47">
        <f t="shared" si="107"/>
        <v>0.1</v>
      </c>
      <c r="BP91" s="47">
        <f t="shared" si="108"/>
        <v>3.8</v>
      </c>
      <c r="BQ91" s="47">
        <f>ROUND(IF('[1]Indicator Data'!S92=0,0,IF(LOG('[1]Indicator Data'!S92)&gt;BQ$2,10,IF(LOG('[1]Indicator Data'!S92)&lt;BQ$3,0,10-(BQ$2-LOG('[1]Indicator Data'!S92))/(BQ$2-BQ$3)*10))),1)</f>
        <v>9.5</v>
      </c>
      <c r="BR91" s="50">
        <f>'[1]Indicator Data'!T92</f>
        <v>0.82593907200000005</v>
      </c>
      <c r="BS91" s="47">
        <f t="shared" si="109"/>
        <v>8.3000000000000007</v>
      </c>
      <c r="BT91" s="47">
        <f t="shared" si="110"/>
        <v>9</v>
      </c>
      <c r="BU91" s="47">
        <f t="shared" si="111"/>
        <v>7.2</v>
      </c>
      <c r="BV91" s="47">
        <f>ROUND(IF('[1]Indicator Data'!U92=0,0,IF(LOG('[1]Indicator Data'!U92)&gt;BV$2,10,IF(LOG('[1]Indicator Data'!U92)&lt;BV$3,0,10-(BV$2-LOG('[1]Indicator Data'!U92))/(BV$2-BV$3)*10))),1)</f>
        <v>8.6</v>
      </c>
      <c r="BW91" s="48">
        <f>'[1]Indicator Data'!U92/'[1]Indicator Data'!$CB92</f>
        <v>0.23503518534876189</v>
      </c>
      <c r="BX91" s="47">
        <f t="shared" si="112"/>
        <v>2.6</v>
      </c>
      <c r="BY91" s="47">
        <f t="shared" si="129"/>
        <v>6.5</v>
      </c>
      <c r="BZ91" s="47">
        <f>ROUND(IF('[1]Indicator Data'!V92=0,0,IF(LOG('[1]Indicator Data'!V92)&gt;BZ$2,10,IF(LOG('[1]Indicator Data'!V92)&lt;BZ$3,0,10-(BZ$2-LOG('[1]Indicator Data'!V92))/(BZ$2-BZ$3)*10))),1)</f>
        <v>9.1</v>
      </c>
      <c r="CA91" s="48">
        <f>IF('[1]Indicator Data'!V92/'[1]Indicator Data'!$CB92&gt;1,1,'[1]Indicator Data'!V92/'[1]Indicator Data'!$CB92)</f>
        <v>0.5184066308774814</v>
      </c>
      <c r="CB91" s="47">
        <f t="shared" si="113"/>
        <v>5.2</v>
      </c>
      <c r="CC91" s="47">
        <f t="shared" si="130"/>
        <v>7.7</v>
      </c>
      <c r="CD91" s="47">
        <f>ROUND(IF('[1]Indicator Data'!W92=0,0,IF(LOG('[1]Indicator Data'!W92)&gt;CD$2,10,IF(LOG('[1]Indicator Data'!W92)&lt;CD$3,0,10-(CD$2-LOG('[1]Indicator Data'!W92))/(CD$2-CD$3)*10))),1)</f>
        <v>9.1</v>
      </c>
      <c r="CE91" s="48">
        <f>'[1]Indicator Data'!W92/'[1]Indicator Data'!$CB92</f>
        <v>0.47887079042353847</v>
      </c>
      <c r="CF91" s="47">
        <f t="shared" si="114"/>
        <v>4.8</v>
      </c>
      <c r="CG91" s="47">
        <f t="shared" si="131"/>
        <v>7.5</v>
      </c>
      <c r="CH91" s="47">
        <f t="shared" si="115"/>
        <v>7.3</v>
      </c>
      <c r="CI91" s="47">
        <f>IF('[1]Indicator Data'!BR92="No data","x",ROUND(IF('[1]Indicator Data'!BR92&gt;CI$2,0,IF('[1]Indicator Data'!BR92&lt;CI$3,10,(CI$2-'[1]Indicator Data'!BR92)/(CI$2-CI$3)*10)),1))</f>
        <v>7.9</v>
      </c>
      <c r="CJ91" s="47">
        <f>IF('[1]Indicator Data'!BS92="No data","x",ROUND(IF('[1]Indicator Data'!BS92&gt;CJ$2,0,IF('[1]Indicator Data'!BS92&lt;CJ$3,10,(CJ$2-'[1]Indicator Data'!BS92)/(CJ$2-CJ$3)*10)),1))</f>
        <v>6.8</v>
      </c>
      <c r="CK91" s="47">
        <f>IF('[1]Indicator Data'!AC92="No data","x",ROUND(IF('[1]Indicator Data'!AC92&gt;CK$2,0,IF('[1]Indicator Data'!AC92&lt;CK$3,10,(CK$2-'[1]Indicator Data'!AC92)/(CK$2-CK$3)*10)),1))</f>
        <v>7.5</v>
      </c>
      <c r="CL91" s="47">
        <f t="shared" si="116"/>
        <v>7.4</v>
      </c>
      <c r="CM91" s="47">
        <f>IF('[1]Indicator Data'!X92="No data","x",ROUND(IF(LOG('[1]Indicator Data'!X92)&gt;CM$2,10,IF(LOG('[1]Indicator Data'!X92)&lt;CM$3,0,10-(CM$2-LOG('[1]Indicator Data'!X92))/(CM$2-CM$3)*10)),1))</f>
        <v>6.5</v>
      </c>
      <c r="CN91" s="47">
        <f>IF('[1]Indicator Data'!Y92="No data","x",ROUND(IF('[1]Indicator Data'!Y92&gt;CN$2,10,IF('[1]Indicator Data'!Y92&lt;CN$3,0,10-(CN$2-'[1]Indicator Data'!Y92)/(CN$2-CN$3)*10)),1))</f>
        <v>8</v>
      </c>
      <c r="CO91" s="47">
        <f>IF('[1]Indicator Data'!Z92="No data","x",ROUND(IF('[1]Indicator Data'!Z92&gt;CO$2,10,IF('[1]Indicator Data'!Z92&lt;CO$3,0,10-(CO$2-'[1]Indicator Data'!Z92)/(CO$2-CO$3)*10)),1))</f>
        <v>2.8</v>
      </c>
      <c r="CP91" s="47">
        <f>IF('[1]Indicator Data'!AA92="No data","x",ROUND(IF('[1]Indicator Data'!AA92&gt;CP$2,10,IF('[1]Indicator Data'!AA92&lt;CP$3,0,10-(CP$2-'[1]Indicator Data'!AA92)/(CP$2-CP$3)*10)),1))</f>
        <v>4.0999999999999996</v>
      </c>
      <c r="CQ91" s="47">
        <f t="shared" si="132"/>
        <v>5.4</v>
      </c>
      <c r="CR91" s="47">
        <f t="shared" si="133"/>
        <v>6.1</v>
      </c>
      <c r="CS91" s="47">
        <f>IF('[1]Indicator Data'!AF92="No data","x",ROUND(IF('[1]Indicator Data'!AF92&gt;CS$2,10,IF('[1]Indicator Data'!AF92&lt;CS$3,0,10-(CS$2-'[1]Indicator Data'!AF92)/(CS$2-CS$3)*10)),1))</f>
        <v>5.2</v>
      </c>
      <c r="CT91" s="47">
        <f>IF('[1]Indicator Data'!AG92="No data","x",ROUND(IF('[1]Indicator Data'!AG92&gt;CT$2,10,IF('[1]Indicator Data'!AG92&lt;CT$3,0,10-(CT$2-'[1]Indicator Data'!AG92)/(CT$2-CT$3)*10)),1))</f>
        <v>5.4</v>
      </c>
      <c r="CU91" s="47">
        <f t="shared" si="134"/>
        <v>5.3</v>
      </c>
      <c r="CV91" s="47">
        <f>IF('[1]Indicator Data'!AB92="No data","x",ROUND(IF('[1]Indicator Data'!AB92&gt;CV$2,10,IF('[1]Indicator Data'!AB92&lt;CV$3,0,10-(CV$2-'[1]Indicator Data'!AB92)/(CV$2-CV$3)*10)),1))</f>
        <v>3.4</v>
      </c>
      <c r="CW91" s="47">
        <f t="shared" si="135"/>
        <v>6.4</v>
      </c>
      <c r="CX91" s="48">
        <f>IF('[1]Indicator Data'!AD92="No data","x",'[1]Indicator Data'!AD92/'[1]Indicator Data'!$CA92)</f>
        <v>1.2595938725677082E-4</v>
      </c>
      <c r="CY91" s="47">
        <f t="shared" si="117"/>
        <v>8.6999999999999993</v>
      </c>
      <c r="CZ91" s="47">
        <f>IF('[1]Indicator Data'!AE92="No data","x",ROUND(IF('[1]Indicator Data'!AE92&gt;CZ$2,0,IF('[1]Indicator Data'!AE92&lt;CZ$3,10,(CZ$2-'[1]Indicator Data'!AE92)/(CZ$2-CZ$3)*10)),1))</f>
        <v>4</v>
      </c>
      <c r="DA91" s="47">
        <f t="shared" si="136"/>
        <v>6.4</v>
      </c>
      <c r="DB91" s="47">
        <f t="shared" si="137"/>
        <v>6</v>
      </c>
      <c r="DC91" s="49">
        <f t="shared" si="118"/>
        <v>6.5</v>
      </c>
      <c r="DD91" s="51">
        <f t="shared" si="119"/>
        <v>5.0999999999999996</v>
      </c>
      <c r="DE91" s="47">
        <f>ROUND(IF('[1]Indicator Data'!AH92=0,0,IF('[1]Indicator Data'!AH92&gt;DE$2,10,IF('[1]Indicator Data'!AH92&lt;DE$3,0,10-(DE$2-'[1]Indicator Data'!AH92)/(DE$2-DE$3)*10))),1)</f>
        <v>8</v>
      </c>
      <c r="DF91" s="47">
        <f>ROUND(IF('[1]Indicator Data'!AI92=0,0,IF(LOG('[1]Indicator Data'!AI92)&gt;LOG(DF$2),10,IF(LOG('[1]Indicator Data'!AI92)&lt;LOG(DF$3),0,10-(LOG(DF$2)-LOG('[1]Indicator Data'!AI92))/(LOG(DF$2)-LOG(DF$3))*10))),1)</f>
        <v>7.3</v>
      </c>
      <c r="DG91" s="49">
        <f t="shared" si="120"/>
        <v>7.7</v>
      </c>
      <c r="DH91" s="47">
        <f>'[1]Indicator Data'!AJ92</f>
        <v>0</v>
      </c>
      <c r="DI91" s="47">
        <f>'[1]Indicator Data'!AK92</f>
        <v>0</v>
      </c>
      <c r="DJ91" s="49">
        <f t="shared" si="121"/>
        <v>0</v>
      </c>
      <c r="DK91" s="51">
        <f t="shared" si="122"/>
        <v>5.4</v>
      </c>
      <c r="DL91" s="20"/>
      <c r="DM91" s="52"/>
    </row>
    <row r="92" spans="1:117" s="6" customFormat="1" x14ac:dyDescent="0.3">
      <c r="A92" s="44" t="str">
        <f>'[1]Indicator Data'!A93</f>
        <v>Kiribati</v>
      </c>
      <c r="B92" s="45" t="str">
        <f>'[1]Indicator Data'!B93</f>
        <v>KIR</v>
      </c>
      <c r="C92" s="46">
        <f>ROUND(IF('[1]Indicator Data'!C93=0,0.1,IF(LOG('[1]Indicator Data'!C93)&gt;C$2,10,IF(LOG('[1]Indicator Data'!C93)&lt;C$3,0,10-(C$2-LOG('[1]Indicator Data'!C93))/(C$2-C$3)*10))),1)</f>
        <v>0.1</v>
      </c>
      <c r="D92" s="47">
        <f>ROUND(IF('[1]Indicator Data'!D93=0,0.1,IF(LOG('[1]Indicator Data'!D93)&gt;D$2,10,IF(LOG('[1]Indicator Data'!D93)&lt;D$3,0,10-(D$2-LOG('[1]Indicator Data'!D93))/(D$2-D$3)*10))),1)</f>
        <v>0.1</v>
      </c>
      <c r="E92" s="47">
        <f t="shared" si="79"/>
        <v>0.1</v>
      </c>
      <c r="F92" s="47">
        <f>IF('[1]Indicator Data'!E93="No data",0.1,(ROUND(IF('[1]Indicator Data'!E93=0,0,IF(LOG('[1]Indicator Data'!E93)&gt;F$2,10,IF(LOG('[1]Indicator Data'!E93)&lt;F$3,0,10-(F$2-LOG('[1]Indicator Data'!E93))/(F$2-F$3)*10))),1)))</f>
        <v>0.1</v>
      </c>
      <c r="G92" s="47">
        <f>ROUND(IF('[1]Indicator Data'!F93=0,0,IF(LOG('[1]Indicator Data'!F93)&gt;G$2,10,IF(LOG('[1]Indicator Data'!F93)&lt;G$3,0,10-(G$2-LOG('[1]Indicator Data'!F93))/(G$2-G$3)*10))),1)</f>
        <v>5.8</v>
      </c>
      <c r="H92" s="47">
        <f>ROUND(IF('[1]Indicator Data'!G93=0,0,IF(LOG('[1]Indicator Data'!G93)&gt;H$2,10,IF(LOG('[1]Indicator Data'!G93)&lt;H$3,0,10-(H$2-LOG('[1]Indicator Data'!G93))/(H$2-H$3)*10))),1)</f>
        <v>0</v>
      </c>
      <c r="I92" s="47">
        <f>ROUND(IF('[1]Indicator Data'!H93=0,0,IF(LOG('[1]Indicator Data'!H93)&gt;I$2,10,IF(LOG('[1]Indicator Data'!H93)&lt;I$3,0,10-(I$2-LOG('[1]Indicator Data'!H93))/(I$2-I$3)*10))),1)</f>
        <v>0</v>
      </c>
      <c r="J92" s="47">
        <f t="shared" si="80"/>
        <v>0</v>
      </c>
      <c r="K92" s="47">
        <f>ROUND(IF('[1]Indicator Data'!I93=0,0,IF(LOG('[1]Indicator Data'!I93)&gt;K$2,10,IF(LOG('[1]Indicator Data'!I93)&lt;K$3,0,10-(K$2-LOG('[1]Indicator Data'!I93))/(K$2-K$3)*10))),1)</f>
        <v>0</v>
      </c>
      <c r="L92" s="47">
        <f t="shared" si="81"/>
        <v>0</v>
      </c>
      <c r="M92" s="47">
        <f>ROUND(IF('[1]Indicator Data'!J93=0,0,IF(LOG('[1]Indicator Data'!J93)&gt;M$2,10,IF(LOG('[1]Indicator Data'!J93)&lt;M$3,0,10-(M$2-LOG('[1]Indicator Data'!J93))/(M$2-M$3)*10))),1)</f>
        <v>6</v>
      </c>
      <c r="N92" s="48">
        <f>'[1]Indicator Data'!C93/'[1]Indicator Data'!$CB93</f>
        <v>0</v>
      </c>
      <c r="O92" s="48">
        <f>'[1]Indicator Data'!D93/'[1]Indicator Data'!$CB93</f>
        <v>0</v>
      </c>
      <c r="P92" s="48" t="str">
        <f>IF(F92=0.1,"x",'[1]Indicator Data'!E93/'[1]Indicator Data'!$CB93)</f>
        <v>x</v>
      </c>
      <c r="Q92" s="48">
        <f>'[1]Indicator Data'!F93/'[1]Indicator Data'!$CB93</f>
        <v>2.6092446689312962E-4</v>
      </c>
      <c r="R92" s="48">
        <f>'[1]Indicator Data'!G93/'[1]Indicator Data'!$CB93</f>
        <v>1.2084941398260622E-5</v>
      </c>
      <c r="S92" s="48">
        <f>'[1]Indicator Data'!H93/'[1]Indicator Data'!$CB93</f>
        <v>0</v>
      </c>
      <c r="T92" s="48">
        <f>'[1]Indicator Data'!I93/'[1]Indicator Data'!$CB93</f>
        <v>0</v>
      </c>
      <c r="U92" s="48">
        <f>'[1]Indicator Data'!J93/'[1]Indicator Data'!$CB93</f>
        <v>2.134205986447792E-2</v>
      </c>
      <c r="V92" s="47">
        <f t="shared" si="82"/>
        <v>0</v>
      </c>
      <c r="W92" s="47">
        <f t="shared" si="83"/>
        <v>0</v>
      </c>
      <c r="X92" s="47">
        <f t="shared" si="84"/>
        <v>0</v>
      </c>
      <c r="Y92" s="47">
        <f t="shared" si="85"/>
        <v>0.1</v>
      </c>
      <c r="Z92" s="47">
        <f t="shared" si="86"/>
        <v>10</v>
      </c>
      <c r="AA92" s="47">
        <f t="shared" si="87"/>
        <v>0</v>
      </c>
      <c r="AB92" s="47">
        <f t="shared" si="88"/>
        <v>0</v>
      </c>
      <c r="AC92" s="47">
        <f t="shared" si="89"/>
        <v>0</v>
      </c>
      <c r="AD92" s="47">
        <f t="shared" si="90"/>
        <v>0</v>
      </c>
      <c r="AE92" s="47">
        <f t="shared" si="91"/>
        <v>0</v>
      </c>
      <c r="AF92" s="47">
        <f t="shared" si="92"/>
        <v>7.1</v>
      </c>
      <c r="AG92" s="47">
        <f>ROUND(IF('[1]Indicator Data'!K93=0,0,IF('[1]Indicator Data'!K93&gt;AG$2,10,IF('[1]Indicator Data'!K93&lt;AG$3,0,10-(AG$2-'[1]Indicator Data'!K93)/(AG$2-AG$3)*10))),1)</f>
        <v>1</v>
      </c>
      <c r="AH92" s="47">
        <f t="shared" si="93"/>
        <v>0.1</v>
      </c>
      <c r="AI92" s="47">
        <f t="shared" si="93"/>
        <v>0.1</v>
      </c>
      <c r="AJ92" s="47">
        <f t="shared" si="94"/>
        <v>0</v>
      </c>
      <c r="AK92" s="47">
        <f t="shared" si="94"/>
        <v>0</v>
      </c>
      <c r="AL92" s="47">
        <f t="shared" si="95"/>
        <v>0</v>
      </c>
      <c r="AM92" s="47">
        <f t="shared" si="96"/>
        <v>0</v>
      </c>
      <c r="AN92" s="47">
        <f t="shared" si="97"/>
        <v>6.6</v>
      </c>
      <c r="AO92" s="49">
        <f t="shared" si="98"/>
        <v>0.1</v>
      </c>
      <c r="AP92" s="49">
        <f t="shared" si="123"/>
        <v>0.1</v>
      </c>
      <c r="AQ92" s="49">
        <f t="shared" si="99"/>
        <v>8.6999999999999993</v>
      </c>
      <c r="AR92" s="49">
        <f t="shared" si="100"/>
        <v>0</v>
      </c>
      <c r="AS92" s="47">
        <f t="shared" si="101"/>
        <v>3.8</v>
      </c>
      <c r="AT92" s="47" t="str">
        <f>IF('[1]Indicator Data'!L93="No data","x",IF('[1]Indicator Data'!CC93&lt;1000,"x",ROUND((IF('[1]Indicator Data'!L93&gt;AT$2,10,IF('[1]Indicator Data'!L93&lt;AT$3,0,10-(AT$2-'[1]Indicator Data'!L93)/(AT$2-AT$3)*10))),1)))</f>
        <v>x</v>
      </c>
      <c r="AU92" s="49">
        <f t="shared" si="102"/>
        <v>3.8</v>
      </c>
      <c r="AV92" s="47" t="str">
        <f>IF('[1]Indicator Data'!M93="No data","x",ROUND(IF('[1]Indicator Data'!M93=0,0,IF(LOG('[1]Indicator Data'!M93)&gt;AV$2,10,IF(LOG('[1]Indicator Data'!M93)&lt;AV$3,0,10-(AV$2-LOG('[1]Indicator Data'!M93))/(AV$2-AV$3)*10))),1))</f>
        <v>x</v>
      </c>
      <c r="AW92" s="48" t="str">
        <f>IF(AV92="x","x",'[1]Indicator Data'!M93/'[1]Indicator Data'!$CB93)</f>
        <v>x</v>
      </c>
      <c r="AX92" s="47" t="str">
        <f t="shared" si="103"/>
        <v>x</v>
      </c>
      <c r="AY92" s="47" t="str">
        <f t="shared" si="124"/>
        <v>x</v>
      </c>
      <c r="AZ92" s="47" t="str">
        <f>IF('[1]Indicator Data'!N93="No data","x",ROUND(IF('[1]Indicator Data'!N93=0,0,IF(LOG('[1]Indicator Data'!N93)&gt;AZ$2,10,IF(LOG('[1]Indicator Data'!N93)&lt;AZ$3,0,10-(AZ$2-LOG('[1]Indicator Data'!N93))/(AZ$2-AZ$3)*10))),1))</f>
        <v>x</v>
      </c>
      <c r="BA92" s="48" t="str">
        <f>IF(AZ92="x","x",'[1]Indicator Data'!N93/'[1]Indicator Data'!$CB93)</f>
        <v>x</v>
      </c>
      <c r="BB92" s="47" t="str">
        <f t="shared" si="104"/>
        <v>x</v>
      </c>
      <c r="BC92" s="47" t="str">
        <f t="shared" si="125"/>
        <v>x</v>
      </c>
      <c r="BD92" s="47" t="str">
        <f>IF('[1]Indicator Data'!O93="No data","x",ROUND(IF('[1]Indicator Data'!O93=0,0,IF(LOG('[1]Indicator Data'!O93)&gt;BD$2,10,IF(LOG('[1]Indicator Data'!O93)&lt;BD$3,0,10-(BD$2-LOG('[1]Indicator Data'!O93))/(BD$2-BD$3)*10))),1))</f>
        <v>x</v>
      </c>
      <c r="BE92" s="48" t="str">
        <f>IF(BD92="x","x",'[1]Indicator Data'!O93/'[1]Indicator Data'!$CB93)</f>
        <v>x</v>
      </c>
      <c r="BF92" s="47" t="str">
        <f t="shared" si="105"/>
        <v>x</v>
      </c>
      <c r="BG92" s="47" t="str">
        <f t="shared" si="126"/>
        <v>x</v>
      </c>
      <c r="BH92" s="47" t="str">
        <f>IF('[1]Indicator Data'!P93="No data","x",ROUND(IF('[1]Indicator Data'!P93=0,0,IF(LOG('[1]Indicator Data'!P93)&gt;BH$2,10,IF(LOG('[1]Indicator Data'!P93)&lt;BH$3,0,10-(BH$2-LOG('[1]Indicator Data'!P93))/(BH$2-BH$3)*10))),1))</f>
        <v>x</v>
      </c>
      <c r="BI92" s="48" t="str">
        <f>IF(BH92="x","x",'[1]Indicator Data'!P93/'[1]Indicator Data'!$CB93)</f>
        <v>x</v>
      </c>
      <c r="BJ92" s="47" t="str">
        <f t="shared" si="106"/>
        <v>x</v>
      </c>
      <c r="BK92" s="47" t="str">
        <f t="shared" si="127"/>
        <v>x</v>
      </c>
      <c r="BL92" s="47" t="str">
        <f t="shared" si="128"/>
        <v>x</v>
      </c>
      <c r="BM92" s="47">
        <f>ROUND(IF('[1]Indicator Data'!Q93=0,0,IF(LOG('[1]Indicator Data'!Q93)&gt;BM$2,10,IF(LOG('[1]Indicator Data'!Q93)&lt;BM$3,0,10-(BM$2-LOG('[1]Indicator Data'!Q93))/(BM$2-BM$3)*10))),1)</f>
        <v>0</v>
      </c>
      <c r="BN92" s="50">
        <f>'[1]Indicator Data'!R93</f>
        <v>0</v>
      </c>
      <c r="BO92" s="47">
        <f t="shared" si="107"/>
        <v>0</v>
      </c>
      <c r="BP92" s="47">
        <f t="shared" si="108"/>
        <v>0</v>
      </c>
      <c r="BQ92" s="47">
        <f>ROUND(IF('[1]Indicator Data'!S93=0,0,IF(LOG('[1]Indicator Data'!S93)&gt;BQ$2,10,IF(LOG('[1]Indicator Data'!S93)&lt;BQ$3,0,10-(BQ$2-LOG('[1]Indicator Data'!S93))/(BQ$2-BQ$3)*10))),1)</f>
        <v>0</v>
      </c>
      <c r="BR92" s="50">
        <f>'[1]Indicator Data'!T93</f>
        <v>0</v>
      </c>
      <c r="BS92" s="47">
        <f t="shared" si="109"/>
        <v>0</v>
      </c>
      <c r="BT92" s="47">
        <f t="shared" si="110"/>
        <v>0</v>
      </c>
      <c r="BU92" s="47">
        <f t="shared" si="111"/>
        <v>0</v>
      </c>
      <c r="BV92" s="47">
        <f>ROUND(IF('[1]Indicator Data'!U93=0,0,IF(LOG('[1]Indicator Data'!U93)&gt;BV$2,10,IF(LOG('[1]Indicator Data'!U93)&lt;BV$3,0,10-(BV$2-LOG('[1]Indicator Data'!U93))/(BV$2-BV$3)*10))),1)</f>
        <v>0</v>
      </c>
      <c r="BW92" s="48">
        <f>'[1]Indicator Data'!U93/'[1]Indicator Data'!$CB93</f>
        <v>0</v>
      </c>
      <c r="BX92" s="47">
        <f t="shared" si="112"/>
        <v>0</v>
      </c>
      <c r="BY92" s="47">
        <f t="shared" si="129"/>
        <v>0</v>
      </c>
      <c r="BZ92" s="47">
        <f>ROUND(IF('[1]Indicator Data'!V93=0,0,IF(LOG('[1]Indicator Data'!V93)&gt;BZ$2,10,IF(LOG('[1]Indicator Data'!V93)&lt;BZ$3,0,10-(BZ$2-LOG('[1]Indicator Data'!V93))/(BZ$2-BZ$3)*10))),1)</f>
        <v>5</v>
      </c>
      <c r="CA92" s="48">
        <f>IF('[1]Indicator Data'!V93/'[1]Indicator Data'!$CB93&gt;1,1,'[1]Indicator Data'!V93/'[1]Indicator Data'!$CB93)</f>
        <v>0.26854066820566636</v>
      </c>
      <c r="CB92" s="47">
        <f t="shared" si="113"/>
        <v>2.7</v>
      </c>
      <c r="CC92" s="47">
        <f t="shared" si="130"/>
        <v>3.9</v>
      </c>
      <c r="CD92" s="47">
        <f>ROUND(IF('[1]Indicator Data'!W93=0,0,IF(LOG('[1]Indicator Data'!W93)&gt;CD$2,10,IF(LOG('[1]Indicator Data'!W93)&lt;CD$3,0,10-(CD$2-LOG('[1]Indicator Data'!W93))/(CD$2-CD$3)*10))),1)</f>
        <v>5.2</v>
      </c>
      <c r="CE92" s="48">
        <f>'[1]Indicator Data'!W93/'[1]Indicator Data'!$CB93</f>
        <v>0.36114480341206184</v>
      </c>
      <c r="CF92" s="47">
        <f t="shared" si="114"/>
        <v>3.6</v>
      </c>
      <c r="CG92" s="47">
        <f t="shared" si="131"/>
        <v>4.4000000000000004</v>
      </c>
      <c r="CH92" s="47">
        <f t="shared" si="115"/>
        <v>2.2999999999999998</v>
      </c>
      <c r="CI92" s="47">
        <f>IF('[1]Indicator Data'!BR93="No data","x",ROUND(IF('[1]Indicator Data'!BR93&gt;CI$2,0,IF('[1]Indicator Data'!BR93&lt;CI$3,10,(CI$2-'[1]Indicator Data'!BR93)/(CI$2-CI$3)*10)),1))</f>
        <v>5.8</v>
      </c>
      <c r="CJ92" s="47">
        <f>IF('[1]Indicator Data'!BS93="No data","x",ROUND(IF('[1]Indicator Data'!BS93&gt;CJ$2,0,IF('[1]Indicator Data'!BS93&lt;CJ$3,10,(CJ$2-'[1]Indicator Data'!BS93)/(CJ$2-CJ$3)*10)),1))</f>
        <v>4.7</v>
      </c>
      <c r="CK92" s="47" t="str">
        <f>IF('[1]Indicator Data'!AC93="No data","x",ROUND(IF('[1]Indicator Data'!AC93&gt;CK$2,0,IF('[1]Indicator Data'!AC93&lt;CK$3,10,(CK$2-'[1]Indicator Data'!AC93)/(CK$2-CK$3)*10)),1))</f>
        <v>x</v>
      </c>
      <c r="CL92" s="47">
        <f t="shared" si="116"/>
        <v>5.3</v>
      </c>
      <c r="CM92" s="47">
        <f>IF('[1]Indicator Data'!X93="No data","x",ROUND(IF(LOG('[1]Indicator Data'!X93)&gt;CM$2,10,IF(LOG('[1]Indicator Data'!X93)&lt;CM$3,0,10-(CM$2-LOG('[1]Indicator Data'!X93))/(CM$2-CM$3)*10)),1))</f>
        <v>7.2</v>
      </c>
      <c r="CN92" s="47">
        <f>IF('[1]Indicator Data'!Y93="No data","x",ROUND(IF('[1]Indicator Data'!Y93&gt;CN$2,10,IF('[1]Indicator Data'!Y93&lt;CN$3,0,10-(CN$2-'[1]Indicator Data'!Y93)/(CN$2-CN$3)*10)),1))</f>
        <v>5.9</v>
      </c>
      <c r="CO92" s="47">
        <f>IF('[1]Indicator Data'!Z93="No data","x",ROUND(IF('[1]Indicator Data'!Z93&gt;CO$2,10,IF('[1]Indicator Data'!Z93&lt;CO$3,0,10-(CO$2-'[1]Indicator Data'!Z93)/(CO$2-CO$3)*10)),1))</f>
        <v>5.6</v>
      </c>
      <c r="CP92" s="47" t="str">
        <f>IF('[1]Indicator Data'!AA93="No data","x",ROUND(IF('[1]Indicator Data'!AA93&gt;CP$2,10,IF('[1]Indicator Data'!AA93&lt;CP$3,0,10-(CP$2-'[1]Indicator Data'!AA93)/(CP$2-CP$3)*10)),1))</f>
        <v>x</v>
      </c>
      <c r="CQ92" s="47">
        <f t="shared" si="132"/>
        <v>6.2</v>
      </c>
      <c r="CR92" s="47">
        <f t="shared" si="133"/>
        <v>5.9</v>
      </c>
      <c r="CS92" s="47" t="str">
        <f>IF('[1]Indicator Data'!AF93="No data","x",ROUND(IF('[1]Indicator Data'!AF93&gt;CS$2,10,IF('[1]Indicator Data'!AF93&lt;CS$3,0,10-(CS$2-'[1]Indicator Data'!AF93)/(CS$2-CS$3)*10)),1))</f>
        <v>x</v>
      </c>
      <c r="CT92" s="47">
        <f>IF('[1]Indicator Data'!AG93="No data","x",ROUND(IF('[1]Indicator Data'!AG93&gt;CT$2,10,IF('[1]Indicator Data'!AG93&lt;CT$3,0,10-(CT$2-'[1]Indicator Data'!AG93)/(CT$2-CT$3)*10)),1))</f>
        <v>5.0999999999999996</v>
      </c>
      <c r="CU92" s="47">
        <f t="shared" si="134"/>
        <v>6</v>
      </c>
      <c r="CV92" s="47">
        <f>IF('[1]Indicator Data'!AB93="No data","x",ROUND(IF('[1]Indicator Data'!AB93&gt;CV$2,10,IF('[1]Indicator Data'!AB93&lt;CV$3,0,10-(CV$2-'[1]Indicator Data'!AB93)/(CV$2-CV$3)*10)),1))</f>
        <v>9.5</v>
      </c>
      <c r="CW92" s="47">
        <f t="shared" si="135"/>
        <v>6.7</v>
      </c>
      <c r="CX92" s="48" t="str">
        <f>IF('[1]Indicator Data'!AD93="No data","x",'[1]Indicator Data'!AD93/'[1]Indicator Data'!$CA93)</f>
        <v>x</v>
      </c>
      <c r="CY92" s="47" t="str">
        <f t="shared" si="117"/>
        <v>x</v>
      </c>
      <c r="CZ92" s="47">
        <f>IF('[1]Indicator Data'!AE93="No data","x",ROUND(IF('[1]Indicator Data'!AE93&gt;CZ$2,0,IF('[1]Indicator Data'!AE93&lt;CZ$3,10,(CZ$2-'[1]Indicator Data'!AE93)/(CZ$2-CZ$3)*10)),1))</f>
        <v>2</v>
      </c>
      <c r="DA92" s="47">
        <f t="shared" si="136"/>
        <v>2</v>
      </c>
      <c r="DB92" s="47">
        <f t="shared" si="137"/>
        <v>4.9000000000000004</v>
      </c>
      <c r="DC92" s="49">
        <f t="shared" si="118"/>
        <v>4.5</v>
      </c>
      <c r="DD92" s="51">
        <f t="shared" si="119"/>
        <v>3.8</v>
      </c>
      <c r="DE92" s="47">
        <f>ROUND(IF('[1]Indicator Data'!AH93=0,0,IF('[1]Indicator Data'!AH93&gt;DE$2,10,IF('[1]Indicator Data'!AH93&lt;DE$3,0,10-(DE$2-'[1]Indicator Data'!AH93)/(DE$2-DE$3)*10))),1)</f>
        <v>0</v>
      </c>
      <c r="DF92" s="47">
        <f>ROUND(IF('[1]Indicator Data'!AI93=0,0,IF(LOG('[1]Indicator Data'!AI93)&gt;LOG(DF$2),10,IF(LOG('[1]Indicator Data'!AI93)&lt;LOG(DF$3),0,10-(LOG(DF$2)-LOG('[1]Indicator Data'!AI93))/(LOG(DF$2)-LOG(DF$3))*10))),1)</f>
        <v>0</v>
      </c>
      <c r="DG92" s="49">
        <f t="shared" si="120"/>
        <v>0</v>
      </c>
      <c r="DH92" s="47">
        <f>'[1]Indicator Data'!AJ93</f>
        <v>0</v>
      </c>
      <c r="DI92" s="47">
        <f>'[1]Indicator Data'!AK93</f>
        <v>0</v>
      </c>
      <c r="DJ92" s="49">
        <f t="shared" si="121"/>
        <v>0</v>
      </c>
      <c r="DK92" s="51">
        <f t="shared" si="122"/>
        <v>0</v>
      </c>
      <c r="DL92" s="20"/>
      <c r="DM92" s="52"/>
    </row>
    <row r="93" spans="1:117" s="6" customFormat="1" x14ac:dyDescent="0.3">
      <c r="A93" s="44" t="str">
        <f>'[1]Indicator Data'!A94</f>
        <v>Korea DPR</v>
      </c>
      <c r="B93" s="45" t="str">
        <f>'[1]Indicator Data'!B94</f>
        <v>PRK</v>
      </c>
      <c r="C93" s="46">
        <f>ROUND(IF('[1]Indicator Data'!C94=0,0.1,IF(LOG('[1]Indicator Data'!C94)&gt;C$2,10,IF(LOG('[1]Indicator Data'!C94)&lt;C$3,0,10-(C$2-LOG('[1]Indicator Data'!C94))/(C$2-C$3)*10))),1)</f>
        <v>8.6999999999999993</v>
      </c>
      <c r="D93" s="47">
        <f>ROUND(IF('[1]Indicator Data'!D94=0,0.1,IF(LOG('[1]Indicator Data'!D94)&gt;D$2,10,IF(LOG('[1]Indicator Data'!D94)&lt;D$3,0,10-(D$2-LOG('[1]Indicator Data'!D94))/(D$2-D$3)*10))),1)</f>
        <v>0.1</v>
      </c>
      <c r="E93" s="47">
        <f t="shared" si="79"/>
        <v>6</v>
      </c>
      <c r="F93" s="47">
        <f>IF('[1]Indicator Data'!E94="No data",0.1,(ROUND(IF('[1]Indicator Data'!E94=0,0,IF(LOG('[1]Indicator Data'!E94)&gt;F$2,10,IF(LOG('[1]Indicator Data'!E94)&lt;F$3,0,10-(F$2-LOG('[1]Indicator Data'!E94))/(F$2-F$3)*10))),1)))</f>
        <v>8.4</v>
      </c>
      <c r="G93" s="47">
        <f>ROUND(IF('[1]Indicator Data'!F94=0,0,IF(LOG('[1]Indicator Data'!F94)&gt;G$2,10,IF(LOG('[1]Indicator Data'!F94)&lt;G$3,0,10-(G$2-LOG('[1]Indicator Data'!F94))/(G$2-G$3)*10))),1)</f>
        <v>4.8</v>
      </c>
      <c r="H93" s="47">
        <f>ROUND(IF('[1]Indicator Data'!G94=0,0,IF(LOG('[1]Indicator Data'!G94)&gt;H$2,10,IF(LOG('[1]Indicator Data'!G94)&lt;H$3,0,10-(H$2-LOG('[1]Indicator Data'!G94))/(H$2-H$3)*10))),1)</f>
        <v>8.6999999999999993</v>
      </c>
      <c r="I93" s="47">
        <f>ROUND(IF('[1]Indicator Data'!H94=0,0,IF(LOG('[1]Indicator Data'!H94)&gt;I$2,10,IF(LOG('[1]Indicator Data'!H94)&lt;I$3,0,10-(I$2-LOG('[1]Indicator Data'!H94))/(I$2-I$3)*10))),1)</f>
        <v>9.3000000000000007</v>
      </c>
      <c r="J93" s="47">
        <f t="shared" si="80"/>
        <v>9</v>
      </c>
      <c r="K93" s="47">
        <f>ROUND(IF('[1]Indicator Data'!I94=0,0,IF(LOG('[1]Indicator Data'!I94)&gt;K$2,10,IF(LOG('[1]Indicator Data'!I94)&lt;K$3,0,10-(K$2-LOG('[1]Indicator Data'!I94))/(K$2-K$3)*10))),1)</f>
        <v>7.3</v>
      </c>
      <c r="L93" s="47">
        <f t="shared" si="81"/>
        <v>8.3000000000000007</v>
      </c>
      <c r="M93" s="47">
        <f>ROUND(IF('[1]Indicator Data'!J94=0,0,IF(LOG('[1]Indicator Data'!J94)&gt;M$2,10,IF(LOG('[1]Indicator Data'!J94)&lt;M$3,0,10-(M$2-LOG('[1]Indicator Data'!J94))/(M$2-M$3)*10))),1)</f>
        <v>10</v>
      </c>
      <c r="N93" s="48">
        <f>'[1]Indicator Data'!C94/'[1]Indicator Data'!$CB94</f>
        <v>1.2001765623695509E-3</v>
      </c>
      <c r="O93" s="48">
        <f>'[1]Indicator Data'!D94/'[1]Indicator Data'!$CB94</f>
        <v>0</v>
      </c>
      <c r="P93" s="48">
        <f>IF(F93=0.1,"x",'[1]Indicator Data'!E94/'[1]Indicator Data'!$CB94)</f>
        <v>9.0540088676033994E-3</v>
      </c>
      <c r="Q93" s="48">
        <f>'[1]Indicator Data'!F94/'[1]Indicator Data'!$CB94</f>
        <v>3.0112292994446468E-7</v>
      </c>
      <c r="R93" s="48">
        <f>'[1]Indicator Data'!G94/'[1]Indicator Data'!$CB94</f>
        <v>1.2614662132769993E-2</v>
      </c>
      <c r="S93" s="48">
        <f>'[1]Indicator Data'!H94/'[1]Indicator Data'!$CB94</f>
        <v>1.3918094962104843E-3</v>
      </c>
      <c r="T93" s="48">
        <f>'[1]Indicator Data'!I94/'[1]Indicator Data'!$CB94</f>
        <v>1.7028049165960118E-3</v>
      </c>
      <c r="U93" s="48">
        <f>'[1]Indicator Data'!J94/'[1]Indicator Data'!$CB94</f>
        <v>2.4321442861684615E-2</v>
      </c>
      <c r="V93" s="47">
        <f t="shared" si="82"/>
        <v>6</v>
      </c>
      <c r="W93" s="47">
        <f t="shared" si="83"/>
        <v>0</v>
      </c>
      <c r="X93" s="47">
        <f t="shared" si="84"/>
        <v>3.6</v>
      </c>
      <c r="Y93" s="47">
        <f t="shared" si="85"/>
        <v>6</v>
      </c>
      <c r="Z93" s="47">
        <f t="shared" si="86"/>
        <v>4.4000000000000004</v>
      </c>
      <c r="AA93" s="47">
        <f t="shared" si="87"/>
        <v>7</v>
      </c>
      <c r="AB93" s="47">
        <f t="shared" si="88"/>
        <v>2.8</v>
      </c>
      <c r="AC93" s="47">
        <f t="shared" si="89"/>
        <v>5.3</v>
      </c>
      <c r="AD93" s="47">
        <f t="shared" si="90"/>
        <v>1.7</v>
      </c>
      <c r="AE93" s="47">
        <f t="shared" si="91"/>
        <v>3.7</v>
      </c>
      <c r="AF93" s="47">
        <f t="shared" si="92"/>
        <v>8.1</v>
      </c>
      <c r="AG93" s="47">
        <f>ROUND(IF('[1]Indicator Data'!K94=0,0,IF('[1]Indicator Data'!K94&gt;AG$2,10,IF('[1]Indicator Data'!K94&lt;AG$3,0,10-(AG$2-'[1]Indicator Data'!K94)/(AG$2-AG$3)*10))),1)</f>
        <v>3.8</v>
      </c>
      <c r="AH93" s="47">
        <f t="shared" si="93"/>
        <v>7.4</v>
      </c>
      <c r="AI93" s="47">
        <f t="shared" si="93"/>
        <v>0.1</v>
      </c>
      <c r="AJ93" s="47">
        <f t="shared" si="94"/>
        <v>7.9</v>
      </c>
      <c r="AK93" s="47">
        <f t="shared" si="94"/>
        <v>6.1</v>
      </c>
      <c r="AL93" s="47">
        <f t="shared" si="95"/>
        <v>7.1</v>
      </c>
      <c r="AM93" s="47">
        <f t="shared" si="96"/>
        <v>4.5</v>
      </c>
      <c r="AN93" s="47">
        <f t="shared" si="97"/>
        <v>9.3000000000000007</v>
      </c>
      <c r="AO93" s="49">
        <f t="shared" si="98"/>
        <v>4.9000000000000004</v>
      </c>
      <c r="AP93" s="49">
        <f t="shared" si="123"/>
        <v>7.4</v>
      </c>
      <c r="AQ93" s="49">
        <f t="shared" si="99"/>
        <v>4.5999999999999996</v>
      </c>
      <c r="AR93" s="49">
        <f t="shared" si="100"/>
        <v>6.5</v>
      </c>
      <c r="AS93" s="47">
        <f t="shared" si="101"/>
        <v>6.6</v>
      </c>
      <c r="AT93" s="47">
        <f>IF('[1]Indicator Data'!L94="No data","x",IF('[1]Indicator Data'!CC94&lt;1000,"x",ROUND((IF('[1]Indicator Data'!L94&gt;AT$2,10,IF('[1]Indicator Data'!L94&lt;AT$3,0,10-(AT$2-'[1]Indicator Data'!L94)/(AT$2-AT$3)*10))),1)))</f>
        <v>1</v>
      </c>
      <c r="AU93" s="49">
        <f t="shared" si="102"/>
        <v>3.8</v>
      </c>
      <c r="AV93" s="47">
        <f>IF('[1]Indicator Data'!M94="No data","x",ROUND(IF('[1]Indicator Data'!M94=0,0,IF(LOG('[1]Indicator Data'!M94)&gt;AV$2,10,IF(LOG('[1]Indicator Data'!M94)&lt;AV$3,0,10-(AV$2-LOG('[1]Indicator Data'!M94))/(AV$2-AV$3)*10))),1))</f>
        <v>0</v>
      </c>
      <c r="AW93" s="48">
        <f>IF(AV93="x","x",'[1]Indicator Data'!M94/'[1]Indicator Data'!$CB94)</f>
        <v>0</v>
      </c>
      <c r="AX93" s="47">
        <f t="shared" si="103"/>
        <v>0</v>
      </c>
      <c r="AY93" s="47">
        <f t="shared" si="124"/>
        <v>0</v>
      </c>
      <c r="AZ93" s="47" t="str">
        <f>IF('[1]Indicator Data'!N94="No data","x",ROUND(IF('[1]Indicator Data'!N94=0,0,IF(LOG('[1]Indicator Data'!N94)&gt;AZ$2,10,IF(LOG('[1]Indicator Data'!N94)&lt;AZ$3,0,10-(AZ$2-LOG('[1]Indicator Data'!N94))/(AZ$2-AZ$3)*10))),1))</f>
        <v>x</v>
      </c>
      <c r="BA93" s="48" t="str">
        <f>IF(AZ93="x","x",'[1]Indicator Data'!N94/'[1]Indicator Data'!$CB94)</f>
        <v>x</v>
      </c>
      <c r="BB93" s="47" t="str">
        <f t="shared" si="104"/>
        <v>x</v>
      </c>
      <c r="BC93" s="47" t="str">
        <f t="shared" si="125"/>
        <v>x</v>
      </c>
      <c r="BD93" s="47" t="str">
        <f>IF('[1]Indicator Data'!O94="No data","x",ROUND(IF('[1]Indicator Data'!O94=0,0,IF(LOG('[1]Indicator Data'!O94)&gt;BD$2,10,IF(LOG('[1]Indicator Data'!O94)&lt;BD$3,0,10-(BD$2-LOG('[1]Indicator Data'!O94))/(BD$2-BD$3)*10))),1))</f>
        <v>x</v>
      </c>
      <c r="BE93" s="48" t="str">
        <f>IF(BD93="x","x",'[1]Indicator Data'!O94/'[1]Indicator Data'!$CB94)</f>
        <v>x</v>
      </c>
      <c r="BF93" s="47" t="str">
        <f t="shared" si="105"/>
        <v>x</v>
      </c>
      <c r="BG93" s="47" t="str">
        <f t="shared" si="126"/>
        <v>x</v>
      </c>
      <c r="BH93" s="47" t="str">
        <f>IF('[1]Indicator Data'!P94="No data","x",ROUND(IF('[1]Indicator Data'!P94=0,0,IF(LOG('[1]Indicator Data'!P94)&gt;BH$2,10,IF(LOG('[1]Indicator Data'!P94)&lt;BH$3,0,10-(BH$2-LOG('[1]Indicator Data'!P94))/(BH$2-BH$3)*10))),1))</f>
        <v>x</v>
      </c>
      <c r="BI93" s="48" t="str">
        <f>IF(BH93="x","x",'[1]Indicator Data'!P94/'[1]Indicator Data'!$CB94)</f>
        <v>x</v>
      </c>
      <c r="BJ93" s="47" t="str">
        <f t="shared" si="106"/>
        <v>x</v>
      </c>
      <c r="BK93" s="47" t="str">
        <f t="shared" si="127"/>
        <v>x</v>
      </c>
      <c r="BL93" s="47">
        <f t="shared" si="128"/>
        <v>0</v>
      </c>
      <c r="BM93" s="47">
        <f>ROUND(IF('[1]Indicator Data'!Q94=0,0,IF(LOG('[1]Indicator Data'!Q94)&gt;BM$2,10,IF(LOG('[1]Indicator Data'!Q94)&lt;BM$3,0,10-(BM$2-LOG('[1]Indicator Data'!Q94))/(BM$2-BM$3)*10))),1)</f>
        <v>9.1999999999999993</v>
      </c>
      <c r="BN93" s="50">
        <f>'[1]Indicator Data'!R94</f>
        <v>0.97216895000000003</v>
      </c>
      <c r="BO93" s="47">
        <f t="shared" si="107"/>
        <v>9.6999999999999993</v>
      </c>
      <c r="BP93" s="47">
        <f t="shared" si="108"/>
        <v>9.5</v>
      </c>
      <c r="BQ93" s="47">
        <f>ROUND(IF('[1]Indicator Data'!S94=0,0,IF(LOG('[1]Indicator Data'!S94)&gt;BQ$2,10,IF(LOG('[1]Indicator Data'!S94)&lt;BQ$3,0,10-(BQ$2-LOG('[1]Indicator Data'!S94))/(BQ$2-BQ$3)*10))),1)</f>
        <v>9.1</v>
      </c>
      <c r="BR93" s="50">
        <f>'[1]Indicator Data'!T94</f>
        <v>0.94616165900000004</v>
      </c>
      <c r="BS93" s="47">
        <f t="shared" si="109"/>
        <v>9.5</v>
      </c>
      <c r="BT93" s="47">
        <f t="shared" si="110"/>
        <v>9.3000000000000007</v>
      </c>
      <c r="BU93" s="47">
        <f t="shared" si="111"/>
        <v>9.4</v>
      </c>
      <c r="BV93" s="47">
        <f>ROUND(IF('[1]Indicator Data'!U94=0,0,IF(LOG('[1]Indicator Data'!U94)&gt;BV$2,10,IF(LOG('[1]Indicator Data'!U94)&lt;BV$3,0,10-(BV$2-LOG('[1]Indicator Data'!U94))/(BV$2-BV$3)*10))),1)</f>
        <v>0</v>
      </c>
      <c r="BW93" s="48">
        <f>'[1]Indicator Data'!U94/'[1]Indicator Data'!$CB94</f>
        <v>0</v>
      </c>
      <c r="BX93" s="47">
        <f t="shared" si="112"/>
        <v>0</v>
      </c>
      <c r="BY93" s="47">
        <f t="shared" si="129"/>
        <v>0</v>
      </c>
      <c r="BZ93" s="47">
        <f>ROUND(IF('[1]Indicator Data'!V94=0,0,IF(LOG('[1]Indicator Data'!V94)&gt;BZ$2,10,IF(LOG('[1]Indicator Data'!V94)&lt;BZ$3,0,10-(BZ$2-LOG('[1]Indicator Data'!V94))/(BZ$2-BZ$3)*10))),1)</f>
        <v>7.8</v>
      </c>
      <c r="CA93" s="48">
        <f>IF('[1]Indicator Data'!V94/'[1]Indicator Data'!$CB94&gt;1,1,'[1]Indicator Data'!V94/'[1]Indicator Data'!$CB94)</f>
        <v>0.1194816992080419</v>
      </c>
      <c r="CB93" s="47">
        <f t="shared" si="113"/>
        <v>1.2</v>
      </c>
      <c r="CC93" s="47">
        <f t="shared" si="130"/>
        <v>5.4</v>
      </c>
      <c r="CD93" s="47">
        <f>ROUND(IF('[1]Indicator Data'!W94=0,0,IF(LOG('[1]Indicator Data'!W94)&gt;CD$2,10,IF(LOG('[1]Indicator Data'!W94)&lt;CD$3,0,10-(CD$2-LOG('[1]Indicator Data'!W94))/(CD$2-CD$3)*10))),1)</f>
        <v>0</v>
      </c>
      <c r="CE93" s="48">
        <f>'[1]Indicator Data'!W94/'[1]Indicator Data'!$CB94</f>
        <v>0</v>
      </c>
      <c r="CF93" s="47">
        <f t="shared" si="114"/>
        <v>0</v>
      </c>
      <c r="CG93" s="47">
        <f t="shared" si="131"/>
        <v>0</v>
      </c>
      <c r="CH93" s="47">
        <f t="shared" si="115"/>
        <v>5.2</v>
      </c>
      <c r="CI93" s="47">
        <f>IF('[1]Indicator Data'!BR94="No data","x",ROUND(IF('[1]Indicator Data'!BR94&gt;CI$2,0,IF('[1]Indicator Data'!BR94&lt;CI$3,10,(CI$2-'[1]Indicator Data'!BR94)/(CI$2-CI$3)*10)),1))</f>
        <v>1.9</v>
      </c>
      <c r="CJ93" s="47">
        <f>IF('[1]Indicator Data'!BS94="No data","x",ROUND(IF('[1]Indicator Data'!BS94&gt;CJ$2,0,IF('[1]Indicator Data'!BS94&lt;CJ$3,10,(CJ$2-'[1]Indicator Data'!BS94)/(CJ$2-CJ$3)*10)),1))</f>
        <v>0.9</v>
      </c>
      <c r="CK93" s="47" t="str">
        <f>IF('[1]Indicator Data'!AC94="No data","x",ROUND(IF('[1]Indicator Data'!AC94&gt;CK$2,0,IF('[1]Indicator Data'!AC94&lt;CK$3,10,(CK$2-'[1]Indicator Data'!AC94)/(CK$2-CK$3)*10)),1))</f>
        <v>x</v>
      </c>
      <c r="CL93" s="47">
        <f t="shared" si="116"/>
        <v>1.4</v>
      </c>
      <c r="CM93" s="47">
        <f>IF('[1]Indicator Data'!X94="No data","x",ROUND(IF(LOG('[1]Indicator Data'!X94)&gt;CM$2,10,IF(LOG('[1]Indicator Data'!X94)&lt;CM$3,0,10-(CM$2-LOG('[1]Indicator Data'!X94))/(CM$2-CM$3)*10)),1))</f>
        <v>7.8</v>
      </c>
      <c r="CN93" s="47">
        <f>IF('[1]Indicator Data'!Y94="No data","x",ROUND(IF('[1]Indicator Data'!Y94&gt;CN$2,10,IF('[1]Indicator Data'!Y94&lt;CN$3,0,10-(CN$2-'[1]Indicator Data'!Y94)/(CN$2-CN$3)*10)),1))</f>
        <v>1.7</v>
      </c>
      <c r="CO93" s="47">
        <f>IF('[1]Indicator Data'!Z94="No data","x",ROUND(IF('[1]Indicator Data'!Z94&gt;CO$2,10,IF('[1]Indicator Data'!Z94&lt;CO$3,0,10-(CO$2-'[1]Indicator Data'!Z94)/(CO$2-CO$3)*10)),1))</f>
        <v>6.2</v>
      </c>
      <c r="CP93" s="47">
        <f>IF('[1]Indicator Data'!AA94="No data","x",ROUND(IF('[1]Indicator Data'!AA94&gt;CP$2,10,IF('[1]Indicator Data'!AA94&lt;CP$3,0,10-(CP$2-'[1]Indicator Data'!AA94)/(CP$2-CP$3)*10)),1))</f>
        <v>4.8</v>
      </c>
      <c r="CQ93" s="47">
        <f t="shared" si="132"/>
        <v>5.0999999999999996</v>
      </c>
      <c r="CR93" s="47">
        <f t="shared" si="133"/>
        <v>3.9</v>
      </c>
      <c r="CS93" s="47" t="str">
        <f>IF('[1]Indicator Data'!AF94="No data","x",ROUND(IF('[1]Indicator Data'!AF94&gt;CS$2,10,IF('[1]Indicator Data'!AF94&lt;CS$3,0,10-(CS$2-'[1]Indicator Data'!AF94)/(CS$2-CS$3)*10)),1))</f>
        <v>x</v>
      </c>
      <c r="CT93" s="47">
        <f>IF('[1]Indicator Data'!AG94="No data","x",ROUND(IF('[1]Indicator Data'!AG94&gt;CT$2,10,IF('[1]Indicator Data'!AG94&lt;CT$3,0,10-(CT$2-'[1]Indicator Data'!AG94)/(CT$2-CT$3)*10)),1))</f>
        <v>1.2</v>
      </c>
      <c r="CU93" s="47">
        <f t="shared" si="134"/>
        <v>4.3</v>
      </c>
      <c r="CV93" s="47">
        <f>IF('[1]Indicator Data'!AB94="No data","x",ROUND(IF('[1]Indicator Data'!AB94&gt;CV$2,10,IF('[1]Indicator Data'!AB94&lt;CV$3,0,10-(CV$2-'[1]Indicator Data'!AB94)/(CV$2-CV$3)*10)),1))</f>
        <v>0</v>
      </c>
      <c r="CW93" s="47">
        <f t="shared" si="135"/>
        <v>0.9</v>
      </c>
      <c r="CX93" s="48" t="str">
        <f>IF('[1]Indicator Data'!AD94="No data","x",'[1]Indicator Data'!AD94/'[1]Indicator Data'!$CA94)</f>
        <v>x</v>
      </c>
      <c r="CY93" s="47" t="str">
        <f t="shared" si="117"/>
        <v>x</v>
      </c>
      <c r="CZ93" s="47">
        <f>IF('[1]Indicator Data'!AE94="No data","x",ROUND(IF('[1]Indicator Data'!AE94&gt;CZ$2,0,IF('[1]Indicator Data'!AE94&lt;CZ$3,10,(CZ$2-'[1]Indicator Data'!AE94)/(CZ$2-CZ$3)*10)),1))</f>
        <v>4</v>
      </c>
      <c r="DA93" s="47">
        <f t="shared" si="136"/>
        <v>4</v>
      </c>
      <c r="DB93" s="47">
        <f t="shared" si="137"/>
        <v>3.1</v>
      </c>
      <c r="DC93" s="49">
        <f t="shared" si="118"/>
        <v>3.3</v>
      </c>
      <c r="DD93" s="51">
        <f t="shared" si="119"/>
        <v>5.3</v>
      </c>
      <c r="DE93" s="47">
        <f>ROUND(IF('[1]Indicator Data'!AH94=0,0,IF('[1]Indicator Data'!AH94&gt;DE$2,10,IF('[1]Indicator Data'!AH94&lt;DE$3,0,10-(DE$2-'[1]Indicator Data'!AH94)/(DE$2-DE$3)*10))),1)</f>
        <v>1.9</v>
      </c>
      <c r="DF93" s="47">
        <f>ROUND(IF('[1]Indicator Data'!AI94=0,0,IF(LOG('[1]Indicator Data'!AI94)&gt;LOG(DF$2),10,IF(LOG('[1]Indicator Data'!AI94)&lt;LOG(DF$3),0,10-(LOG(DF$2)-LOG('[1]Indicator Data'!AI94))/(LOG(DF$2)-LOG(DF$3))*10))),1)</f>
        <v>4.5</v>
      </c>
      <c r="DG93" s="49">
        <f t="shared" si="120"/>
        <v>3.3</v>
      </c>
      <c r="DH93" s="47">
        <f>'[1]Indicator Data'!AJ94</f>
        <v>0</v>
      </c>
      <c r="DI93" s="47">
        <f>'[1]Indicator Data'!AK94</f>
        <v>0</v>
      </c>
      <c r="DJ93" s="49">
        <f t="shared" si="121"/>
        <v>0</v>
      </c>
      <c r="DK93" s="51">
        <f t="shared" si="122"/>
        <v>2.2999999999999998</v>
      </c>
      <c r="DL93" s="20"/>
      <c r="DM93" s="52"/>
    </row>
    <row r="94" spans="1:117" s="6" customFormat="1" x14ac:dyDescent="0.3">
      <c r="A94" s="44" t="str">
        <f>'[1]Indicator Data'!A95</f>
        <v>Korea Republic of</v>
      </c>
      <c r="B94" s="45" t="str">
        <f>'[1]Indicator Data'!B95</f>
        <v>KOR</v>
      </c>
      <c r="C94" s="46">
        <f>ROUND(IF('[1]Indicator Data'!C95=0,0.1,IF(LOG('[1]Indicator Data'!C95)&gt;C$2,10,IF(LOG('[1]Indicator Data'!C95)&lt;C$3,0,10-(C$2-LOG('[1]Indicator Data'!C95))/(C$2-C$3)*10))),1)</f>
        <v>10</v>
      </c>
      <c r="D94" s="47">
        <f>ROUND(IF('[1]Indicator Data'!D95=0,0.1,IF(LOG('[1]Indicator Data'!D95)&gt;D$2,10,IF(LOG('[1]Indicator Data'!D95)&lt;D$3,0,10-(D$2-LOG('[1]Indicator Data'!D95))/(D$2-D$3)*10))),1)</f>
        <v>0.1</v>
      </c>
      <c r="E94" s="47">
        <f t="shared" si="79"/>
        <v>7.6</v>
      </c>
      <c r="F94" s="47">
        <f>IF('[1]Indicator Data'!E95="No data",0.1,(ROUND(IF('[1]Indicator Data'!E95=0,0,IF(LOG('[1]Indicator Data'!E95)&gt;F$2,10,IF(LOG('[1]Indicator Data'!E95)&lt;F$3,0,10-(F$2-LOG('[1]Indicator Data'!E95))/(F$2-F$3)*10))),1)))</f>
        <v>7.1</v>
      </c>
      <c r="G94" s="47">
        <f>ROUND(IF('[1]Indicator Data'!F95=0,0,IF(LOG('[1]Indicator Data'!F95)&gt;G$2,10,IF(LOG('[1]Indicator Data'!F95)&lt;G$3,0,10-(G$2-LOG('[1]Indicator Data'!F95))/(G$2-G$3)*10))),1)</f>
        <v>7.6</v>
      </c>
      <c r="H94" s="47">
        <f>ROUND(IF('[1]Indicator Data'!G95=0,0,IF(LOG('[1]Indicator Data'!G95)&gt;H$2,10,IF(LOG('[1]Indicator Data'!G95)&lt;H$3,0,10-(H$2-LOG('[1]Indicator Data'!G95))/(H$2-H$3)*10))),1)</f>
        <v>9.9</v>
      </c>
      <c r="I94" s="47">
        <f>ROUND(IF('[1]Indicator Data'!H95=0,0,IF(LOG('[1]Indicator Data'!H95)&gt;I$2,10,IF(LOG('[1]Indicator Data'!H95)&lt;I$3,0,10-(I$2-LOG('[1]Indicator Data'!H95))/(I$2-I$3)*10))),1)</f>
        <v>10</v>
      </c>
      <c r="J94" s="47">
        <f t="shared" si="80"/>
        <v>10</v>
      </c>
      <c r="K94" s="47">
        <f>ROUND(IF('[1]Indicator Data'!I95=0,0,IF(LOG('[1]Indicator Data'!I95)&gt;K$2,10,IF(LOG('[1]Indicator Data'!I95)&lt;K$3,0,10-(K$2-LOG('[1]Indicator Data'!I95))/(K$2-K$3)*10))),1)</f>
        <v>7.6</v>
      </c>
      <c r="L94" s="47">
        <f t="shared" si="81"/>
        <v>9.1</v>
      </c>
      <c r="M94" s="47">
        <f>ROUND(IF('[1]Indicator Data'!J95=0,0,IF(LOG('[1]Indicator Data'!J95)&gt;M$2,10,IF(LOG('[1]Indicator Data'!J95)&lt;M$3,0,10-(M$2-LOG('[1]Indicator Data'!J95))/(M$2-M$3)*10))),1)</f>
        <v>0</v>
      </c>
      <c r="N94" s="48">
        <f>'[1]Indicator Data'!C95/'[1]Indicator Data'!$CB95</f>
        <v>1.9070816622004637E-3</v>
      </c>
      <c r="O94" s="48">
        <f>'[1]Indicator Data'!D95/'[1]Indicator Data'!$CB95</f>
        <v>0</v>
      </c>
      <c r="P94" s="48">
        <f>IF(F94=0.1,"x",'[1]Indicator Data'!E95/'[1]Indicator Data'!$CB95)</f>
        <v>1.3922454560073691E-3</v>
      </c>
      <c r="Q94" s="48">
        <f>'[1]Indicator Data'!F95/'[1]Indicator Data'!$CB95</f>
        <v>7.7164819751063137E-6</v>
      </c>
      <c r="R94" s="48">
        <f>'[1]Indicator Data'!G95/'[1]Indicator Data'!$CB95</f>
        <v>1.8984183214377847E-2</v>
      </c>
      <c r="S94" s="48">
        <f>'[1]Indicator Data'!H95/'[1]Indicator Data'!$CB95</f>
        <v>5.0564548546511547E-3</v>
      </c>
      <c r="T94" s="48">
        <f>'[1]Indicator Data'!I95/'[1]Indicator Data'!$CB95</f>
        <v>1.2067180763403451E-3</v>
      </c>
      <c r="U94" s="48">
        <f>'[1]Indicator Data'!J95/'[1]Indicator Data'!$CB95</f>
        <v>0</v>
      </c>
      <c r="V94" s="47">
        <f t="shared" si="82"/>
        <v>9.5</v>
      </c>
      <c r="W94" s="47">
        <f t="shared" si="83"/>
        <v>0</v>
      </c>
      <c r="X94" s="47">
        <f t="shared" si="84"/>
        <v>6.9</v>
      </c>
      <c r="Y94" s="47">
        <f t="shared" si="85"/>
        <v>0.9</v>
      </c>
      <c r="Z94" s="47">
        <f t="shared" si="86"/>
        <v>7.5</v>
      </c>
      <c r="AA94" s="47">
        <f t="shared" si="87"/>
        <v>10</v>
      </c>
      <c r="AB94" s="47">
        <f t="shared" si="88"/>
        <v>10</v>
      </c>
      <c r="AC94" s="47">
        <f t="shared" si="89"/>
        <v>10</v>
      </c>
      <c r="AD94" s="47">
        <f t="shared" si="90"/>
        <v>1.2</v>
      </c>
      <c r="AE94" s="47">
        <f t="shared" si="91"/>
        <v>7.8</v>
      </c>
      <c r="AF94" s="47">
        <f t="shared" si="92"/>
        <v>0</v>
      </c>
      <c r="AG94" s="47">
        <f>ROUND(IF('[1]Indicator Data'!K95=0,0,IF('[1]Indicator Data'!K95&gt;AG$2,10,IF('[1]Indicator Data'!K95&lt;AG$3,0,10-(AG$2-'[1]Indicator Data'!K95)/(AG$2-AG$3)*10))),1)</f>
        <v>1</v>
      </c>
      <c r="AH94" s="47">
        <f t="shared" si="93"/>
        <v>9.8000000000000007</v>
      </c>
      <c r="AI94" s="47">
        <f t="shared" si="93"/>
        <v>0.1</v>
      </c>
      <c r="AJ94" s="47">
        <f t="shared" si="94"/>
        <v>10</v>
      </c>
      <c r="AK94" s="47">
        <f t="shared" si="94"/>
        <v>10</v>
      </c>
      <c r="AL94" s="47">
        <f t="shared" si="95"/>
        <v>10</v>
      </c>
      <c r="AM94" s="47">
        <f t="shared" si="96"/>
        <v>4.4000000000000004</v>
      </c>
      <c r="AN94" s="47">
        <f t="shared" si="97"/>
        <v>0</v>
      </c>
      <c r="AO94" s="49">
        <f t="shared" si="98"/>
        <v>7.3</v>
      </c>
      <c r="AP94" s="49">
        <f t="shared" si="123"/>
        <v>4.7</v>
      </c>
      <c r="AQ94" s="49">
        <f t="shared" si="99"/>
        <v>7.6</v>
      </c>
      <c r="AR94" s="49">
        <f t="shared" si="100"/>
        <v>8.5</v>
      </c>
      <c r="AS94" s="47">
        <f t="shared" si="101"/>
        <v>0.5</v>
      </c>
      <c r="AT94" s="47">
        <f>IF('[1]Indicator Data'!L95="No data","x",IF('[1]Indicator Data'!CC95&lt;1000,"x",ROUND((IF('[1]Indicator Data'!L95&gt;AT$2,10,IF('[1]Indicator Data'!L95&lt;AT$3,0,10-(AT$2-'[1]Indicator Data'!L95)/(AT$2-AT$3)*10))),1)))</f>
        <v>0</v>
      </c>
      <c r="AU94" s="49">
        <f t="shared" si="102"/>
        <v>0.3</v>
      </c>
      <c r="AV94" s="47">
        <f>IF('[1]Indicator Data'!M95="No data","x",ROUND(IF('[1]Indicator Data'!M95=0,0,IF(LOG('[1]Indicator Data'!M95)&gt;AV$2,10,IF(LOG('[1]Indicator Data'!M95)&lt;AV$3,0,10-(AV$2-LOG('[1]Indicator Data'!M95))/(AV$2-AV$3)*10))),1))</f>
        <v>0</v>
      </c>
      <c r="AW94" s="48">
        <f>IF(AV94="x","x",'[1]Indicator Data'!M95/'[1]Indicator Data'!$CB95)</f>
        <v>0</v>
      </c>
      <c r="AX94" s="47">
        <f t="shared" si="103"/>
        <v>0</v>
      </c>
      <c r="AY94" s="47">
        <f t="shared" si="124"/>
        <v>0</v>
      </c>
      <c r="AZ94" s="47" t="str">
        <f>IF('[1]Indicator Data'!N95="No data","x",ROUND(IF('[1]Indicator Data'!N95=0,0,IF(LOG('[1]Indicator Data'!N95)&gt;AZ$2,10,IF(LOG('[1]Indicator Data'!N95)&lt;AZ$3,0,10-(AZ$2-LOG('[1]Indicator Data'!N95))/(AZ$2-AZ$3)*10))),1))</f>
        <v>x</v>
      </c>
      <c r="BA94" s="48" t="str">
        <f>IF(AZ94="x","x",'[1]Indicator Data'!N95/'[1]Indicator Data'!$CB95)</f>
        <v>x</v>
      </c>
      <c r="BB94" s="47" t="str">
        <f t="shared" si="104"/>
        <v>x</v>
      </c>
      <c r="BC94" s="47" t="str">
        <f t="shared" si="125"/>
        <v>x</v>
      </c>
      <c r="BD94" s="47" t="str">
        <f>IF('[1]Indicator Data'!O95="No data","x",ROUND(IF('[1]Indicator Data'!O95=0,0,IF(LOG('[1]Indicator Data'!O95)&gt;BD$2,10,IF(LOG('[1]Indicator Data'!O95)&lt;BD$3,0,10-(BD$2-LOG('[1]Indicator Data'!O95))/(BD$2-BD$3)*10))),1))</f>
        <v>x</v>
      </c>
      <c r="BE94" s="48" t="str">
        <f>IF(BD94="x","x",'[1]Indicator Data'!O95/'[1]Indicator Data'!$CB95)</f>
        <v>x</v>
      </c>
      <c r="BF94" s="47" t="str">
        <f t="shared" si="105"/>
        <v>x</v>
      </c>
      <c r="BG94" s="47" t="str">
        <f t="shared" si="126"/>
        <v>x</v>
      </c>
      <c r="BH94" s="47" t="str">
        <f>IF('[1]Indicator Data'!P95="No data","x",ROUND(IF('[1]Indicator Data'!P95=0,0,IF(LOG('[1]Indicator Data'!P95)&gt;BH$2,10,IF(LOG('[1]Indicator Data'!P95)&lt;BH$3,0,10-(BH$2-LOG('[1]Indicator Data'!P95))/(BH$2-BH$3)*10))),1))</f>
        <v>x</v>
      </c>
      <c r="BI94" s="48" t="str">
        <f>IF(BH94="x","x",'[1]Indicator Data'!P95/'[1]Indicator Data'!$CB95)</f>
        <v>x</v>
      </c>
      <c r="BJ94" s="47" t="str">
        <f t="shared" si="106"/>
        <v>x</v>
      </c>
      <c r="BK94" s="47" t="str">
        <f t="shared" si="127"/>
        <v>x</v>
      </c>
      <c r="BL94" s="47">
        <f t="shared" si="128"/>
        <v>0</v>
      </c>
      <c r="BM94" s="47">
        <f>ROUND(IF('[1]Indicator Data'!Q95=0,0,IF(LOG('[1]Indicator Data'!Q95)&gt;BM$2,10,IF(LOG('[1]Indicator Data'!Q95)&lt;BM$3,0,10-(BM$2-LOG('[1]Indicator Data'!Q95))/(BM$2-BM$3)*10))),1)</f>
        <v>0</v>
      </c>
      <c r="BN94" s="50">
        <f>'[1]Indicator Data'!R95</f>
        <v>0</v>
      </c>
      <c r="BO94" s="47">
        <f t="shared" si="107"/>
        <v>0</v>
      </c>
      <c r="BP94" s="47">
        <f t="shared" si="108"/>
        <v>0</v>
      </c>
      <c r="BQ94" s="47">
        <f>ROUND(IF('[1]Indicator Data'!S95=0,0,IF(LOG('[1]Indicator Data'!S95)&gt;BQ$2,10,IF(LOG('[1]Indicator Data'!S95)&lt;BQ$3,0,10-(BQ$2-LOG('[1]Indicator Data'!S95))/(BQ$2-BQ$3)*10))),1)</f>
        <v>0</v>
      </c>
      <c r="BR94" s="50">
        <f>'[1]Indicator Data'!T95</f>
        <v>0</v>
      </c>
      <c r="BS94" s="47">
        <f t="shared" si="109"/>
        <v>0</v>
      </c>
      <c r="BT94" s="47">
        <f t="shared" si="110"/>
        <v>0</v>
      </c>
      <c r="BU94" s="47">
        <f t="shared" si="111"/>
        <v>0</v>
      </c>
      <c r="BV94" s="47">
        <f>ROUND(IF('[1]Indicator Data'!U95=0,0,IF(LOG('[1]Indicator Data'!U95)&gt;BV$2,10,IF(LOG('[1]Indicator Data'!U95)&lt;BV$3,0,10-(BV$2-LOG('[1]Indicator Data'!U95))/(BV$2-BV$3)*10))),1)</f>
        <v>2.5</v>
      </c>
      <c r="BW94" s="48">
        <f>'[1]Indicator Data'!U95/'[1]Indicator Data'!$CB95</f>
        <v>1.1672537634935877E-5</v>
      </c>
      <c r="BX94" s="47">
        <f t="shared" si="112"/>
        <v>0</v>
      </c>
      <c r="BY94" s="47">
        <f t="shared" si="129"/>
        <v>1.3</v>
      </c>
      <c r="BZ94" s="47">
        <f>ROUND(IF('[1]Indicator Data'!V95=0,0,IF(LOG('[1]Indicator Data'!V95)&gt;BZ$2,10,IF(LOG('[1]Indicator Data'!V95)&lt;BZ$3,0,10-(BZ$2-LOG('[1]Indicator Data'!V95))/(BZ$2-BZ$3)*10))),1)</f>
        <v>8.4</v>
      </c>
      <c r="CA94" s="48">
        <f>IF('[1]Indicator Data'!V95/'[1]Indicator Data'!$CB95&gt;1,1,'[1]Indicator Data'!V95/'[1]Indicator Data'!$CB95)</f>
        <v>0.15457482731415167</v>
      </c>
      <c r="CB94" s="47">
        <f t="shared" si="113"/>
        <v>1.5</v>
      </c>
      <c r="CC94" s="47">
        <f t="shared" si="130"/>
        <v>6</v>
      </c>
      <c r="CD94" s="47">
        <f>ROUND(IF('[1]Indicator Data'!W95=0,0,IF(LOG('[1]Indicator Data'!W95)&gt;CD$2,10,IF(LOG('[1]Indicator Data'!W95)&lt;CD$3,0,10-(CD$2-LOG('[1]Indicator Data'!W95))/(CD$2-CD$3)*10))),1)</f>
        <v>8.6999999999999993</v>
      </c>
      <c r="CE94" s="48">
        <f>'[1]Indicator Data'!W95/'[1]Indicator Data'!$CB95</f>
        <v>0.25366362751568294</v>
      </c>
      <c r="CF94" s="47">
        <f t="shared" si="114"/>
        <v>2.5</v>
      </c>
      <c r="CG94" s="47">
        <f t="shared" si="131"/>
        <v>6.6</v>
      </c>
      <c r="CH94" s="47">
        <f t="shared" si="115"/>
        <v>4</v>
      </c>
      <c r="CI94" s="47">
        <f>IF('[1]Indicator Data'!BR95="No data","x",ROUND(IF('[1]Indicator Data'!BR95&gt;CI$2,0,IF('[1]Indicator Data'!BR95&lt;CI$3,10,(CI$2-'[1]Indicator Data'!BR95)/(CI$2-CI$3)*10)),1))</f>
        <v>0</v>
      </c>
      <c r="CJ94" s="47">
        <f>IF('[1]Indicator Data'!BS95="No data","x",ROUND(IF('[1]Indicator Data'!BS95&gt;CJ$2,0,IF('[1]Indicator Data'!BS95&lt;CJ$3,10,(CJ$2-'[1]Indicator Data'!BS95)/(CJ$2-CJ$3)*10)),1))</f>
        <v>0</v>
      </c>
      <c r="CK94" s="47" t="str">
        <f>IF('[1]Indicator Data'!AC95="No data","x",ROUND(IF('[1]Indicator Data'!AC95&gt;CK$2,0,IF('[1]Indicator Data'!AC95&lt;CK$3,10,(CK$2-'[1]Indicator Data'!AC95)/(CK$2-CK$3)*10)),1))</f>
        <v>x</v>
      </c>
      <c r="CL94" s="47">
        <f t="shared" si="116"/>
        <v>0</v>
      </c>
      <c r="CM94" s="47">
        <f>IF('[1]Indicator Data'!X95="No data","x",ROUND(IF(LOG('[1]Indicator Data'!X95)&gt;CM$2,10,IF(LOG('[1]Indicator Data'!X95)&lt;CM$3,0,10-(CM$2-LOG('[1]Indicator Data'!X95))/(CM$2-CM$3)*10)),1))</f>
        <v>9.1</v>
      </c>
      <c r="CN94" s="47">
        <f>IF('[1]Indicator Data'!Y95="No data","x",ROUND(IF('[1]Indicator Data'!Y95&gt;CN$2,10,IF('[1]Indicator Data'!Y95&lt;CN$3,0,10-(CN$2-'[1]Indicator Data'!Y95)/(CN$2-CN$3)*10)),1))</f>
        <v>0.2</v>
      </c>
      <c r="CO94" s="47">
        <f>IF('[1]Indicator Data'!Z95="No data","x",ROUND(IF('[1]Indicator Data'!Z95&gt;CO$2,10,IF('[1]Indicator Data'!Z95&lt;CO$3,0,10-(CO$2-'[1]Indicator Data'!Z95)/(CO$2-CO$3)*10)),1))</f>
        <v>8.1</v>
      </c>
      <c r="CP94" s="47">
        <f>IF('[1]Indicator Data'!AA95="No data","x",ROUND(IF('[1]Indicator Data'!AA95&gt;CP$2,10,IF('[1]Indicator Data'!AA95&lt;CP$3,0,10-(CP$2-'[1]Indicator Data'!AA95)/(CP$2-CP$3)*10)),1))</f>
        <v>1.3</v>
      </c>
      <c r="CQ94" s="47">
        <f t="shared" si="132"/>
        <v>4.7</v>
      </c>
      <c r="CR94" s="47">
        <f t="shared" si="133"/>
        <v>3.1</v>
      </c>
      <c r="CS94" s="47" t="str">
        <f>IF('[1]Indicator Data'!AF95="No data","x",ROUND(IF('[1]Indicator Data'!AF95&gt;CS$2,10,IF('[1]Indicator Data'!AF95&lt;CS$3,0,10-(CS$2-'[1]Indicator Data'!AF95)/(CS$2-CS$3)*10)),1))</f>
        <v>x</v>
      </c>
      <c r="CT94" s="47">
        <f>IF('[1]Indicator Data'!AG95="No data","x",ROUND(IF('[1]Indicator Data'!AG95&gt;CT$2,10,IF('[1]Indicator Data'!AG95&lt;CT$3,0,10-(CT$2-'[1]Indicator Data'!AG95)/(CT$2-CT$3)*10)),1))</f>
        <v>0</v>
      </c>
      <c r="CU94" s="47">
        <f t="shared" si="134"/>
        <v>3.7</v>
      </c>
      <c r="CV94" s="47">
        <f>IF('[1]Indicator Data'!AB95="No data","x",ROUND(IF('[1]Indicator Data'!AB95&gt;CV$2,10,IF('[1]Indicator Data'!AB95&lt;CV$3,0,10-(CV$2-'[1]Indicator Data'!AB95)/(CV$2-CV$3)*10)),1))</f>
        <v>0</v>
      </c>
      <c r="CW94" s="47">
        <f t="shared" si="135"/>
        <v>0</v>
      </c>
      <c r="CX94" s="48">
        <f>IF('[1]Indicator Data'!AD95="No data","x",'[1]Indicator Data'!AD95/'[1]Indicator Data'!$CA95)</f>
        <v>3.7685406455570007E-4</v>
      </c>
      <c r="CY94" s="47">
        <f t="shared" si="117"/>
        <v>6.2</v>
      </c>
      <c r="CZ94" s="47">
        <f>IF('[1]Indicator Data'!AE95="No data","x",ROUND(IF('[1]Indicator Data'!AE95&gt;CZ$2,0,IF('[1]Indicator Data'!AE95&lt;CZ$3,10,(CZ$2-'[1]Indicator Data'!AE95)/(CZ$2-CZ$3)*10)),1))</f>
        <v>0</v>
      </c>
      <c r="DA94" s="47">
        <f t="shared" si="136"/>
        <v>3.1</v>
      </c>
      <c r="DB94" s="47">
        <f t="shared" si="137"/>
        <v>2.2999999999999998</v>
      </c>
      <c r="DC94" s="49">
        <f t="shared" si="118"/>
        <v>2.5</v>
      </c>
      <c r="DD94" s="51">
        <f t="shared" si="119"/>
        <v>5.9</v>
      </c>
      <c r="DE94" s="47">
        <f>ROUND(IF('[1]Indicator Data'!AH95=0,0,IF('[1]Indicator Data'!AH95&gt;DE$2,10,IF('[1]Indicator Data'!AH95&lt;DE$3,0,10-(DE$2-'[1]Indicator Data'!AH95)/(DE$2-DE$3)*10))),1)</f>
        <v>0</v>
      </c>
      <c r="DF94" s="47">
        <f>ROUND(IF('[1]Indicator Data'!AI95=0,0,IF(LOG('[1]Indicator Data'!AI95)&gt;LOG(DF$2),10,IF(LOG('[1]Indicator Data'!AI95)&lt;LOG(DF$3),0,10-(LOG(DF$2)-LOG('[1]Indicator Data'!AI95))/(LOG(DF$2)-LOG(DF$3))*10))),1)</f>
        <v>0</v>
      </c>
      <c r="DG94" s="49">
        <f t="shared" si="120"/>
        <v>0</v>
      </c>
      <c r="DH94" s="47">
        <f>'[1]Indicator Data'!AJ95</f>
        <v>0</v>
      </c>
      <c r="DI94" s="47">
        <f>'[1]Indicator Data'!AK95</f>
        <v>0</v>
      </c>
      <c r="DJ94" s="49">
        <f t="shared" si="121"/>
        <v>0</v>
      </c>
      <c r="DK94" s="51">
        <f t="shared" si="122"/>
        <v>0</v>
      </c>
      <c r="DL94" s="20"/>
      <c r="DM94" s="52"/>
    </row>
    <row r="95" spans="1:117" s="6" customFormat="1" x14ac:dyDescent="0.3">
      <c r="A95" s="44" t="str">
        <f>'[1]Indicator Data'!A96</f>
        <v>Kuwait</v>
      </c>
      <c r="B95" s="45" t="str">
        <f>'[1]Indicator Data'!B96</f>
        <v>KWT</v>
      </c>
      <c r="C95" s="46">
        <f>ROUND(IF('[1]Indicator Data'!C96=0,0.1,IF(LOG('[1]Indicator Data'!C96)&gt;C$2,10,IF(LOG('[1]Indicator Data'!C96)&lt;C$3,0,10-(C$2-LOG('[1]Indicator Data'!C96))/(C$2-C$3)*10))),1)</f>
        <v>0.5</v>
      </c>
      <c r="D95" s="47">
        <f>ROUND(IF('[1]Indicator Data'!D96=0,0.1,IF(LOG('[1]Indicator Data'!D96)&gt;D$2,10,IF(LOG('[1]Indicator Data'!D96)&lt;D$3,0,10-(D$2-LOG('[1]Indicator Data'!D96))/(D$2-D$3)*10))),1)</f>
        <v>0.1</v>
      </c>
      <c r="E95" s="47">
        <f t="shared" si="79"/>
        <v>0.3</v>
      </c>
      <c r="F95" s="47">
        <f>IF('[1]Indicator Data'!E96="No data",0.1,(ROUND(IF('[1]Indicator Data'!E96=0,0,IF(LOG('[1]Indicator Data'!E96)&gt;F$2,10,IF(LOG('[1]Indicator Data'!E96)&lt;F$3,0,10-(F$2-LOG('[1]Indicator Data'!E96))/(F$2-F$3)*10))),1)))</f>
        <v>2.2999999999999998</v>
      </c>
      <c r="G95" s="47">
        <f>ROUND(IF('[1]Indicator Data'!F96=0,0,IF(LOG('[1]Indicator Data'!F96)&gt;G$2,10,IF(LOG('[1]Indicator Data'!F96)&lt;G$3,0,10-(G$2-LOG('[1]Indicator Data'!F96))/(G$2-G$3)*10))),1)</f>
        <v>0</v>
      </c>
      <c r="H95" s="47">
        <f>ROUND(IF('[1]Indicator Data'!G96=0,0,IF(LOG('[1]Indicator Data'!G96)&gt;H$2,10,IF(LOG('[1]Indicator Data'!G96)&lt;H$3,0,10-(H$2-LOG('[1]Indicator Data'!G96))/(H$2-H$3)*10))),1)</f>
        <v>0</v>
      </c>
      <c r="I95" s="47">
        <f>ROUND(IF('[1]Indicator Data'!H96=0,0,IF(LOG('[1]Indicator Data'!H96)&gt;I$2,10,IF(LOG('[1]Indicator Data'!H96)&lt;I$3,0,10-(I$2-LOG('[1]Indicator Data'!H96))/(I$2-I$3)*10))),1)</f>
        <v>0</v>
      </c>
      <c r="J95" s="47">
        <f t="shared" si="80"/>
        <v>0</v>
      </c>
      <c r="K95" s="47">
        <f>ROUND(IF('[1]Indicator Data'!I96=0,0,IF(LOG('[1]Indicator Data'!I96)&gt;K$2,10,IF(LOG('[1]Indicator Data'!I96)&lt;K$3,0,10-(K$2-LOG('[1]Indicator Data'!I96))/(K$2-K$3)*10))),1)</f>
        <v>0</v>
      </c>
      <c r="L95" s="47">
        <f t="shared" si="81"/>
        <v>0</v>
      </c>
      <c r="M95" s="47">
        <f>ROUND(IF('[1]Indicator Data'!J96=0,0,IF(LOG('[1]Indicator Data'!J96)&gt;M$2,10,IF(LOG('[1]Indicator Data'!J96)&lt;M$3,0,10-(M$2-LOG('[1]Indicator Data'!J96))/(M$2-M$3)*10))),1)</f>
        <v>0</v>
      </c>
      <c r="N95" s="48">
        <f>'[1]Indicator Data'!C96/'[1]Indicator Data'!$CB96</f>
        <v>4.2128224338962728E-6</v>
      </c>
      <c r="O95" s="48">
        <f>'[1]Indicator Data'!D96/'[1]Indicator Data'!$CB96</f>
        <v>0</v>
      </c>
      <c r="P95" s="48">
        <f>IF(F95=0.1,"x",'[1]Indicator Data'!E96/'[1]Indicator Data'!$CB96)</f>
        <v>2.1406912720064479E-4</v>
      </c>
      <c r="Q95" s="48">
        <f>'[1]Indicator Data'!F96/'[1]Indicator Data'!$CB96</f>
        <v>0</v>
      </c>
      <c r="R95" s="48">
        <f>'[1]Indicator Data'!G96/'[1]Indicator Data'!$CB96</f>
        <v>0</v>
      </c>
      <c r="S95" s="48">
        <f>'[1]Indicator Data'!H96/'[1]Indicator Data'!$CB96</f>
        <v>0</v>
      </c>
      <c r="T95" s="48">
        <f>'[1]Indicator Data'!I96/'[1]Indicator Data'!$CB96</f>
        <v>0</v>
      </c>
      <c r="U95" s="48">
        <f>'[1]Indicator Data'!J96/'[1]Indicator Data'!$CB96</f>
        <v>0</v>
      </c>
      <c r="V95" s="47">
        <f t="shared" si="82"/>
        <v>0</v>
      </c>
      <c r="W95" s="47">
        <f t="shared" si="83"/>
        <v>0</v>
      </c>
      <c r="X95" s="47">
        <f t="shared" si="84"/>
        <v>0</v>
      </c>
      <c r="Y95" s="47">
        <f t="shared" si="85"/>
        <v>0.1</v>
      </c>
      <c r="Z95" s="47">
        <f t="shared" si="86"/>
        <v>0</v>
      </c>
      <c r="AA95" s="47">
        <f t="shared" si="87"/>
        <v>0</v>
      </c>
      <c r="AB95" s="47">
        <f t="shared" si="88"/>
        <v>0</v>
      </c>
      <c r="AC95" s="47">
        <f t="shared" si="89"/>
        <v>0</v>
      </c>
      <c r="AD95" s="47">
        <f t="shared" si="90"/>
        <v>0</v>
      </c>
      <c r="AE95" s="47">
        <f t="shared" si="91"/>
        <v>0</v>
      </c>
      <c r="AF95" s="47">
        <f t="shared" si="92"/>
        <v>0</v>
      </c>
      <c r="AG95" s="47">
        <f>ROUND(IF('[1]Indicator Data'!K96=0,0,IF('[1]Indicator Data'!K96&gt;AG$2,10,IF('[1]Indicator Data'!K96&lt;AG$3,0,10-(AG$2-'[1]Indicator Data'!K96)/(AG$2-AG$3)*10))),1)</f>
        <v>0</v>
      </c>
      <c r="AH95" s="47">
        <f t="shared" si="93"/>
        <v>0.3</v>
      </c>
      <c r="AI95" s="47">
        <f t="shared" si="93"/>
        <v>0.1</v>
      </c>
      <c r="AJ95" s="47">
        <f t="shared" si="94"/>
        <v>0</v>
      </c>
      <c r="AK95" s="47">
        <f t="shared" si="94"/>
        <v>0</v>
      </c>
      <c r="AL95" s="47">
        <f t="shared" si="95"/>
        <v>0</v>
      </c>
      <c r="AM95" s="47">
        <f t="shared" si="96"/>
        <v>0</v>
      </c>
      <c r="AN95" s="47">
        <f t="shared" si="97"/>
        <v>0</v>
      </c>
      <c r="AO95" s="49">
        <f t="shared" si="98"/>
        <v>0.2</v>
      </c>
      <c r="AP95" s="49">
        <f t="shared" si="123"/>
        <v>1.3</v>
      </c>
      <c r="AQ95" s="49">
        <f t="shared" si="99"/>
        <v>0</v>
      </c>
      <c r="AR95" s="49">
        <f t="shared" si="100"/>
        <v>0</v>
      </c>
      <c r="AS95" s="47">
        <f t="shared" si="101"/>
        <v>0</v>
      </c>
      <c r="AT95" s="47">
        <f>IF('[1]Indicator Data'!L96="No data","x",IF('[1]Indicator Data'!CC96&lt;1000,"x",ROUND((IF('[1]Indicator Data'!L96&gt;AT$2,10,IF('[1]Indicator Data'!L96&lt;AT$3,0,10-(AT$2-'[1]Indicator Data'!L96)/(AT$2-AT$3)*10))),1)))</f>
        <v>6.7</v>
      </c>
      <c r="AU95" s="49">
        <f t="shared" si="102"/>
        <v>3.4</v>
      </c>
      <c r="AV95" s="47">
        <f>IF('[1]Indicator Data'!M96="No data","x",ROUND(IF('[1]Indicator Data'!M96=0,0,IF(LOG('[1]Indicator Data'!M96)&gt;AV$2,10,IF(LOG('[1]Indicator Data'!M96)&lt;AV$3,0,10-(AV$2-LOG('[1]Indicator Data'!M96))/(AV$2-AV$3)*10))),1))</f>
        <v>4</v>
      </c>
      <c r="AW95" s="48">
        <f>IF(AV95="x","x",'[1]Indicator Data'!M96/'[1]Indicator Data'!$CB96)</f>
        <v>1.59143274779775E-3</v>
      </c>
      <c r="AX95" s="47">
        <f t="shared" si="103"/>
        <v>0</v>
      </c>
      <c r="AY95" s="47">
        <f t="shared" si="124"/>
        <v>2.2000000000000002</v>
      </c>
      <c r="AZ95" s="47" t="str">
        <f>IF('[1]Indicator Data'!N96="No data","x",ROUND(IF('[1]Indicator Data'!N96=0,0,IF(LOG('[1]Indicator Data'!N96)&gt;AZ$2,10,IF(LOG('[1]Indicator Data'!N96)&lt;AZ$3,0,10-(AZ$2-LOG('[1]Indicator Data'!N96))/(AZ$2-AZ$3)*10))),1))</f>
        <v>x</v>
      </c>
      <c r="BA95" s="48" t="str">
        <f>IF(AZ95="x","x",'[1]Indicator Data'!N96/'[1]Indicator Data'!$CB96)</f>
        <v>x</v>
      </c>
      <c r="BB95" s="47" t="str">
        <f t="shared" si="104"/>
        <v>x</v>
      </c>
      <c r="BC95" s="47" t="str">
        <f t="shared" si="125"/>
        <v>x</v>
      </c>
      <c r="BD95" s="47" t="str">
        <f>IF('[1]Indicator Data'!O96="No data","x",ROUND(IF('[1]Indicator Data'!O96=0,0,IF(LOG('[1]Indicator Data'!O96)&gt;BD$2,10,IF(LOG('[1]Indicator Data'!O96)&lt;BD$3,0,10-(BD$2-LOG('[1]Indicator Data'!O96))/(BD$2-BD$3)*10))),1))</f>
        <v>x</v>
      </c>
      <c r="BE95" s="48" t="str">
        <f>IF(BD95="x","x",'[1]Indicator Data'!O96/'[1]Indicator Data'!$CB96)</f>
        <v>x</v>
      </c>
      <c r="BF95" s="47" t="str">
        <f t="shared" si="105"/>
        <v>x</v>
      </c>
      <c r="BG95" s="47" t="str">
        <f t="shared" si="126"/>
        <v>x</v>
      </c>
      <c r="BH95" s="47" t="str">
        <f>IF('[1]Indicator Data'!P96="No data","x",ROUND(IF('[1]Indicator Data'!P96=0,0,IF(LOG('[1]Indicator Data'!P96)&gt;BH$2,10,IF(LOG('[1]Indicator Data'!P96)&lt;BH$3,0,10-(BH$2-LOG('[1]Indicator Data'!P96))/(BH$2-BH$3)*10))),1))</f>
        <v>x</v>
      </c>
      <c r="BI95" s="48" t="str">
        <f>IF(BH95="x","x",'[1]Indicator Data'!P96/'[1]Indicator Data'!$CB96)</f>
        <v>x</v>
      </c>
      <c r="BJ95" s="47" t="str">
        <f t="shared" si="106"/>
        <v>x</v>
      </c>
      <c r="BK95" s="47" t="str">
        <f t="shared" si="127"/>
        <v>x</v>
      </c>
      <c r="BL95" s="47">
        <f t="shared" si="128"/>
        <v>2.2000000000000002</v>
      </c>
      <c r="BM95" s="47">
        <f>ROUND(IF('[1]Indicator Data'!Q96=0,0,IF(LOG('[1]Indicator Data'!Q96)&gt;BM$2,10,IF(LOG('[1]Indicator Data'!Q96)&lt;BM$3,0,10-(BM$2-LOG('[1]Indicator Data'!Q96))/(BM$2-BM$3)*10))),1)</f>
        <v>0</v>
      </c>
      <c r="BN95" s="50">
        <f>'[1]Indicator Data'!R96</f>
        <v>0</v>
      </c>
      <c r="BO95" s="47">
        <f t="shared" si="107"/>
        <v>0</v>
      </c>
      <c r="BP95" s="47">
        <f t="shared" si="108"/>
        <v>0</v>
      </c>
      <c r="BQ95" s="47">
        <f>ROUND(IF('[1]Indicator Data'!S96=0,0,IF(LOG('[1]Indicator Data'!S96)&gt;BQ$2,10,IF(LOG('[1]Indicator Data'!S96)&lt;BQ$3,0,10-(BQ$2-LOG('[1]Indicator Data'!S96))/(BQ$2-BQ$3)*10))),1)</f>
        <v>0</v>
      </c>
      <c r="BR95" s="50">
        <f>'[1]Indicator Data'!T96</f>
        <v>0</v>
      </c>
      <c r="BS95" s="47">
        <f t="shared" si="109"/>
        <v>0</v>
      </c>
      <c r="BT95" s="47">
        <f t="shared" si="110"/>
        <v>0</v>
      </c>
      <c r="BU95" s="47">
        <f t="shared" si="111"/>
        <v>0</v>
      </c>
      <c r="BV95" s="47">
        <f>ROUND(IF('[1]Indicator Data'!U96=0,0,IF(LOG('[1]Indicator Data'!U96)&gt;BV$2,10,IF(LOG('[1]Indicator Data'!U96)&lt;BV$3,0,10-(BV$2-LOG('[1]Indicator Data'!U96))/(BV$2-BV$3)*10))),1)</f>
        <v>0</v>
      </c>
      <c r="BW95" s="48">
        <f>'[1]Indicator Data'!U96/'[1]Indicator Data'!$CB96</f>
        <v>0</v>
      </c>
      <c r="BX95" s="47">
        <f t="shared" si="112"/>
        <v>0</v>
      </c>
      <c r="BY95" s="47">
        <f t="shared" si="129"/>
        <v>0</v>
      </c>
      <c r="BZ95" s="47">
        <f>ROUND(IF('[1]Indicator Data'!V96=0,0,IF(LOG('[1]Indicator Data'!V96)&gt;BZ$2,10,IF(LOG('[1]Indicator Data'!V96)&lt;BZ$3,0,10-(BZ$2-LOG('[1]Indicator Data'!V96))/(BZ$2-BZ$3)*10))),1)</f>
        <v>7.7</v>
      </c>
      <c r="CA95" s="48">
        <f>IF('[1]Indicator Data'!V96/'[1]Indicator Data'!$CB96&gt;1,1,'[1]Indicator Data'!V96/'[1]Indicator Data'!$CB96)</f>
        <v>0.60463595527232694</v>
      </c>
      <c r="CB95" s="47">
        <f t="shared" si="113"/>
        <v>6</v>
      </c>
      <c r="CC95" s="47">
        <f t="shared" si="130"/>
        <v>6.9</v>
      </c>
      <c r="CD95" s="47">
        <f>ROUND(IF('[1]Indicator Data'!W96=0,0,IF(LOG('[1]Indicator Data'!W96)&gt;CD$2,10,IF(LOG('[1]Indicator Data'!W96)&lt;CD$3,0,10-(CD$2-LOG('[1]Indicator Data'!W96))/(CD$2-CD$3)*10))),1)</f>
        <v>7.7</v>
      </c>
      <c r="CE95" s="48">
        <f>'[1]Indicator Data'!W96/'[1]Indicator Data'!$CB96</f>
        <v>0.60674584034541512</v>
      </c>
      <c r="CF95" s="47">
        <f t="shared" si="114"/>
        <v>6.1</v>
      </c>
      <c r="CG95" s="47">
        <f t="shared" si="131"/>
        <v>7</v>
      </c>
      <c r="CH95" s="47">
        <f t="shared" si="115"/>
        <v>4.3</v>
      </c>
      <c r="CI95" s="47">
        <f>IF('[1]Indicator Data'!BR96="No data","x",ROUND(IF('[1]Indicator Data'!BR96&gt;CI$2,0,IF('[1]Indicator Data'!BR96&lt;CI$3,10,(CI$2-'[1]Indicator Data'!BR96)/(CI$2-CI$3)*10)),1))</f>
        <v>0</v>
      </c>
      <c r="CJ95" s="47">
        <f>IF('[1]Indicator Data'!BS96="No data","x",ROUND(IF('[1]Indicator Data'!BS96&gt;CJ$2,0,IF('[1]Indicator Data'!BS96&lt;CJ$3,10,(CJ$2-'[1]Indicator Data'!BS96)/(CJ$2-CJ$3)*10)),1))</f>
        <v>0</v>
      </c>
      <c r="CK95" s="47" t="str">
        <f>IF('[1]Indicator Data'!AC96="No data","x",ROUND(IF('[1]Indicator Data'!AC96&gt;CK$2,0,IF('[1]Indicator Data'!AC96&lt;CK$3,10,(CK$2-'[1]Indicator Data'!AC96)/(CK$2-CK$3)*10)),1))</f>
        <v>x</v>
      </c>
      <c r="CL95" s="47">
        <f t="shared" si="116"/>
        <v>0</v>
      </c>
      <c r="CM95" s="47">
        <f>IF('[1]Indicator Data'!X96="No data","x",ROUND(IF(LOG('[1]Indicator Data'!X96)&gt;CM$2,10,IF(LOG('[1]Indicator Data'!X96)&lt;CM$3,0,10-(CM$2-LOG('[1]Indicator Data'!X96))/(CM$2-CM$3)*10)),1))</f>
        <v>7.9</v>
      </c>
      <c r="CN95" s="47">
        <f>IF('[1]Indicator Data'!Y96="No data","x",ROUND(IF('[1]Indicator Data'!Y96&gt;CN$2,10,IF('[1]Indicator Data'!Y96&lt;CN$3,0,10-(CN$2-'[1]Indicator Data'!Y96)/(CN$2-CN$3)*10)),1))</f>
        <v>3</v>
      </c>
      <c r="CO95" s="47">
        <f>IF('[1]Indicator Data'!Z96="No data","x",ROUND(IF('[1]Indicator Data'!Z96&gt;CO$2,10,IF('[1]Indicator Data'!Z96&lt;CO$3,0,10-(CO$2-'[1]Indicator Data'!Z96)/(CO$2-CO$3)*10)),1))</f>
        <v>10</v>
      </c>
      <c r="CP95" s="47" t="str">
        <f>IF('[1]Indicator Data'!AA96="No data","x",ROUND(IF('[1]Indicator Data'!AA96&gt;CP$2,10,IF('[1]Indicator Data'!AA96&lt;CP$3,0,10-(CP$2-'[1]Indicator Data'!AA96)/(CP$2-CP$3)*10)),1))</f>
        <v>x</v>
      </c>
      <c r="CQ95" s="47">
        <f t="shared" si="132"/>
        <v>7</v>
      </c>
      <c r="CR95" s="47">
        <f t="shared" si="133"/>
        <v>4.7</v>
      </c>
      <c r="CS95" s="47" t="str">
        <f>IF('[1]Indicator Data'!AF96="No data","x",ROUND(IF('[1]Indicator Data'!AF96&gt;CS$2,10,IF('[1]Indicator Data'!AF96&lt;CS$3,0,10-(CS$2-'[1]Indicator Data'!AF96)/(CS$2-CS$3)*10)),1))</f>
        <v>x</v>
      </c>
      <c r="CT95" s="47">
        <f>IF('[1]Indicator Data'!AG96="No data","x",ROUND(IF('[1]Indicator Data'!AG96&gt;CT$2,10,IF('[1]Indicator Data'!AG96&lt;CT$3,0,10-(CT$2-'[1]Indicator Data'!AG96)/(CT$2-CT$3)*10)),1))</f>
        <v>1.2</v>
      </c>
      <c r="CU95" s="47">
        <f t="shared" si="134"/>
        <v>5.5</v>
      </c>
      <c r="CV95" s="47">
        <f>IF('[1]Indicator Data'!AB96="No data","x",ROUND(IF('[1]Indicator Data'!AB96&gt;CV$2,10,IF('[1]Indicator Data'!AB96&lt;CV$3,0,10-(CV$2-'[1]Indicator Data'!AB96)/(CV$2-CV$3)*10)),1))</f>
        <v>0</v>
      </c>
      <c r="CW95" s="47">
        <f t="shared" si="135"/>
        <v>0</v>
      </c>
      <c r="CX95" s="48">
        <f>IF('[1]Indicator Data'!AD96="No data","x",'[1]Indicator Data'!AD96/'[1]Indicator Data'!$CA96)</f>
        <v>1.4377495426247077E-4</v>
      </c>
      <c r="CY95" s="47">
        <f t="shared" si="117"/>
        <v>8.6</v>
      </c>
      <c r="CZ95" s="47">
        <f>IF('[1]Indicator Data'!AE96="No data","x",ROUND(IF('[1]Indicator Data'!AE96&gt;CZ$2,0,IF('[1]Indicator Data'!AE96&lt;CZ$3,10,(CZ$2-'[1]Indicator Data'!AE96)/(CZ$2-CZ$3)*10)),1))</f>
        <v>2</v>
      </c>
      <c r="DA95" s="47">
        <f t="shared" si="136"/>
        <v>5.3</v>
      </c>
      <c r="DB95" s="47">
        <f t="shared" si="137"/>
        <v>3.6</v>
      </c>
      <c r="DC95" s="49">
        <f t="shared" si="118"/>
        <v>3.8</v>
      </c>
      <c r="DD95" s="51">
        <f t="shared" si="119"/>
        <v>1.6</v>
      </c>
      <c r="DE95" s="47">
        <f>ROUND(IF('[1]Indicator Data'!AH96=0,0,IF('[1]Indicator Data'!AH96&gt;DE$2,10,IF('[1]Indicator Data'!AH96&lt;DE$3,0,10-(DE$2-'[1]Indicator Data'!AH96)/(DE$2-DE$3)*10))),1)</f>
        <v>0.3</v>
      </c>
      <c r="DF95" s="47">
        <f>ROUND(IF('[1]Indicator Data'!AI96=0,0,IF(LOG('[1]Indicator Data'!AI96)&gt;LOG(DF$2),10,IF(LOG('[1]Indicator Data'!AI96)&lt;LOG(DF$3),0,10-(LOG(DF$2)-LOG('[1]Indicator Data'!AI96))/(LOG(DF$2)-LOG(DF$3))*10))),1)</f>
        <v>2</v>
      </c>
      <c r="DG95" s="49">
        <f t="shared" si="120"/>
        <v>1.2</v>
      </c>
      <c r="DH95" s="47">
        <f>'[1]Indicator Data'!AJ96</f>
        <v>0</v>
      </c>
      <c r="DI95" s="47">
        <f>'[1]Indicator Data'!AK96</f>
        <v>0</v>
      </c>
      <c r="DJ95" s="49">
        <f t="shared" si="121"/>
        <v>0</v>
      </c>
      <c r="DK95" s="51">
        <f t="shared" si="122"/>
        <v>0.8</v>
      </c>
      <c r="DL95" s="20"/>
      <c r="DM95" s="52"/>
    </row>
    <row r="96" spans="1:117" s="6" customFormat="1" x14ac:dyDescent="0.3">
      <c r="A96" s="44" t="str">
        <f>'[1]Indicator Data'!A97</f>
        <v>Kyrgyzstan</v>
      </c>
      <c r="B96" s="45" t="str">
        <f>'[1]Indicator Data'!B97</f>
        <v>KGZ</v>
      </c>
      <c r="C96" s="46">
        <f>ROUND(IF('[1]Indicator Data'!C97=0,0.1,IF(LOG('[1]Indicator Data'!C97)&gt;C$2,10,IF(LOG('[1]Indicator Data'!C97)&lt;C$3,0,10-(C$2-LOG('[1]Indicator Data'!C97))/(C$2-C$3)*10))),1)</f>
        <v>7.7</v>
      </c>
      <c r="D96" s="47">
        <f>ROUND(IF('[1]Indicator Data'!D97=0,0.1,IF(LOG('[1]Indicator Data'!D97)&gt;D$2,10,IF(LOG('[1]Indicator Data'!D97)&lt;D$3,0,10-(D$2-LOG('[1]Indicator Data'!D97))/(D$2-D$3)*10))),1)</f>
        <v>8.6999999999999993</v>
      </c>
      <c r="E96" s="47">
        <f t="shared" si="79"/>
        <v>8.1999999999999993</v>
      </c>
      <c r="F96" s="47">
        <f>IF('[1]Indicator Data'!E97="No data",0.1,(ROUND(IF('[1]Indicator Data'!E97=0,0,IF(LOG('[1]Indicator Data'!E97)&gt;F$2,10,IF(LOG('[1]Indicator Data'!E97)&lt;F$3,0,10-(F$2-LOG('[1]Indicator Data'!E97))/(F$2-F$3)*10))),1)))</f>
        <v>6.5</v>
      </c>
      <c r="G96" s="47">
        <f>ROUND(IF('[1]Indicator Data'!F97=0,0,IF(LOG('[1]Indicator Data'!F97)&gt;G$2,10,IF(LOG('[1]Indicator Data'!F97)&lt;G$3,0,10-(G$2-LOG('[1]Indicator Data'!F97))/(G$2-G$3)*10))),1)</f>
        <v>0</v>
      </c>
      <c r="H96" s="47">
        <f>ROUND(IF('[1]Indicator Data'!G97=0,0,IF(LOG('[1]Indicator Data'!G97)&gt;H$2,10,IF(LOG('[1]Indicator Data'!G97)&lt;H$3,0,10-(H$2-LOG('[1]Indicator Data'!G97))/(H$2-H$3)*10))),1)</f>
        <v>0</v>
      </c>
      <c r="I96" s="47">
        <f>ROUND(IF('[1]Indicator Data'!H97=0,0,IF(LOG('[1]Indicator Data'!H97)&gt;I$2,10,IF(LOG('[1]Indicator Data'!H97)&lt;I$3,0,10-(I$2-LOG('[1]Indicator Data'!H97))/(I$2-I$3)*10))),1)</f>
        <v>0</v>
      </c>
      <c r="J96" s="47">
        <f t="shared" si="80"/>
        <v>0</v>
      </c>
      <c r="K96" s="47">
        <f>ROUND(IF('[1]Indicator Data'!I97=0,0,IF(LOG('[1]Indicator Data'!I97)&gt;K$2,10,IF(LOG('[1]Indicator Data'!I97)&lt;K$3,0,10-(K$2-LOG('[1]Indicator Data'!I97))/(K$2-K$3)*10))),1)</f>
        <v>0</v>
      </c>
      <c r="L96" s="47">
        <f t="shared" si="81"/>
        <v>0</v>
      </c>
      <c r="M96" s="47">
        <f>ROUND(IF('[1]Indicator Data'!J97=0,0,IF(LOG('[1]Indicator Data'!J97)&gt;M$2,10,IF(LOG('[1]Indicator Data'!J97)&lt;M$3,0,10-(M$2-LOG('[1]Indicator Data'!J97))/(M$2-M$3)*10))),1)</f>
        <v>9.4</v>
      </c>
      <c r="N96" s="48">
        <f>'[1]Indicator Data'!C97/'[1]Indicator Data'!$CB97</f>
        <v>2.1052632215193294E-3</v>
      </c>
      <c r="O96" s="48">
        <f>'[1]Indicator Data'!D97/'[1]Indicator Data'!$CB97</f>
        <v>7.0060342362570629E-4</v>
      </c>
      <c r="P96" s="48">
        <f>IF(F96=0.1,"x",'[1]Indicator Data'!E97/'[1]Indicator Data'!$CB97)</f>
        <v>6.7797943097704242E-3</v>
      </c>
      <c r="Q96" s="48">
        <f>'[1]Indicator Data'!F97/'[1]Indicator Data'!$CB97</f>
        <v>0</v>
      </c>
      <c r="R96" s="48">
        <f>'[1]Indicator Data'!G97/'[1]Indicator Data'!$CB97</f>
        <v>0</v>
      </c>
      <c r="S96" s="48">
        <f>'[1]Indicator Data'!H97/'[1]Indicator Data'!$CB97</f>
        <v>0</v>
      </c>
      <c r="T96" s="48">
        <f>'[1]Indicator Data'!I97/'[1]Indicator Data'!$CB97</f>
        <v>0</v>
      </c>
      <c r="U96" s="48">
        <f>'[1]Indicator Data'!J97/'[1]Indicator Data'!$CB97</f>
        <v>9.8540788578084116E-3</v>
      </c>
      <c r="V96" s="47">
        <f t="shared" si="82"/>
        <v>10</v>
      </c>
      <c r="W96" s="47">
        <f t="shared" si="83"/>
        <v>7</v>
      </c>
      <c r="X96" s="47">
        <f t="shared" si="84"/>
        <v>9</v>
      </c>
      <c r="Y96" s="47">
        <f t="shared" si="85"/>
        <v>4.5</v>
      </c>
      <c r="Z96" s="47">
        <f t="shared" si="86"/>
        <v>0</v>
      </c>
      <c r="AA96" s="47">
        <f t="shared" si="87"/>
        <v>0</v>
      </c>
      <c r="AB96" s="47">
        <f t="shared" si="88"/>
        <v>0</v>
      </c>
      <c r="AC96" s="47">
        <f t="shared" si="89"/>
        <v>0</v>
      </c>
      <c r="AD96" s="47">
        <f t="shared" si="90"/>
        <v>0</v>
      </c>
      <c r="AE96" s="47">
        <f t="shared" si="91"/>
        <v>0</v>
      </c>
      <c r="AF96" s="47">
        <f t="shared" si="92"/>
        <v>3.3</v>
      </c>
      <c r="AG96" s="47">
        <f>ROUND(IF('[1]Indicator Data'!K97=0,0,IF('[1]Indicator Data'!K97&gt;AG$2,10,IF('[1]Indicator Data'!K97&lt;AG$3,0,10-(AG$2-'[1]Indicator Data'!K97)/(AG$2-AG$3)*10))),1)</f>
        <v>1</v>
      </c>
      <c r="AH96" s="47">
        <f t="shared" si="93"/>
        <v>8.9</v>
      </c>
      <c r="AI96" s="47">
        <f t="shared" si="93"/>
        <v>7.9</v>
      </c>
      <c r="AJ96" s="47">
        <f t="shared" si="94"/>
        <v>0</v>
      </c>
      <c r="AK96" s="47">
        <f t="shared" si="94"/>
        <v>0</v>
      </c>
      <c r="AL96" s="47">
        <f t="shared" si="95"/>
        <v>0</v>
      </c>
      <c r="AM96" s="47">
        <f t="shared" si="96"/>
        <v>0</v>
      </c>
      <c r="AN96" s="47">
        <f t="shared" si="97"/>
        <v>7.5</v>
      </c>
      <c r="AO96" s="49">
        <f t="shared" si="98"/>
        <v>8.6</v>
      </c>
      <c r="AP96" s="49">
        <f t="shared" si="123"/>
        <v>5.6</v>
      </c>
      <c r="AQ96" s="49">
        <f t="shared" si="99"/>
        <v>0</v>
      </c>
      <c r="AR96" s="49">
        <f t="shared" si="100"/>
        <v>0</v>
      </c>
      <c r="AS96" s="47">
        <f t="shared" si="101"/>
        <v>4.3</v>
      </c>
      <c r="AT96" s="47">
        <f>IF('[1]Indicator Data'!L97="No data","x",IF('[1]Indicator Data'!CC97&lt;1000,"x",ROUND((IF('[1]Indicator Data'!L97&gt;AT$2,10,IF('[1]Indicator Data'!L97&lt;AT$3,0,10-(AT$2-'[1]Indicator Data'!L97)/(AT$2-AT$3)*10))),1)))</f>
        <v>7.6</v>
      </c>
      <c r="AU96" s="49">
        <f t="shared" si="102"/>
        <v>6</v>
      </c>
      <c r="AV96" s="47">
        <f>IF('[1]Indicator Data'!M97="No data","x",ROUND(IF('[1]Indicator Data'!M97=0,0,IF(LOG('[1]Indicator Data'!M97)&gt;AV$2,10,IF(LOG('[1]Indicator Data'!M97)&lt;AV$3,0,10-(AV$2-LOG('[1]Indicator Data'!M97))/(AV$2-AV$3)*10))),1))</f>
        <v>8.1999999999999993</v>
      </c>
      <c r="AW96" s="48">
        <f>IF(AV96="x","x",'[1]Indicator Data'!M97/'[1]Indicator Data'!$CB97)</f>
        <v>0.87876293382943449</v>
      </c>
      <c r="AX96" s="47">
        <f t="shared" si="103"/>
        <v>9.8000000000000007</v>
      </c>
      <c r="AY96" s="47">
        <f t="shared" si="124"/>
        <v>9.1999999999999993</v>
      </c>
      <c r="AZ96" s="47" t="str">
        <f>IF('[1]Indicator Data'!N97="No data","x",ROUND(IF('[1]Indicator Data'!N97=0,0,IF(LOG('[1]Indicator Data'!N97)&gt;AZ$2,10,IF(LOG('[1]Indicator Data'!N97)&lt;AZ$3,0,10-(AZ$2-LOG('[1]Indicator Data'!N97))/(AZ$2-AZ$3)*10))),1))</f>
        <v>x</v>
      </c>
      <c r="BA96" s="48" t="str">
        <f>IF(AZ96="x","x",'[1]Indicator Data'!N97/'[1]Indicator Data'!$CB97)</f>
        <v>x</v>
      </c>
      <c r="BB96" s="47" t="str">
        <f t="shared" si="104"/>
        <v>x</v>
      </c>
      <c r="BC96" s="47" t="str">
        <f t="shared" si="125"/>
        <v>x</v>
      </c>
      <c r="BD96" s="47" t="str">
        <f>IF('[1]Indicator Data'!O97="No data","x",ROUND(IF('[1]Indicator Data'!O97=0,0,IF(LOG('[1]Indicator Data'!O97)&gt;BD$2,10,IF(LOG('[1]Indicator Data'!O97)&lt;BD$3,0,10-(BD$2-LOG('[1]Indicator Data'!O97))/(BD$2-BD$3)*10))),1))</f>
        <v>x</v>
      </c>
      <c r="BE96" s="48" t="str">
        <f>IF(BD96="x","x",'[1]Indicator Data'!O97/'[1]Indicator Data'!$CB97)</f>
        <v>x</v>
      </c>
      <c r="BF96" s="47" t="str">
        <f t="shared" si="105"/>
        <v>x</v>
      </c>
      <c r="BG96" s="47" t="str">
        <f t="shared" si="126"/>
        <v>x</v>
      </c>
      <c r="BH96" s="47" t="str">
        <f>IF('[1]Indicator Data'!P97="No data","x",ROUND(IF('[1]Indicator Data'!P97=0,0,IF(LOG('[1]Indicator Data'!P97)&gt;BH$2,10,IF(LOG('[1]Indicator Data'!P97)&lt;BH$3,0,10-(BH$2-LOG('[1]Indicator Data'!P97))/(BH$2-BH$3)*10))),1))</f>
        <v>x</v>
      </c>
      <c r="BI96" s="48" t="str">
        <f>IF(BH96="x","x",'[1]Indicator Data'!P97/'[1]Indicator Data'!$CB97)</f>
        <v>x</v>
      </c>
      <c r="BJ96" s="47" t="str">
        <f t="shared" si="106"/>
        <v>x</v>
      </c>
      <c r="BK96" s="47" t="str">
        <f t="shared" si="127"/>
        <v>x</v>
      </c>
      <c r="BL96" s="47">
        <f t="shared" si="128"/>
        <v>9.1999999999999993</v>
      </c>
      <c r="BM96" s="47">
        <f>ROUND(IF('[1]Indicator Data'!Q97=0,0,IF(LOG('[1]Indicator Data'!Q97)&gt;BM$2,10,IF(LOG('[1]Indicator Data'!Q97)&lt;BM$3,0,10-(BM$2-LOG('[1]Indicator Data'!Q97))/(BM$2-BM$3)*10))),1)</f>
        <v>0</v>
      </c>
      <c r="BN96" s="50">
        <f>'[1]Indicator Data'!R97</f>
        <v>0</v>
      </c>
      <c r="BO96" s="47">
        <f t="shared" si="107"/>
        <v>0</v>
      </c>
      <c r="BP96" s="47">
        <f t="shared" si="108"/>
        <v>0</v>
      </c>
      <c r="BQ96" s="47">
        <f>ROUND(IF('[1]Indicator Data'!S97=0,0,IF(LOG('[1]Indicator Data'!S97)&gt;BQ$2,10,IF(LOG('[1]Indicator Data'!S97)&lt;BQ$3,0,10-(BQ$2-LOG('[1]Indicator Data'!S97))/(BQ$2-BQ$3)*10))),1)</f>
        <v>0</v>
      </c>
      <c r="BR96" s="50">
        <f>'[1]Indicator Data'!T97</f>
        <v>0</v>
      </c>
      <c r="BS96" s="47">
        <f t="shared" si="109"/>
        <v>0</v>
      </c>
      <c r="BT96" s="47">
        <f t="shared" si="110"/>
        <v>0</v>
      </c>
      <c r="BU96" s="47">
        <f t="shared" si="111"/>
        <v>0</v>
      </c>
      <c r="BV96" s="47">
        <f>ROUND(IF('[1]Indicator Data'!U97=0,0,IF(LOG('[1]Indicator Data'!U97)&gt;BV$2,10,IF(LOG('[1]Indicator Data'!U97)&lt;BV$3,0,10-(BV$2-LOG('[1]Indicator Data'!U97))/(BV$2-BV$3)*10))),1)</f>
        <v>0</v>
      </c>
      <c r="BW96" s="48">
        <f>'[1]Indicator Data'!U97/'[1]Indicator Data'!$CB97</f>
        <v>0</v>
      </c>
      <c r="BX96" s="47">
        <f t="shared" si="112"/>
        <v>0</v>
      </c>
      <c r="BY96" s="47">
        <f t="shared" si="129"/>
        <v>0</v>
      </c>
      <c r="BZ96" s="47">
        <f>ROUND(IF('[1]Indicator Data'!V97=0,0,IF(LOG('[1]Indicator Data'!V97)&gt;BZ$2,10,IF(LOG('[1]Indicator Data'!V97)&lt;BZ$3,0,10-(BZ$2-LOG('[1]Indicator Data'!V97))/(BZ$2-BZ$3)*10))),1)</f>
        <v>4</v>
      </c>
      <c r="CA96" s="48">
        <f>IF('[1]Indicator Data'!V97/'[1]Indicator Data'!$CB97&gt;1,1,'[1]Indicator Data'!V97/'[1]Indicator Data'!$CB97)</f>
        <v>1.0049075943610569E-3</v>
      </c>
      <c r="CB96" s="47">
        <f t="shared" si="113"/>
        <v>0</v>
      </c>
      <c r="CC96" s="47">
        <f t="shared" si="130"/>
        <v>2.2000000000000002</v>
      </c>
      <c r="CD96" s="47">
        <f>ROUND(IF('[1]Indicator Data'!W97=0,0,IF(LOG('[1]Indicator Data'!W97)&gt;CD$2,10,IF(LOG('[1]Indicator Data'!W97)&lt;CD$3,0,10-(CD$2-LOG('[1]Indicator Data'!W97))/(CD$2-CD$3)*10))),1)</f>
        <v>0</v>
      </c>
      <c r="CE96" s="48">
        <f>'[1]Indicator Data'!W97/'[1]Indicator Data'!$CB97</f>
        <v>0</v>
      </c>
      <c r="CF96" s="47">
        <f t="shared" si="114"/>
        <v>0</v>
      </c>
      <c r="CG96" s="47">
        <f t="shared" si="131"/>
        <v>0</v>
      </c>
      <c r="CH96" s="47">
        <f t="shared" si="115"/>
        <v>0.6</v>
      </c>
      <c r="CI96" s="47">
        <f>IF('[1]Indicator Data'!BR97="No data","x",ROUND(IF('[1]Indicator Data'!BR97&gt;CI$2,0,IF('[1]Indicator Data'!BR97&lt;CI$3,10,(CI$2-'[1]Indicator Data'!BR97)/(CI$2-CI$3)*10)),1))</f>
        <v>0.4</v>
      </c>
      <c r="CJ96" s="47">
        <f>IF('[1]Indicator Data'!BS97="No data","x",ROUND(IF('[1]Indicator Data'!BS97&gt;CJ$2,0,IF('[1]Indicator Data'!BS97&lt;CJ$3,10,(CJ$2-'[1]Indicator Data'!BS97)/(CJ$2-CJ$3)*10)),1))</f>
        <v>2.1</v>
      </c>
      <c r="CK96" s="47">
        <f>IF('[1]Indicator Data'!AC97="No data","x",ROUND(IF('[1]Indicator Data'!AC97&gt;CK$2,0,IF('[1]Indicator Data'!AC97&lt;CK$3,10,(CK$2-'[1]Indicator Data'!AC97)/(CK$2-CK$3)*10)),1))</f>
        <v>1.1000000000000001</v>
      </c>
      <c r="CL96" s="47">
        <f t="shared" si="116"/>
        <v>1.2</v>
      </c>
      <c r="CM96" s="47">
        <f>IF('[1]Indicator Data'!X97="No data","x",ROUND(IF(LOG('[1]Indicator Data'!X97)&gt;CM$2,10,IF(LOG('[1]Indicator Data'!X97)&lt;CM$3,0,10-(CM$2-LOG('[1]Indicator Data'!X97))/(CM$2-CM$3)*10)),1))</f>
        <v>5.0999999999999996</v>
      </c>
      <c r="CN96" s="47">
        <f>IF('[1]Indicator Data'!Y97="No data","x",ROUND(IF('[1]Indicator Data'!Y97&gt;CN$2,10,IF('[1]Indicator Data'!Y97&lt;CN$3,0,10-(CN$2-'[1]Indicator Data'!Y97)/(CN$2-CN$3)*10)),1))</f>
        <v>5.6</v>
      </c>
      <c r="CO96" s="47">
        <f>IF('[1]Indicator Data'!Z97="No data","x",ROUND(IF('[1]Indicator Data'!Z97&gt;CO$2,10,IF('[1]Indicator Data'!Z97&lt;CO$3,0,10-(CO$2-'[1]Indicator Data'!Z97)/(CO$2-CO$3)*10)),1))</f>
        <v>3.7</v>
      </c>
      <c r="CP96" s="47">
        <f>IF('[1]Indicator Data'!AA97="No data","x",ROUND(IF('[1]Indicator Data'!AA97&gt;CP$2,10,IF('[1]Indicator Data'!AA97&lt;CP$3,0,10-(CP$2-'[1]Indicator Data'!AA97)/(CP$2-CP$3)*10)),1))</f>
        <v>5.5</v>
      </c>
      <c r="CQ96" s="47">
        <f t="shared" si="132"/>
        <v>5</v>
      </c>
      <c r="CR96" s="47">
        <f t="shared" si="133"/>
        <v>3.7</v>
      </c>
      <c r="CS96" s="47">
        <f>IF('[1]Indicator Data'!AF97="No data","x",ROUND(IF('[1]Indicator Data'!AF97&gt;CS$2,10,IF('[1]Indicator Data'!AF97&lt;CS$3,0,10-(CS$2-'[1]Indicator Data'!AF97)/(CS$2-CS$3)*10)),1))</f>
        <v>1.1000000000000001</v>
      </c>
      <c r="CT96" s="47">
        <f>IF('[1]Indicator Data'!AG97="No data","x",ROUND(IF('[1]Indicator Data'!AG97&gt;CT$2,10,IF('[1]Indicator Data'!AG97&lt;CT$3,0,10-(CT$2-'[1]Indicator Data'!AG97)/(CT$2-CT$3)*10)),1))</f>
        <v>4.4000000000000004</v>
      </c>
      <c r="CU96" s="47">
        <f t="shared" si="134"/>
        <v>4.2</v>
      </c>
      <c r="CV96" s="47">
        <f>IF('[1]Indicator Data'!AB97="No data","x",ROUND(IF('[1]Indicator Data'!AB97&gt;CV$2,10,IF('[1]Indicator Data'!AB97&lt;CV$3,0,10-(CV$2-'[1]Indicator Data'!AB97)/(CV$2-CV$3)*10)),1))</f>
        <v>0</v>
      </c>
      <c r="CW96" s="47">
        <f t="shared" si="135"/>
        <v>0.9</v>
      </c>
      <c r="CX96" s="48">
        <f>IF('[1]Indicator Data'!AD97="No data","x",'[1]Indicator Data'!AD97/'[1]Indicator Data'!$CA97)</f>
        <v>8.1649970088245422E-4</v>
      </c>
      <c r="CY96" s="47">
        <f t="shared" si="117"/>
        <v>1.8</v>
      </c>
      <c r="CZ96" s="47">
        <f>IF('[1]Indicator Data'!AE97="No data","x",ROUND(IF('[1]Indicator Data'!AE97&gt;CZ$2,0,IF('[1]Indicator Data'!AE97&lt;CZ$3,10,(CZ$2-'[1]Indicator Data'!AE97)/(CZ$2-CZ$3)*10)),1))</f>
        <v>6</v>
      </c>
      <c r="DA96" s="47">
        <f t="shared" si="136"/>
        <v>3.9</v>
      </c>
      <c r="DB96" s="47">
        <f t="shared" si="137"/>
        <v>3</v>
      </c>
      <c r="DC96" s="49">
        <f t="shared" si="118"/>
        <v>5.2</v>
      </c>
      <c r="DD96" s="51">
        <f t="shared" si="119"/>
        <v>5</v>
      </c>
      <c r="DE96" s="47">
        <f>ROUND(IF('[1]Indicator Data'!AH97=0,0,IF('[1]Indicator Data'!AH97&gt;DE$2,10,IF('[1]Indicator Data'!AH97&lt;DE$3,0,10-(DE$2-'[1]Indicator Data'!AH97)/(DE$2-DE$3)*10))),1)</f>
        <v>1.8</v>
      </c>
      <c r="DF96" s="47">
        <f>ROUND(IF('[1]Indicator Data'!AI97=0,0,IF(LOG('[1]Indicator Data'!AI97)&gt;LOG(DF$2),10,IF(LOG('[1]Indicator Data'!AI97)&lt;LOG(DF$3),0,10-(LOG(DF$2)-LOG('[1]Indicator Data'!AI97))/(LOG(DF$2)-LOG(DF$3))*10))),1)</f>
        <v>4.4000000000000004</v>
      </c>
      <c r="DG96" s="49">
        <f t="shared" si="120"/>
        <v>3.2</v>
      </c>
      <c r="DH96" s="47">
        <f>'[1]Indicator Data'!AJ97</f>
        <v>0</v>
      </c>
      <c r="DI96" s="47">
        <f>'[1]Indicator Data'!AK97</f>
        <v>0</v>
      </c>
      <c r="DJ96" s="49">
        <f t="shared" si="121"/>
        <v>0</v>
      </c>
      <c r="DK96" s="51">
        <f t="shared" si="122"/>
        <v>2.2000000000000002</v>
      </c>
      <c r="DL96" s="20"/>
      <c r="DM96" s="52"/>
    </row>
    <row r="97" spans="1:117" s="6" customFormat="1" x14ac:dyDescent="0.3">
      <c r="A97" s="44" t="str">
        <f>'[1]Indicator Data'!A98</f>
        <v>Lao PDR</v>
      </c>
      <c r="B97" s="45" t="str">
        <f>'[1]Indicator Data'!B98</f>
        <v>LAO</v>
      </c>
      <c r="C97" s="46">
        <f>ROUND(IF('[1]Indicator Data'!C98=0,0.1,IF(LOG('[1]Indicator Data'!C98)&gt;C$2,10,IF(LOG('[1]Indicator Data'!C98)&lt;C$3,0,10-(C$2-LOG('[1]Indicator Data'!C98))/(C$2-C$3)*10))),1)</f>
        <v>6.5</v>
      </c>
      <c r="D97" s="47">
        <f>ROUND(IF('[1]Indicator Data'!D98=0,0.1,IF(LOG('[1]Indicator Data'!D98)&gt;D$2,10,IF(LOG('[1]Indicator Data'!D98)&lt;D$3,0,10-(D$2-LOG('[1]Indicator Data'!D98))/(D$2-D$3)*10))),1)</f>
        <v>1.4</v>
      </c>
      <c r="E97" s="47">
        <f t="shared" si="79"/>
        <v>4.4000000000000004</v>
      </c>
      <c r="F97" s="47">
        <f>IF('[1]Indicator Data'!E98="No data",0.1,(ROUND(IF('[1]Indicator Data'!E98=0,0,IF(LOG('[1]Indicator Data'!E98)&gt;F$2,10,IF(LOG('[1]Indicator Data'!E98)&lt;F$3,0,10-(F$2-LOG('[1]Indicator Data'!E98))/(F$2-F$3)*10))),1)))</f>
        <v>7.5</v>
      </c>
      <c r="G97" s="47">
        <f>ROUND(IF('[1]Indicator Data'!F98=0,0,IF(LOG('[1]Indicator Data'!F98)&gt;G$2,10,IF(LOG('[1]Indicator Data'!F98)&lt;G$3,0,10-(G$2-LOG('[1]Indicator Data'!F98))/(G$2-G$3)*10))),1)</f>
        <v>0</v>
      </c>
      <c r="H97" s="47">
        <f>ROUND(IF('[1]Indicator Data'!G98=0,0,IF(LOG('[1]Indicator Data'!G98)&gt;H$2,10,IF(LOG('[1]Indicator Data'!G98)&lt;H$3,0,10-(H$2-LOG('[1]Indicator Data'!G98))/(H$2-H$3)*10))),1)</f>
        <v>6.9</v>
      </c>
      <c r="I97" s="47">
        <f>ROUND(IF('[1]Indicator Data'!H98=0,0,IF(LOG('[1]Indicator Data'!H98)&gt;I$2,10,IF(LOG('[1]Indicator Data'!H98)&lt;I$3,0,10-(I$2-LOG('[1]Indicator Data'!H98))/(I$2-I$3)*10))),1)</f>
        <v>7.9</v>
      </c>
      <c r="J97" s="47">
        <f t="shared" si="80"/>
        <v>7.4</v>
      </c>
      <c r="K97" s="47">
        <f>ROUND(IF('[1]Indicator Data'!I98=0,0,IF(LOG('[1]Indicator Data'!I98)&gt;K$2,10,IF(LOG('[1]Indicator Data'!I98)&lt;K$3,0,10-(K$2-LOG('[1]Indicator Data'!I98))/(K$2-K$3)*10))),1)</f>
        <v>0</v>
      </c>
      <c r="L97" s="47">
        <f t="shared" si="81"/>
        <v>4.7</v>
      </c>
      <c r="M97" s="47">
        <f>ROUND(IF('[1]Indicator Data'!J98=0,0,IF(LOG('[1]Indicator Data'!J98)&gt;M$2,10,IF(LOG('[1]Indicator Data'!J98)&lt;M$3,0,10-(M$2-LOG('[1]Indicator Data'!J98))/(M$2-M$3)*10))),1)</f>
        <v>8.3000000000000007</v>
      </c>
      <c r="N97" s="48">
        <f>'[1]Indicator Data'!C98/'[1]Indicator Data'!$CB98</f>
        <v>5.8342973902995008E-4</v>
      </c>
      <c r="O97" s="48">
        <f>'[1]Indicator Data'!D98/'[1]Indicator Data'!$CB98</f>
        <v>3.7472470134981833E-6</v>
      </c>
      <c r="P97" s="48">
        <f>IF(F97=0.1,"x",'[1]Indicator Data'!E98/'[1]Indicator Data'!$CB98)</f>
        <v>1.5326787393030622E-2</v>
      </c>
      <c r="Q97" s="48">
        <f>'[1]Indicator Data'!F98/'[1]Indicator Data'!$CB98</f>
        <v>0</v>
      </c>
      <c r="R97" s="48">
        <f>'[1]Indicator Data'!G98/'[1]Indicator Data'!$CB98</f>
        <v>8.8017181601047854E-3</v>
      </c>
      <c r="S97" s="48">
        <f>'[1]Indicator Data'!H98/'[1]Indicator Data'!$CB98</f>
        <v>4.7170604928640212E-4</v>
      </c>
      <c r="T97" s="48">
        <f>'[1]Indicator Data'!I98/'[1]Indicator Data'!$CB98</f>
        <v>0</v>
      </c>
      <c r="U97" s="48">
        <f>'[1]Indicator Data'!J98/'[1]Indicator Data'!$CB98</f>
        <v>3.1387350786309678E-3</v>
      </c>
      <c r="V97" s="47">
        <f t="shared" si="82"/>
        <v>2.9</v>
      </c>
      <c r="W97" s="47">
        <f t="shared" si="83"/>
        <v>0</v>
      </c>
      <c r="X97" s="47">
        <f t="shared" si="84"/>
        <v>1.6</v>
      </c>
      <c r="Y97" s="47">
        <f t="shared" si="85"/>
        <v>10</v>
      </c>
      <c r="Z97" s="47">
        <f t="shared" si="86"/>
        <v>0</v>
      </c>
      <c r="AA97" s="47">
        <f t="shared" si="87"/>
        <v>4.9000000000000004</v>
      </c>
      <c r="AB97" s="47">
        <f t="shared" si="88"/>
        <v>0.9</v>
      </c>
      <c r="AC97" s="47">
        <f t="shared" si="89"/>
        <v>3.1</v>
      </c>
      <c r="AD97" s="47">
        <f t="shared" si="90"/>
        <v>0</v>
      </c>
      <c r="AE97" s="47">
        <f t="shared" si="91"/>
        <v>1.7</v>
      </c>
      <c r="AF97" s="47">
        <f t="shared" si="92"/>
        <v>1</v>
      </c>
      <c r="AG97" s="47">
        <f>ROUND(IF('[1]Indicator Data'!K98=0,0,IF('[1]Indicator Data'!K98&gt;AG$2,10,IF('[1]Indicator Data'!K98&lt;AG$3,0,10-(AG$2-'[1]Indicator Data'!K98)/(AG$2-AG$3)*10))),1)</f>
        <v>4.8</v>
      </c>
      <c r="AH97" s="47">
        <f t="shared" si="93"/>
        <v>4.7</v>
      </c>
      <c r="AI97" s="47">
        <f t="shared" si="93"/>
        <v>0.7</v>
      </c>
      <c r="AJ97" s="47">
        <f t="shared" si="94"/>
        <v>5.9</v>
      </c>
      <c r="AK97" s="47">
        <f t="shared" si="94"/>
        <v>4.4000000000000004</v>
      </c>
      <c r="AL97" s="47">
        <f t="shared" si="95"/>
        <v>5.2</v>
      </c>
      <c r="AM97" s="47">
        <f t="shared" si="96"/>
        <v>0</v>
      </c>
      <c r="AN97" s="47">
        <f t="shared" si="97"/>
        <v>5.8</v>
      </c>
      <c r="AO97" s="49">
        <f t="shared" si="98"/>
        <v>3.1</v>
      </c>
      <c r="AP97" s="49">
        <f t="shared" si="123"/>
        <v>9.1</v>
      </c>
      <c r="AQ97" s="49">
        <f t="shared" si="99"/>
        <v>0</v>
      </c>
      <c r="AR97" s="49">
        <f t="shared" si="100"/>
        <v>3.3</v>
      </c>
      <c r="AS97" s="47">
        <f t="shared" si="101"/>
        <v>5.3</v>
      </c>
      <c r="AT97" s="47">
        <f>IF('[1]Indicator Data'!L98="No data","x",IF('[1]Indicator Data'!CC98&lt;1000,"x",ROUND((IF('[1]Indicator Data'!L98&gt;AT$2,10,IF('[1]Indicator Data'!L98&lt;AT$3,0,10-(AT$2-'[1]Indicator Data'!L98)/(AT$2-AT$3)*10))),1)))</f>
        <v>0</v>
      </c>
      <c r="AU97" s="49">
        <f t="shared" si="102"/>
        <v>2.7</v>
      </c>
      <c r="AV97" s="47">
        <f>IF('[1]Indicator Data'!M98="No data","x",ROUND(IF('[1]Indicator Data'!M98=0,0,IF(LOG('[1]Indicator Data'!M98)&gt;AV$2,10,IF(LOG('[1]Indicator Data'!M98)&lt;AV$3,0,10-(AV$2-LOG('[1]Indicator Data'!M98))/(AV$2-AV$3)*10))),1))</f>
        <v>7.9</v>
      </c>
      <c r="AW97" s="48">
        <f>IF(AV97="x","x",'[1]Indicator Data'!M98/'[1]Indicator Data'!$CB98)</f>
        <v>0.50177774553483157</v>
      </c>
      <c r="AX97" s="47">
        <f t="shared" si="103"/>
        <v>5.6</v>
      </c>
      <c r="AY97" s="47">
        <f t="shared" si="124"/>
        <v>6.9</v>
      </c>
      <c r="AZ97" s="47" t="str">
        <f>IF('[1]Indicator Data'!N98="No data","x",ROUND(IF('[1]Indicator Data'!N98=0,0,IF(LOG('[1]Indicator Data'!N98)&gt;AZ$2,10,IF(LOG('[1]Indicator Data'!N98)&lt;AZ$3,0,10-(AZ$2-LOG('[1]Indicator Data'!N98))/(AZ$2-AZ$3)*10))),1))</f>
        <v>x</v>
      </c>
      <c r="BA97" s="48" t="str">
        <f>IF(AZ97="x","x",'[1]Indicator Data'!N98/'[1]Indicator Data'!$CB98)</f>
        <v>x</v>
      </c>
      <c r="BB97" s="47" t="str">
        <f t="shared" si="104"/>
        <v>x</v>
      </c>
      <c r="BC97" s="47" t="str">
        <f t="shared" si="125"/>
        <v>x</v>
      </c>
      <c r="BD97" s="47" t="str">
        <f>IF('[1]Indicator Data'!O98="No data","x",ROUND(IF('[1]Indicator Data'!O98=0,0,IF(LOG('[1]Indicator Data'!O98)&gt;BD$2,10,IF(LOG('[1]Indicator Data'!O98)&lt;BD$3,0,10-(BD$2-LOG('[1]Indicator Data'!O98))/(BD$2-BD$3)*10))),1))</f>
        <v>x</v>
      </c>
      <c r="BE97" s="48" t="str">
        <f>IF(BD97="x","x",'[1]Indicator Data'!O98/'[1]Indicator Data'!$CB98)</f>
        <v>x</v>
      </c>
      <c r="BF97" s="47" t="str">
        <f t="shared" si="105"/>
        <v>x</v>
      </c>
      <c r="BG97" s="47" t="str">
        <f t="shared" si="126"/>
        <v>x</v>
      </c>
      <c r="BH97" s="47" t="str">
        <f>IF('[1]Indicator Data'!P98="No data","x",ROUND(IF('[1]Indicator Data'!P98=0,0,IF(LOG('[1]Indicator Data'!P98)&gt;BH$2,10,IF(LOG('[1]Indicator Data'!P98)&lt;BH$3,0,10-(BH$2-LOG('[1]Indicator Data'!P98))/(BH$2-BH$3)*10))),1))</f>
        <v>x</v>
      </c>
      <c r="BI97" s="48" t="str">
        <f>IF(BH97="x","x",'[1]Indicator Data'!P98/'[1]Indicator Data'!$CB98)</f>
        <v>x</v>
      </c>
      <c r="BJ97" s="47" t="str">
        <f t="shared" si="106"/>
        <v>x</v>
      </c>
      <c r="BK97" s="47" t="str">
        <f t="shared" si="127"/>
        <v>x</v>
      </c>
      <c r="BL97" s="47">
        <f t="shared" si="128"/>
        <v>6.9</v>
      </c>
      <c r="BM97" s="47">
        <f>ROUND(IF('[1]Indicator Data'!Q98=0,0,IF(LOG('[1]Indicator Data'!Q98)&gt;BM$2,10,IF(LOG('[1]Indicator Data'!Q98)&lt;BM$3,0,10-(BM$2-LOG('[1]Indicator Data'!Q98))/(BM$2-BM$3)*10))),1)</f>
        <v>8.4</v>
      </c>
      <c r="BN97" s="50">
        <f>'[1]Indicator Data'!R98</f>
        <v>1</v>
      </c>
      <c r="BO97" s="47">
        <f t="shared" si="107"/>
        <v>10</v>
      </c>
      <c r="BP97" s="47">
        <f t="shared" si="108"/>
        <v>9.4</v>
      </c>
      <c r="BQ97" s="47">
        <f>ROUND(IF('[1]Indicator Data'!S98=0,0,IF(LOG('[1]Indicator Data'!S98)&gt;BQ$2,10,IF(LOG('[1]Indicator Data'!S98)&lt;BQ$3,0,10-(BQ$2-LOG('[1]Indicator Data'!S98))/(BQ$2-BQ$3)*10))),1)</f>
        <v>8.3000000000000007</v>
      </c>
      <c r="BR97" s="50">
        <f>'[1]Indicator Data'!T98</f>
        <v>0.96746358799999999</v>
      </c>
      <c r="BS97" s="47">
        <f t="shared" si="109"/>
        <v>9.6999999999999993</v>
      </c>
      <c r="BT97" s="47">
        <f t="shared" si="110"/>
        <v>9.1</v>
      </c>
      <c r="BU97" s="47">
        <f t="shared" si="111"/>
        <v>9.3000000000000007</v>
      </c>
      <c r="BV97" s="47">
        <f>ROUND(IF('[1]Indicator Data'!U98=0,0,IF(LOG('[1]Indicator Data'!U98)&gt;BV$2,10,IF(LOG('[1]Indicator Data'!U98)&lt;BV$3,0,10-(BV$2-LOG('[1]Indicator Data'!U98))/(BV$2-BV$3)*10))),1)</f>
        <v>8.1</v>
      </c>
      <c r="BW97" s="48">
        <f>'[1]Indicator Data'!U98/'[1]Indicator Data'!$CB98</f>
        <v>0.73991255836790459</v>
      </c>
      <c r="BX97" s="47">
        <f t="shared" si="112"/>
        <v>8.1999999999999993</v>
      </c>
      <c r="BY97" s="47">
        <f t="shared" si="129"/>
        <v>8.1999999999999993</v>
      </c>
      <c r="BZ97" s="47">
        <f>ROUND(IF('[1]Indicator Data'!V98=0,0,IF(LOG('[1]Indicator Data'!V98)&gt;BZ$2,10,IF(LOG('[1]Indicator Data'!V98)&lt;BZ$3,0,10-(BZ$2-LOG('[1]Indicator Data'!V98))/(BZ$2-BZ$3)*10))),1)</f>
        <v>8</v>
      </c>
      <c r="CA97" s="48">
        <f>IF('[1]Indicator Data'!V98/'[1]Indicator Data'!$CB98&gt;1,1,'[1]Indicator Data'!V98/'[1]Indicator Data'!$CB98)</f>
        <v>0.62071531733478791</v>
      </c>
      <c r="CB97" s="47">
        <f t="shared" si="113"/>
        <v>6.2</v>
      </c>
      <c r="CC97" s="47">
        <f t="shared" si="130"/>
        <v>7.2</v>
      </c>
      <c r="CD97" s="47">
        <f>ROUND(IF('[1]Indicator Data'!W98=0,0,IF(LOG('[1]Indicator Data'!W98)&gt;CD$2,10,IF(LOG('[1]Indicator Data'!W98)&lt;CD$3,0,10-(CD$2-LOG('[1]Indicator Data'!W98))/(CD$2-CD$3)*10))),1)</f>
        <v>8.3000000000000007</v>
      </c>
      <c r="CE97" s="48">
        <f>'[1]Indicator Data'!W98/'[1]Indicator Data'!$CB98</f>
        <v>0.9655892981013201</v>
      </c>
      <c r="CF97" s="47">
        <f t="shared" si="114"/>
        <v>9.6999999999999993</v>
      </c>
      <c r="CG97" s="47">
        <f t="shared" si="131"/>
        <v>9.1</v>
      </c>
      <c r="CH97" s="47">
        <f t="shared" si="115"/>
        <v>8.6</v>
      </c>
      <c r="CI97" s="47">
        <f>IF('[1]Indicator Data'!BR98="No data","x",ROUND(IF('[1]Indicator Data'!BR98&gt;CI$2,0,IF('[1]Indicator Data'!BR98&lt;CI$3,10,(CI$2-'[1]Indicator Data'!BR98)/(CI$2-CI$3)*10)),1))</f>
        <v>2.8</v>
      </c>
      <c r="CJ97" s="47">
        <f>IF('[1]Indicator Data'!BS98="No data","x",ROUND(IF('[1]Indicator Data'!BS98&gt;CJ$2,0,IF('[1]Indicator Data'!BS98&lt;CJ$3,10,(CJ$2-'[1]Indicator Data'!BS98)/(CJ$2-CJ$3)*10)),1))</f>
        <v>3</v>
      </c>
      <c r="CK97" s="47">
        <f>IF('[1]Indicator Data'!AC98="No data","x",ROUND(IF('[1]Indicator Data'!AC98&gt;CK$2,0,IF('[1]Indicator Data'!AC98&lt;CK$3,10,(CK$2-'[1]Indicator Data'!AC98)/(CK$2-CK$3)*10)),1))</f>
        <v>5</v>
      </c>
      <c r="CL97" s="47">
        <f t="shared" si="116"/>
        <v>3.6</v>
      </c>
      <c r="CM97" s="47">
        <f>IF('[1]Indicator Data'!X98="No data","x",ROUND(IF(LOG('[1]Indicator Data'!X98)&gt;CM$2,10,IF(LOG('[1]Indicator Data'!X98)&lt;CM$3,0,10-(CM$2-LOG('[1]Indicator Data'!X98))/(CM$2-CM$3)*10)),1))</f>
        <v>5</v>
      </c>
      <c r="CN97" s="47">
        <f>IF('[1]Indicator Data'!Y98="No data","x",ROUND(IF('[1]Indicator Data'!Y98&gt;CN$2,10,IF('[1]Indicator Data'!Y98&lt;CN$3,0,10-(CN$2-'[1]Indicator Data'!Y98)/(CN$2-CN$3)*10)),1))</f>
        <v>6.5</v>
      </c>
      <c r="CO97" s="47">
        <f>IF('[1]Indicator Data'!Z98="No data","x",ROUND(IF('[1]Indicator Data'!Z98&gt;CO$2,10,IF('[1]Indicator Data'!Z98&lt;CO$3,0,10-(CO$2-'[1]Indicator Data'!Z98)/(CO$2-CO$3)*10)),1))</f>
        <v>3.6</v>
      </c>
      <c r="CP97" s="47" t="str">
        <f>IF('[1]Indicator Data'!AA98="No data","x",ROUND(IF('[1]Indicator Data'!AA98&gt;CP$2,10,IF('[1]Indicator Data'!AA98&lt;CP$3,0,10-(CP$2-'[1]Indicator Data'!AA98)/(CP$2-CP$3)*10)),1))</f>
        <v>x</v>
      </c>
      <c r="CQ97" s="47">
        <f t="shared" si="132"/>
        <v>5</v>
      </c>
      <c r="CR97" s="47">
        <f t="shared" si="133"/>
        <v>4.5</v>
      </c>
      <c r="CS97" s="47">
        <f>IF('[1]Indicator Data'!AF98="No data","x",ROUND(IF('[1]Indicator Data'!AF98&gt;CS$2,10,IF('[1]Indicator Data'!AF98&lt;CS$3,0,10-(CS$2-'[1]Indicator Data'!AF98)/(CS$2-CS$3)*10)),1))</f>
        <v>2.2999999999999998</v>
      </c>
      <c r="CT97" s="47">
        <f>IF('[1]Indicator Data'!AG98="No data","x",ROUND(IF('[1]Indicator Data'!AG98&gt;CT$2,10,IF('[1]Indicator Data'!AG98&lt;CT$3,0,10-(CT$2-'[1]Indicator Data'!AG98)/(CT$2-CT$3)*10)),1))</f>
        <v>4</v>
      </c>
      <c r="CU97" s="47">
        <f t="shared" si="134"/>
        <v>4.3</v>
      </c>
      <c r="CV97" s="47">
        <f>IF('[1]Indicator Data'!AB98="No data","x",ROUND(IF('[1]Indicator Data'!AB98&gt;CV$2,10,IF('[1]Indicator Data'!AB98&lt;CV$3,0,10-(CV$2-'[1]Indicator Data'!AB98)/(CV$2-CV$3)*10)),1))</f>
        <v>6.9</v>
      </c>
      <c r="CW97" s="47">
        <f t="shared" si="135"/>
        <v>4.4000000000000004</v>
      </c>
      <c r="CX97" s="48">
        <f>IF('[1]Indicator Data'!AD98="No data","x",'[1]Indicator Data'!AD98/'[1]Indicator Data'!$CA98)</f>
        <v>2.3379656482611089E-4</v>
      </c>
      <c r="CY97" s="47">
        <f t="shared" si="117"/>
        <v>7.7</v>
      </c>
      <c r="CZ97" s="47">
        <f>IF('[1]Indicator Data'!AE98="No data","x",ROUND(IF('[1]Indicator Data'!AE98&gt;CZ$2,0,IF('[1]Indicator Data'!AE98&lt;CZ$3,10,(CZ$2-'[1]Indicator Data'!AE98)/(CZ$2-CZ$3)*10)),1))</f>
        <v>6</v>
      </c>
      <c r="DA97" s="47">
        <f t="shared" si="136"/>
        <v>6.9</v>
      </c>
      <c r="DB97" s="47">
        <f t="shared" si="137"/>
        <v>5.2</v>
      </c>
      <c r="DC97" s="49">
        <f t="shared" si="118"/>
        <v>6.6</v>
      </c>
      <c r="DD97" s="51">
        <f t="shared" si="119"/>
        <v>5</v>
      </c>
      <c r="DE97" s="47">
        <f>ROUND(IF('[1]Indicator Data'!AH98=0,0,IF('[1]Indicator Data'!AH98&gt;DE$2,10,IF('[1]Indicator Data'!AH98&lt;DE$3,0,10-(DE$2-'[1]Indicator Data'!AH98)/(DE$2-DE$3)*10))),1)</f>
        <v>0.7</v>
      </c>
      <c r="DF97" s="47">
        <f>ROUND(IF('[1]Indicator Data'!AI98=0,0,IF(LOG('[1]Indicator Data'!AI98)&gt;LOG(DF$2),10,IF(LOG('[1]Indicator Data'!AI98)&lt;LOG(DF$3),0,10-(LOG(DF$2)-LOG('[1]Indicator Data'!AI98))/(LOG(DF$2)-LOG(DF$3))*10))),1)</f>
        <v>2.7</v>
      </c>
      <c r="DG97" s="49">
        <f t="shared" si="120"/>
        <v>1.8</v>
      </c>
      <c r="DH97" s="47">
        <f>'[1]Indicator Data'!AJ98</f>
        <v>0</v>
      </c>
      <c r="DI97" s="47">
        <f>'[1]Indicator Data'!AK98</f>
        <v>0</v>
      </c>
      <c r="DJ97" s="49">
        <f t="shared" si="121"/>
        <v>0</v>
      </c>
      <c r="DK97" s="51">
        <f t="shared" si="122"/>
        <v>1.3</v>
      </c>
      <c r="DL97" s="20"/>
      <c r="DM97" s="52"/>
    </row>
    <row r="98" spans="1:117" s="6" customFormat="1" x14ac:dyDescent="0.3">
      <c r="A98" s="44" t="str">
        <f>'[1]Indicator Data'!A99</f>
        <v>Latvia</v>
      </c>
      <c r="B98" s="45" t="str">
        <f>'[1]Indicator Data'!B99</f>
        <v>LVA</v>
      </c>
      <c r="C98" s="46">
        <f>ROUND(IF('[1]Indicator Data'!C99=0,0.1,IF(LOG('[1]Indicator Data'!C99)&gt;C$2,10,IF(LOG('[1]Indicator Data'!C99)&lt;C$3,0,10-(C$2-LOG('[1]Indicator Data'!C99))/(C$2-C$3)*10))),1)</f>
        <v>0.1</v>
      </c>
      <c r="D98" s="47">
        <f>ROUND(IF('[1]Indicator Data'!D99=0,0.1,IF(LOG('[1]Indicator Data'!D99)&gt;D$2,10,IF(LOG('[1]Indicator Data'!D99)&lt;D$3,0,10-(D$2-LOG('[1]Indicator Data'!D99))/(D$2-D$3)*10))),1)</f>
        <v>0.1</v>
      </c>
      <c r="E98" s="47">
        <f t="shared" si="79"/>
        <v>0.1</v>
      </c>
      <c r="F98" s="47">
        <f>IF('[1]Indicator Data'!E99="No data",0.1,(ROUND(IF('[1]Indicator Data'!E99=0,0,IF(LOG('[1]Indicator Data'!E99)&gt;F$2,10,IF(LOG('[1]Indicator Data'!E99)&lt;F$3,0,10-(F$2-LOG('[1]Indicator Data'!E99))/(F$2-F$3)*10))),1)))</f>
        <v>5.8</v>
      </c>
      <c r="G98" s="47">
        <f>ROUND(IF('[1]Indicator Data'!F99=0,0,IF(LOG('[1]Indicator Data'!F99)&gt;G$2,10,IF(LOG('[1]Indicator Data'!F99)&lt;G$3,0,10-(G$2-LOG('[1]Indicator Data'!F99))/(G$2-G$3)*10))),1)</f>
        <v>0</v>
      </c>
      <c r="H98" s="47">
        <f>ROUND(IF('[1]Indicator Data'!G99=0,0,IF(LOG('[1]Indicator Data'!G99)&gt;H$2,10,IF(LOG('[1]Indicator Data'!G99)&lt;H$3,0,10-(H$2-LOG('[1]Indicator Data'!G99))/(H$2-H$3)*10))),1)</f>
        <v>0</v>
      </c>
      <c r="I98" s="47">
        <f>ROUND(IF('[1]Indicator Data'!H99=0,0,IF(LOG('[1]Indicator Data'!H99)&gt;I$2,10,IF(LOG('[1]Indicator Data'!H99)&lt;I$3,0,10-(I$2-LOG('[1]Indicator Data'!H99))/(I$2-I$3)*10))),1)</f>
        <v>0</v>
      </c>
      <c r="J98" s="47">
        <f t="shared" si="80"/>
        <v>0</v>
      </c>
      <c r="K98" s="47">
        <f>ROUND(IF('[1]Indicator Data'!I99=0,0,IF(LOG('[1]Indicator Data'!I99)&gt;K$2,10,IF(LOG('[1]Indicator Data'!I99)&lt;K$3,0,10-(K$2-LOG('[1]Indicator Data'!I99))/(K$2-K$3)*10))),1)</f>
        <v>0</v>
      </c>
      <c r="L98" s="47">
        <f t="shared" si="81"/>
        <v>0</v>
      </c>
      <c r="M98" s="47">
        <f>ROUND(IF('[1]Indicator Data'!J99=0,0,IF(LOG('[1]Indicator Data'!J99)&gt;M$2,10,IF(LOG('[1]Indicator Data'!J99)&lt;M$3,0,10-(M$2-LOG('[1]Indicator Data'!J99))/(M$2-M$3)*10))),1)</f>
        <v>0</v>
      </c>
      <c r="N98" s="48">
        <f>'[1]Indicator Data'!C99/'[1]Indicator Data'!$CB99</f>
        <v>0</v>
      </c>
      <c r="O98" s="48">
        <f>'[1]Indicator Data'!D99/'[1]Indicator Data'!$CB99</f>
        <v>0</v>
      </c>
      <c r="P98" s="48">
        <f>IF(F98=0.1,"x",'[1]Indicator Data'!E99/'[1]Indicator Data'!$CB99)</f>
        <v>1.0626619470265457E-2</v>
      </c>
      <c r="Q98" s="48">
        <f>'[1]Indicator Data'!F99/'[1]Indicator Data'!$CB99</f>
        <v>0</v>
      </c>
      <c r="R98" s="48">
        <f>'[1]Indicator Data'!G99/'[1]Indicator Data'!$CB99</f>
        <v>0</v>
      </c>
      <c r="S98" s="48">
        <f>'[1]Indicator Data'!H99/'[1]Indicator Data'!$CB99</f>
        <v>0</v>
      </c>
      <c r="T98" s="48">
        <f>'[1]Indicator Data'!I99/'[1]Indicator Data'!$CB99</f>
        <v>0</v>
      </c>
      <c r="U98" s="48">
        <f>'[1]Indicator Data'!J99/'[1]Indicator Data'!$CB99</f>
        <v>0</v>
      </c>
      <c r="V98" s="47">
        <f t="shared" si="82"/>
        <v>0</v>
      </c>
      <c r="W98" s="47">
        <f t="shared" si="83"/>
        <v>0</v>
      </c>
      <c r="X98" s="47">
        <f t="shared" si="84"/>
        <v>0</v>
      </c>
      <c r="Y98" s="47">
        <f t="shared" si="85"/>
        <v>7.1</v>
      </c>
      <c r="Z98" s="47">
        <f t="shared" si="86"/>
        <v>0</v>
      </c>
      <c r="AA98" s="47">
        <f t="shared" si="87"/>
        <v>0</v>
      </c>
      <c r="AB98" s="47">
        <f t="shared" si="88"/>
        <v>0</v>
      </c>
      <c r="AC98" s="47">
        <f t="shared" si="89"/>
        <v>0</v>
      </c>
      <c r="AD98" s="47">
        <f t="shared" si="90"/>
        <v>0</v>
      </c>
      <c r="AE98" s="47">
        <f t="shared" si="91"/>
        <v>0</v>
      </c>
      <c r="AF98" s="47">
        <f t="shared" si="92"/>
        <v>0</v>
      </c>
      <c r="AG98" s="47">
        <f>ROUND(IF('[1]Indicator Data'!K99=0,0,IF('[1]Indicator Data'!K99&gt;AG$2,10,IF('[1]Indicator Data'!K99&lt;AG$3,0,10-(AG$2-'[1]Indicator Data'!K99)/(AG$2-AG$3)*10))),1)</f>
        <v>0</v>
      </c>
      <c r="AH98" s="47">
        <f t="shared" si="93"/>
        <v>0.1</v>
      </c>
      <c r="AI98" s="47">
        <f t="shared" si="93"/>
        <v>0.1</v>
      </c>
      <c r="AJ98" s="47">
        <f t="shared" si="94"/>
        <v>0</v>
      </c>
      <c r="AK98" s="47">
        <f t="shared" si="94"/>
        <v>0</v>
      </c>
      <c r="AL98" s="47">
        <f t="shared" si="95"/>
        <v>0</v>
      </c>
      <c r="AM98" s="47">
        <f t="shared" si="96"/>
        <v>0</v>
      </c>
      <c r="AN98" s="47">
        <f t="shared" si="97"/>
        <v>0</v>
      </c>
      <c r="AO98" s="49">
        <f t="shared" si="98"/>
        <v>0.1</v>
      </c>
      <c r="AP98" s="49">
        <f t="shared" si="123"/>
        <v>6.5</v>
      </c>
      <c r="AQ98" s="49">
        <f t="shared" si="99"/>
        <v>0</v>
      </c>
      <c r="AR98" s="49">
        <f t="shared" si="100"/>
        <v>0</v>
      </c>
      <c r="AS98" s="47">
        <f t="shared" si="101"/>
        <v>0</v>
      </c>
      <c r="AT98" s="47">
        <f>IF('[1]Indicator Data'!L99="No data","x",IF('[1]Indicator Data'!CC99&lt;1000,"x",ROUND((IF('[1]Indicator Data'!L99&gt;AT$2,10,IF('[1]Indicator Data'!L99&lt;AT$3,0,10-(AT$2-'[1]Indicator Data'!L99)/(AT$2-AT$3)*10))),1)))</f>
        <v>4.8</v>
      </c>
      <c r="AU98" s="49">
        <f t="shared" si="102"/>
        <v>2.4</v>
      </c>
      <c r="AV98" s="47">
        <f>IF('[1]Indicator Data'!M99="No data","x",ROUND(IF('[1]Indicator Data'!M99=0,0,IF(LOG('[1]Indicator Data'!M99)&gt;AV$2,10,IF(LOG('[1]Indicator Data'!M99)&lt;AV$3,0,10-(AV$2-LOG('[1]Indicator Data'!M99))/(AV$2-AV$3)*10))),1))</f>
        <v>0</v>
      </c>
      <c r="AW98" s="48">
        <f>IF(AV98="x","x",'[1]Indicator Data'!M99/'[1]Indicator Data'!$CB99)</f>
        <v>0</v>
      </c>
      <c r="AX98" s="47">
        <f t="shared" si="103"/>
        <v>0</v>
      </c>
      <c r="AY98" s="47">
        <f t="shared" si="124"/>
        <v>0</v>
      </c>
      <c r="AZ98" s="47" t="str">
        <f>IF('[1]Indicator Data'!N99="No data","x",ROUND(IF('[1]Indicator Data'!N99=0,0,IF(LOG('[1]Indicator Data'!N99)&gt;AZ$2,10,IF(LOG('[1]Indicator Data'!N99)&lt;AZ$3,0,10-(AZ$2-LOG('[1]Indicator Data'!N99))/(AZ$2-AZ$3)*10))),1))</f>
        <v>x</v>
      </c>
      <c r="BA98" s="48" t="str">
        <f>IF(AZ98="x","x",'[1]Indicator Data'!N99/'[1]Indicator Data'!$CB99)</f>
        <v>x</v>
      </c>
      <c r="BB98" s="47" t="str">
        <f t="shared" si="104"/>
        <v>x</v>
      </c>
      <c r="BC98" s="47" t="str">
        <f t="shared" si="125"/>
        <v>x</v>
      </c>
      <c r="BD98" s="47" t="str">
        <f>IF('[1]Indicator Data'!O99="No data","x",ROUND(IF('[1]Indicator Data'!O99=0,0,IF(LOG('[1]Indicator Data'!O99)&gt;BD$2,10,IF(LOG('[1]Indicator Data'!O99)&lt;BD$3,0,10-(BD$2-LOG('[1]Indicator Data'!O99))/(BD$2-BD$3)*10))),1))</f>
        <v>x</v>
      </c>
      <c r="BE98" s="48" t="str">
        <f>IF(BD98="x","x",'[1]Indicator Data'!O99/'[1]Indicator Data'!$CB99)</f>
        <v>x</v>
      </c>
      <c r="BF98" s="47" t="str">
        <f t="shared" si="105"/>
        <v>x</v>
      </c>
      <c r="BG98" s="47" t="str">
        <f t="shared" si="126"/>
        <v>x</v>
      </c>
      <c r="BH98" s="47" t="str">
        <f>IF('[1]Indicator Data'!P99="No data","x",ROUND(IF('[1]Indicator Data'!P99=0,0,IF(LOG('[1]Indicator Data'!P99)&gt;BH$2,10,IF(LOG('[1]Indicator Data'!P99)&lt;BH$3,0,10-(BH$2-LOG('[1]Indicator Data'!P99))/(BH$2-BH$3)*10))),1))</f>
        <v>x</v>
      </c>
      <c r="BI98" s="48" t="str">
        <f>IF(BH98="x","x",'[1]Indicator Data'!P99/'[1]Indicator Data'!$CB99)</f>
        <v>x</v>
      </c>
      <c r="BJ98" s="47" t="str">
        <f t="shared" si="106"/>
        <v>x</v>
      </c>
      <c r="BK98" s="47" t="str">
        <f t="shared" si="127"/>
        <v>x</v>
      </c>
      <c r="BL98" s="47">
        <f t="shared" si="128"/>
        <v>0</v>
      </c>
      <c r="BM98" s="47">
        <f>ROUND(IF('[1]Indicator Data'!Q99=0,0,IF(LOG('[1]Indicator Data'!Q99)&gt;BM$2,10,IF(LOG('[1]Indicator Data'!Q99)&lt;BM$3,0,10-(BM$2-LOG('[1]Indicator Data'!Q99))/(BM$2-BM$3)*10))),1)</f>
        <v>0</v>
      </c>
      <c r="BN98" s="50">
        <f>'[1]Indicator Data'!R99</f>
        <v>0</v>
      </c>
      <c r="BO98" s="47">
        <f t="shared" si="107"/>
        <v>0</v>
      </c>
      <c r="BP98" s="47">
        <f t="shared" si="108"/>
        <v>0</v>
      </c>
      <c r="BQ98" s="47">
        <f>ROUND(IF('[1]Indicator Data'!S99=0,0,IF(LOG('[1]Indicator Data'!S99)&gt;BQ$2,10,IF(LOG('[1]Indicator Data'!S99)&lt;BQ$3,0,10-(BQ$2-LOG('[1]Indicator Data'!S99))/(BQ$2-BQ$3)*10))),1)</f>
        <v>0</v>
      </c>
      <c r="BR98" s="50">
        <f>'[1]Indicator Data'!T99</f>
        <v>0</v>
      </c>
      <c r="BS98" s="47">
        <f t="shared" si="109"/>
        <v>0</v>
      </c>
      <c r="BT98" s="47">
        <f t="shared" si="110"/>
        <v>0</v>
      </c>
      <c r="BU98" s="47">
        <f t="shared" si="111"/>
        <v>0</v>
      </c>
      <c r="BV98" s="47">
        <f>ROUND(IF('[1]Indicator Data'!U99=0,0,IF(LOG('[1]Indicator Data'!U99)&gt;BV$2,10,IF(LOG('[1]Indicator Data'!U99)&lt;BV$3,0,10-(BV$2-LOG('[1]Indicator Data'!U99))/(BV$2-BV$3)*10))),1)</f>
        <v>0</v>
      </c>
      <c r="BW98" s="48">
        <f>'[1]Indicator Data'!U99/'[1]Indicator Data'!$CB99</f>
        <v>0</v>
      </c>
      <c r="BX98" s="47">
        <f t="shared" si="112"/>
        <v>0</v>
      </c>
      <c r="BY98" s="47">
        <f t="shared" si="129"/>
        <v>0</v>
      </c>
      <c r="BZ98" s="47">
        <f>ROUND(IF('[1]Indicator Data'!V99=0,0,IF(LOG('[1]Indicator Data'!V99)&gt;BZ$2,10,IF(LOG('[1]Indicator Data'!V99)&lt;BZ$3,0,10-(BZ$2-LOG('[1]Indicator Data'!V99))/(BZ$2-BZ$3)*10))),1)</f>
        <v>0</v>
      </c>
      <c r="CA98" s="48">
        <f>IF('[1]Indicator Data'!V99/'[1]Indicator Data'!$CB99&gt;1,1,'[1]Indicator Data'!V99/'[1]Indicator Data'!$CB99)</f>
        <v>0</v>
      </c>
      <c r="CB98" s="47">
        <f t="shared" si="113"/>
        <v>0</v>
      </c>
      <c r="CC98" s="47">
        <f t="shared" si="130"/>
        <v>0</v>
      </c>
      <c r="CD98" s="47">
        <f>ROUND(IF('[1]Indicator Data'!W99=0,0,IF(LOG('[1]Indicator Data'!W99)&gt;CD$2,10,IF(LOG('[1]Indicator Data'!W99)&lt;CD$3,0,10-(CD$2-LOG('[1]Indicator Data'!W99))/(CD$2-CD$3)*10))),1)</f>
        <v>0</v>
      </c>
      <c r="CE98" s="48">
        <f>'[1]Indicator Data'!W99/'[1]Indicator Data'!$CB99</f>
        <v>0</v>
      </c>
      <c r="CF98" s="47">
        <f t="shared" si="114"/>
        <v>0</v>
      </c>
      <c r="CG98" s="47">
        <f t="shared" si="131"/>
        <v>0</v>
      </c>
      <c r="CH98" s="47">
        <f t="shared" si="115"/>
        <v>0</v>
      </c>
      <c r="CI98" s="47">
        <f>IF('[1]Indicator Data'!BR99="No data","x",ROUND(IF('[1]Indicator Data'!BR99&gt;CI$2,0,IF('[1]Indicator Data'!BR99&lt;CI$3,10,(CI$2-'[1]Indicator Data'!BR99)/(CI$2-CI$3)*10)),1))</f>
        <v>0.9</v>
      </c>
      <c r="CJ98" s="47">
        <f>IF('[1]Indicator Data'!BS99="No data","x",ROUND(IF('[1]Indicator Data'!BS99&gt;CJ$2,0,IF('[1]Indicator Data'!BS99&lt;CJ$3,10,(CJ$2-'[1]Indicator Data'!BS99)/(CJ$2-CJ$3)*10)),1))</f>
        <v>0.2</v>
      </c>
      <c r="CK98" s="47" t="str">
        <f>IF('[1]Indicator Data'!AC99="No data","x",ROUND(IF('[1]Indicator Data'!AC99&gt;CK$2,0,IF('[1]Indicator Data'!AC99&lt;CK$3,10,(CK$2-'[1]Indicator Data'!AC99)/(CK$2-CK$3)*10)),1))</f>
        <v>x</v>
      </c>
      <c r="CL98" s="47">
        <f t="shared" si="116"/>
        <v>0.6</v>
      </c>
      <c r="CM98" s="47">
        <f>IF('[1]Indicator Data'!X99="No data","x",ROUND(IF(LOG('[1]Indicator Data'!X99)&gt;CM$2,10,IF(LOG('[1]Indicator Data'!X99)&lt;CM$3,0,10-(CM$2-LOG('[1]Indicator Data'!X99))/(CM$2-CM$3)*10)),1))</f>
        <v>5</v>
      </c>
      <c r="CN98" s="47">
        <f>IF('[1]Indicator Data'!Y99="No data","x",ROUND(IF('[1]Indicator Data'!Y99&gt;CN$2,10,IF('[1]Indicator Data'!Y99&lt;CN$3,0,10-(CN$2-'[1]Indicator Data'!Y99)/(CN$2-CN$3)*10)),1))</f>
        <v>0</v>
      </c>
      <c r="CO98" s="47">
        <f>IF('[1]Indicator Data'!Z99="No data","x",ROUND(IF('[1]Indicator Data'!Z99&gt;CO$2,10,IF('[1]Indicator Data'!Z99&lt;CO$3,0,10-(CO$2-'[1]Indicator Data'!Z99)/(CO$2-CO$3)*10)),1))</f>
        <v>6.8</v>
      </c>
      <c r="CP98" s="47">
        <f>IF('[1]Indicator Data'!AA99="No data","x",ROUND(IF('[1]Indicator Data'!AA99&gt;CP$2,10,IF('[1]Indicator Data'!AA99&lt;CP$3,0,10-(CP$2-'[1]Indicator Data'!AA99)/(CP$2-CP$3)*10)),1))</f>
        <v>1.4</v>
      </c>
      <c r="CQ98" s="47">
        <f t="shared" si="132"/>
        <v>3.3</v>
      </c>
      <c r="CR98" s="47">
        <f t="shared" si="133"/>
        <v>2.4</v>
      </c>
      <c r="CS98" s="47" t="str">
        <f>IF('[1]Indicator Data'!AF99="No data","x",ROUND(IF('[1]Indicator Data'!AF99&gt;CS$2,10,IF('[1]Indicator Data'!AF99&lt;CS$3,0,10-(CS$2-'[1]Indicator Data'!AF99)/(CS$2-CS$3)*10)),1))</f>
        <v>x</v>
      </c>
      <c r="CT98" s="47">
        <f>IF('[1]Indicator Data'!AG99="No data","x",ROUND(IF('[1]Indicator Data'!AG99&gt;CT$2,10,IF('[1]Indicator Data'!AG99&lt;CT$3,0,10-(CT$2-'[1]Indicator Data'!AG99)/(CT$2-CT$3)*10)),1))</f>
        <v>0.7</v>
      </c>
      <c r="CU98" s="47">
        <f t="shared" si="134"/>
        <v>2.8</v>
      </c>
      <c r="CV98" s="47">
        <f>IF('[1]Indicator Data'!AB99="No data","x",ROUND(IF('[1]Indicator Data'!AB99&gt;CV$2,10,IF('[1]Indicator Data'!AB99&lt;CV$3,0,10-(CV$2-'[1]Indicator Data'!AB99)/(CV$2-CV$3)*10)),1))</f>
        <v>0</v>
      </c>
      <c r="CW98" s="47">
        <f t="shared" si="135"/>
        <v>0.4</v>
      </c>
      <c r="CX98" s="48">
        <f>IF('[1]Indicator Data'!AD99="No data","x",'[1]Indicator Data'!AD99/'[1]Indicator Data'!$CA99)</f>
        <v>1.0237503724415519E-3</v>
      </c>
      <c r="CY98" s="47">
        <f t="shared" si="117"/>
        <v>0</v>
      </c>
      <c r="CZ98" s="47">
        <f>IF('[1]Indicator Data'!AE99="No data","x",ROUND(IF('[1]Indicator Data'!AE99&gt;CZ$2,0,IF('[1]Indicator Data'!AE99&lt;CZ$3,10,(CZ$2-'[1]Indicator Data'!AE99)/(CZ$2-CZ$3)*10)),1))</f>
        <v>2</v>
      </c>
      <c r="DA98" s="47">
        <f t="shared" si="136"/>
        <v>1</v>
      </c>
      <c r="DB98" s="47">
        <f t="shared" si="137"/>
        <v>1.4</v>
      </c>
      <c r="DC98" s="49">
        <f t="shared" si="118"/>
        <v>1</v>
      </c>
      <c r="DD98" s="51">
        <f t="shared" si="119"/>
        <v>2.1</v>
      </c>
      <c r="DE98" s="47">
        <f>ROUND(IF('[1]Indicator Data'!AH99=0,0,IF('[1]Indicator Data'!AH99&gt;DE$2,10,IF('[1]Indicator Data'!AH99&lt;DE$3,0,10-(DE$2-'[1]Indicator Data'!AH99)/(DE$2-DE$3)*10))),1)</f>
        <v>0</v>
      </c>
      <c r="DF98" s="47">
        <f>ROUND(IF('[1]Indicator Data'!AI99=0,0,IF(LOG('[1]Indicator Data'!AI99)&gt;LOG(DF$2),10,IF(LOG('[1]Indicator Data'!AI99)&lt;LOG(DF$3),0,10-(LOG(DF$2)-LOG('[1]Indicator Data'!AI99))/(LOG(DF$2)-LOG(DF$3))*10))),1)</f>
        <v>0</v>
      </c>
      <c r="DG98" s="49">
        <f t="shared" si="120"/>
        <v>0</v>
      </c>
      <c r="DH98" s="47">
        <f>'[1]Indicator Data'!AJ99</f>
        <v>0</v>
      </c>
      <c r="DI98" s="47">
        <f>'[1]Indicator Data'!AK99</f>
        <v>0</v>
      </c>
      <c r="DJ98" s="49">
        <f t="shared" si="121"/>
        <v>0</v>
      </c>
      <c r="DK98" s="51">
        <f t="shared" si="122"/>
        <v>0</v>
      </c>
      <c r="DL98" s="20"/>
      <c r="DM98" s="52"/>
    </row>
    <row r="99" spans="1:117" s="6" customFormat="1" x14ac:dyDescent="0.3">
      <c r="A99" s="44" t="str">
        <f>'[1]Indicator Data'!A100</f>
        <v>Lebanon</v>
      </c>
      <c r="B99" s="45" t="str">
        <f>'[1]Indicator Data'!B100</f>
        <v>LBN</v>
      </c>
      <c r="C99" s="46">
        <f>ROUND(IF('[1]Indicator Data'!C100=0,0.1,IF(LOG('[1]Indicator Data'!C100)&gt;C$2,10,IF(LOG('[1]Indicator Data'!C100)&lt;C$3,0,10-(C$2-LOG('[1]Indicator Data'!C100))/(C$2-C$3)*10))),1)</f>
        <v>7.7</v>
      </c>
      <c r="D99" s="47">
        <f>ROUND(IF('[1]Indicator Data'!D100=0,0.1,IF(LOG('[1]Indicator Data'!D100)&gt;D$2,10,IF(LOG('[1]Indicator Data'!D100)&lt;D$3,0,10-(D$2-LOG('[1]Indicator Data'!D100))/(D$2-D$3)*10))),1)</f>
        <v>9.8000000000000007</v>
      </c>
      <c r="E99" s="47">
        <f t="shared" si="79"/>
        <v>9</v>
      </c>
      <c r="F99" s="47">
        <f>IF('[1]Indicator Data'!E100="No data",0.1,(ROUND(IF('[1]Indicator Data'!E100=0,0,IF(LOG('[1]Indicator Data'!E100)&gt;F$2,10,IF(LOG('[1]Indicator Data'!E100)&lt;F$3,0,10-(F$2-LOG('[1]Indicator Data'!E100))/(F$2-F$3)*10))),1)))</f>
        <v>2.2000000000000002</v>
      </c>
      <c r="G99" s="47">
        <f>ROUND(IF('[1]Indicator Data'!F100=0,0,IF(LOG('[1]Indicator Data'!F100)&gt;G$2,10,IF(LOG('[1]Indicator Data'!F100)&lt;G$3,0,10-(G$2-LOG('[1]Indicator Data'!F100))/(G$2-G$3)*10))),1)</f>
        <v>6.3</v>
      </c>
      <c r="H99" s="47">
        <f>ROUND(IF('[1]Indicator Data'!G100=0,0,IF(LOG('[1]Indicator Data'!G100)&gt;H$2,10,IF(LOG('[1]Indicator Data'!G100)&lt;H$3,0,10-(H$2-LOG('[1]Indicator Data'!G100))/(H$2-H$3)*10))),1)</f>
        <v>0</v>
      </c>
      <c r="I99" s="47">
        <f>ROUND(IF('[1]Indicator Data'!H100=0,0,IF(LOG('[1]Indicator Data'!H100)&gt;I$2,10,IF(LOG('[1]Indicator Data'!H100)&lt;I$3,0,10-(I$2-LOG('[1]Indicator Data'!H100))/(I$2-I$3)*10))),1)</f>
        <v>0</v>
      </c>
      <c r="J99" s="47">
        <f t="shared" si="80"/>
        <v>0</v>
      </c>
      <c r="K99" s="47">
        <f>ROUND(IF('[1]Indicator Data'!I100=0,0,IF(LOG('[1]Indicator Data'!I100)&gt;K$2,10,IF(LOG('[1]Indicator Data'!I100)&lt;K$3,0,10-(K$2-LOG('[1]Indicator Data'!I100))/(K$2-K$3)*10))),1)</f>
        <v>0</v>
      </c>
      <c r="L99" s="47">
        <f t="shared" si="81"/>
        <v>0</v>
      </c>
      <c r="M99" s="47">
        <f>ROUND(IF('[1]Indicator Data'!J100=0,0,IF(LOG('[1]Indicator Data'!J100)&gt;M$2,10,IF(LOG('[1]Indicator Data'!J100)&lt;M$3,0,10-(M$2-LOG('[1]Indicator Data'!J100))/(M$2-M$3)*10))),1)</f>
        <v>0</v>
      </c>
      <c r="N99" s="48">
        <f>'[1]Indicator Data'!C100/'[1]Indicator Data'!$CB100</f>
        <v>2.0662057332647716E-3</v>
      </c>
      <c r="O99" s="48">
        <f>'[1]Indicator Data'!D100/'[1]Indicator Data'!$CB100</f>
        <v>1.4875655547732479E-3</v>
      </c>
      <c r="P99" s="48">
        <f>IF(F99=0.1,"x",'[1]Indicator Data'!E100/'[1]Indicator Data'!$CB100)</f>
        <v>1.2718196915241164E-4</v>
      </c>
      <c r="Q99" s="48">
        <f>'[1]Indicator Data'!F100/'[1]Indicator Data'!$CB100</f>
        <v>1.1007756553649638E-5</v>
      </c>
      <c r="R99" s="48">
        <f>'[1]Indicator Data'!G100/'[1]Indicator Data'!$CB100</f>
        <v>0</v>
      </c>
      <c r="S99" s="48">
        <f>'[1]Indicator Data'!H100/'[1]Indicator Data'!$CB100</f>
        <v>0</v>
      </c>
      <c r="T99" s="48">
        <f>'[1]Indicator Data'!I100/'[1]Indicator Data'!$CB100</f>
        <v>0</v>
      </c>
      <c r="U99" s="48">
        <f>'[1]Indicator Data'!J100/'[1]Indicator Data'!$CB100</f>
        <v>0</v>
      </c>
      <c r="V99" s="47">
        <f t="shared" si="82"/>
        <v>10</v>
      </c>
      <c r="W99" s="47">
        <f t="shared" si="83"/>
        <v>10</v>
      </c>
      <c r="X99" s="47">
        <f t="shared" si="84"/>
        <v>10</v>
      </c>
      <c r="Y99" s="47">
        <f t="shared" si="85"/>
        <v>0.1</v>
      </c>
      <c r="Z99" s="47">
        <f t="shared" si="86"/>
        <v>7.9</v>
      </c>
      <c r="AA99" s="47">
        <f t="shared" si="87"/>
        <v>0</v>
      </c>
      <c r="AB99" s="47">
        <f t="shared" si="88"/>
        <v>0</v>
      </c>
      <c r="AC99" s="47">
        <f t="shared" si="89"/>
        <v>0</v>
      </c>
      <c r="AD99" s="47">
        <f t="shared" si="90"/>
        <v>0</v>
      </c>
      <c r="AE99" s="47">
        <f t="shared" si="91"/>
        <v>0</v>
      </c>
      <c r="AF99" s="47">
        <f t="shared" si="92"/>
        <v>0</v>
      </c>
      <c r="AG99" s="47">
        <f>ROUND(IF('[1]Indicator Data'!K100=0,0,IF('[1]Indicator Data'!K100&gt;AG$2,10,IF('[1]Indicator Data'!K100&lt;AG$3,0,10-(AG$2-'[1]Indicator Data'!K100)/(AG$2-AG$3)*10))),1)</f>
        <v>0</v>
      </c>
      <c r="AH99" s="47">
        <f t="shared" si="93"/>
        <v>8.9</v>
      </c>
      <c r="AI99" s="47">
        <f t="shared" si="93"/>
        <v>9.9</v>
      </c>
      <c r="AJ99" s="47">
        <f t="shared" si="94"/>
        <v>0</v>
      </c>
      <c r="AK99" s="47">
        <f t="shared" si="94"/>
        <v>0</v>
      </c>
      <c r="AL99" s="47">
        <f t="shared" si="95"/>
        <v>0</v>
      </c>
      <c r="AM99" s="47">
        <f t="shared" si="96"/>
        <v>0</v>
      </c>
      <c r="AN99" s="47">
        <f t="shared" si="97"/>
        <v>0</v>
      </c>
      <c r="AO99" s="49">
        <f t="shared" si="98"/>
        <v>9.6</v>
      </c>
      <c r="AP99" s="49">
        <f t="shared" si="123"/>
        <v>1.2</v>
      </c>
      <c r="AQ99" s="49">
        <f t="shared" si="99"/>
        <v>7.2</v>
      </c>
      <c r="AR99" s="49">
        <f t="shared" si="100"/>
        <v>0</v>
      </c>
      <c r="AS99" s="47">
        <f t="shared" si="101"/>
        <v>0</v>
      </c>
      <c r="AT99" s="47">
        <f>IF('[1]Indicator Data'!L100="No data","x",IF('[1]Indicator Data'!CC100&lt;1000,"x",ROUND((IF('[1]Indicator Data'!L100&gt;AT$2,10,IF('[1]Indicator Data'!L100&lt;AT$3,0,10-(AT$2-'[1]Indicator Data'!L100)/(AT$2-AT$3)*10))),1)))</f>
        <v>3.8</v>
      </c>
      <c r="AU99" s="49">
        <f t="shared" si="102"/>
        <v>1.9</v>
      </c>
      <c r="AV99" s="47">
        <f>IF('[1]Indicator Data'!M100="No data","x",ROUND(IF('[1]Indicator Data'!M100=0,0,IF(LOG('[1]Indicator Data'!M100)&gt;AV$2,10,IF(LOG('[1]Indicator Data'!M100)&lt;AV$3,0,10-(AV$2-LOG('[1]Indicator Data'!M100))/(AV$2-AV$3)*10))),1))</f>
        <v>3.2</v>
      </c>
      <c r="AW99" s="48">
        <f>IF(AV99="x","x",'[1]Indicator Data'!M100/'[1]Indicator Data'!$CB100)</f>
        <v>3.0158909824545919E-4</v>
      </c>
      <c r="AX99" s="47">
        <f t="shared" si="103"/>
        <v>0</v>
      </c>
      <c r="AY99" s="47">
        <f t="shared" si="124"/>
        <v>1.7</v>
      </c>
      <c r="AZ99" s="47" t="str">
        <f>IF('[1]Indicator Data'!N100="No data","x",ROUND(IF('[1]Indicator Data'!N100=0,0,IF(LOG('[1]Indicator Data'!N100)&gt;AZ$2,10,IF(LOG('[1]Indicator Data'!N100)&lt;AZ$3,0,10-(AZ$2-LOG('[1]Indicator Data'!N100))/(AZ$2-AZ$3)*10))),1))</f>
        <v>x</v>
      </c>
      <c r="BA99" s="48" t="str">
        <f>IF(AZ99="x","x",'[1]Indicator Data'!N100/'[1]Indicator Data'!$CB100)</f>
        <v>x</v>
      </c>
      <c r="BB99" s="47" t="str">
        <f t="shared" si="104"/>
        <v>x</v>
      </c>
      <c r="BC99" s="47" t="str">
        <f t="shared" si="125"/>
        <v>x</v>
      </c>
      <c r="BD99" s="47" t="str">
        <f>IF('[1]Indicator Data'!O100="No data","x",ROUND(IF('[1]Indicator Data'!O100=0,0,IF(LOG('[1]Indicator Data'!O100)&gt;BD$2,10,IF(LOG('[1]Indicator Data'!O100)&lt;BD$3,0,10-(BD$2-LOG('[1]Indicator Data'!O100))/(BD$2-BD$3)*10))),1))</f>
        <v>x</v>
      </c>
      <c r="BE99" s="48" t="str">
        <f>IF(BD99="x","x",'[1]Indicator Data'!O100/'[1]Indicator Data'!$CB100)</f>
        <v>x</v>
      </c>
      <c r="BF99" s="47" t="str">
        <f t="shared" si="105"/>
        <v>x</v>
      </c>
      <c r="BG99" s="47" t="str">
        <f t="shared" si="126"/>
        <v>x</v>
      </c>
      <c r="BH99" s="47" t="str">
        <f>IF('[1]Indicator Data'!P100="No data","x",ROUND(IF('[1]Indicator Data'!P100=0,0,IF(LOG('[1]Indicator Data'!P100)&gt;BH$2,10,IF(LOG('[1]Indicator Data'!P100)&lt;BH$3,0,10-(BH$2-LOG('[1]Indicator Data'!P100))/(BH$2-BH$3)*10))),1))</f>
        <v>x</v>
      </c>
      <c r="BI99" s="48" t="str">
        <f>IF(BH99="x","x",'[1]Indicator Data'!P100/'[1]Indicator Data'!$CB100)</f>
        <v>x</v>
      </c>
      <c r="BJ99" s="47" t="str">
        <f t="shared" si="106"/>
        <v>x</v>
      </c>
      <c r="BK99" s="47" t="str">
        <f t="shared" si="127"/>
        <v>x</v>
      </c>
      <c r="BL99" s="47">
        <f t="shared" si="128"/>
        <v>1.7</v>
      </c>
      <c r="BM99" s="47">
        <f>ROUND(IF('[1]Indicator Data'!Q100=0,0,IF(LOG('[1]Indicator Data'!Q100)&gt;BM$2,10,IF(LOG('[1]Indicator Data'!Q100)&lt;BM$3,0,10-(BM$2-LOG('[1]Indicator Data'!Q100))/(BM$2-BM$3)*10))),1)</f>
        <v>0</v>
      </c>
      <c r="BN99" s="50">
        <f>'[1]Indicator Data'!R100</f>
        <v>0</v>
      </c>
      <c r="BO99" s="47">
        <f t="shared" si="107"/>
        <v>0</v>
      </c>
      <c r="BP99" s="47">
        <f t="shared" si="108"/>
        <v>0</v>
      </c>
      <c r="BQ99" s="47">
        <f>ROUND(IF('[1]Indicator Data'!S100=0,0,IF(LOG('[1]Indicator Data'!S100)&gt;BQ$2,10,IF(LOG('[1]Indicator Data'!S100)&lt;BQ$3,0,10-(BQ$2-LOG('[1]Indicator Data'!S100))/(BQ$2-BQ$3)*10))),1)</f>
        <v>0</v>
      </c>
      <c r="BR99" s="50">
        <f>'[1]Indicator Data'!T100</f>
        <v>0</v>
      </c>
      <c r="BS99" s="47">
        <f t="shared" si="109"/>
        <v>0</v>
      </c>
      <c r="BT99" s="47">
        <f t="shared" si="110"/>
        <v>0</v>
      </c>
      <c r="BU99" s="47">
        <f t="shared" si="111"/>
        <v>0</v>
      </c>
      <c r="BV99" s="47">
        <f>ROUND(IF('[1]Indicator Data'!U100=0,0,IF(LOG('[1]Indicator Data'!U100)&gt;BV$2,10,IF(LOG('[1]Indicator Data'!U100)&lt;BV$3,0,10-(BV$2-LOG('[1]Indicator Data'!U100))/(BV$2-BV$3)*10))),1)</f>
        <v>6.7</v>
      </c>
      <c r="BW99" s="48">
        <f>'[1]Indicator Data'!U100/'[1]Indicator Data'!$CB100</f>
        <v>7.8971448203694145E-2</v>
      </c>
      <c r="BX99" s="47">
        <f t="shared" si="112"/>
        <v>0.9</v>
      </c>
      <c r="BY99" s="47">
        <f t="shared" si="129"/>
        <v>4.4000000000000004</v>
      </c>
      <c r="BZ99" s="47">
        <f>ROUND(IF('[1]Indicator Data'!V100=0,0,IF(LOG('[1]Indicator Data'!V100)&gt;BZ$2,10,IF(LOG('[1]Indicator Data'!V100)&lt;BZ$3,0,10-(BZ$2-LOG('[1]Indicator Data'!V100))/(BZ$2-BZ$3)*10))),1)</f>
        <v>8.1</v>
      </c>
      <c r="CA99" s="48">
        <f>IF('[1]Indicator Data'!V100/'[1]Indicator Data'!$CB100&gt;1,1,'[1]Indicator Data'!V100/'[1]Indicator Data'!$CB100)</f>
        <v>0.78143372728289984</v>
      </c>
      <c r="CB99" s="47">
        <f t="shared" si="113"/>
        <v>7.8</v>
      </c>
      <c r="CC99" s="47">
        <f t="shared" si="130"/>
        <v>8</v>
      </c>
      <c r="CD99" s="47">
        <f>ROUND(IF('[1]Indicator Data'!W100=0,0,IF(LOG('[1]Indicator Data'!W100)&gt;CD$2,10,IF(LOG('[1]Indicator Data'!W100)&lt;CD$3,0,10-(CD$2-LOG('[1]Indicator Data'!W100))/(CD$2-CD$3)*10))),1)</f>
        <v>7.2</v>
      </c>
      <c r="CE99" s="48">
        <f>'[1]Indicator Data'!W100/'[1]Indicator Data'!$CB100</f>
        <v>0.18341686362091816</v>
      </c>
      <c r="CF99" s="47">
        <f t="shared" si="114"/>
        <v>1.8</v>
      </c>
      <c r="CG99" s="47">
        <f t="shared" si="131"/>
        <v>5.0999999999999996</v>
      </c>
      <c r="CH99" s="47">
        <f t="shared" si="115"/>
        <v>5</v>
      </c>
      <c r="CI99" s="47">
        <f>IF('[1]Indicator Data'!BR100="No data","x",ROUND(IF('[1]Indicator Data'!BR100&gt;CI$2,0,IF('[1]Indicator Data'!BR100&lt;CI$3,10,(CI$2-'[1]Indicator Data'!BR100)/(CI$2-CI$3)*10)),1))</f>
        <v>0.2</v>
      </c>
      <c r="CJ99" s="47">
        <f>IF('[1]Indicator Data'!BS100="No data","x",ROUND(IF('[1]Indicator Data'!BS100&gt;CJ$2,0,IF('[1]Indicator Data'!BS100&lt;CJ$3,10,(CJ$2-'[1]Indicator Data'!BS100)/(CJ$2-CJ$3)*10)),1))</f>
        <v>1.2</v>
      </c>
      <c r="CK99" s="47" t="str">
        <f>IF('[1]Indicator Data'!AC100="No data","x",ROUND(IF('[1]Indicator Data'!AC100&gt;CK$2,0,IF('[1]Indicator Data'!AC100&lt;CK$3,10,(CK$2-'[1]Indicator Data'!AC100)/(CK$2-CK$3)*10)),1))</f>
        <v>x</v>
      </c>
      <c r="CL99" s="47">
        <f t="shared" si="116"/>
        <v>0.7</v>
      </c>
      <c r="CM99" s="47">
        <f>IF('[1]Indicator Data'!X100="No data","x",ROUND(IF(LOG('[1]Indicator Data'!X100)&gt;CM$2,10,IF(LOG('[1]Indicator Data'!X100)&lt;CM$3,0,10-(CM$2-LOG('[1]Indicator Data'!X100))/(CM$2-CM$3)*10)),1))</f>
        <v>9.4</v>
      </c>
      <c r="CN99" s="47">
        <f>IF('[1]Indicator Data'!Y100="No data","x",ROUND(IF('[1]Indicator Data'!Y100&gt;CN$2,10,IF('[1]Indicator Data'!Y100&lt;CN$3,0,10-(CN$2-'[1]Indicator Data'!Y100)/(CN$2-CN$3)*10)),1))</f>
        <v>0</v>
      </c>
      <c r="CO99" s="47">
        <f>IF('[1]Indicator Data'!Z100="No data","x",ROUND(IF('[1]Indicator Data'!Z100&gt;CO$2,10,IF('[1]Indicator Data'!Z100&lt;CO$3,0,10-(CO$2-'[1]Indicator Data'!Z100)/(CO$2-CO$3)*10)),1))</f>
        <v>8.9</v>
      </c>
      <c r="CP99" s="47" t="str">
        <f>IF('[1]Indicator Data'!AA100="No data","x",ROUND(IF('[1]Indicator Data'!AA100&gt;CP$2,10,IF('[1]Indicator Data'!AA100&lt;CP$3,0,10-(CP$2-'[1]Indicator Data'!AA100)/(CP$2-CP$3)*10)),1))</f>
        <v>x</v>
      </c>
      <c r="CQ99" s="47">
        <f t="shared" si="132"/>
        <v>6.1</v>
      </c>
      <c r="CR99" s="47">
        <f t="shared" si="133"/>
        <v>4.3</v>
      </c>
      <c r="CS99" s="47">
        <f>IF('[1]Indicator Data'!AF100="No data","x",ROUND(IF('[1]Indicator Data'!AF100&gt;CS$2,10,IF('[1]Indicator Data'!AF100&lt;CS$3,0,10-(CS$2-'[1]Indicator Data'!AF100)/(CS$2-CS$3)*10)),1))</f>
        <v>6.8</v>
      </c>
      <c r="CT99" s="47">
        <f>IF('[1]Indicator Data'!AG100="No data","x",ROUND(IF('[1]Indicator Data'!AG100&gt;CT$2,10,IF('[1]Indicator Data'!AG100&lt;CT$3,0,10-(CT$2-'[1]Indicator Data'!AG100)/(CT$2-CT$3)*10)),1))</f>
        <v>2.2000000000000002</v>
      </c>
      <c r="CU99" s="47">
        <f t="shared" si="134"/>
        <v>5.5</v>
      </c>
      <c r="CV99" s="47">
        <f>IF('[1]Indicator Data'!AB100="No data","x",ROUND(IF('[1]Indicator Data'!AB100&gt;CV$2,10,IF('[1]Indicator Data'!AB100&lt;CV$3,0,10-(CV$2-'[1]Indicator Data'!AB100)/(CV$2-CV$3)*10)),1))</f>
        <v>0</v>
      </c>
      <c r="CW99" s="47">
        <f t="shared" si="135"/>
        <v>0.5</v>
      </c>
      <c r="CX99" s="48" t="str">
        <f>IF('[1]Indicator Data'!AD100="No data","x",'[1]Indicator Data'!AD100/'[1]Indicator Data'!$CA100)</f>
        <v>x</v>
      </c>
      <c r="CY99" s="47" t="str">
        <f t="shared" si="117"/>
        <v>x</v>
      </c>
      <c r="CZ99" s="47">
        <f>IF('[1]Indicator Data'!AE100="No data","x",ROUND(IF('[1]Indicator Data'!AE100&gt;CZ$2,0,IF('[1]Indicator Data'!AE100&lt;CZ$3,10,(CZ$2-'[1]Indicator Data'!AE100)/(CZ$2-CZ$3)*10)),1))</f>
        <v>4</v>
      </c>
      <c r="DA99" s="47">
        <f t="shared" si="136"/>
        <v>4</v>
      </c>
      <c r="DB99" s="47">
        <f t="shared" si="137"/>
        <v>3.3</v>
      </c>
      <c r="DC99" s="49">
        <f t="shared" si="118"/>
        <v>3.7</v>
      </c>
      <c r="DD99" s="51">
        <f t="shared" si="119"/>
        <v>5.2</v>
      </c>
      <c r="DE99" s="47">
        <f>ROUND(IF('[1]Indicator Data'!AH100=0,0,IF('[1]Indicator Data'!AH100&gt;DE$2,10,IF('[1]Indicator Data'!AH100&lt;DE$3,0,10-(DE$2-'[1]Indicator Data'!AH100)/(DE$2-DE$3)*10))),1)</f>
        <v>5.3</v>
      </c>
      <c r="DF99" s="47">
        <f>ROUND(IF('[1]Indicator Data'!AI100=0,0,IF(LOG('[1]Indicator Data'!AI100)&gt;LOG(DF$2),10,IF(LOG('[1]Indicator Data'!AI100)&lt;LOG(DF$3),0,10-(LOG(DF$2)-LOG('[1]Indicator Data'!AI100))/(LOG(DF$2)-LOG(DF$3))*10))),1)</f>
        <v>4.8</v>
      </c>
      <c r="DG99" s="49">
        <f t="shared" si="120"/>
        <v>5.0999999999999996</v>
      </c>
      <c r="DH99" s="47">
        <f>'[1]Indicator Data'!AJ100</f>
        <v>0</v>
      </c>
      <c r="DI99" s="47">
        <f>'[1]Indicator Data'!AK100</f>
        <v>0</v>
      </c>
      <c r="DJ99" s="49">
        <f t="shared" si="121"/>
        <v>0</v>
      </c>
      <c r="DK99" s="51">
        <f t="shared" si="122"/>
        <v>3.6</v>
      </c>
      <c r="DL99" s="20"/>
      <c r="DM99" s="52"/>
    </row>
    <row r="100" spans="1:117" s="6" customFormat="1" x14ac:dyDescent="0.3">
      <c r="A100" s="44" t="str">
        <f>'[1]Indicator Data'!A101</f>
        <v>Lesotho</v>
      </c>
      <c r="B100" s="45" t="str">
        <f>'[1]Indicator Data'!B101</f>
        <v>LSO</v>
      </c>
      <c r="C100" s="46">
        <f>ROUND(IF('[1]Indicator Data'!C101=0,0.1,IF(LOG('[1]Indicator Data'!C101)&gt;C$2,10,IF(LOG('[1]Indicator Data'!C101)&lt;C$3,0,10-(C$2-LOG('[1]Indicator Data'!C101))/(C$2-C$3)*10))),1)</f>
        <v>0.1</v>
      </c>
      <c r="D100" s="47">
        <f>ROUND(IF('[1]Indicator Data'!D101=0,0.1,IF(LOG('[1]Indicator Data'!D101)&gt;D$2,10,IF(LOG('[1]Indicator Data'!D101)&lt;D$3,0,10-(D$2-LOG('[1]Indicator Data'!D101))/(D$2-D$3)*10))),1)</f>
        <v>0.1</v>
      </c>
      <c r="E100" s="47">
        <f t="shared" si="79"/>
        <v>0.1</v>
      </c>
      <c r="F100" s="47">
        <f>IF('[1]Indicator Data'!E101="No data",0.1,(ROUND(IF('[1]Indicator Data'!E101=0,0,IF(LOG('[1]Indicator Data'!E101)&gt;F$2,10,IF(LOG('[1]Indicator Data'!E101)&lt;F$3,0,10-(F$2-LOG('[1]Indicator Data'!E101))/(F$2-F$3)*10))),1)))</f>
        <v>4.2</v>
      </c>
      <c r="G100" s="47">
        <f>ROUND(IF('[1]Indicator Data'!F101=0,0,IF(LOG('[1]Indicator Data'!F101)&gt;G$2,10,IF(LOG('[1]Indicator Data'!F101)&lt;G$3,0,10-(G$2-LOG('[1]Indicator Data'!F101))/(G$2-G$3)*10))),1)</f>
        <v>0</v>
      </c>
      <c r="H100" s="47">
        <f>ROUND(IF('[1]Indicator Data'!G101=0,0,IF(LOG('[1]Indicator Data'!G101)&gt;H$2,10,IF(LOG('[1]Indicator Data'!G101)&lt;H$3,0,10-(H$2-LOG('[1]Indicator Data'!G101))/(H$2-H$3)*10))),1)</f>
        <v>0</v>
      </c>
      <c r="I100" s="47">
        <f>ROUND(IF('[1]Indicator Data'!H101=0,0,IF(LOG('[1]Indicator Data'!H101)&gt;I$2,10,IF(LOG('[1]Indicator Data'!H101)&lt;I$3,0,10-(I$2-LOG('[1]Indicator Data'!H101))/(I$2-I$3)*10))),1)</f>
        <v>0</v>
      </c>
      <c r="J100" s="47">
        <f t="shared" si="80"/>
        <v>0</v>
      </c>
      <c r="K100" s="47">
        <f>ROUND(IF('[1]Indicator Data'!I101=0,0,IF(LOG('[1]Indicator Data'!I101)&gt;K$2,10,IF(LOG('[1]Indicator Data'!I101)&lt;K$3,0,10-(K$2-LOG('[1]Indicator Data'!I101))/(K$2-K$3)*10))),1)</f>
        <v>0</v>
      </c>
      <c r="L100" s="47">
        <f t="shared" si="81"/>
        <v>0</v>
      </c>
      <c r="M100" s="47">
        <f>ROUND(IF('[1]Indicator Data'!J101=0,0,IF(LOG('[1]Indicator Data'!J101)&gt;M$2,10,IF(LOG('[1]Indicator Data'!J101)&lt;M$3,0,10-(M$2-LOG('[1]Indicator Data'!J101))/(M$2-M$3)*10))),1)</f>
        <v>9.8000000000000007</v>
      </c>
      <c r="N100" s="48">
        <f>'[1]Indicator Data'!C101/'[1]Indicator Data'!$CB101</f>
        <v>0</v>
      </c>
      <c r="O100" s="48">
        <f>'[1]Indicator Data'!D101/'[1]Indicator Data'!$CB101</f>
        <v>0</v>
      </c>
      <c r="P100" s="48">
        <f>IF(F100=0.1,"x",'[1]Indicator Data'!E101/'[1]Indicator Data'!$CB101)</f>
        <v>2.3437435972211997E-3</v>
      </c>
      <c r="Q100" s="48">
        <f>'[1]Indicator Data'!F101/'[1]Indicator Data'!$CB101</f>
        <v>0</v>
      </c>
      <c r="R100" s="48">
        <f>'[1]Indicator Data'!G101/'[1]Indicator Data'!$CB101</f>
        <v>0</v>
      </c>
      <c r="S100" s="48">
        <f>'[1]Indicator Data'!H101/'[1]Indicator Data'!$CB101</f>
        <v>0</v>
      </c>
      <c r="T100" s="48">
        <f>'[1]Indicator Data'!I101/'[1]Indicator Data'!$CB101</f>
        <v>0</v>
      </c>
      <c r="U100" s="48">
        <f>'[1]Indicator Data'!J101/'[1]Indicator Data'!$CB101</f>
        <v>4.0334986354022738E-2</v>
      </c>
      <c r="V100" s="47">
        <f t="shared" si="82"/>
        <v>0</v>
      </c>
      <c r="W100" s="47">
        <f t="shared" si="83"/>
        <v>0</v>
      </c>
      <c r="X100" s="47">
        <f t="shared" si="84"/>
        <v>0</v>
      </c>
      <c r="Y100" s="47">
        <f t="shared" si="85"/>
        <v>1.6</v>
      </c>
      <c r="Z100" s="47">
        <f t="shared" si="86"/>
        <v>0</v>
      </c>
      <c r="AA100" s="47">
        <f t="shared" si="87"/>
        <v>0</v>
      </c>
      <c r="AB100" s="47">
        <f t="shared" si="88"/>
        <v>0</v>
      </c>
      <c r="AC100" s="47">
        <f t="shared" si="89"/>
        <v>0</v>
      </c>
      <c r="AD100" s="47">
        <f t="shared" si="90"/>
        <v>0</v>
      </c>
      <c r="AE100" s="47">
        <f t="shared" si="91"/>
        <v>0</v>
      </c>
      <c r="AF100" s="47">
        <f t="shared" si="92"/>
        <v>10</v>
      </c>
      <c r="AG100" s="47">
        <f>ROUND(IF('[1]Indicator Data'!K101=0,0,IF('[1]Indicator Data'!K101&gt;AG$2,10,IF('[1]Indicator Data'!K101&lt;AG$3,0,10-(AG$2-'[1]Indicator Data'!K101)/(AG$2-AG$3)*10))),1)</f>
        <v>6.7</v>
      </c>
      <c r="AH100" s="47">
        <f t="shared" si="93"/>
        <v>0.1</v>
      </c>
      <c r="AI100" s="47">
        <f t="shared" si="93"/>
        <v>0.1</v>
      </c>
      <c r="AJ100" s="47">
        <f t="shared" si="94"/>
        <v>0</v>
      </c>
      <c r="AK100" s="47">
        <f t="shared" si="94"/>
        <v>0</v>
      </c>
      <c r="AL100" s="47">
        <f t="shared" si="95"/>
        <v>0</v>
      </c>
      <c r="AM100" s="47">
        <f t="shared" si="96"/>
        <v>0</v>
      </c>
      <c r="AN100" s="47">
        <f t="shared" si="97"/>
        <v>9.9</v>
      </c>
      <c r="AO100" s="49">
        <f t="shared" si="98"/>
        <v>0.1</v>
      </c>
      <c r="AP100" s="49">
        <f t="shared" si="123"/>
        <v>3</v>
      </c>
      <c r="AQ100" s="49">
        <f t="shared" si="99"/>
        <v>0</v>
      </c>
      <c r="AR100" s="49">
        <f t="shared" si="100"/>
        <v>0</v>
      </c>
      <c r="AS100" s="47">
        <f t="shared" si="101"/>
        <v>8.3000000000000007</v>
      </c>
      <c r="AT100" s="47">
        <f>IF('[1]Indicator Data'!L101="No data","x",IF('[1]Indicator Data'!CC101&lt;1000,"x",ROUND((IF('[1]Indicator Data'!L101&gt;AT$2,10,IF('[1]Indicator Data'!L101&lt;AT$3,0,10-(AT$2-'[1]Indicator Data'!L101)/(AT$2-AT$3)*10))),1)))</f>
        <v>4.8</v>
      </c>
      <c r="AU100" s="49">
        <f t="shared" si="102"/>
        <v>6.6</v>
      </c>
      <c r="AV100" s="47">
        <f>IF('[1]Indicator Data'!M101="No data","x",ROUND(IF('[1]Indicator Data'!M101=0,0,IF(LOG('[1]Indicator Data'!M101)&gt;AV$2,10,IF(LOG('[1]Indicator Data'!M101)&lt;AV$3,0,10-(AV$2-LOG('[1]Indicator Data'!M101))/(AV$2-AV$3)*10))),1))</f>
        <v>6.7</v>
      </c>
      <c r="AW100" s="48">
        <f>IF(AV100="x","x",'[1]Indicator Data'!M101/'[1]Indicator Data'!$CB101)</f>
        <v>0.21885021426833323</v>
      </c>
      <c r="AX100" s="47">
        <f t="shared" si="103"/>
        <v>2.4</v>
      </c>
      <c r="AY100" s="47">
        <f t="shared" si="124"/>
        <v>4.9000000000000004</v>
      </c>
      <c r="AZ100" s="47">
        <f>IF('[1]Indicator Data'!N101="No data","x",ROUND(IF('[1]Indicator Data'!N101=0,0,IF(LOG('[1]Indicator Data'!N101)&gt;AZ$2,10,IF(LOG('[1]Indicator Data'!N101)&lt;AZ$3,0,10-(AZ$2-LOG('[1]Indicator Data'!N101))/(AZ$2-AZ$3)*10))),1))</f>
        <v>0</v>
      </c>
      <c r="BA100" s="48">
        <f>IF(AZ100="x","x",'[1]Indicator Data'!N101/'[1]Indicator Data'!$CB101)</f>
        <v>0</v>
      </c>
      <c r="BB100" s="47">
        <f t="shared" si="104"/>
        <v>0</v>
      </c>
      <c r="BC100" s="47">
        <f t="shared" si="125"/>
        <v>0</v>
      </c>
      <c r="BD100" s="47">
        <f>IF('[1]Indicator Data'!O101="No data","x",ROUND(IF('[1]Indicator Data'!O101=0,0,IF(LOG('[1]Indicator Data'!O101)&gt;BD$2,10,IF(LOG('[1]Indicator Data'!O101)&lt;BD$3,0,10-(BD$2-LOG('[1]Indicator Data'!O101))/(BD$2-BD$3)*10))),1))</f>
        <v>0</v>
      </c>
      <c r="BE100" s="48">
        <f>IF(BD100="x","x",'[1]Indicator Data'!O101/'[1]Indicator Data'!$CB101)</f>
        <v>0</v>
      </c>
      <c r="BF100" s="47">
        <f t="shared" si="105"/>
        <v>0</v>
      </c>
      <c r="BG100" s="47">
        <f t="shared" si="126"/>
        <v>0</v>
      </c>
      <c r="BH100" s="47">
        <f>IF('[1]Indicator Data'!P101="No data","x",ROUND(IF('[1]Indicator Data'!P101=0,0,IF(LOG('[1]Indicator Data'!P101)&gt;BH$2,10,IF(LOG('[1]Indicator Data'!P101)&lt;BH$3,0,10-(BH$2-LOG('[1]Indicator Data'!P101))/(BH$2-BH$3)*10))),1))</f>
        <v>0</v>
      </c>
      <c r="BI100" s="48">
        <f>IF(BH100="x","x",'[1]Indicator Data'!P101/'[1]Indicator Data'!$CB101)</f>
        <v>0</v>
      </c>
      <c r="BJ100" s="47">
        <f t="shared" si="106"/>
        <v>0</v>
      </c>
      <c r="BK100" s="47">
        <f t="shared" si="127"/>
        <v>0</v>
      </c>
      <c r="BL100" s="47">
        <f t="shared" si="128"/>
        <v>1.5</v>
      </c>
      <c r="BM100" s="47">
        <f>ROUND(IF('[1]Indicator Data'!Q101=0,0,IF(LOG('[1]Indicator Data'!Q101)&gt;BM$2,10,IF(LOG('[1]Indicator Data'!Q101)&lt;BM$3,0,10-(BM$2-LOG('[1]Indicator Data'!Q101))/(BM$2-BM$3)*10))),1)</f>
        <v>0</v>
      </c>
      <c r="BN100" s="50">
        <f>'[1]Indicator Data'!R101</f>
        <v>0</v>
      </c>
      <c r="BO100" s="47">
        <f t="shared" si="107"/>
        <v>0</v>
      </c>
      <c r="BP100" s="47">
        <f t="shared" si="108"/>
        <v>0</v>
      </c>
      <c r="BQ100" s="47">
        <f>ROUND(IF('[1]Indicator Data'!S101=0,0,IF(LOG('[1]Indicator Data'!S101)&gt;BQ$2,10,IF(LOG('[1]Indicator Data'!S101)&lt;BQ$3,0,10-(BQ$2-LOG('[1]Indicator Data'!S101))/(BQ$2-BQ$3)*10))),1)</f>
        <v>0</v>
      </c>
      <c r="BR100" s="50">
        <f>'[1]Indicator Data'!T101</f>
        <v>0</v>
      </c>
      <c r="BS100" s="47">
        <f t="shared" si="109"/>
        <v>0</v>
      </c>
      <c r="BT100" s="47">
        <f t="shared" si="110"/>
        <v>0</v>
      </c>
      <c r="BU100" s="47">
        <f t="shared" si="111"/>
        <v>0</v>
      </c>
      <c r="BV100" s="47">
        <f>ROUND(IF('[1]Indicator Data'!U101=0,0,IF(LOG('[1]Indicator Data'!U101)&gt;BV$2,10,IF(LOG('[1]Indicator Data'!U101)&lt;BV$3,0,10-(BV$2-LOG('[1]Indicator Data'!U101))/(BV$2-BV$3)*10))),1)</f>
        <v>0</v>
      </c>
      <c r="BW100" s="48">
        <f>'[1]Indicator Data'!U101/'[1]Indicator Data'!$CB101</f>
        <v>0</v>
      </c>
      <c r="BX100" s="47">
        <f t="shared" si="112"/>
        <v>0</v>
      </c>
      <c r="BY100" s="47">
        <f t="shared" si="129"/>
        <v>0</v>
      </c>
      <c r="BZ100" s="47">
        <f>ROUND(IF('[1]Indicator Data'!V101=0,0,IF(LOG('[1]Indicator Data'!V101)&gt;BZ$2,10,IF(LOG('[1]Indicator Data'!V101)&lt;BZ$3,0,10-(BZ$2-LOG('[1]Indicator Data'!V101))/(BZ$2-BZ$3)*10))),1)</f>
        <v>0</v>
      </c>
      <c r="CA100" s="48">
        <f>IF('[1]Indicator Data'!V101/'[1]Indicator Data'!$CB101&gt;1,1,'[1]Indicator Data'!V101/'[1]Indicator Data'!$CB101)</f>
        <v>0</v>
      </c>
      <c r="CB100" s="47">
        <f t="shared" si="113"/>
        <v>0</v>
      </c>
      <c r="CC100" s="47">
        <f t="shared" si="130"/>
        <v>0</v>
      </c>
      <c r="CD100" s="47">
        <f>ROUND(IF('[1]Indicator Data'!W101=0,0,IF(LOG('[1]Indicator Data'!W101)&gt;CD$2,10,IF(LOG('[1]Indicator Data'!W101)&lt;CD$3,0,10-(CD$2-LOG('[1]Indicator Data'!W101))/(CD$2-CD$3)*10))),1)</f>
        <v>0</v>
      </c>
      <c r="CE100" s="48">
        <f>'[1]Indicator Data'!W101/'[1]Indicator Data'!$CB101</f>
        <v>0</v>
      </c>
      <c r="CF100" s="47">
        <f t="shared" si="114"/>
        <v>0</v>
      </c>
      <c r="CG100" s="47">
        <f t="shared" si="131"/>
        <v>0</v>
      </c>
      <c r="CH100" s="47">
        <f t="shared" si="115"/>
        <v>0</v>
      </c>
      <c r="CI100" s="47">
        <f>IF('[1]Indicator Data'!BR101="No data","x",ROUND(IF('[1]Indicator Data'!BR101&gt;CI$2,0,IF('[1]Indicator Data'!BR101&lt;CI$3,10,(CI$2-'[1]Indicator Data'!BR101)/(CI$2-CI$3)*10)),1))</f>
        <v>6.4</v>
      </c>
      <c r="CJ100" s="47">
        <f>IF('[1]Indicator Data'!BS101="No data","x",ROUND(IF('[1]Indicator Data'!BS101&gt;CJ$2,0,IF('[1]Indicator Data'!BS101&lt;CJ$3,10,(CJ$2-'[1]Indicator Data'!BS101)/(CJ$2-CJ$3)*10)),1))</f>
        <v>5.2</v>
      </c>
      <c r="CK100" s="47">
        <f>IF('[1]Indicator Data'!AC101="No data","x",ROUND(IF('[1]Indicator Data'!AC101&gt;CK$2,0,IF('[1]Indicator Data'!AC101&lt;CK$3,10,(CK$2-'[1]Indicator Data'!AC101)/(CK$2-CK$3)*10)),1))</f>
        <v>9.8000000000000007</v>
      </c>
      <c r="CL100" s="47">
        <f t="shared" si="116"/>
        <v>7.1</v>
      </c>
      <c r="CM100" s="47">
        <f>IF('[1]Indicator Data'!X101="No data","x",ROUND(IF(LOG('[1]Indicator Data'!X101)&gt;CM$2,10,IF(LOG('[1]Indicator Data'!X101)&lt;CM$3,0,10-(CM$2-LOG('[1]Indicator Data'!X101))/(CM$2-CM$3)*10)),1))</f>
        <v>6.1</v>
      </c>
      <c r="CN100" s="47">
        <f>IF('[1]Indicator Data'!Y101="No data","x",ROUND(IF('[1]Indicator Data'!Y101&gt;CN$2,10,IF('[1]Indicator Data'!Y101&lt;CN$3,0,10-(CN$2-'[1]Indicator Data'!Y101)/(CN$2-CN$3)*10)),1))</f>
        <v>4.7</v>
      </c>
      <c r="CO100" s="47">
        <f>IF('[1]Indicator Data'!Z101="No data","x",ROUND(IF('[1]Indicator Data'!Z101&gt;CO$2,10,IF('[1]Indicator Data'!Z101&lt;CO$3,0,10-(CO$2-'[1]Indicator Data'!Z101)/(CO$2-CO$3)*10)),1))</f>
        <v>2.9</v>
      </c>
      <c r="CP100" s="47">
        <f>IF('[1]Indicator Data'!AA101="No data","x",ROUND(IF('[1]Indicator Data'!AA101&gt;CP$2,10,IF('[1]Indicator Data'!AA101&lt;CP$3,0,10-(CP$2-'[1]Indicator Data'!AA101)/(CP$2-CP$3)*10)),1))</f>
        <v>3.4</v>
      </c>
      <c r="CQ100" s="47">
        <f t="shared" si="132"/>
        <v>4.3</v>
      </c>
      <c r="CR100" s="47">
        <f t="shared" si="133"/>
        <v>5.2</v>
      </c>
      <c r="CS100" s="47">
        <f>IF('[1]Indicator Data'!AF101="No data","x",ROUND(IF('[1]Indicator Data'!AF101&gt;CS$2,10,IF('[1]Indicator Data'!AF101&lt;CS$3,0,10-(CS$2-'[1]Indicator Data'!AF101)/(CS$2-CS$3)*10)),1))</f>
        <v>6</v>
      </c>
      <c r="CT100" s="47">
        <f>IF('[1]Indicator Data'!AG101="No data","x",ROUND(IF('[1]Indicator Data'!AG101&gt;CT$2,10,IF('[1]Indicator Data'!AG101&lt;CT$3,0,10-(CT$2-'[1]Indicator Data'!AG101)/(CT$2-CT$3)*10)),1))</f>
        <v>4.5999999999999996</v>
      </c>
      <c r="CU100" s="47">
        <f t="shared" si="134"/>
        <v>4.5999999999999996</v>
      </c>
      <c r="CV100" s="47">
        <f>IF('[1]Indicator Data'!AB101="No data","x",ROUND(IF('[1]Indicator Data'!AB101&gt;CV$2,10,IF('[1]Indicator Data'!AB101&lt;CV$3,0,10-(CV$2-'[1]Indicator Data'!AB101)/(CV$2-CV$3)*10)),1))</f>
        <v>9.1</v>
      </c>
      <c r="CW100" s="47">
        <f t="shared" si="135"/>
        <v>7.6</v>
      </c>
      <c r="CX100" s="48">
        <f>IF('[1]Indicator Data'!AD101="No data","x",'[1]Indicator Data'!AD101/'[1]Indicator Data'!$CA101)</f>
        <v>4.117162686742736E-4</v>
      </c>
      <c r="CY100" s="47">
        <f t="shared" si="117"/>
        <v>5.9</v>
      </c>
      <c r="CZ100" s="47">
        <f>IF('[1]Indicator Data'!AE101="No data","x",ROUND(IF('[1]Indicator Data'!AE101&gt;CZ$2,0,IF('[1]Indicator Data'!AE101&lt;CZ$3,10,(CZ$2-'[1]Indicator Data'!AE101)/(CZ$2-CZ$3)*10)),1))</f>
        <v>2</v>
      </c>
      <c r="DA100" s="47">
        <f t="shared" si="136"/>
        <v>4</v>
      </c>
      <c r="DB100" s="47">
        <f t="shared" si="137"/>
        <v>5.4</v>
      </c>
      <c r="DC100" s="49">
        <f t="shared" si="118"/>
        <v>3.4</v>
      </c>
      <c r="DD100" s="51">
        <f t="shared" si="119"/>
        <v>2.6</v>
      </c>
      <c r="DE100" s="47">
        <f>ROUND(IF('[1]Indicator Data'!AH101=0,0,IF('[1]Indicator Data'!AH101&gt;DE$2,10,IF('[1]Indicator Data'!AH101&lt;DE$3,0,10-(DE$2-'[1]Indicator Data'!AH101)/(DE$2-DE$3)*10))),1)</f>
        <v>1.5</v>
      </c>
      <c r="DF100" s="47">
        <f>ROUND(IF('[1]Indicator Data'!AI101=0,0,IF(LOG('[1]Indicator Data'!AI101)&gt;LOG(DF$2),10,IF(LOG('[1]Indicator Data'!AI101)&lt;LOG(DF$3),0,10-(LOG(DF$2)-LOG('[1]Indicator Data'!AI101))/(LOG(DF$2)-LOG(DF$3))*10))),1)</f>
        <v>0.7</v>
      </c>
      <c r="DG100" s="49">
        <f t="shared" si="120"/>
        <v>1.1000000000000001</v>
      </c>
      <c r="DH100" s="47">
        <f>'[1]Indicator Data'!AJ101</f>
        <v>0</v>
      </c>
      <c r="DI100" s="47">
        <f>'[1]Indicator Data'!AK101</f>
        <v>0</v>
      </c>
      <c r="DJ100" s="49">
        <f t="shared" si="121"/>
        <v>0</v>
      </c>
      <c r="DK100" s="51">
        <f t="shared" si="122"/>
        <v>0.8</v>
      </c>
      <c r="DL100" s="20"/>
      <c r="DM100" s="52"/>
    </row>
    <row r="101" spans="1:117" s="6" customFormat="1" x14ac:dyDescent="0.3">
      <c r="A101" s="44" t="str">
        <f>'[1]Indicator Data'!A102</f>
        <v>Liberia</v>
      </c>
      <c r="B101" s="45" t="str">
        <f>'[1]Indicator Data'!B102</f>
        <v>LBR</v>
      </c>
      <c r="C101" s="46">
        <f>ROUND(IF('[1]Indicator Data'!C102=0,0.1,IF(LOG('[1]Indicator Data'!C102)&gt;C$2,10,IF(LOG('[1]Indicator Data'!C102)&lt;C$3,0,10-(C$2-LOG('[1]Indicator Data'!C102))/(C$2-C$3)*10))),1)</f>
        <v>0.1</v>
      </c>
      <c r="D101" s="47">
        <f>ROUND(IF('[1]Indicator Data'!D102=0,0.1,IF(LOG('[1]Indicator Data'!D102)&gt;D$2,10,IF(LOG('[1]Indicator Data'!D102)&lt;D$3,0,10-(D$2-LOG('[1]Indicator Data'!D102))/(D$2-D$3)*10))),1)</f>
        <v>0.1</v>
      </c>
      <c r="E101" s="47">
        <f t="shared" si="79"/>
        <v>0.1</v>
      </c>
      <c r="F101" s="47">
        <f>IF('[1]Indicator Data'!E102="No data",0.1,(ROUND(IF('[1]Indicator Data'!E102=0,0,IF(LOG('[1]Indicator Data'!E102)&gt;F$2,10,IF(LOG('[1]Indicator Data'!E102)&lt;F$3,0,10-(F$2-LOG('[1]Indicator Data'!E102))/(F$2-F$3)*10))),1)))</f>
        <v>6.5</v>
      </c>
      <c r="G101" s="47">
        <f>ROUND(IF('[1]Indicator Data'!F102=0,0,IF(LOG('[1]Indicator Data'!F102)&gt;G$2,10,IF(LOG('[1]Indicator Data'!F102)&lt;G$3,0,10-(G$2-LOG('[1]Indicator Data'!F102))/(G$2-G$3)*10))),1)</f>
        <v>4.8</v>
      </c>
      <c r="H101" s="47">
        <f>ROUND(IF('[1]Indicator Data'!G102=0,0,IF(LOG('[1]Indicator Data'!G102)&gt;H$2,10,IF(LOG('[1]Indicator Data'!G102)&lt;H$3,0,10-(H$2-LOG('[1]Indicator Data'!G102))/(H$2-H$3)*10))),1)</f>
        <v>0</v>
      </c>
      <c r="I101" s="47">
        <f>ROUND(IF('[1]Indicator Data'!H102=0,0,IF(LOG('[1]Indicator Data'!H102)&gt;I$2,10,IF(LOG('[1]Indicator Data'!H102)&lt;I$3,0,10-(I$2-LOG('[1]Indicator Data'!H102))/(I$2-I$3)*10))),1)</f>
        <v>0</v>
      </c>
      <c r="J101" s="47">
        <f t="shared" si="80"/>
        <v>0</v>
      </c>
      <c r="K101" s="47">
        <f>ROUND(IF('[1]Indicator Data'!I102=0,0,IF(LOG('[1]Indicator Data'!I102)&gt;K$2,10,IF(LOG('[1]Indicator Data'!I102)&lt;K$3,0,10-(K$2-LOG('[1]Indicator Data'!I102))/(K$2-K$3)*10))),1)</f>
        <v>0</v>
      </c>
      <c r="L101" s="47">
        <f t="shared" si="81"/>
        <v>0</v>
      </c>
      <c r="M101" s="47">
        <f>ROUND(IF('[1]Indicator Data'!J102=0,0,IF(LOG('[1]Indicator Data'!J102)&gt;M$2,10,IF(LOG('[1]Indicator Data'!J102)&lt;M$3,0,10-(M$2-LOG('[1]Indicator Data'!J102))/(M$2-M$3)*10))),1)</f>
        <v>0</v>
      </c>
      <c r="N101" s="48">
        <f>'[1]Indicator Data'!C102/'[1]Indicator Data'!$CB102</f>
        <v>0</v>
      </c>
      <c r="O101" s="48">
        <f>'[1]Indicator Data'!D102/'[1]Indicator Data'!$CB102</f>
        <v>0</v>
      </c>
      <c r="P101" s="48">
        <f>IF(F101=0.1,"x",'[1]Indicator Data'!E102/'[1]Indicator Data'!$CB102)</f>
        <v>8.8285103096373656E-3</v>
      </c>
      <c r="Q101" s="48">
        <f>'[1]Indicator Data'!F102/'[1]Indicator Data'!$CB102</f>
        <v>1.715500234456135E-6</v>
      </c>
      <c r="R101" s="48">
        <f>'[1]Indicator Data'!G102/'[1]Indicator Data'!$CB102</f>
        <v>0</v>
      </c>
      <c r="S101" s="48">
        <f>'[1]Indicator Data'!H102/'[1]Indicator Data'!$CB102</f>
        <v>0</v>
      </c>
      <c r="T101" s="48">
        <f>'[1]Indicator Data'!I102/'[1]Indicator Data'!$CB102</f>
        <v>0</v>
      </c>
      <c r="U101" s="48">
        <f>'[1]Indicator Data'!J102/'[1]Indicator Data'!$CB102</f>
        <v>0</v>
      </c>
      <c r="V101" s="47">
        <f t="shared" ref="V101:V132" si="138">ROUND(IF(N101&gt;V$2,10,IF(N101&lt;V$3,0,10-(V$2-N101)/(V$2-V$3)*10)),1)</f>
        <v>0</v>
      </c>
      <c r="W101" s="47">
        <f t="shared" ref="W101:W132" si="139">ROUND(IF(O101&gt;W$2,10,IF(O101&lt;W$3,0,10-(W$2-O101)/(W$2-W$3)*10)),1)</f>
        <v>0</v>
      </c>
      <c r="X101" s="47">
        <f t="shared" si="84"/>
        <v>0</v>
      </c>
      <c r="Y101" s="47">
        <f t="shared" ref="Y101:Y132" si="140">IF(P101="x",0.1,ROUND(IF(P101&gt;Y$2,10,IF(P101&lt;Y$3,0,10-(Y$2-P101)/(Y$2-Y$3)*10)),1))</f>
        <v>5.9</v>
      </c>
      <c r="Z101" s="47">
        <f t="shared" ref="Z101:Z132" si="141">ROUND(IF(Q101=0,0,IF(LOG(Q101)&gt;Z$2,10,IF(LOG(Q101)&lt;=Z$3,0,10-(Z$2-LOG(Q101))/(Z$2-Z$3)*10))),1)</f>
        <v>6.1</v>
      </c>
      <c r="AA101" s="47">
        <f t="shared" ref="AA101:AA132" si="142">ROUND(IF(R101&gt;AA$2,10,IF(R101&lt;AA$3,0,10-(AA$2-R101)/(AA$2-AA$3)*10)),1)</f>
        <v>0</v>
      </c>
      <c r="AB101" s="47">
        <f t="shared" ref="AB101:AB132" si="143">ROUND(IF(S101&gt;AB$2,10,IF(S101&lt;AB$3,0,10-(AB$2-S101)/(AB$2-AB$3)*10)),1)</f>
        <v>0</v>
      </c>
      <c r="AC101" s="47">
        <f t="shared" si="89"/>
        <v>0</v>
      </c>
      <c r="AD101" s="47">
        <f t="shared" ref="AD101:AD132" si="144">ROUND(IF(T101=0,0,IF(T101&gt;AD$2,10,IF(T101&lt;=AD$3,0,10-(AD$2-T101)/(AD$2-AD$3)*10))),1)</f>
        <v>0</v>
      </c>
      <c r="AE101" s="47">
        <f t="shared" si="91"/>
        <v>0</v>
      </c>
      <c r="AF101" s="47">
        <f t="shared" ref="AF101:AF132" si="145">ROUND(IF(U101&gt;AF$2,10,IF(U101&lt;AF$3,0,10-(AF$2-U101)/(AF$2-AF$3)*10)),1)</f>
        <v>0</v>
      </c>
      <c r="AG101" s="47">
        <f>ROUND(IF('[1]Indicator Data'!K102=0,0,IF('[1]Indicator Data'!K102&gt;AG$2,10,IF('[1]Indicator Data'!K102&lt;AG$3,0,10-(AG$2-'[1]Indicator Data'!K102)/(AG$2-AG$3)*10))),1)</f>
        <v>0</v>
      </c>
      <c r="AH101" s="47">
        <f t="shared" ref="AH101:AI132" si="146">ROUND(AVERAGE(C101,V101),1)</f>
        <v>0.1</v>
      </c>
      <c r="AI101" s="47">
        <f t="shared" si="146"/>
        <v>0.1</v>
      </c>
      <c r="AJ101" s="47">
        <f t="shared" ref="AJ101:AK132" si="147">ROUND(AVERAGE(AA101,H101),1)</f>
        <v>0</v>
      </c>
      <c r="AK101" s="47">
        <f t="shared" si="147"/>
        <v>0</v>
      </c>
      <c r="AL101" s="47">
        <f t="shared" si="95"/>
        <v>0</v>
      </c>
      <c r="AM101" s="47">
        <f t="shared" si="96"/>
        <v>0</v>
      </c>
      <c r="AN101" s="47">
        <f t="shared" si="97"/>
        <v>0</v>
      </c>
      <c r="AO101" s="49">
        <f t="shared" si="98"/>
        <v>0.1</v>
      </c>
      <c r="AP101" s="49">
        <f t="shared" si="123"/>
        <v>6.2</v>
      </c>
      <c r="AQ101" s="49">
        <f t="shared" si="99"/>
        <v>5.5</v>
      </c>
      <c r="AR101" s="49">
        <f t="shared" si="100"/>
        <v>0</v>
      </c>
      <c r="AS101" s="47">
        <f t="shared" si="101"/>
        <v>0</v>
      </c>
      <c r="AT101" s="47">
        <f>IF('[1]Indicator Data'!L102="No data","x",IF('[1]Indicator Data'!CC102&lt;1000,"x",ROUND((IF('[1]Indicator Data'!L102&gt;AT$2,10,IF('[1]Indicator Data'!L102&lt;AT$3,0,10-(AT$2-'[1]Indicator Data'!L102)/(AT$2-AT$3)*10))),1)))</f>
        <v>1</v>
      </c>
      <c r="AU101" s="49">
        <f t="shared" si="102"/>
        <v>0.5</v>
      </c>
      <c r="AV101" s="47">
        <f>IF('[1]Indicator Data'!M102="No data","x",ROUND(IF('[1]Indicator Data'!M102=0,0,IF(LOG('[1]Indicator Data'!M102)&gt;AV$2,10,IF(LOG('[1]Indicator Data'!M102)&lt;AV$3,0,10-(AV$2-LOG('[1]Indicator Data'!M102))/(AV$2-AV$3)*10))),1))</f>
        <v>7.4</v>
      </c>
      <c r="AW101" s="48">
        <f>IF(AV101="x","x",'[1]Indicator Data'!M102/'[1]Indicator Data'!$CB102)</f>
        <v>0.31628177720633871</v>
      </c>
      <c r="AX101" s="47">
        <f t="shared" ref="AX101:AX132" si="148">IF(AV101="x","x",ROUND(IF(AW101&gt;AX$2,10,IF(AW101&lt;AX$3,0,10-(AX$2-AW101)/(AX$2-AX$3)*10)),1))</f>
        <v>3.5</v>
      </c>
      <c r="AY101" s="47">
        <f t="shared" si="124"/>
        <v>5.8</v>
      </c>
      <c r="AZ101" s="47">
        <f>IF('[1]Indicator Data'!N102="No data","x",ROUND(IF('[1]Indicator Data'!N102=0,0,IF(LOG('[1]Indicator Data'!N102)&gt;AZ$2,10,IF(LOG('[1]Indicator Data'!N102)&lt;AZ$3,0,10-(AZ$2-LOG('[1]Indicator Data'!N102))/(AZ$2-AZ$3)*10))),1))</f>
        <v>8</v>
      </c>
      <c r="BA101" s="48">
        <f>IF(AZ101="x","x",'[1]Indicator Data'!N102/'[1]Indicator Data'!$CB102)</f>
        <v>0.14553180789280939</v>
      </c>
      <c r="BB101" s="47">
        <f t="shared" ref="BB101:BB132" si="149">IF(AZ101="x","x",ROUND(IF(BA101&gt;BB$2,10,IF(BA101&lt;BB$3,0,10-(BB$2-BA101)/(BB$2-BB$3)*10)),1))</f>
        <v>10</v>
      </c>
      <c r="BC101" s="47">
        <f t="shared" si="125"/>
        <v>9.3000000000000007</v>
      </c>
      <c r="BD101" s="47">
        <f>IF('[1]Indicator Data'!O102="No data","x",ROUND(IF('[1]Indicator Data'!O102=0,0,IF(LOG('[1]Indicator Data'!O102)&gt;BD$2,10,IF(LOG('[1]Indicator Data'!O102)&lt;BD$3,0,10-(BD$2-LOG('[1]Indicator Data'!O102))/(BD$2-BD$3)*10))),1))</f>
        <v>9.1999999999999993</v>
      </c>
      <c r="BE101" s="48">
        <f>IF(BD101="x","x",'[1]Indicator Data'!O102/'[1]Indicator Data'!$CB102)</f>
        <v>0.70500431315221279</v>
      </c>
      <c r="BF101" s="47">
        <f t="shared" ref="BF101:BF132" si="150">IF(BD101="x","x",ROUND(IF(BE101&gt;BF$2,10,IF(BE101&lt;BF$3,0,10-(BF$2-BE101)/(BF$2-BF$3)*10)),1))</f>
        <v>10</v>
      </c>
      <c r="BG101" s="47">
        <f t="shared" si="126"/>
        <v>9.6999999999999993</v>
      </c>
      <c r="BH101" s="47">
        <f>IF('[1]Indicator Data'!P102="No data","x",ROUND(IF('[1]Indicator Data'!P102=0,0,IF(LOG('[1]Indicator Data'!P102)&gt;BH$2,10,IF(LOG('[1]Indicator Data'!P102)&lt;BH$3,0,10-(BH$2-LOG('[1]Indicator Data'!P102))/(BH$2-BH$3)*10))),1))</f>
        <v>7.2</v>
      </c>
      <c r="BI101" s="48">
        <f>IF(BH101="x","x",'[1]Indicator Data'!P102/'[1]Indicator Data'!$CB102)</f>
        <v>4.6164050749438926E-2</v>
      </c>
      <c r="BJ101" s="47">
        <f t="shared" ref="BJ101:BJ132" si="151">IF(BH101="x","x",ROUND(IF(BI101&gt;BJ$2,10,IF(BI101&lt;BJ$3,0,10-(BJ$2-BI101)/(BJ$2-BJ$3)*10)),1))</f>
        <v>4.5999999999999996</v>
      </c>
      <c r="BK101" s="47">
        <f t="shared" si="127"/>
        <v>6.1</v>
      </c>
      <c r="BL101" s="47">
        <f t="shared" si="128"/>
        <v>8.1999999999999993</v>
      </c>
      <c r="BM101" s="47">
        <f>ROUND(IF('[1]Indicator Data'!Q102=0,0,IF(LOG('[1]Indicator Data'!Q102)&gt;BM$2,10,IF(LOG('[1]Indicator Data'!Q102)&lt;BM$3,0,10-(BM$2-LOG('[1]Indicator Data'!Q102))/(BM$2-BM$3)*10))),1)</f>
        <v>0</v>
      </c>
      <c r="BN101" s="50">
        <f>'[1]Indicator Data'!R102</f>
        <v>0</v>
      </c>
      <c r="BO101" s="47">
        <f t="shared" ref="BO101:BO132" si="152">ROUND(IF(BN101&gt;BO$2,10,IF(BN101&lt;BO$3,0,10-(BO$2-BN101)/(BO$2-BO$3)*10)),1)</f>
        <v>0</v>
      </c>
      <c r="BP101" s="47">
        <f t="shared" si="108"/>
        <v>0</v>
      </c>
      <c r="BQ101" s="47">
        <f>ROUND(IF('[1]Indicator Data'!S102=0,0,IF(LOG('[1]Indicator Data'!S102)&gt;BQ$2,10,IF(LOG('[1]Indicator Data'!S102)&lt;BQ$3,0,10-(BQ$2-LOG('[1]Indicator Data'!S102))/(BQ$2-BQ$3)*10))),1)</f>
        <v>8.1</v>
      </c>
      <c r="BR101" s="50">
        <f>'[1]Indicator Data'!T102</f>
        <v>1</v>
      </c>
      <c r="BS101" s="47">
        <f t="shared" ref="BS101:BS132" si="153">ROUND(IF(BR101&gt;BS$2,10,IF(BR101&lt;BS$3,0,10-(BS$2-BR101)/(BS$2-BS$3)*10)),1)</f>
        <v>10</v>
      </c>
      <c r="BT101" s="47">
        <f t="shared" si="110"/>
        <v>9.3000000000000007</v>
      </c>
      <c r="BU101" s="47">
        <f t="shared" si="111"/>
        <v>6.6</v>
      </c>
      <c r="BV101" s="47">
        <f>ROUND(IF('[1]Indicator Data'!U102=0,0,IF(LOG('[1]Indicator Data'!U102)&gt;BV$2,10,IF(LOG('[1]Indicator Data'!U102)&lt;BV$3,0,10-(BV$2-LOG('[1]Indicator Data'!U102))/(BV$2-BV$3)*10))),1)</f>
        <v>7.9</v>
      </c>
      <c r="BW101" s="48">
        <f>'[1]Indicator Data'!U102/'[1]Indicator Data'!$CB102</f>
        <v>0.73498094406191594</v>
      </c>
      <c r="BX101" s="47">
        <f t="shared" ref="BX101:BX132" si="154">ROUND(IF(BW101&gt;BX$2,10,IF(BW101&lt;BX$3,0,10-(BX$2-BW101)/(BX$2-BX$3)*10)),1)</f>
        <v>8.1999999999999993</v>
      </c>
      <c r="BY101" s="47">
        <f t="shared" si="129"/>
        <v>8.1</v>
      </c>
      <c r="BZ101" s="47">
        <f>ROUND(IF('[1]Indicator Data'!V102=0,0,IF(LOG('[1]Indicator Data'!V102)&gt;BZ$2,10,IF(LOG('[1]Indicator Data'!V102)&lt;BZ$3,0,10-(BZ$2-LOG('[1]Indicator Data'!V102))/(BZ$2-BZ$3)*10))),1)</f>
        <v>7.8</v>
      </c>
      <c r="CA101" s="48">
        <f>IF('[1]Indicator Data'!V102/'[1]Indicator Data'!$CB102&gt;1,1,'[1]Indicator Data'!V102/'[1]Indicator Data'!$CB102)</f>
        <v>0.59520795743900257</v>
      </c>
      <c r="CB101" s="47">
        <f t="shared" ref="CB101:CB132" si="155">ROUND(IF(CA101&gt;CB$2,10,IF(CA101&lt;CB$3,0,10-(CB$2-CA101)/(CB$2-CB$3)*10)),1)</f>
        <v>6</v>
      </c>
      <c r="CC101" s="47">
        <f t="shared" si="130"/>
        <v>7</v>
      </c>
      <c r="CD101" s="47">
        <f>ROUND(IF('[1]Indicator Data'!W102=0,0,IF(LOG('[1]Indicator Data'!W102)&gt;CD$2,10,IF(LOG('[1]Indicator Data'!W102)&lt;CD$3,0,10-(CD$2-LOG('[1]Indicator Data'!W102))/(CD$2-CD$3)*10))),1)</f>
        <v>8</v>
      </c>
      <c r="CE101" s="48">
        <f>'[1]Indicator Data'!W102/'[1]Indicator Data'!$CB102</f>
        <v>0.9033854897449286</v>
      </c>
      <c r="CF101" s="47">
        <f t="shared" ref="CF101:CF132" si="156">ROUND(IF(CE101&gt;CF$2,10,IF(CE101&lt;CF$3,0,10-(CF$2-CE101)/(CF$2-CF$3)*10)),1)</f>
        <v>9</v>
      </c>
      <c r="CG101" s="47">
        <f t="shared" si="131"/>
        <v>8.5</v>
      </c>
      <c r="CH101" s="47">
        <f t="shared" si="115"/>
        <v>7.6</v>
      </c>
      <c r="CI101" s="47">
        <f>IF('[1]Indicator Data'!BR102="No data","x",ROUND(IF('[1]Indicator Data'!BR102&gt;CI$2,0,IF('[1]Indicator Data'!BR102&lt;CI$3,10,(CI$2-'[1]Indicator Data'!BR102)/(CI$2-CI$3)*10)),1))</f>
        <v>9.1999999999999993</v>
      </c>
      <c r="CJ101" s="47">
        <f>IF('[1]Indicator Data'!BS102="No data","x",ROUND(IF('[1]Indicator Data'!BS102&gt;CJ$2,0,IF('[1]Indicator Data'!BS102&lt;CJ$3,10,(CJ$2-'[1]Indicator Data'!BS102)/(CJ$2-CJ$3)*10)),1))</f>
        <v>4.5</v>
      </c>
      <c r="CK101" s="47">
        <f>IF('[1]Indicator Data'!AC102="No data","x",ROUND(IF('[1]Indicator Data'!AC102&gt;CK$2,0,IF('[1]Indicator Data'!AC102&lt;CK$3,10,(CK$2-'[1]Indicator Data'!AC102)/(CK$2-CK$3)*10)),1))</f>
        <v>9.9</v>
      </c>
      <c r="CL101" s="47">
        <f t="shared" si="116"/>
        <v>7.9</v>
      </c>
      <c r="CM101" s="47">
        <f>IF('[1]Indicator Data'!X102="No data","x",ROUND(IF(LOG('[1]Indicator Data'!X102)&gt;CM$2,10,IF(LOG('[1]Indicator Data'!X102)&lt;CM$3,0,10-(CM$2-LOG('[1]Indicator Data'!X102))/(CM$2-CM$3)*10)),1))</f>
        <v>5.7</v>
      </c>
      <c r="CN101" s="47">
        <f>IF('[1]Indicator Data'!Y102="No data","x",ROUND(IF('[1]Indicator Data'!Y102&gt;CN$2,10,IF('[1]Indicator Data'!Y102&lt;CN$3,0,10-(CN$2-'[1]Indicator Data'!Y102)/(CN$2-CN$3)*10)),1))</f>
        <v>6.6</v>
      </c>
      <c r="CO101" s="47">
        <f>IF('[1]Indicator Data'!Z102="No data","x",ROUND(IF('[1]Indicator Data'!Z102&gt;CO$2,10,IF('[1]Indicator Data'!Z102&lt;CO$3,0,10-(CO$2-'[1]Indicator Data'!Z102)/(CO$2-CO$3)*10)),1))</f>
        <v>5.2</v>
      </c>
      <c r="CP101" s="47">
        <f>IF('[1]Indicator Data'!AA102="No data","x",ROUND(IF('[1]Indicator Data'!AA102&gt;CP$2,10,IF('[1]Indicator Data'!AA102&lt;CP$3,0,10-(CP$2-'[1]Indicator Data'!AA102)/(CP$2-CP$3)*10)),1))</f>
        <v>7.4</v>
      </c>
      <c r="CQ101" s="47">
        <f t="shared" si="132"/>
        <v>6.2</v>
      </c>
      <c r="CR101" s="47">
        <f t="shared" si="133"/>
        <v>6.8</v>
      </c>
      <c r="CS101" s="47">
        <f>IF('[1]Indicator Data'!AF102="No data","x",ROUND(IF('[1]Indicator Data'!AF102&gt;CS$2,10,IF('[1]Indicator Data'!AF102&lt;CS$3,0,10-(CS$2-'[1]Indicator Data'!AF102)/(CS$2-CS$3)*10)),1))</f>
        <v>7.8</v>
      </c>
      <c r="CT101" s="47">
        <f>IF('[1]Indicator Data'!AG102="No data","x",ROUND(IF('[1]Indicator Data'!AG102&gt;CT$2,10,IF('[1]Indicator Data'!AG102&lt;CT$3,0,10-(CT$2-'[1]Indicator Data'!AG102)/(CT$2-CT$3)*10)),1))</f>
        <v>6.4</v>
      </c>
      <c r="CU101" s="47">
        <f t="shared" si="134"/>
        <v>6.5</v>
      </c>
      <c r="CV101" s="47">
        <f>IF('[1]Indicator Data'!AB102="No data","x",ROUND(IF('[1]Indicator Data'!AB102&gt;CV$2,10,IF('[1]Indicator Data'!AB102&lt;CV$3,0,10-(CV$2-'[1]Indicator Data'!AB102)/(CV$2-CV$3)*10)),1))</f>
        <v>10</v>
      </c>
      <c r="CW101" s="47">
        <f t="shared" si="135"/>
        <v>8.4</v>
      </c>
      <c r="CX101" s="48" t="str">
        <f>IF('[1]Indicator Data'!AD102="No data","x",'[1]Indicator Data'!AD102/'[1]Indicator Data'!$CA102)</f>
        <v>x</v>
      </c>
      <c r="CY101" s="47" t="str">
        <f t="shared" ref="CY101:CY132" si="157">IF(CX101="x","x",ROUND(IF(CX101&gt;CY$2,0,IF(CX101&lt;CY$3,10,(CY$2-CX101)/(CY$2-CY$3)*10)),1))</f>
        <v>x</v>
      </c>
      <c r="CZ101" s="47">
        <f>IF('[1]Indicator Data'!AE102="No data","x",ROUND(IF('[1]Indicator Data'!AE102&gt;CZ$2,0,IF('[1]Indicator Data'!AE102&lt;CZ$3,10,(CZ$2-'[1]Indicator Data'!AE102)/(CZ$2-CZ$3)*10)),1))</f>
        <v>6</v>
      </c>
      <c r="DA101" s="47">
        <f t="shared" si="136"/>
        <v>6</v>
      </c>
      <c r="DB101" s="47">
        <f t="shared" si="137"/>
        <v>7</v>
      </c>
      <c r="DC101" s="49">
        <f t="shared" si="118"/>
        <v>7.4</v>
      </c>
      <c r="DD101" s="51">
        <f t="shared" si="119"/>
        <v>4</v>
      </c>
      <c r="DE101" s="47">
        <f>ROUND(IF('[1]Indicator Data'!AH102=0,0,IF('[1]Indicator Data'!AH102&gt;DE$2,10,IF('[1]Indicator Data'!AH102&lt;DE$3,0,10-(DE$2-'[1]Indicator Data'!AH102)/(DE$2-DE$3)*10))),1)</f>
        <v>2.8</v>
      </c>
      <c r="DF101" s="47">
        <f>ROUND(IF('[1]Indicator Data'!AI102=0,0,IF(LOG('[1]Indicator Data'!AI102)&gt;LOG(DF$2),10,IF(LOG('[1]Indicator Data'!AI102)&lt;LOG(DF$3),0,10-(LOG(DF$2)-LOG('[1]Indicator Data'!AI102))/(LOG(DF$2)-LOG(DF$3))*10))),1)</f>
        <v>3.6</v>
      </c>
      <c r="DG101" s="49">
        <f t="shared" si="120"/>
        <v>3.2</v>
      </c>
      <c r="DH101" s="47">
        <f>'[1]Indicator Data'!AJ102</f>
        <v>0</v>
      </c>
      <c r="DI101" s="47">
        <f>'[1]Indicator Data'!AK102</f>
        <v>0</v>
      </c>
      <c r="DJ101" s="49">
        <f t="shared" si="121"/>
        <v>0</v>
      </c>
      <c r="DK101" s="51">
        <f t="shared" si="122"/>
        <v>2.2000000000000002</v>
      </c>
      <c r="DL101" s="20"/>
      <c r="DM101" s="52"/>
    </row>
    <row r="102" spans="1:117" s="6" customFormat="1" x14ac:dyDescent="0.3">
      <c r="A102" s="44" t="str">
        <f>'[1]Indicator Data'!A103</f>
        <v>Libya</v>
      </c>
      <c r="B102" s="45" t="str">
        <f>'[1]Indicator Data'!B103</f>
        <v>LBY</v>
      </c>
      <c r="C102" s="46">
        <f>ROUND(IF('[1]Indicator Data'!C103=0,0.1,IF(LOG('[1]Indicator Data'!C103)&gt;C$2,10,IF(LOG('[1]Indicator Data'!C103)&lt;C$3,0,10-(C$2-LOG('[1]Indicator Data'!C103))/(C$2-C$3)*10))),1)</f>
        <v>5.3</v>
      </c>
      <c r="D102" s="47">
        <f>ROUND(IF('[1]Indicator Data'!D103=0,0.1,IF(LOG('[1]Indicator Data'!D103)&gt;D$2,10,IF(LOG('[1]Indicator Data'!D103)&lt;D$3,0,10-(D$2-LOG('[1]Indicator Data'!D103))/(D$2-D$3)*10))),1)</f>
        <v>0.1</v>
      </c>
      <c r="E102" s="47">
        <f t="shared" si="79"/>
        <v>3.1</v>
      </c>
      <c r="F102" s="47">
        <f>IF('[1]Indicator Data'!E103="No data",0.1,(ROUND(IF('[1]Indicator Data'!E103=0,0,IF(LOG('[1]Indicator Data'!E103)&gt;F$2,10,IF(LOG('[1]Indicator Data'!E103)&lt;F$3,0,10-(F$2-LOG('[1]Indicator Data'!E103))/(F$2-F$3)*10))),1)))</f>
        <v>4.3</v>
      </c>
      <c r="G102" s="47">
        <f>ROUND(IF('[1]Indicator Data'!F103=0,0,IF(LOG('[1]Indicator Data'!F103)&gt;G$2,10,IF(LOG('[1]Indicator Data'!F103)&lt;G$3,0,10-(G$2-LOG('[1]Indicator Data'!F103))/(G$2-G$3)*10))),1)</f>
        <v>6.5</v>
      </c>
      <c r="H102" s="47">
        <f>ROUND(IF('[1]Indicator Data'!G103=0,0,IF(LOG('[1]Indicator Data'!G103)&gt;H$2,10,IF(LOG('[1]Indicator Data'!G103)&lt;H$3,0,10-(H$2-LOG('[1]Indicator Data'!G103))/(H$2-H$3)*10))),1)</f>
        <v>0</v>
      </c>
      <c r="I102" s="47">
        <f>ROUND(IF('[1]Indicator Data'!H103=0,0,IF(LOG('[1]Indicator Data'!H103)&gt;I$2,10,IF(LOG('[1]Indicator Data'!H103)&lt;I$3,0,10-(I$2-LOG('[1]Indicator Data'!H103))/(I$2-I$3)*10))),1)</f>
        <v>0</v>
      </c>
      <c r="J102" s="47">
        <f t="shared" si="80"/>
        <v>0</v>
      </c>
      <c r="K102" s="47">
        <f>ROUND(IF('[1]Indicator Data'!I103=0,0,IF(LOG('[1]Indicator Data'!I103)&gt;K$2,10,IF(LOG('[1]Indicator Data'!I103)&lt;K$3,0,10-(K$2-LOG('[1]Indicator Data'!I103))/(K$2-K$3)*10))),1)</f>
        <v>0</v>
      </c>
      <c r="L102" s="47">
        <f t="shared" si="81"/>
        <v>0</v>
      </c>
      <c r="M102" s="47">
        <f>ROUND(IF('[1]Indicator Data'!J103=0,0,IF(LOG('[1]Indicator Data'!J103)&gt;M$2,10,IF(LOG('[1]Indicator Data'!J103)&lt;M$3,0,10-(M$2-LOG('[1]Indicator Data'!J103))/(M$2-M$3)*10))),1)</f>
        <v>0</v>
      </c>
      <c r="N102" s="48">
        <f>'[1]Indicator Data'!C103/'[1]Indicator Data'!$CB103</f>
        <v>2.021227105373981E-4</v>
      </c>
      <c r="O102" s="48">
        <f>'[1]Indicator Data'!D103/'[1]Indicator Data'!$CB103</f>
        <v>0</v>
      </c>
      <c r="P102" s="48">
        <f>IF(F102=0.1,"x",'[1]Indicator Data'!E103/'[1]Indicator Data'!$CB103)</f>
        <v>8.5453299039942217E-4</v>
      </c>
      <c r="Q102" s="48">
        <f>'[1]Indicator Data'!F103/'[1]Indicator Data'!$CB103</f>
        <v>1.2510568026233553E-5</v>
      </c>
      <c r="R102" s="48">
        <f>'[1]Indicator Data'!G103/'[1]Indicator Data'!$CB103</f>
        <v>0</v>
      </c>
      <c r="S102" s="48">
        <f>'[1]Indicator Data'!H103/'[1]Indicator Data'!$CB103</f>
        <v>0</v>
      </c>
      <c r="T102" s="48">
        <f>'[1]Indicator Data'!I103/'[1]Indicator Data'!$CB103</f>
        <v>0</v>
      </c>
      <c r="U102" s="48">
        <f>'[1]Indicator Data'!J103/'[1]Indicator Data'!$CB103</f>
        <v>0</v>
      </c>
      <c r="V102" s="47">
        <f t="shared" si="138"/>
        <v>1</v>
      </c>
      <c r="W102" s="47">
        <f t="shared" si="139"/>
        <v>0</v>
      </c>
      <c r="X102" s="47">
        <f t="shared" si="84"/>
        <v>0.5</v>
      </c>
      <c r="Y102" s="47">
        <f t="shared" si="140"/>
        <v>0.6</v>
      </c>
      <c r="Z102" s="47">
        <f t="shared" si="141"/>
        <v>8</v>
      </c>
      <c r="AA102" s="47">
        <f t="shared" si="142"/>
        <v>0</v>
      </c>
      <c r="AB102" s="47">
        <f t="shared" si="143"/>
        <v>0</v>
      </c>
      <c r="AC102" s="47">
        <f t="shared" si="89"/>
        <v>0</v>
      </c>
      <c r="AD102" s="47">
        <f t="shared" si="144"/>
        <v>0</v>
      </c>
      <c r="AE102" s="47">
        <f t="shared" si="91"/>
        <v>0</v>
      </c>
      <c r="AF102" s="47">
        <f t="shared" si="145"/>
        <v>0</v>
      </c>
      <c r="AG102" s="47">
        <f>ROUND(IF('[1]Indicator Data'!K103=0,0,IF('[1]Indicator Data'!K103&gt;AG$2,10,IF('[1]Indicator Data'!K103&lt;AG$3,0,10-(AG$2-'[1]Indicator Data'!K103)/(AG$2-AG$3)*10))),1)</f>
        <v>0</v>
      </c>
      <c r="AH102" s="47">
        <f t="shared" si="146"/>
        <v>3.2</v>
      </c>
      <c r="AI102" s="47">
        <f t="shared" si="146"/>
        <v>0.1</v>
      </c>
      <c r="AJ102" s="47">
        <f t="shared" si="147"/>
        <v>0</v>
      </c>
      <c r="AK102" s="47">
        <f t="shared" si="147"/>
        <v>0</v>
      </c>
      <c r="AL102" s="47">
        <f t="shared" si="95"/>
        <v>0</v>
      </c>
      <c r="AM102" s="47">
        <f t="shared" si="96"/>
        <v>0</v>
      </c>
      <c r="AN102" s="47">
        <f t="shared" si="97"/>
        <v>0</v>
      </c>
      <c r="AO102" s="49">
        <f t="shared" si="98"/>
        <v>1.9</v>
      </c>
      <c r="AP102" s="49">
        <f t="shared" si="123"/>
        <v>2.6</v>
      </c>
      <c r="AQ102" s="49">
        <f t="shared" si="99"/>
        <v>7.3</v>
      </c>
      <c r="AR102" s="49">
        <f t="shared" si="100"/>
        <v>0</v>
      </c>
      <c r="AS102" s="47">
        <f t="shared" si="101"/>
        <v>0</v>
      </c>
      <c r="AT102" s="47">
        <f>IF('[1]Indicator Data'!L103="No data","x",IF('[1]Indicator Data'!CC103&lt;1000,"x",ROUND((IF('[1]Indicator Data'!L103&gt;AT$2,10,IF('[1]Indicator Data'!L103&lt;AT$3,0,10-(AT$2-'[1]Indicator Data'!L103)/(AT$2-AT$3)*10))),1)))</f>
        <v>10</v>
      </c>
      <c r="AU102" s="49">
        <f t="shared" si="102"/>
        <v>5</v>
      </c>
      <c r="AV102" s="47">
        <f>IF('[1]Indicator Data'!M103="No data","x",ROUND(IF('[1]Indicator Data'!M103=0,0,IF(LOG('[1]Indicator Data'!M103)&gt;AV$2,10,IF(LOG('[1]Indicator Data'!M103)&lt;AV$3,0,10-(AV$2-LOG('[1]Indicator Data'!M103))/(AV$2-AV$3)*10))),1))</f>
        <v>0</v>
      </c>
      <c r="AW102" s="48">
        <f>IF(AV102="x","x",'[1]Indicator Data'!M103/'[1]Indicator Data'!$CB103)</f>
        <v>0</v>
      </c>
      <c r="AX102" s="47">
        <f t="shared" si="148"/>
        <v>0</v>
      </c>
      <c r="AY102" s="47">
        <f t="shared" si="124"/>
        <v>0</v>
      </c>
      <c r="AZ102" s="47">
        <f>IF('[1]Indicator Data'!N103="No data","x",ROUND(IF('[1]Indicator Data'!N103=0,0,IF(LOG('[1]Indicator Data'!N103)&gt;AZ$2,10,IF(LOG('[1]Indicator Data'!N103)&lt;AZ$3,0,10-(AZ$2-LOG('[1]Indicator Data'!N103))/(AZ$2-AZ$3)*10))),1))</f>
        <v>0</v>
      </c>
      <c r="BA102" s="48">
        <f>IF(AZ102="x","x",'[1]Indicator Data'!N103/'[1]Indicator Data'!$CB103)</f>
        <v>0</v>
      </c>
      <c r="BB102" s="47">
        <f t="shared" si="149"/>
        <v>0</v>
      </c>
      <c r="BC102" s="47">
        <f t="shared" si="125"/>
        <v>0</v>
      </c>
      <c r="BD102" s="47">
        <f>IF('[1]Indicator Data'!O103="No data","x",ROUND(IF('[1]Indicator Data'!O103=0,0,IF(LOG('[1]Indicator Data'!O103)&gt;BD$2,10,IF(LOG('[1]Indicator Data'!O103)&lt;BD$3,0,10-(BD$2-LOG('[1]Indicator Data'!O103))/(BD$2-BD$3)*10))),1))</f>
        <v>0</v>
      </c>
      <c r="BE102" s="48">
        <f>IF(BD102="x","x",'[1]Indicator Data'!O103/'[1]Indicator Data'!$CB103)</f>
        <v>0</v>
      </c>
      <c r="BF102" s="47">
        <f t="shared" si="150"/>
        <v>0</v>
      </c>
      <c r="BG102" s="47">
        <f t="shared" si="126"/>
        <v>0</v>
      </c>
      <c r="BH102" s="47">
        <f>IF('[1]Indicator Data'!P103="No data","x",ROUND(IF('[1]Indicator Data'!P103=0,0,IF(LOG('[1]Indicator Data'!P103)&gt;BH$2,10,IF(LOG('[1]Indicator Data'!P103)&lt;BH$3,0,10-(BH$2-LOG('[1]Indicator Data'!P103))/(BH$2-BH$3)*10))),1))</f>
        <v>0</v>
      </c>
      <c r="BI102" s="48">
        <f>IF(BH102="x","x",'[1]Indicator Data'!P103/'[1]Indicator Data'!$CB103)</f>
        <v>0</v>
      </c>
      <c r="BJ102" s="47">
        <f t="shared" si="151"/>
        <v>0</v>
      </c>
      <c r="BK102" s="47">
        <f t="shared" si="127"/>
        <v>0</v>
      </c>
      <c r="BL102" s="47">
        <f t="shared" si="128"/>
        <v>0</v>
      </c>
      <c r="BM102" s="47">
        <f>ROUND(IF('[1]Indicator Data'!Q103=0,0,IF(LOG('[1]Indicator Data'!Q103)&gt;BM$2,10,IF(LOG('[1]Indicator Data'!Q103)&lt;BM$3,0,10-(BM$2-LOG('[1]Indicator Data'!Q103))/(BM$2-BM$3)*10))),1)</f>
        <v>0</v>
      </c>
      <c r="BN102" s="50">
        <f>'[1]Indicator Data'!R103</f>
        <v>0</v>
      </c>
      <c r="BO102" s="47">
        <f t="shared" si="152"/>
        <v>0</v>
      </c>
      <c r="BP102" s="47">
        <f t="shared" si="108"/>
        <v>0</v>
      </c>
      <c r="BQ102" s="47">
        <f>ROUND(IF('[1]Indicator Data'!S103=0,0,IF(LOG('[1]Indicator Data'!S103)&gt;BQ$2,10,IF(LOG('[1]Indicator Data'!S103)&lt;BQ$3,0,10-(BQ$2-LOG('[1]Indicator Data'!S103))/(BQ$2-BQ$3)*10))),1)</f>
        <v>0</v>
      </c>
      <c r="BR102" s="50">
        <f>'[1]Indicator Data'!T103</f>
        <v>0</v>
      </c>
      <c r="BS102" s="47">
        <f t="shared" si="153"/>
        <v>0</v>
      </c>
      <c r="BT102" s="47">
        <f t="shared" si="110"/>
        <v>0</v>
      </c>
      <c r="BU102" s="47">
        <f t="shared" si="111"/>
        <v>0</v>
      </c>
      <c r="BV102" s="47">
        <f>ROUND(IF('[1]Indicator Data'!U103=0,0,IF(LOG('[1]Indicator Data'!U103)&gt;BV$2,10,IF(LOG('[1]Indicator Data'!U103)&lt;BV$3,0,10-(BV$2-LOG('[1]Indicator Data'!U103))/(BV$2-BV$3)*10))),1)</f>
        <v>7.3</v>
      </c>
      <c r="BW102" s="48">
        <f>'[1]Indicator Data'!U103/'[1]Indicator Data'!$CB103</f>
        <v>0.19067044768930544</v>
      </c>
      <c r="BX102" s="47">
        <f t="shared" si="154"/>
        <v>2.1</v>
      </c>
      <c r="BY102" s="47">
        <f t="shared" si="129"/>
        <v>5.3</v>
      </c>
      <c r="BZ102" s="47">
        <f>ROUND(IF('[1]Indicator Data'!V103=0,0,IF(LOG('[1]Indicator Data'!V103)&gt;BZ$2,10,IF(LOG('[1]Indicator Data'!V103)&lt;BZ$3,0,10-(BZ$2-LOG('[1]Indicator Data'!V103))/(BZ$2-BZ$3)*10))),1)</f>
        <v>8.1</v>
      </c>
      <c r="CA102" s="48">
        <f>IF('[1]Indicator Data'!V103/'[1]Indicator Data'!$CB103&gt;1,1,'[1]Indicator Data'!V103/'[1]Indicator Data'!$CB103)</f>
        <v>0.73472068657925971</v>
      </c>
      <c r="CB102" s="47">
        <f t="shared" si="155"/>
        <v>7.3</v>
      </c>
      <c r="CC102" s="47">
        <f t="shared" si="130"/>
        <v>7.7</v>
      </c>
      <c r="CD102" s="47">
        <f>ROUND(IF('[1]Indicator Data'!W103=0,0,IF(LOG('[1]Indicator Data'!W103)&gt;CD$2,10,IF(LOG('[1]Indicator Data'!W103)&lt;CD$3,0,10-(CD$2-LOG('[1]Indicator Data'!W103))/(CD$2-CD$3)*10))),1)</f>
        <v>6.7</v>
      </c>
      <c r="CE102" s="48">
        <f>'[1]Indicator Data'!W103/'[1]Indicator Data'!$CB103</f>
        <v>7.6053724325669134E-2</v>
      </c>
      <c r="CF102" s="47">
        <f t="shared" si="156"/>
        <v>0.8</v>
      </c>
      <c r="CG102" s="47">
        <f t="shared" si="131"/>
        <v>4.4000000000000004</v>
      </c>
      <c r="CH102" s="47">
        <f t="shared" si="115"/>
        <v>4.9000000000000004</v>
      </c>
      <c r="CI102" s="47">
        <f>IF('[1]Indicator Data'!BR103="No data","x",ROUND(IF('[1]Indicator Data'!BR103&gt;CI$2,0,IF('[1]Indicator Data'!BR103&lt;CI$3,10,(CI$2-'[1]Indicator Data'!BR103)/(CI$2-CI$3)*10)),1))</f>
        <v>0</v>
      </c>
      <c r="CJ102" s="47">
        <f>IF('[1]Indicator Data'!BS103="No data","x",ROUND(IF('[1]Indicator Data'!BS103&gt;CJ$2,0,IF('[1]Indicator Data'!BS103&lt;CJ$3,10,(CJ$2-'[1]Indicator Data'!BS103)/(CJ$2-CJ$3)*10)),1))</f>
        <v>0.2</v>
      </c>
      <c r="CK102" s="47" t="str">
        <f>IF('[1]Indicator Data'!AC103="No data","x",ROUND(IF('[1]Indicator Data'!AC103&gt;CK$2,0,IF('[1]Indicator Data'!AC103&lt;CK$3,10,(CK$2-'[1]Indicator Data'!AC103)/(CK$2-CK$3)*10)),1))</f>
        <v>x</v>
      </c>
      <c r="CL102" s="47">
        <f t="shared" si="116"/>
        <v>0.1</v>
      </c>
      <c r="CM102" s="47">
        <f>IF('[1]Indicator Data'!X103="No data","x",ROUND(IF(LOG('[1]Indicator Data'!X103)&gt;CM$2,10,IF(LOG('[1]Indicator Data'!X103)&lt;CM$3,0,10-(CM$2-LOG('[1]Indicator Data'!X103))/(CM$2-CM$3)*10)),1))</f>
        <v>1.9</v>
      </c>
      <c r="CN102" s="47">
        <f>IF('[1]Indicator Data'!Y103="No data","x",ROUND(IF('[1]Indicator Data'!Y103&gt;CN$2,10,IF('[1]Indicator Data'!Y103&lt;CN$3,0,10-(CN$2-'[1]Indicator Data'!Y103)/(CN$2-CN$3)*10)),1))</f>
        <v>3.5</v>
      </c>
      <c r="CO102" s="47">
        <f>IF('[1]Indicator Data'!Z103="No data","x",ROUND(IF('[1]Indicator Data'!Z103&gt;CO$2,10,IF('[1]Indicator Data'!Z103&lt;CO$3,0,10-(CO$2-'[1]Indicator Data'!Z103)/(CO$2-CO$3)*10)),1))</f>
        <v>8.1</v>
      </c>
      <c r="CP102" s="47" t="str">
        <f>IF('[1]Indicator Data'!AA103="No data","x",ROUND(IF('[1]Indicator Data'!AA103&gt;CP$2,10,IF('[1]Indicator Data'!AA103&lt;CP$3,0,10-(CP$2-'[1]Indicator Data'!AA103)/(CP$2-CP$3)*10)),1))</f>
        <v>x</v>
      </c>
      <c r="CQ102" s="47">
        <f t="shared" si="132"/>
        <v>4.5</v>
      </c>
      <c r="CR102" s="47">
        <f t="shared" si="133"/>
        <v>3</v>
      </c>
      <c r="CS102" s="47" t="str">
        <f>IF('[1]Indicator Data'!AF103="No data","x",ROUND(IF('[1]Indicator Data'!AF103&gt;CS$2,10,IF('[1]Indicator Data'!AF103&lt;CS$3,0,10-(CS$2-'[1]Indicator Data'!AF103)/(CS$2-CS$3)*10)),1))</f>
        <v>x</v>
      </c>
      <c r="CT102" s="47">
        <f>IF('[1]Indicator Data'!AG103="No data","x",ROUND(IF('[1]Indicator Data'!AG103&gt;CT$2,10,IF('[1]Indicator Data'!AG103&lt;CT$3,0,10-(CT$2-'[1]Indicator Data'!AG103)/(CT$2-CT$3)*10)),1))</f>
        <v>2.7</v>
      </c>
      <c r="CU102" s="47">
        <f t="shared" si="134"/>
        <v>4.0999999999999996</v>
      </c>
      <c r="CV102" s="47">
        <f>IF('[1]Indicator Data'!AB103="No data","x",ROUND(IF('[1]Indicator Data'!AB103&gt;CV$2,10,IF('[1]Indicator Data'!AB103&lt;CV$3,0,10-(CV$2-'[1]Indicator Data'!AB103)/(CV$2-CV$3)*10)),1))</f>
        <v>0</v>
      </c>
      <c r="CW102" s="47">
        <f t="shared" si="135"/>
        <v>0.1</v>
      </c>
      <c r="CX102" s="48">
        <f>IF('[1]Indicator Data'!AD103="No data","x",'[1]Indicator Data'!AD103/'[1]Indicator Data'!$CA103)</f>
        <v>3.3618156249331458E-4</v>
      </c>
      <c r="CY102" s="47">
        <f t="shared" si="157"/>
        <v>6.6</v>
      </c>
      <c r="CZ102" s="47">
        <f>IF('[1]Indicator Data'!AE103="No data","x",ROUND(IF('[1]Indicator Data'!AE103&gt;CZ$2,0,IF('[1]Indicator Data'!AE103&lt;CZ$3,10,(CZ$2-'[1]Indicator Data'!AE103)/(CZ$2-CZ$3)*10)),1))</f>
        <v>4</v>
      </c>
      <c r="DA102" s="47">
        <f t="shared" si="136"/>
        <v>5.3</v>
      </c>
      <c r="DB102" s="47">
        <f t="shared" si="137"/>
        <v>3.2</v>
      </c>
      <c r="DC102" s="49">
        <f t="shared" si="118"/>
        <v>3</v>
      </c>
      <c r="DD102" s="51">
        <f t="shared" si="119"/>
        <v>3.7</v>
      </c>
      <c r="DE102" s="47">
        <f>ROUND(IF('[1]Indicator Data'!AH103=0,0,IF('[1]Indicator Data'!AH103&gt;DE$2,10,IF('[1]Indicator Data'!AH103&lt;DE$3,0,10-(DE$2-'[1]Indicator Data'!AH103)/(DE$2-DE$3)*10))),1)</f>
        <v>10</v>
      </c>
      <c r="DF102" s="47">
        <f>ROUND(IF('[1]Indicator Data'!AI103=0,0,IF(LOG('[1]Indicator Data'!AI103)&gt;LOG(DF$2),10,IF(LOG('[1]Indicator Data'!AI103)&lt;LOG(DF$3),0,10-(LOG(DF$2)-LOG('[1]Indicator Data'!AI103))/(LOG(DF$2)-LOG(DF$3))*10))),1)</f>
        <v>9.9</v>
      </c>
      <c r="DG102" s="49">
        <f t="shared" si="120"/>
        <v>10</v>
      </c>
      <c r="DH102" s="47">
        <f>'[1]Indicator Data'!AJ103</f>
        <v>5</v>
      </c>
      <c r="DI102" s="47">
        <f>'[1]Indicator Data'!AK103</f>
        <v>0</v>
      </c>
      <c r="DJ102" s="49">
        <f t="shared" si="121"/>
        <v>10</v>
      </c>
      <c r="DK102" s="51">
        <f t="shared" si="122"/>
        <v>10</v>
      </c>
      <c r="DL102" s="20"/>
      <c r="DM102" s="52"/>
    </row>
    <row r="103" spans="1:117" s="6" customFormat="1" x14ac:dyDescent="0.3">
      <c r="A103" s="44" t="str">
        <f>'[1]Indicator Data'!A104</f>
        <v>Liechtenstein</v>
      </c>
      <c r="B103" s="45" t="str">
        <f>'[1]Indicator Data'!B104</f>
        <v>LIE</v>
      </c>
      <c r="C103" s="46">
        <f>ROUND(IF('[1]Indicator Data'!C104=0,0.1,IF(LOG('[1]Indicator Data'!C104)&gt;C$2,10,IF(LOG('[1]Indicator Data'!C104)&lt;C$3,0,10-(C$2-LOG('[1]Indicator Data'!C104))/(C$2-C$3)*10))),1)</f>
        <v>2.2000000000000002</v>
      </c>
      <c r="D103" s="47">
        <f>ROUND(IF('[1]Indicator Data'!D104=0,0.1,IF(LOG('[1]Indicator Data'!D104)&gt;D$2,10,IF(LOG('[1]Indicator Data'!D104)&lt;D$3,0,10-(D$2-LOG('[1]Indicator Data'!D104))/(D$2-D$3)*10))),1)</f>
        <v>0.1</v>
      </c>
      <c r="E103" s="47">
        <f t="shared" si="79"/>
        <v>1.2</v>
      </c>
      <c r="F103" s="47">
        <f>IF('[1]Indicator Data'!E104="No data",0.1,(ROUND(IF('[1]Indicator Data'!E104=0,0,IF(LOG('[1]Indicator Data'!E104)&gt;F$2,10,IF(LOG('[1]Indicator Data'!E104)&lt;F$3,0,10-(F$2-LOG('[1]Indicator Data'!E104))/(F$2-F$3)*10))),1)))</f>
        <v>0.1</v>
      </c>
      <c r="G103" s="47">
        <f>ROUND(IF('[1]Indicator Data'!F104=0,0,IF(LOG('[1]Indicator Data'!F104)&gt;G$2,10,IF(LOG('[1]Indicator Data'!F104)&lt;G$3,0,10-(G$2-LOG('[1]Indicator Data'!F104))/(G$2-G$3)*10))),1)</f>
        <v>0</v>
      </c>
      <c r="H103" s="47">
        <f>ROUND(IF('[1]Indicator Data'!G104=0,0,IF(LOG('[1]Indicator Data'!G104)&gt;H$2,10,IF(LOG('[1]Indicator Data'!G104)&lt;H$3,0,10-(H$2-LOG('[1]Indicator Data'!G104))/(H$2-H$3)*10))),1)</f>
        <v>0</v>
      </c>
      <c r="I103" s="47">
        <f>ROUND(IF('[1]Indicator Data'!H104=0,0,IF(LOG('[1]Indicator Data'!H104)&gt;I$2,10,IF(LOG('[1]Indicator Data'!H104)&lt;I$3,0,10-(I$2-LOG('[1]Indicator Data'!H104))/(I$2-I$3)*10))),1)</f>
        <v>0</v>
      </c>
      <c r="J103" s="47">
        <f t="shared" si="80"/>
        <v>0</v>
      </c>
      <c r="K103" s="47">
        <f>ROUND(IF('[1]Indicator Data'!I104=0,0,IF(LOG('[1]Indicator Data'!I104)&gt;K$2,10,IF(LOG('[1]Indicator Data'!I104)&lt;K$3,0,10-(K$2-LOG('[1]Indicator Data'!I104))/(K$2-K$3)*10))),1)</f>
        <v>0</v>
      </c>
      <c r="L103" s="47">
        <f t="shared" si="81"/>
        <v>0</v>
      </c>
      <c r="M103" s="47">
        <f>ROUND(IF('[1]Indicator Data'!J104=0,0,IF(LOG('[1]Indicator Data'!J104)&gt;M$2,10,IF(LOG('[1]Indicator Data'!J104)&lt;M$3,0,10-(M$2-LOG('[1]Indicator Data'!J104))/(M$2-M$3)*10))),1)</f>
        <v>0</v>
      </c>
      <c r="N103" s="48">
        <f>'[1]Indicator Data'!C104/'[1]Indicator Data'!$CB104</f>
        <v>2.1052491138791839E-3</v>
      </c>
      <c r="O103" s="48">
        <f>'[1]Indicator Data'!D104/'[1]Indicator Data'!$CB104</f>
        <v>0</v>
      </c>
      <c r="P103" s="48" t="str">
        <f>IF(F103=0.1,"x",'[1]Indicator Data'!E104/'[1]Indicator Data'!$CB104)</f>
        <v>x</v>
      </c>
      <c r="Q103" s="48">
        <f>'[1]Indicator Data'!F104/'[1]Indicator Data'!$CB104</f>
        <v>0</v>
      </c>
      <c r="R103" s="48">
        <f>'[1]Indicator Data'!G104/'[1]Indicator Data'!$CB104</f>
        <v>0</v>
      </c>
      <c r="S103" s="48">
        <f>'[1]Indicator Data'!H104/'[1]Indicator Data'!$CB104</f>
        <v>0</v>
      </c>
      <c r="T103" s="48">
        <f>'[1]Indicator Data'!I104/'[1]Indicator Data'!$CB104</f>
        <v>0</v>
      </c>
      <c r="U103" s="48">
        <f>'[1]Indicator Data'!J104/'[1]Indicator Data'!$CB104</f>
        <v>0</v>
      </c>
      <c r="V103" s="47">
        <f t="shared" si="138"/>
        <v>10</v>
      </c>
      <c r="W103" s="47">
        <f t="shared" si="139"/>
        <v>0</v>
      </c>
      <c r="X103" s="47">
        <f t="shared" si="84"/>
        <v>7.6</v>
      </c>
      <c r="Y103" s="47">
        <f t="shared" si="140"/>
        <v>0.1</v>
      </c>
      <c r="Z103" s="47">
        <f t="shared" si="141"/>
        <v>0</v>
      </c>
      <c r="AA103" s="47">
        <f t="shared" si="142"/>
        <v>0</v>
      </c>
      <c r="AB103" s="47">
        <f t="shared" si="143"/>
        <v>0</v>
      </c>
      <c r="AC103" s="47">
        <f t="shared" si="89"/>
        <v>0</v>
      </c>
      <c r="AD103" s="47">
        <f t="shared" si="144"/>
        <v>0</v>
      </c>
      <c r="AE103" s="47">
        <f t="shared" si="91"/>
        <v>0</v>
      </c>
      <c r="AF103" s="47">
        <f t="shared" si="145"/>
        <v>0</v>
      </c>
      <c r="AG103" s="47">
        <f>ROUND(IF('[1]Indicator Data'!K104=0,0,IF('[1]Indicator Data'!K104&gt;AG$2,10,IF('[1]Indicator Data'!K104&lt;AG$3,0,10-(AG$2-'[1]Indicator Data'!K104)/(AG$2-AG$3)*10))),1)</f>
        <v>0</v>
      </c>
      <c r="AH103" s="47">
        <f t="shared" si="146"/>
        <v>6.1</v>
      </c>
      <c r="AI103" s="47">
        <f t="shared" si="146"/>
        <v>0.1</v>
      </c>
      <c r="AJ103" s="47">
        <f t="shared" si="147"/>
        <v>0</v>
      </c>
      <c r="AK103" s="47">
        <f t="shared" si="147"/>
        <v>0</v>
      </c>
      <c r="AL103" s="47">
        <f t="shared" si="95"/>
        <v>0</v>
      </c>
      <c r="AM103" s="47">
        <f t="shared" si="96"/>
        <v>0</v>
      </c>
      <c r="AN103" s="47">
        <f t="shared" si="97"/>
        <v>0</v>
      </c>
      <c r="AO103" s="49">
        <f t="shared" si="98"/>
        <v>5.2</v>
      </c>
      <c r="AP103" s="49">
        <f t="shared" si="123"/>
        <v>0.1</v>
      </c>
      <c r="AQ103" s="49">
        <f t="shared" si="99"/>
        <v>0</v>
      </c>
      <c r="AR103" s="49">
        <f t="shared" si="100"/>
        <v>0</v>
      </c>
      <c r="AS103" s="47">
        <f t="shared" si="101"/>
        <v>0</v>
      </c>
      <c r="AT103" s="47" t="str">
        <f>IF('[1]Indicator Data'!L104="No data","x",IF('[1]Indicator Data'!CC104&lt;1000,"x",ROUND((IF('[1]Indicator Data'!L104&gt;AT$2,10,IF('[1]Indicator Data'!L104&lt;AT$3,0,10-(AT$2-'[1]Indicator Data'!L104)/(AT$2-AT$3)*10))),1)))</f>
        <v>x</v>
      </c>
      <c r="AU103" s="49">
        <f t="shared" si="102"/>
        <v>0</v>
      </c>
      <c r="AV103" s="47">
        <f>IF('[1]Indicator Data'!M104="No data","x",ROUND(IF('[1]Indicator Data'!M104=0,0,IF(LOG('[1]Indicator Data'!M104)&gt;AV$2,10,IF(LOG('[1]Indicator Data'!M104)&lt;AV$3,0,10-(AV$2-LOG('[1]Indicator Data'!M104))/(AV$2-AV$3)*10))),1))</f>
        <v>0</v>
      </c>
      <c r="AW103" s="48">
        <f>IF(AV103="x","x",'[1]Indicator Data'!M104/'[1]Indicator Data'!$CB104)</f>
        <v>0</v>
      </c>
      <c r="AX103" s="47">
        <f t="shared" si="148"/>
        <v>0</v>
      </c>
      <c r="AY103" s="47">
        <f t="shared" si="124"/>
        <v>0</v>
      </c>
      <c r="AZ103" s="47" t="str">
        <f>IF('[1]Indicator Data'!N104="No data","x",ROUND(IF('[1]Indicator Data'!N104=0,0,IF(LOG('[1]Indicator Data'!N104)&gt;AZ$2,10,IF(LOG('[1]Indicator Data'!N104)&lt;AZ$3,0,10-(AZ$2-LOG('[1]Indicator Data'!N104))/(AZ$2-AZ$3)*10))),1))</f>
        <v>x</v>
      </c>
      <c r="BA103" s="48" t="str">
        <f>IF(AZ103="x","x",'[1]Indicator Data'!N104/'[1]Indicator Data'!$CB104)</f>
        <v>x</v>
      </c>
      <c r="BB103" s="47" t="str">
        <f t="shared" si="149"/>
        <v>x</v>
      </c>
      <c r="BC103" s="47" t="str">
        <f t="shared" si="125"/>
        <v>x</v>
      </c>
      <c r="BD103" s="47" t="str">
        <f>IF('[1]Indicator Data'!O104="No data","x",ROUND(IF('[1]Indicator Data'!O104=0,0,IF(LOG('[1]Indicator Data'!O104)&gt;BD$2,10,IF(LOG('[1]Indicator Data'!O104)&lt;BD$3,0,10-(BD$2-LOG('[1]Indicator Data'!O104))/(BD$2-BD$3)*10))),1))</f>
        <v>x</v>
      </c>
      <c r="BE103" s="48" t="str">
        <f>IF(BD103="x","x",'[1]Indicator Data'!O104/'[1]Indicator Data'!$CB104)</f>
        <v>x</v>
      </c>
      <c r="BF103" s="47" t="str">
        <f t="shared" si="150"/>
        <v>x</v>
      </c>
      <c r="BG103" s="47" t="str">
        <f t="shared" si="126"/>
        <v>x</v>
      </c>
      <c r="BH103" s="47" t="str">
        <f>IF('[1]Indicator Data'!P104="No data","x",ROUND(IF('[1]Indicator Data'!P104=0,0,IF(LOG('[1]Indicator Data'!P104)&gt;BH$2,10,IF(LOG('[1]Indicator Data'!P104)&lt;BH$3,0,10-(BH$2-LOG('[1]Indicator Data'!P104))/(BH$2-BH$3)*10))),1))</f>
        <v>x</v>
      </c>
      <c r="BI103" s="48" t="str">
        <f>IF(BH103="x","x",'[1]Indicator Data'!P104/'[1]Indicator Data'!$CB104)</f>
        <v>x</v>
      </c>
      <c r="BJ103" s="47" t="str">
        <f t="shared" si="151"/>
        <v>x</v>
      </c>
      <c r="BK103" s="47" t="str">
        <f t="shared" si="127"/>
        <v>x</v>
      </c>
      <c r="BL103" s="47">
        <f t="shared" si="128"/>
        <v>0</v>
      </c>
      <c r="BM103" s="47">
        <f>ROUND(IF('[1]Indicator Data'!Q104=0,0,IF(LOG('[1]Indicator Data'!Q104)&gt;BM$2,10,IF(LOG('[1]Indicator Data'!Q104)&lt;BM$3,0,10-(BM$2-LOG('[1]Indicator Data'!Q104))/(BM$2-BM$3)*10))),1)</f>
        <v>0</v>
      </c>
      <c r="BN103" s="50">
        <f>'[1]Indicator Data'!R104</f>
        <v>0</v>
      </c>
      <c r="BO103" s="47">
        <f t="shared" si="152"/>
        <v>0</v>
      </c>
      <c r="BP103" s="47">
        <f t="shared" si="108"/>
        <v>0</v>
      </c>
      <c r="BQ103" s="47">
        <f>ROUND(IF('[1]Indicator Data'!S104=0,0,IF(LOG('[1]Indicator Data'!S104)&gt;BQ$2,10,IF(LOG('[1]Indicator Data'!S104)&lt;BQ$3,0,10-(BQ$2-LOG('[1]Indicator Data'!S104))/(BQ$2-BQ$3)*10))),1)</f>
        <v>0</v>
      </c>
      <c r="BR103" s="50">
        <f>'[1]Indicator Data'!T104</f>
        <v>0</v>
      </c>
      <c r="BS103" s="47">
        <f t="shared" si="153"/>
        <v>0</v>
      </c>
      <c r="BT103" s="47">
        <f t="shared" si="110"/>
        <v>0</v>
      </c>
      <c r="BU103" s="47">
        <f t="shared" si="111"/>
        <v>0</v>
      </c>
      <c r="BV103" s="47">
        <f>ROUND(IF('[1]Indicator Data'!U104=0,0,IF(LOG('[1]Indicator Data'!U104)&gt;BV$2,10,IF(LOG('[1]Indicator Data'!U104)&lt;BV$3,0,10-(BV$2-LOG('[1]Indicator Data'!U104))/(BV$2-BV$3)*10))),1)</f>
        <v>0</v>
      </c>
      <c r="BW103" s="48">
        <f>'[1]Indicator Data'!U104/'[1]Indicator Data'!$CB104</f>
        <v>0</v>
      </c>
      <c r="BX103" s="47">
        <f t="shared" si="154"/>
        <v>0</v>
      </c>
      <c r="BY103" s="47">
        <f t="shared" si="129"/>
        <v>0</v>
      </c>
      <c r="BZ103" s="47">
        <f>ROUND(IF('[1]Indicator Data'!V104=0,0,IF(LOG('[1]Indicator Data'!V104)&gt;BZ$2,10,IF(LOG('[1]Indicator Data'!V104)&lt;BZ$3,0,10-(BZ$2-LOG('[1]Indicator Data'!V104))/(BZ$2-BZ$3)*10))),1)</f>
        <v>0</v>
      </c>
      <c r="CA103" s="48">
        <f>IF('[1]Indicator Data'!V104/'[1]Indicator Data'!$CB104&gt;1,1,'[1]Indicator Data'!V104/'[1]Indicator Data'!$CB104)</f>
        <v>0</v>
      </c>
      <c r="CB103" s="47">
        <f t="shared" si="155"/>
        <v>0</v>
      </c>
      <c r="CC103" s="47">
        <f t="shared" si="130"/>
        <v>0</v>
      </c>
      <c r="CD103" s="47">
        <f>ROUND(IF('[1]Indicator Data'!W104=0,0,IF(LOG('[1]Indicator Data'!W104)&gt;CD$2,10,IF(LOG('[1]Indicator Data'!W104)&lt;CD$3,0,10-(CD$2-LOG('[1]Indicator Data'!W104))/(CD$2-CD$3)*10))),1)</f>
        <v>0</v>
      </c>
      <c r="CE103" s="48">
        <f>'[1]Indicator Data'!W104/'[1]Indicator Data'!$CB104</f>
        <v>0</v>
      </c>
      <c r="CF103" s="47">
        <f t="shared" si="156"/>
        <v>0</v>
      </c>
      <c r="CG103" s="47">
        <f t="shared" si="131"/>
        <v>0</v>
      </c>
      <c r="CH103" s="47">
        <f t="shared" si="115"/>
        <v>0</v>
      </c>
      <c r="CI103" s="47">
        <f>IF('[1]Indicator Data'!BR104="No data","x",ROUND(IF('[1]Indicator Data'!BR104&gt;CI$2,0,IF('[1]Indicator Data'!BR104&lt;CI$3,10,(CI$2-'[1]Indicator Data'!BR104)/(CI$2-CI$3)*10)),1))</f>
        <v>0</v>
      </c>
      <c r="CJ103" s="47">
        <f>IF('[1]Indicator Data'!BS104="No data","x",ROUND(IF('[1]Indicator Data'!BS104&gt;CJ$2,0,IF('[1]Indicator Data'!BS104&lt;CJ$3,10,(CJ$2-'[1]Indicator Data'!BS104)/(CJ$2-CJ$3)*10)),1))</f>
        <v>0</v>
      </c>
      <c r="CK103" s="47" t="str">
        <f>IF('[1]Indicator Data'!AC104="No data","x",ROUND(IF('[1]Indicator Data'!AC104&gt;CK$2,0,IF('[1]Indicator Data'!AC104&lt;CK$3,10,(CK$2-'[1]Indicator Data'!AC104)/(CK$2-CK$3)*10)),1))</f>
        <v>x</v>
      </c>
      <c r="CL103" s="47">
        <f t="shared" si="116"/>
        <v>0</v>
      </c>
      <c r="CM103" s="47">
        <f>IF('[1]Indicator Data'!X104="No data","x",ROUND(IF(LOG('[1]Indicator Data'!X104)&gt;CM$2,10,IF(LOG('[1]Indicator Data'!X104)&lt;CM$3,0,10-(CM$2-LOG('[1]Indicator Data'!X104))/(CM$2-CM$3)*10)),1))</f>
        <v>7.9</v>
      </c>
      <c r="CN103" s="47">
        <f>IF('[1]Indicator Data'!Y104="No data","x",ROUND(IF('[1]Indicator Data'!Y104&gt;CN$2,10,IF('[1]Indicator Data'!Y104&lt;CN$3,0,10-(CN$2-'[1]Indicator Data'!Y104)/(CN$2-CN$3)*10)),1))</f>
        <v>1</v>
      </c>
      <c r="CO103" s="47">
        <f>IF('[1]Indicator Data'!Z104="No data","x",ROUND(IF('[1]Indicator Data'!Z104&gt;CO$2,10,IF('[1]Indicator Data'!Z104&lt;CO$3,0,10-(CO$2-'[1]Indicator Data'!Z104)/(CO$2-CO$3)*10)),1))</f>
        <v>1.4</v>
      </c>
      <c r="CP103" s="47">
        <f>IF('[1]Indicator Data'!AA104="No data","x",ROUND(IF('[1]Indicator Data'!AA104&gt;CP$2,10,IF('[1]Indicator Data'!AA104&lt;CP$3,0,10-(CP$2-'[1]Indicator Data'!AA104)/(CP$2-CP$3)*10)),1))</f>
        <v>0.8</v>
      </c>
      <c r="CQ103" s="47">
        <f t="shared" si="132"/>
        <v>2.8</v>
      </c>
      <c r="CR103" s="47">
        <f t="shared" si="133"/>
        <v>1.9</v>
      </c>
      <c r="CS103" s="47" t="str">
        <f>IF('[1]Indicator Data'!AF104="No data","x",ROUND(IF('[1]Indicator Data'!AF104&gt;CS$2,10,IF('[1]Indicator Data'!AF104&lt;CS$3,0,10-(CS$2-'[1]Indicator Data'!AF104)/(CS$2-CS$3)*10)),1))</f>
        <v>x</v>
      </c>
      <c r="CT103" s="47" t="str">
        <f>IF('[1]Indicator Data'!AG104="No data","x",ROUND(IF('[1]Indicator Data'!AG104&gt;CT$2,10,IF('[1]Indicator Data'!AG104&lt;CT$3,0,10-(CT$2-'[1]Indicator Data'!AG104)/(CT$2-CT$3)*10)),1))</f>
        <v>x</v>
      </c>
      <c r="CU103" s="47">
        <f t="shared" si="134"/>
        <v>2.8</v>
      </c>
      <c r="CV103" s="47">
        <f>IF('[1]Indicator Data'!AB104="No data","x",ROUND(IF('[1]Indicator Data'!AB104&gt;CV$2,10,IF('[1]Indicator Data'!AB104&lt;CV$3,0,10-(CV$2-'[1]Indicator Data'!AB104)/(CV$2-CV$3)*10)),1))</f>
        <v>0</v>
      </c>
      <c r="CW103" s="47">
        <f t="shared" si="135"/>
        <v>0</v>
      </c>
      <c r="CX103" s="48">
        <f>IF('[1]Indicator Data'!AD104="No data","x",'[1]Indicator Data'!AD104/'[1]Indicator Data'!$CA104)</f>
        <v>4.7198258908671368E-4</v>
      </c>
      <c r="CY103" s="47">
        <f t="shared" si="157"/>
        <v>5.3</v>
      </c>
      <c r="CZ103" s="47">
        <f>IF('[1]Indicator Data'!AE104="No data","x",ROUND(IF('[1]Indicator Data'!AE104&gt;CZ$2,0,IF('[1]Indicator Data'!AE104&lt;CZ$3,10,(CZ$2-'[1]Indicator Data'!AE104)/(CZ$2-CZ$3)*10)),1))</f>
        <v>2</v>
      </c>
      <c r="DA103" s="47">
        <f t="shared" si="136"/>
        <v>3.7</v>
      </c>
      <c r="DB103" s="47">
        <f t="shared" si="137"/>
        <v>2.2000000000000002</v>
      </c>
      <c r="DC103" s="49">
        <f t="shared" si="118"/>
        <v>1.1000000000000001</v>
      </c>
      <c r="DD103" s="51">
        <f t="shared" si="119"/>
        <v>1.3</v>
      </c>
      <c r="DE103" s="47">
        <f>ROUND(IF('[1]Indicator Data'!AH104=0,0,IF('[1]Indicator Data'!AH104&gt;DE$2,10,IF('[1]Indicator Data'!AH104&lt;DE$3,0,10-(DE$2-'[1]Indicator Data'!AH104)/(DE$2-DE$3)*10))),1)</f>
        <v>0</v>
      </c>
      <c r="DF103" s="47">
        <f>ROUND(IF('[1]Indicator Data'!AI104=0,0,IF(LOG('[1]Indicator Data'!AI104)&gt;LOG(DF$2),10,IF(LOG('[1]Indicator Data'!AI104)&lt;LOG(DF$3),0,10-(LOG(DF$2)-LOG('[1]Indicator Data'!AI104))/(LOG(DF$2)-LOG(DF$3))*10))),1)</f>
        <v>0</v>
      </c>
      <c r="DG103" s="49">
        <f t="shared" si="120"/>
        <v>0</v>
      </c>
      <c r="DH103" s="47">
        <f>'[1]Indicator Data'!AJ104</f>
        <v>0</v>
      </c>
      <c r="DI103" s="47">
        <f>'[1]Indicator Data'!AK104</f>
        <v>0</v>
      </c>
      <c r="DJ103" s="49">
        <f t="shared" si="121"/>
        <v>0</v>
      </c>
      <c r="DK103" s="51">
        <f t="shared" si="122"/>
        <v>0</v>
      </c>
      <c r="DL103" s="20"/>
      <c r="DM103" s="52"/>
    </row>
    <row r="104" spans="1:117" s="6" customFormat="1" x14ac:dyDescent="0.3">
      <c r="A104" s="44" t="str">
        <f>'[1]Indicator Data'!A105</f>
        <v>Lithuania</v>
      </c>
      <c r="B104" s="45" t="str">
        <f>'[1]Indicator Data'!B105</f>
        <v>LTU</v>
      </c>
      <c r="C104" s="46">
        <f>ROUND(IF('[1]Indicator Data'!C105=0,0.1,IF(LOG('[1]Indicator Data'!C105)&gt;C$2,10,IF(LOG('[1]Indicator Data'!C105)&lt;C$3,0,10-(C$2-LOG('[1]Indicator Data'!C105))/(C$2-C$3)*10))),1)</f>
        <v>0.1</v>
      </c>
      <c r="D104" s="47">
        <f>ROUND(IF('[1]Indicator Data'!D105=0,0.1,IF(LOG('[1]Indicator Data'!D105)&gt;D$2,10,IF(LOG('[1]Indicator Data'!D105)&lt;D$3,0,10-(D$2-LOG('[1]Indicator Data'!D105))/(D$2-D$3)*10))),1)</f>
        <v>0.1</v>
      </c>
      <c r="E104" s="47">
        <f t="shared" si="79"/>
        <v>0.1</v>
      </c>
      <c r="F104" s="47">
        <f>IF('[1]Indicator Data'!E105="No data",0.1,(ROUND(IF('[1]Indicator Data'!E105=0,0,IF(LOG('[1]Indicator Data'!E105)&gt;F$2,10,IF(LOG('[1]Indicator Data'!E105)&lt;F$3,0,10-(F$2-LOG('[1]Indicator Data'!E105))/(F$2-F$3)*10))),1)))</f>
        <v>5.5</v>
      </c>
      <c r="G104" s="47">
        <f>ROUND(IF('[1]Indicator Data'!F105=0,0,IF(LOG('[1]Indicator Data'!F105)&gt;G$2,10,IF(LOG('[1]Indicator Data'!F105)&lt;G$3,0,10-(G$2-LOG('[1]Indicator Data'!F105))/(G$2-G$3)*10))),1)</f>
        <v>0</v>
      </c>
      <c r="H104" s="47">
        <f>ROUND(IF('[1]Indicator Data'!G105=0,0,IF(LOG('[1]Indicator Data'!G105)&gt;H$2,10,IF(LOG('[1]Indicator Data'!G105)&lt;H$3,0,10-(H$2-LOG('[1]Indicator Data'!G105))/(H$2-H$3)*10))),1)</f>
        <v>0</v>
      </c>
      <c r="I104" s="47">
        <f>ROUND(IF('[1]Indicator Data'!H105=0,0,IF(LOG('[1]Indicator Data'!H105)&gt;I$2,10,IF(LOG('[1]Indicator Data'!H105)&lt;I$3,0,10-(I$2-LOG('[1]Indicator Data'!H105))/(I$2-I$3)*10))),1)</f>
        <v>0</v>
      </c>
      <c r="J104" s="47">
        <f t="shared" si="80"/>
        <v>0</v>
      </c>
      <c r="K104" s="47">
        <f>ROUND(IF('[1]Indicator Data'!I105=0,0,IF(LOG('[1]Indicator Data'!I105)&gt;K$2,10,IF(LOG('[1]Indicator Data'!I105)&lt;K$3,0,10-(K$2-LOG('[1]Indicator Data'!I105))/(K$2-K$3)*10))),1)</f>
        <v>0</v>
      </c>
      <c r="L104" s="47">
        <f t="shared" si="81"/>
        <v>0</v>
      </c>
      <c r="M104" s="47">
        <f>ROUND(IF('[1]Indicator Data'!J105=0,0,IF(LOG('[1]Indicator Data'!J105)&gt;M$2,10,IF(LOG('[1]Indicator Data'!J105)&lt;M$3,0,10-(M$2-LOG('[1]Indicator Data'!J105))/(M$2-M$3)*10))),1)</f>
        <v>0</v>
      </c>
      <c r="N104" s="48">
        <f>'[1]Indicator Data'!C105/'[1]Indicator Data'!$CB105</f>
        <v>0</v>
      </c>
      <c r="O104" s="48">
        <f>'[1]Indicator Data'!D105/'[1]Indicator Data'!$CB105</f>
        <v>0</v>
      </c>
      <c r="P104" s="48">
        <f>IF(F104=0.1,"x",'[1]Indicator Data'!E105/'[1]Indicator Data'!$CB105)</f>
        <v>5.4858968691080673E-3</v>
      </c>
      <c r="Q104" s="48">
        <f>'[1]Indicator Data'!F105/'[1]Indicator Data'!$CB105</f>
        <v>0</v>
      </c>
      <c r="R104" s="48">
        <f>'[1]Indicator Data'!G105/'[1]Indicator Data'!$CB105</f>
        <v>0</v>
      </c>
      <c r="S104" s="48">
        <f>'[1]Indicator Data'!H105/'[1]Indicator Data'!$CB105</f>
        <v>0</v>
      </c>
      <c r="T104" s="48">
        <f>'[1]Indicator Data'!I105/'[1]Indicator Data'!$CB105</f>
        <v>0</v>
      </c>
      <c r="U104" s="48">
        <f>'[1]Indicator Data'!J105/'[1]Indicator Data'!$CB105</f>
        <v>0</v>
      </c>
      <c r="V104" s="47">
        <f t="shared" si="138"/>
        <v>0</v>
      </c>
      <c r="W104" s="47">
        <f t="shared" si="139"/>
        <v>0</v>
      </c>
      <c r="X104" s="47">
        <f t="shared" si="84"/>
        <v>0</v>
      </c>
      <c r="Y104" s="47">
        <f t="shared" si="140"/>
        <v>3.7</v>
      </c>
      <c r="Z104" s="47">
        <f t="shared" si="141"/>
        <v>0</v>
      </c>
      <c r="AA104" s="47">
        <f t="shared" si="142"/>
        <v>0</v>
      </c>
      <c r="AB104" s="47">
        <f t="shared" si="143"/>
        <v>0</v>
      </c>
      <c r="AC104" s="47">
        <f t="shared" si="89"/>
        <v>0</v>
      </c>
      <c r="AD104" s="47">
        <f t="shared" si="144"/>
        <v>0</v>
      </c>
      <c r="AE104" s="47">
        <f t="shared" si="91"/>
        <v>0</v>
      </c>
      <c r="AF104" s="47">
        <f t="shared" si="145"/>
        <v>0</v>
      </c>
      <c r="AG104" s="47">
        <f>ROUND(IF('[1]Indicator Data'!K105=0,0,IF('[1]Indicator Data'!K105&gt;AG$2,10,IF('[1]Indicator Data'!K105&lt;AG$3,0,10-(AG$2-'[1]Indicator Data'!K105)/(AG$2-AG$3)*10))),1)</f>
        <v>2.9</v>
      </c>
      <c r="AH104" s="47">
        <f t="shared" si="146"/>
        <v>0.1</v>
      </c>
      <c r="AI104" s="47">
        <f t="shared" si="146"/>
        <v>0.1</v>
      </c>
      <c r="AJ104" s="47">
        <f t="shared" si="147"/>
        <v>0</v>
      </c>
      <c r="AK104" s="47">
        <f t="shared" si="147"/>
        <v>0</v>
      </c>
      <c r="AL104" s="47">
        <f t="shared" si="95"/>
        <v>0</v>
      </c>
      <c r="AM104" s="47">
        <f t="shared" si="96"/>
        <v>0</v>
      </c>
      <c r="AN104" s="47">
        <f t="shared" si="97"/>
        <v>0</v>
      </c>
      <c r="AO104" s="49">
        <f t="shared" si="98"/>
        <v>0.1</v>
      </c>
      <c r="AP104" s="49">
        <f t="shared" si="123"/>
        <v>4.7</v>
      </c>
      <c r="AQ104" s="49">
        <f t="shared" si="99"/>
        <v>0</v>
      </c>
      <c r="AR104" s="49">
        <f t="shared" si="100"/>
        <v>0</v>
      </c>
      <c r="AS104" s="47">
        <f t="shared" si="101"/>
        <v>1.5</v>
      </c>
      <c r="AT104" s="47">
        <f>IF('[1]Indicator Data'!L105="No data","x",IF('[1]Indicator Data'!CC105&lt;1000,"x",ROUND((IF('[1]Indicator Data'!L105&gt;AT$2,10,IF('[1]Indicator Data'!L105&lt;AT$3,0,10-(AT$2-'[1]Indicator Data'!L105)/(AT$2-AT$3)*10))),1)))</f>
        <v>3.8</v>
      </c>
      <c r="AU104" s="49">
        <f t="shared" si="102"/>
        <v>2.7</v>
      </c>
      <c r="AV104" s="47">
        <f>IF('[1]Indicator Data'!M105="No data","x",ROUND(IF('[1]Indicator Data'!M105=0,0,IF(LOG('[1]Indicator Data'!M105)&gt;AV$2,10,IF(LOG('[1]Indicator Data'!M105)&lt;AV$3,0,10-(AV$2-LOG('[1]Indicator Data'!M105))/(AV$2-AV$3)*10))),1))</f>
        <v>0</v>
      </c>
      <c r="AW104" s="48">
        <f>IF(AV104="x","x",'[1]Indicator Data'!M105/'[1]Indicator Data'!$CB105)</f>
        <v>0</v>
      </c>
      <c r="AX104" s="47">
        <f t="shared" si="148"/>
        <v>0</v>
      </c>
      <c r="AY104" s="47">
        <f t="shared" si="124"/>
        <v>0</v>
      </c>
      <c r="AZ104" s="47" t="str">
        <f>IF('[1]Indicator Data'!N105="No data","x",ROUND(IF('[1]Indicator Data'!N105=0,0,IF(LOG('[1]Indicator Data'!N105)&gt;AZ$2,10,IF(LOG('[1]Indicator Data'!N105)&lt;AZ$3,0,10-(AZ$2-LOG('[1]Indicator Data'!N105))/(AZ$2-AZ$3)*10))),1))</f>
        <v>x</v>
      </c>
      <c r="BA104" s="48" t="str">
        <f>IF(AZ104="x","x",'[1]Indicator Data'!N105/'[1]Indicator Data'!$CB105)</f>
        <v>x</v>
      </c>
      <c r="BB104" s="47" t="str">
        <f t="shared" si="149"/>
        <v>x</v>
      </c>
      <c r="BC104" s="47" t="str">
        <f t="shared" si="125"/>
        <v>x</v>
      </c>
      <c r="BD104" s="47" t="str">
        <f>IF('[1]Indicator Data'!O105="No data","x",ROUND(IF('[1]Indicator Data'!O105=0,0,IF(LOG('[1]Indicator Data'!O105)&gt;BD$2,10,IF(LOG('[1]Indicator Data'!O105)&lt;BD$3,0,10-(BD$2-LOG('[1]Indicator Data'!O105))/(BD$2-BD$3)*10))),1))</f>
        <v>x</v>
      </c>
      <c r="BE104" s="48" t="str">
        <f>IF(BD104="x","x",'[1]Indicator Data'!O105/'[1]Indicator Data'!$CB105)</f>
        <v>x</v>
      </c>
      <c r="BF104" s="47" t="str">
        <f t="shared" si="150"/>
        <v>x</v>
      </c>
      <c r="BG104" s="47" t="str">
        <f t="shared" si="126"/>
        <v>x</v>
      </c>
      <c r="BH104" s="47" t="str">
        <f>IF('[1]Indicator Data'!P105="No data","x",ROUND(IF('[1]Indicator Data'!P105=0,0,IF(LOG('[1]Indicator Data'!P105)&gt;BH$2,10,IF(LOG('[1]Indicator Data'!P105)&lt;BH$3,0,10-(BH$2-LOG('[1]Indicator Data'!P105))/(BH$2-BH$3)*10))),1))</f>
        <v>x</v>
      </c>
      <c r="BI104" s="48" t="str">
        <f>IF(BH104="x","x",'[1]Indicator Data'!P105/'[1]Indicator Data'!$CB105)</f>
        <v>x</v>
      </c>
      <c r="BJ104" s="47" t="str">
        <f t="shared" si="151"/>
        <v>x</v>
      </c>
      <c r="BK104" s="47" t="str">
        <f t="shared" si="127"/>
        <v>x</v>
      </c>
      <c r="BL104" s="47">
        <f t="shared" si="128"/>
        <v>0</v>
      </c>
      <c r="BM104" s="47">
        <f>ROUND(IF('[1]Indicator Data'!Q105=0,0,IF(LOG('[1]Indicator Data'!Q105)&gt;BM$2,10,IF(LOG('[1]Indicator Data'!Q105)&lt;BM$3,0,10-(BM$2-LOG('[1]Indicator Data'!Q105))/(BM$2-BM$3)*10))),1)</f>
        <v>0</v>
      </c>
      <c r="BN104" s="50">
        <f>'[1]Indicator Data'!R105</f>
        <v>0</v>
      </c>
      <c r="BO104" s="47">
        <f t="shared" si="152"/>
        <v>0</v>
      </c>
      <c r="BP104" s="47">
        <f t="shared" si="108"/>
        <v>0</v>
      </c>
      <c r="BQ104" s="47">
        <f>ROUND(IF('[1]Indicator Data'!S105=0,0,IF(LOG('[1]Indicator Data'!S105)&gt;BQ$2,10,IF(LOG('[1]Indicator Data'!S105)&lt;BQ$3,0,10-(BQ$2-LOG('[1]Indicator Data'!S105))/(BQ$2-BQ$3)*10))),1)</f>
        <v>0</v>
      </c>
      <c r="BR104" s="50">
        <f>'[1]Indicator Data'!T105</f>
        <v>0</v>
      </c>
      <c r="BS104" s="47">
        <f t="shared" si="153"/>
        <v>0</v>
      </c>
      <c r="BT104" s="47">
        <f t="shared" si="110"/>
        <v>0</v>
      </c>
      <c r="BU104" s="47">
        <f t="shared" si="111"/>
        <v>0</v>
      </c>
      <c r="BV104" s="47">
        <f>ROUND(IF('[1]Indicator Data'!U105=0,0,IF(LOG('[1]Indicator Data'!U105)&gt;BV$2,10,IF(LOG('[1]Indicator Data'!U105)&lt;BV$3,0,10-(BV$2-LOG('[1]Indicator Data'!U105))/(BV$2-BV$3)*10))),1)</f>
        <v>0</v>
      </c>
      <c r="BW104" s="48">
        <f>'[1]Indicator Data'!U105/'[1]Indicator Data'!$CB105</f>
        <v>0</v>
      </c>
      <c r="BX104" s="47">
        <f t="shared" si="154"/>
        <v>0</v>
      </c>
      <c r="BY104" s="47">
        <f t="shared" si="129"/>
        <v>0</v>
      </c>
      <c r="BZ104" s="47">
        <f>ROUND(IF('[1]Indicator Data'!V105=0,0,IF(LOG('[1]Indicator Data'!V105)&gt;BZ$2,10,IF(LOG('[1]Indicator Data'!V105)&lt;BZ$3,0,10-(BZ$2-LOG('[1]Indicator Data'!V105))/(BZ$2-BZ$3)*10))),1)</f>
        <v>0</v>
      </c>
      <c r="CA104" s="48">
        <f>IF('[1]Indicator Data'!V105/'[1]Indicator Data'!$CB105&gt;1,1,'[1]Indicator Data'!V105/'[1]Indicator Data'!$CB105)</f>
        <v>0</v>
      </c>
      <c r="CB104" s="47">
        <f t="shared" si="155"/>
        <v>0</v>
      </c>
      <c r="CC104" s="47">
        <f t="shared" si="130"/>
        <v>0</v>
      </c>
      <c r="CD104" s="47">
        <f>ROUND(IF('[1]Indicator Data'!W105=0,0,IF(LOG('[1]Indicator Data'!W105)&gt;CD$2,10,IF(LOG('[1]Indicator Data'!W105)&lt;CD$3,0,10-(CD$2-LOG('[1]Indicator Data'!W105))/(CD$2-CD$3)*10))),1)</f>
        <v>0</v>
      </c>
      <c r="CE104" s="48">
        <f>'[1]Indicator Data'!W105/'[1]Indicator Data'!$CB105</f>
        <v>0</v>
      </c>
      <c r="CF104" s="47">
        <f t="shared" si="156"/>
        <v>0</v>
      </c>
      <c r="CG104" s="47">
        <f t="shared" si="131"/>
        <v>0</v>
      </c>
      <c r="CH104" s="47">
        <f t="shared" si="115"/>
        <v>0</v>
      </c>
      <c r="CI104" s="47">
        <f>IF('[1]Indicator Data'!BR105="No data","x",ROUND(IF('[1]Indicator Data'!BR105&gt;CI$2,0,IF('[1]Indicator Data'!BR105&lt;CI$3,10,(CI$2-'[1]Indicator Data'!BR105)/(CI$2-CI$3)*10)),1))</f>
        <v>0.7</v>
      </c>
      <c r="CJ104" s="47">
        <f>IF('[1]Indicator Data'!BS105="No data","x",ROUND(IF('[1]Indicator Data'!BS105&gt;CJ$2,0,IF('[1]Indicator Data'!BS105&lt;CJ$3,10,(CJ$2-'[1]Indicator Data'!BS105)/(CJ$2-CJ$3)*10)),1))</f>
        <v>0.4</v>
      </c>
      <c r="CK104" s="47" t="str">
        <f>IF('[1]Indicator Data'!AC105="No data","x",ROUND(IF('[1]Indicator Data'!AC105&gt;CK$2,0,IF('[1]Indicator Data'!AC105&lt;CK$3,10,(CK$2-'[1]Indicator Data'!AC105)/(CK$2-CK$3)*10)),1))</f>
        <v>x</v>
      </c>
      <c r="CL104" s="47">
        <f t="shared" si="116"/>
        <v>0.6</v>
      </c>
      <c r="CM104" s="47">
        <f>IF('[1]Indicator Data'!X105="No data","x",ROUND(IF(LOG('[1]Indicator Data'!X105)&gt;CM$2,10,IF(LOG('[1]Indicator Data'!X105)&lt;CM$3,0,10-(CM$2-LOG('[1]Indicator Data'!X105))/(CM$2-CM$3)*10)),1))</f>
        <v>5.5</v>
      </c>
      <c r="CN104" s="47">
        <f>IF('[1]Indicator Data'!Y105="No data","x",ROUND(IF('[1]Indicator Data'!Y105&gt;CN$2,10,IF('[1]Indicator Data'!Y105&lt;CN$3,0,10-(CN$2-'[1]Indicator Data'!Y105)/(CN$2-CN$3)*10)),1))</f>
        <v>0.6</v>
      </c>
      <c r="CO104" s="47">
        <f>IF('[1]Indicator Data'!Z105="No data","x",ROUND(IF('[1]Indicator Data'!Z105&gt;CO$2,10,IF('[1]Indicator Data'!Z105&lt;CO$3,0,10-(CO$2-'[1]Indicator Data'!Z105)/(CO$2-CO$3)*10)),1))</f>
        <v>6.8</v>
      </c>
      <c r="CP104" s="47">
        <f>IF('[1]Indicator Data'!AA105="No data","x",ROUND(IF('[1]Indicator Data'!AA105&gt;CP$2,10,IF('[1]Indicator Data'!AA105&lt;CP$3,0,10-(CP$2-'[1]Indicator Data'!AA105)/(CP$2-CP$3)*10)),1))</f>
        <v>1</v>
      </c>
      <c r="CQ104" s="47">
        <f t="shared" si="132"/>
        <v>3.5</v>
      </c>
      <c r="CR104" s="47">
        <f t="shared" si="133"/>
        <v>2.5</v>
      </c>
      <c r="CS104" s="47" t="str">
        <f>IF('[1]Indicator Data'!AF105="No data","x",ROUND(IF('[1]Indicator Data'!AF105&gt;CS$2,10,IF('[1]Indicator Data'!AF105&lt;CS$3,0,10-(CS$2-'[1]Indicator Data'!AF105)/(CS$2-CS$3)*10)),1))</f>
        <v>x</v>
      </c>
      <c r="CT104" s="47">
        <f>IF('[1]Indicator Data'!AG105="No data","x",ROUND(IF('[1]Indicator Data'!AG105&gt;CT$2,10,IF('[1]Indicator Data'!AG105&lt;CT$3,0,10-(CT$2-'[1]Indicator Data'!AG105)/(CT$2-CT$3)*10)),1))</f>
        <v>0.2</v>
      </c>
      <c r="CU104" s="47">
        <f t="shared" si="134"/>
        <v>2.8</v>
      </c>
      <c r="CV104" s="47">
        <f>IF('[1]Indicator Data'!AB105="No data","x",ROUND(IF('[1]Indicator Data'!AB105&gt;CV$2,10,IF('[1]Indicator Data'!AB105&lt;CV$3,0,10-(CV$2-'[1]Indicator Data'!AB105)/(CV$2-CV$3)*10)),1))</f>
        <v>0</v>
      </c>
      <c r="CW104" s="47">
        <f t="shared" si="135"/>
        <v>0.4</v>
      </c>
      <c r="CX104" s="48">
        <f>IF('[1]Indicator Data'!AD105="No data","x",'[1]Indicator Data'!AD105/'[1]Indicator Data'!$CA105)</f>
        <v>1.1927453751270529E-3</v>
      </c>
      <c r="CY104" s="47">
        <f t="shared" si="157"/>
        <v>0</v>
      </c>
      <c r="CZ104" s="47">
        <f>IF('[1]Indicator Data'!AE105="No data","x",ROUND(IF('[1]Indicator Data'!AE105&gt;CZ$2,0,IF('[1]Indicator Data'!AE105&lt;CZ$3,10,(CZ$2-'[1]Indicator Data'!AE105)/(CZ$2-CZ$3)*10)),1))</f>
        <v>0</v>
      </c>
      <c r="DA104" s="47">
        <f t="shared" si="136"/>
        <v>0</v>
      </c>
      <c r="DB104" s="47">
        <f t="shared" si="137"/>
        <v>1.1000000000000001</v>
      </c>
      <c r="DC104" s="49">
        <f t="shared" si="118"/>
        <v>1</v>
      </c>
      <c r="DD104" s="51">
        <f t="shared" si="119"/>
        <v>1.6</v>
      </c>
      <c r="DE104" s="47">
        <f>ROUND(IF('[1]Indicator Data'!AH105=0,0,IF('[1]Indicator Data'!AH105&gt;DE$2,10,IF('[1]Indicator Data'!AH105&lt;DE$3,0,10-(DE$2-'[1]Indicator Data'!AH105)/(DE$2-DE$3)*10))),1)</f>
        <v>0</v>
      </c>
      <c r="DF104" s="47">
        <f>ROUND(IF('[1]Indicator Data'!AI105=0,0,IF(LOG('[1]Indicator Data'!AI105)&gt;LOG(DF$2),10,IF(LOG('[1]Indicator Data'!AI105)&lt;LOG(DF$3),0,10-(LOG(DF$2)-LOG('[1]Indicator Data'!AI105))/(LOG(DF$2)-LOG(DF$3))*10))),1)</f>
        <v>0</v>
      </c>
      <c r="DG104" s="49">
        <f t="shared" si="120"/>
        <v>0</v>
      </c>
      <c r="DH104" s="47">
        <f>'[1]Indicator Data'!AJ105</f>
        <v>0</v>
      </c>
      <c r="DI104" s="47">
        <f>'[1]Indicator Data'!AK105</f>
        <v>0</v>
      </c>
      <c r="DJ104" s="49">
        <f t="shared" si="121"/>
        <v>0</v>
      </c>
      <c r="DK104" s="51">
        <f t="shared" si="122"/>
        <v>0</v>
      </c>
      <c r="DL104" s="20"/>
      <c r="DM104" s="52"/>
    </row>
    <row r="105" spans="1:117" s="6" customFormat="1" x14ac:dyDescent="0.3">
      <c r="A105" s="44" t="str">
        <f>'[1]Indicator Data'!A106</f>
        <v>Luxembourg</v>
      </c>
      <c r="B105" s="45" t="str">
        <f>'[1]Indicator Data'!B106</f>
        <v>LUX</v>
      </c>
      <c r="C105" s="46">
        <f>ROUND(IF('[1]Indicator Data'!C106=0,0.1,IF(LOG('[1]Indicator Data'!C106)&gt;C$2,10,IF(LOG('[1]Indicator Data'!C106)&lt;C$3,0,10-(C$2-LOG('[1]Indicator Data'!C106))/(C$2-C$3)*10))),1)</f>
        <v>0.3</v>
      </c>
      <c r="D105" s="47">
        <f>ROUND(IF('[1]Indicator Data'!D106=0,0.1,IF(LOG('[1]Indicator Data'!D106)&gt;D$2,10,IF(LOG('[1]Indicator Data'!D106)&lt;D$3,0,10-(D$2-LOG('[1]Indicator Data'!D106))/(D$2-D$3)*10))),1)</f>
        <v>0.1</v>
      </c>
      <c r="E105" s="47">
        <f t="shared" si="79"/>
        <v>0.2</v>
      </c>
      <c r="F105" s="47">
        <f>IF('[1]Indicator Data'!E106="No data",0.1,(ROUND(IF('[1]Indicator Data'!E106=0,0,IF(LOG('[1]Indicator Data'!E106)&gt;F$2,10,IF(LOG('[1]Indicator Data'!E106)&lt;F$3,0,10-(F$2-LOG('[1]Indicator Data'!E106))/(F$2-F$3)*10))),1)))</f>
        <v>2.6</v>
      </c>
      <c r="G105" s="47">
        <f>ROUND(IF('[1]Indicator Data'!F106=0,0,IF(LOG('[1]Indicator Data'!F106)&gt;G$2,10,IF(LOG('[1]Indicator Data'!F106)&lt;G$3,0,10-(G$2-LOG('[1]Indicator Data'!F106))/(G$2-G$3)*10))),1)</f>
        <v>0</v>
      </c>
      <c r="H105" s="47">
        <f>ROUND(IF('[1]Indicator Data'!G106=0,0,IF(LOG('[1]Indicator Data'!G106)&gt;H$2,10,IF(LOG('[1]Indicator Data'!G106)&lt;H$3,0,10-(H$2-LOG('[1]Indicator Data'!G106))/(H$2-H$3)*10))),1)</f>
        <v>0</v>
      </c>
      <c r="I105" s="47">
        <f>ROUND(IF('[1]Indicator Data'!H106=0,0,IF(LOG('[1]Indicator Data'!H106)&gt;I$2,10,IF(LOG('[1]Indicator Data'!H106)&lt;I$3,0,10-(I$2-LOG('[1]Indicator Data'!H106))/(I$2-I$3)*10))),1)</f>
        <v>0</v>
      </c>
      <c r="J105" s="47">
        <f t="shared" si="80"/>
        <v>0</v>
      </c>
      <c r="K105" s="47">
        <f>ROUND(IF('[1]Indicator Data'!I106=0,0,IF(LOG('[1]Indicator Data'!I106)&gt;K$2,10,IF(LOG('[1]Indicator Data'!I106)&lt;K$3,0,10-(K$2-LOG('[1]Indicator Data'!I106))/(K$2-K$3)*10))),1)</f>
        <v>0</v>
      </c>
      <c r="L105" s="47">
        <f t="shared" si="81"/>
        <v>0</v>
      </c>
      <c r="M105" s="47">
        <f>ROUND(IF('[1]Indicator Data'!J106=0,0,IF(LOG('[1]Indicator Data'!J106)&gt;M$2,10,IF(LOG('[1]Indicator Data'!J106)&lt;M$3,0,10-(M$2-LOG('[1]Indicator Data'!J106))/(M$2-M$3)*10))),1)</f>
        <v>0</v>
      </c>
      <c r="N105" s="48">
        <f>'[1]Indicator Data'!C106/'[1]Indicator Data'!$CB106</f>
        <v>2.436490580034063E-5</v>
      </c>
      <c r="O105" s="48">
        <f>'[1]Indicator Data'!D106/'[1]Indicator Data'!$CB106</f>
        <v>0</v>
      </c>
      <c r="P105" s="48">
        <f>IF(F105=0.1,"x",'[1]Indicator Data'!E106/'[1]Indicator Data'!$CB106)</f>
        <v>1.9082146458838311E-3</v>
      </c>
      <c r="Q105" s="48">
        <f>'[1]Indicator Data'!F106/'[1]Indicator Data'!$CB106</f>
        <v>0</v>
      </c>
      <c r="R105" s="48">
        <f>'[1]Indicator Data'!G106/'[1]Indicator Data'!$CB106</f>
        <v>0</v>
      </c>
      <c r="S105" s="48">
        <f>'[1]Indicator Data'!H106/'[1]Indicator Data'!$CB106</f>
        <v>0</v>
      </c>
      <c r="T105" s="48">
        <f>'[1]Indicator Data'!I106/'[1]Indicator Data'!$CB106</f>
        <v>0</v>
      </c>
      <c r="U105" s="48">
        <f>'[1]Indicator Data'!J106/'[1]Indicator Data'!$CB106</f>
        <v>0</v>
      </c>
      <c r="V105" s="47">
        <f t="shared" si="138"/>
        <v>0.1</v>
      </c>
      <c r="W105" s="47">
        <f t="shared" si="139"/>
        <v>0</v>
      </c>
      <c r="X105" s="47">
        <f t="shared" si="84"/>
        <v>0.1</v>
      </c>
      <c r="Y105" s="47">
        <f t="shared" si="140"/>
        <v>1.3</v>
      </c>
      <c r="Z105" s="47">
        <f t="shared" si="141"/>
        <v>0</v>
      </c>
      <c r="AA105" s="47">
        <f t="shared" si="142"/>
        <v>0</v>
      </c>
      <c r="AB105" s="47">
        <f t="shared" si="143"/>
        <v>0</v>
      </c>
      <c r="AC105" s="47">
        <f t="shared" si="89"/>
        <v>0</v>
      </c>
      <c r="AD105" s="47">
        <f t="shared" si="144"/>
        <v>0</v>
      </c>
      <c r="AE105" s="47">
        <f t="shared" si="91"/>
        <v>0</v>
      </c>
      <c r="AF105" s="47">
        <f t="shared" si="145"/>
        <v>0</v>
      </c>
      <c r="AG105" s="47">
        <f>ROUND(IF('[1]Indicator Data'!K106=0,0,IF('[1]Indicator Data'!K106&gt;AG$2,10,IF('[1]Indicator Data'!K106&lt;AG$3,0,10-(AG$2-'[1]Indicator Data'!K106)/(AG$2-AG$3)*10))),1)</f>
        <v>0</v>
      </c>
      <c r="AH105" s="47">
        <f t="shared" si="146"/>
        <v>0.2</v>
      </c>
      <c r="AI105" s="47">
        <f t="shared" si="146"/>
        <v>0.1</v>
      </c>
      <c r="AJ105" s="47">
        <f t="shared" si="147"/>
        <v>0</v>
      </c>
      <c r="AK105" s="47">
        <f t="shared" si="147"/>
        <v>0</v>
      </c>
      <c r="AL105" s="47">
        <f t="shared" si="95"/>
        <v>0</v>
      </c>
      <c r="AM105" s="47">
        <f t="shared" si="96"/>
        <v>0</v>
      </c>
      <c r="AN105" s="47">
        <f t="shared" si="97"/>
        <v>0</v>
      </c>
      <c r="AO105" s="49">
        <f t="shared" si="98"/>
        <v>0.2</v>
      </c>
      <c r="AP105" s="49">
        <f t="shared" si="123"/>
        <v>2</v>
      </c>
      <c r="AQ105" s="49">
        <f t="shared" si="99"/>
        <v>0</v>
      </c>
      <c r="AR105" s="49">
        <f t="shared" si="100"/>
        <v>0</v>
      </c>
      <c r="AS105" s="47">
        <f t="shared" si="101"/>
        <v>0</v>
      </c>
      <c r="AT105" s="47">
        <f>IF('[1]Indicator Data'!L106="No data","x",IF('[1]Indicator Data'!CC106&lt;1000,"x",ROUND((IF('[1]Indicator Data'!L106&gt;AT$2,10,IF('[1]Indicator Data'!L106&lt;AT$3,0,10-(AT$2-'[1]Indicator Data'!L106)/(AT$2-AT$3)*10))),1)))</f>
        <v>1.9</v>
      </c>
      <c r="AU105" s="49">
        <f t="shared" si="102"/>
        <v>1</v>
      </c>
      <c r="AV105" s="47">
        <f>IF('[1]Indicator Data'!M106="No data","x",ROUND(IF('[1]Indicator Data'!M106=0,0,IF(LOG('[1]Indicator Data'!M106)&gt;AV$2,10,IF(LOG('[1]Indicator Data'!M106)&lt;AV$3,0,10-(AV$2-LOG('[1]Indicator Data'!M106))/(AV$2-AV$3)*10))),1))</f>
        <v>0</v>
      </c>
      <c r="AW105" s="48">
        <f>IF(AV105="x","x",'[1]Indicator Data'!M106/'[1]Indicator Data'!$CB106)</f>
        <v>0</v>
      </c>
      <c r="AX105" s="47">
        <f t="shared" si="148"/>
        <v>0</v>
      </c>
      <c r="AY105" s="47">
        <f t="shared" si="124"/>
        <v>0</v>
      </c>
      <c r="AZ105" s="47" t="str">
        <f>IF('[1]Indicator Data'!N106="No data","x",ROUND(IF('[1]Indicator Data'!N106=0,0,IF(LOG('[1]Indicator Data'!N106)&gt;AZ$2,10,IF(LOG('[1]Indicator Data'!N106)&lt;AZ$3,0,10-(AZ$2-LOG('[1]Indicator Data'!N106))/(AZ$2-AZ$3)*10))),1))</f>
        <v>x</v>
      </c>
      <c r="BA105" s="48" t="str">
        <f>IF(AZ105="x","x",'[1]Indicator Data'!N106/'[1]Indicator Data'!$CB106)</f>
        <v>x</v>
      </c>
      <c r="BB105" s="47" t="str">
        <f t="shared" si="149"/>
        <v>x</v>
      </c>
      <c r="BC105" s="47" t="str">
        <f t="shared" si="125"/>
        <v>x</v>
      </c>
      <c r="BD105" s="47" t="str">
        <f>IF('[1]Indicator Data'!O106="No data","x",ROUND(IF('[1]Indicator Data'!O106=0,0,IF(LOG('[1]Indicator Data'!O106)&gt;BD$2,10,IF(LOG('[1]Indicator Data'!O106)&lt;BD$3,0,10-(BD$2-LOG('[1]Indicator Data'!O106))/(BD$2-BD$3)*10))),1))</f>
        <v>x</v>
      </c>
      <c r="BE105" s="48" t="str">
        <f>IF(BD105="x","x",'[1]Indicator Data'!O106/'[1]Indicator Data'!$CB106)</f>
        <v>x</v>
      </c>
      <c r="BF105" s="47" t="str">
        <f t="shared" si="150"/>
        <v>x</v>
      </c>
      <c r="BG105" s="47" t="str">
        <f t="shared" si="126"/>
        <v>x</v>
      </c>
      <c r="BH105" s="47" t="str">
        <f>IF('[1]Indicator Data'!P106="No data","x",ROUND(IF('[1]Indicator Data'!P106=0,0,IF(LOG('[1]Indicator Data'!P106)&gt;BH$2,10,IF(LOG('[1]Indicator Data'!P106)&lt;BH$3,0,10-(BH$2-LOG('[1]Indicator Data'!P106))/(BH$2-BH$3)*10))),1))</f>
        <v>x</v>
      </c>
      <c r="BI105" s="48" t="str">
        <f>IF(BH105="x","x",'[1]Indicator Data'!P106/'[1]Indicator Data'!$CB106)</f>
        <v>x</v>
      </c>
      <c r="BJ105" s="47" t="str">
        <f t="shared" si="151"/>
        <v>x</v>
      </c>
      <c r="BK105" s="47" t="str">
        <f t="shared" si="127"/>
        <v>x</v>
      </c>
      <c r="BL105" s="47">
        <f t="shared" si="128"/>
        <v>0</v>
      </c>
      <c r="BM105" s="47">
        <f>ROUND(IF('[1]Indicator Data'!Q106=0,0,IF(LOG('[1]Indicator Data'!Q106)&gt;BM$2,10,IF(LOG('[1]Indicator Data'!Q106)&lt;BM$3,0,10-(BM$2-LOG('[1]Indicator Data'!Q106))/(BM$2-BM$3)*10))),1)</f>
        <v>0</v>
      </c>
      <c r="BN105" s="50">
        <f>'[1]Indicator Data'!R106</f>
        <v>0</v>
      </c>
      <c r="BO105" s="47">
        <f t="shared" si="152"/>
        <v>0</v>
      </c>
      <c r="BP105" s="47">
        <f t="shared" si="108"/>
        <v>0</v>
      </c>
      <c r="BQ105" s="47">
        <f>ROUND(IF('[1]Indicator Data'!S106=0,0,IF(LOG('[1]Indicator Data'!S106)&gt;BQ$2,10,IF(LOG('[1]Indicator Data'!S106)&lt;BQ$3,0,10-(BQ$2-LOG('[1]Indicator Data'!S106))/(BQ$2-BQ$3)*10))),1)</f>
        <v>0</v>
      </c>
      <c r="BR105" s="50">
        <f>'[1]Indicator Data'!T106</f>
        <v>0</v>
      </c>
      <c r="BS105" s="47">
        <f t="shared" si="153"/>
        <v>0</v>
      </c>
      <c r="BT105" s="47">
        <f t="shared" si="110"/>
        <v>0</v>
      </c>
      <c r="BU105" s="47">
        <f t="shared" si="111"/>
        <v>0</v>
      </c>
      <c r="BV105" s="47">
        <f>ROUND(IF('[1]Indicator Data'!U106=0,0,IF(LOG('[1]Indicator Data'!U106)&gt;BV$2,10,IF(LOG('[1]Indicator Data'!U106)&lt;BV$3,0,10-(BV$2-LOG('[1]Indicator Data'!U106))/(BV$2-BV$3)*10))),1)</f>
        <v>0</v>
      </c>
      <c r="BW105" s="48">
        <f>'[1]Indicator Data'!U106/'[1]Indicator Data'!$CB106</f>
        <v>0</v>
      </c>
      <c r="BX105" s="47">
        <f t="shared" si="154"/>
        <v>0</v>
      </c>
      <c r="BY105" s="47">
        <f t="shared" si="129"/>
        <v>0</v>
      </c>
      <c r="BZ105" s="47">
        <f>ROUND(IF('[1]Indicator Data'!V106=0,0,IF(LOG('[1]Indicator Data'!V106)&gt;BZ$2,10,IF(LOG('[1]Indicator Data'!V106)&lt;BZ$3,0,10-(BZ$2-LOG('[1]Indicator Data'!V106))/(BZ$2-BZ$3)*10))),1)</f>
        <v>0</v>
      </c>
      <c r="CA105" s="48">
        <f>IF('[1]Indicator Data'!V106/'[1]Indicator Data'!$CB106&gt;1,1,'[1]Indicator Data'!V106/'[1]Indicator Data'!$CB106)</f>
        <v>0</v>
      </c>
      <c r="CB105" s="47">
        <f t="shared" si="155"/>
        <v>0</v>
      </c>
      <c r="CC105" s="47">
        <f t="shared" si="130"/>
        <v>0</v>
      </c>
      <c r="CD105" s="47">
        <f>ROUND(IF('[1]Indicator Data'!W106=0,0,IF(LOG('[1]Indicator Data'!W106)&gt;CD$2,10,IF(LOG('[1]Indicator Data'!W106)&lt;CD$3,0,10-(CD$2-LOG('[1]Indicator Data'!W106))/(CD$2-CD$3)*10))),1)</f>
        <v>0</v>
      </c>
      <c r="CE105" s="48">
        <f>'[1]Indicator Data'!W106/'[1]Indicator Data'!$CB106</f>
        <v>0</v>
      </c>
      <c r="CF105" s="47">
        <f t="shared" si="156"/>
        <v>0</v>
      </c>
      <c r="CG105" s="47">
        <f t="shared" si="131"/>
        <v>0</v>
      </c>
      <c r="CH105" s="47">
        <f t="shared" si="115"/>
        <v>0</v>
      </c>
      <c r="CI105" s="47">
        <f>IF('[1]Indicator Data'!BR106="No data","x",ROUND(IF('[1]Indicator Data'!BR106&gt;CI$2,0,IF('[1]Indicator Data'!BR106&lt;CI$3,10,(CI$2-'[1]Indicator Data'!BR106)/(CI$2-CI$3)*10)),1))</f>
        <v>0.3</v>
      </c>
      <c r="CJ105" s="47">
        <f>IF('[1]Indicator Data'!BS106="No data","x",ROUND(IF('[1]Indicator Data'!BS106&gt;CJ$2,0,IF('[1]Indicator Data'!BS106&lt;CJ$3,10,(CJ$2-'[1]Indicator Data'!BS106)/(CJ$2-CJ$3)*10)),1))</f>
        <v>0</v>
      </c>
      <c r="CK105" s="47" t="str">
        <f>IF('[1]Indicator Data'!AC106="No data","x",ROUND(IF('[1]Indicator Data'!AC106&gt;CK$2,0,IF('[1]Indicator Data'!AC106&lt;CK$3,10,(CK$2-'[1]Indicator Data'!AC106)/(CK$2-CK$3)*10)),1))</f>
        <v>x</v>
      </c>
      <c r="CL105" s="47">
        <f t="shared" si="116"/>
        <v>0.2</v>
      </c>
      <c r="CM105" s="47">
        <f>IF('[1]Indicator Data'!X106="No data","x",ROUND(IF(LOG('[1]Indicator Data'!X106)&gt;CM$2,10,IF(LOG('[1]Indicator Data'!X106)&lt;CM$3,0,10-(CM$2-LOG('[1]Indicator Data'!X106))/(CM$2-CM$3)*10)),1))</f>
        <v>8</v>
      </c>
      <c r="CN105" s="47">
        <f>IF('[1]Indicator Data'!Y106="No data","x",ROUND(IF('[1]Indicator Data'!Y106&gt;CN$2,10,IF('[1]Indicator Data'!Y106&lt;CN$3,0,10-(CN$2-'[1]Indicator Data'!Y106)/(CN$2-CN$3)*10)),1))</f>
        <v>4.4000000000000004</v>
      </c>
      <c r="CO105" s="47">
        <f>IF('[1]Indicator Data'!Z106="No data","x",ROUND(IF('[1]Indicator Data'!Z106&gt;CO$2,10,IF('[1]Indicator Data'!Z106&lt;CO$3,0,10-(CO$2-'[1]Indicator Data'!Z106)/(CO$2-CO$3)*10)),1))</f>
        <v>9.1</v>
      </c>
      <c r="CP105" s="47">
        <f>IF('[1]Indicator Data'!AA106="No data","x",ROUND(IF('[1]Indicator Data'!AA106&gt;CP$2,10,IF('[1]Indicator Data'!AA106&lt;CP$3,0,10-(CP$2-'[1]Indicator Data'!AA106)/(CP$2-CP$3)*10)),1))</f>
        <v>1</v>
      </c>
      <c r="CQ105" s="47">
        <f t="shared" si="132"/>
        <v>5.6</v>
      </c>
      <c r="CR105" s="47">
        <f t="shared" si="133"/>
        <v>3.8</v>
      </c>
      <c r="CS105" s="47" t="str">
        <f>IF('[1]Indicator Data'!AF106="No data","x",ROUND(IF('[1]Indicator Data'!AF106&gt;CS$2,10,IF('[1]Indicator Data'!AF106&lt;CS$3,0,10-(CS$2-'[1]Indicator Data'!AF106)/(CS$2-CS$3)*10)),1))</f>
        <v>x</v>
      </c>
      <c r="CT105" s="47">
        <f>IF('[1]Indicator Data'!AG106="No data","x",ROUND(IF('[1]Indicator Data'!AG106&gt;CT$2,10,IF('[1]Indicator Data'!AG106&lt;CT$3,0,10-(CT$2-'[1]Indicator Data'!AG106)/(CT$2-CT$3)*10)),1))</f>
        <v>0.2</v>
      </c>
      <c r="CU105" s="47">
        <f t="shared" si="134"/>
        <v>4.5</v>
      </c>
      <c r="CV105" s="47">
        <f>IF('[1]Indicator Data'!AB106="No data","x",ROUND(IF('[1]Indicator Data'!AB106&gt;CV$2,10,IF('[1]Indicator Data'!AB106&lt;CV$3,0,10-(CV$2-'[1]Indicator Data'!AB106)/(CV$2-CV$3)*10)),1))</f>
        <v>0</v>
      </c>
      <c r="CW105" s="47">
        <f t="shared" si="135"/>
        <v>0.1</v>
      </c>
      <c r="CX105" s="48" t="str">
        <f>IF('[1]Indicator Data'!AD106="No data","x",'[1]Indicator Data'!AD106/'[1]Indicator Data'!$CA106)</f>
        <v>x</v>
      </c>
      <c r="CY105" s="47" t="str">
        <f t="shared" si="157"/>
        <v>x</v>
      </c>
      <c r="CZ105" s="47">
        <f>IF('[1]Indicator Data'!AE106="No data","x",ROUND(IF('[1]Indicator Data'!AE106&gt;CZ$2,0,IF('[1]Indicator Data'!AE106&lt;CZ$3,10,(CZ$2-'[1]Indicator Data'!AE106)/(CZ$2-CZ$3)*10)),1))</f>
        <v>0</v>
      </c>
      <c r="DA105" s="47">
        <f t="shared" si="136"/>
        <v>0</v>
      </c>
      <c r="DB105" s="47">
        <f t="shared" si="137"/>
        <v>1.5</v>
      </c>
      <c r="DC105" s="49">
        <f t="shared" si="118"/>
        <v>1.5</v>
      </c>
      <c r="DD105" s="51">
        <f t="shared" si="119"/>
        <v>0.8</v>
      </c>
      <c r="DE105" s="47">
        <f>ROUND(IF('[1]Indicator Data'!AH106=0,0,IF('[1]Indicator Data'!AH106&gt;DE$2,10,IF('[1]Indicator Data'!AH106&lt;DE$3,0,10-(DE$2-'[1]Indicator Data'!AH106)/(DE$2-DE$3)*10))),1)</f>
        <v>0</v>
      </c>
      <c r="DF105" s="47">
        <f>ROUND(IF('[1]Indicator Data'!AI106=0,0,IF(LOG('[1]Indicator Data'!AI106)&gt;LOG(DF$2),10,IF(LOG('[1]Indicator Data'!AI106)&lt;LOG(DF$3),0,10-(LOG(DF$2)-LOG('[1]Indicator Data'!AI106))/(LOG(DF$2)-LOG(DF$3))*10))),1)</f>
        <v>0</v>
      </c>
      <c r="DG105" s="49">
        <f t="shared" si="120"/>
        <v>0</v>
      </c>
      <c r="DH105" s="47">
        <f>'[1]Indicator Data'!AJ106</f>
        <v>0</v>
      </c>
      <c r="DI105" s="47">
        <f>'[1]Indicator Data'!AK106</f>
        <v>0</v>
      </c>
      <c r="DJ105" s="49">
        <f t="shared" si="121"/>
        <v>0</v>
      </c>
      <c r="DK105" s="51">
        <f t="shared" si="122"/>
        <v>0</v>
      </c>
      <c r="DL105" s="20"/>
      <c r="DM105" s="52"/>
    </row>
    <row r="106" spans="1:117" s="6" customFormat="1" x14ac:dyDescent="0.3">
      <c r="A106" s="44" t="str">
        <f>'[1]Indicator Data'!A107</f>
        <v>Madagascar</v>
      </c>
      <c r="B106" s="45" t="str">
        <f>'[1]Indicator Data'!B107</f>
        <v>MDG</v>
      </c>
      <c r="C106" s="46">
        <f>ROUND(IF('[1]Indicator Data'!C107=0,0.1,IF(LOG('[1]Indicator Data'!C107)&gt;C$2,10,IF(LOG('[1]Indicator Data'!C107)&lt;C$3,0,10-(C$2-LOG('[1]Indicator Data'!C107))/(C$2-C$3)*10))),1)</f>
        <v>0.1</v>
      </c>
      <c r="D106" s="47">
        <f>ROUND(IF('[1]Indicator Data'!D107=0,0.1,IF(LOG('[1]Indicator Data'!D107)&gt;D$2,10,IF(LOG('[1]Indicator Data'!D107)&lt;D$3,0,10-(D$2-LOG('[1]Indicator Data'!D107))/(D$2-D$3)*10))),1)</f>
        <v>0.1</v>
      </c>
      <c r="E106" s="47">
        <f t="shared" si="79"/>
        <v>0.1</v>
      </c>
      <c r="F106" s="47">
        <f>IF('[1]Indicator Data'!E107="No data",0.1,(ROUND(IF('[1]Indicator Data'!E107=0,0,IF(LOG('[1]Indicator Data'!E107)&gt;F$2,10,IF(LOG('[1]Indicator Data'!E107)&lt;F$3,0,10-(F$2-LOG('[1]Indicator Data'!E107))/(F$2-F$3)*10))),1)))</f>
        <v>8.3000000000000007</v>
      </c>
      <c r="G106" s="47">
        <f>ROUND(IF('[1]Indicator Data'!F107=0,0,IF(LOG('[1]Indicator Data'!F107)&gt;G$2,10,IF(LOG('[1]Indicator Data'!F107)&lt;G$3,0,10-(G$2-LOG('[1]Indicator Data'!F107))/(G$2-G$3)*10))),1)</f>
        <v>7.5</v>
      </c>
      <c r="H106" s="47">
        <f>ROUND(IF('[1]Indicator Data'!G107=0,0,IF(LOG('[1]Indicator Data'!G107)&gt;H$2,10,IF(LOG('[1]Indicator Data'!G107)&lt;H$3,0,10-(H$2-LOG('[1]Indicator Data'!G107))/(H$2-H$3)*10))),1)</f>
        <v>8.9</v>
      </c>
      <c r="I106" s="47">
        <f>ROUND(IF('[1]Indicator Data'!H107=0,0,IF(LOG('[1]Indicator Data'!H107)&gt;I$2,10,IF(LOG('[1]Indicator Data'!H107)&lt;I$3,0,10-(I$2-LOG('[1]Indicator Data'!H107))/(I$2-I$3)*10))),1)</f>
        <v>9.8000000000000007</v>
      </c>
      <c r="J106" s="47">
        <f t="shared" si="80"/>
        <v>9.4</v>
      </c>
      <c r="K106" s="47">
        <f>ROUND(IF('[1]Indicator Data'!I107=0,0,IF(LOG('[1]Indicator Data'!I107)&gt;K$2,10,IF(LOG('[1]Indicator Data'!I107)&lt;K$3,0,10-(K$2-LOG('[1]Indicator Data'!I107))/(K$2-K$3)*10))),1)</f>
        <v>7.4</v>
      </c>
      <c r="L106" s="47">
        <f t="shared" si="81"/>
        <v>8.6</v>
      </c>
      <c r="M106" s="47">
        <f>ROUND(IF('[1]Indicator Data'!J107=0,0,IF(LOG('[1]Indicator Data'!J107)&gt;M$2,10,IF(LOG('[1]Indicator Data'!J107)&lt;M$3,0,10-(M$2-LOG('[1]Indicator Data'!J107))/(M$2-M$3)*10))),1)</f>
        <v>10</v>
      </c>
      <c r="N106" s="48">
        <f>'[1]Indicator Data'!C107/'[1]Indicator Data'!$CB107</f>
        <v>0</v>
      </c>
      <c r="O106" s="48">
        <f>'[1]Indicator Data'!D107/'[1]Indicator Data'!$CB107</f>
        <v>0</v>
      </c>
      <c r="P106" s="48">
        <f>IF(F106=0.1,"x",'[1]Indicator Data'!E107/'[1]Indicator Data'!$CB107)</f>
        <v>8.4034416524625781E-3</v>
      </c>
      <c r="Q106" s="48">
        <f>'[1]Indicator Data'!F107/'[1]Indicator Data'!$CB107</f>
        <v>1.2573594329582359E-5</v>
      </c>
      <c r="R106" s="48">
        <f>'[1]Indicator Data'!G107/'[1]Indicator Data'!$CB107</f>
        <v>1.5506084757940589E-2</v>
      </c>
      <c r="S106" s="48">
        <f>'[1]Indicator Data'!H107/'[1]Indicator Data'!$CB107</f>
        <v>3.1525404395134011E-3</v>
      </c>
      <c r="T106" s="48">
        <f>'[1]Indicator Data'!I107/'[1]Indicator Data'!$CB107</f>
        <v>1.9903650830007174E-3</v>
      </c>
      <c r="U106" s="48">
        <f>'[1]Indicator Data'!J107/'[1]Indicator Data'!$CB107</f>
        <v>5.8182675230395477E-3</v>
      </c>
      <c r="V106" s="47">
        <f t="shared" si="138"/>
        <v>0</v>
      </c>
      <c r="W106" s="47">
        <f t="shared" si="139"/>
        <v>0</v>
      </c>
      <c r="X106" s="47">
        <f t="shared" si="84"/>
        <v>0</v>
      </c>
      <c r="Y106" s="47">
        <f t="shared" si="140"/>
        <v>5.6</v>
      </c>
      <c r="Z106" s="47">
        <f t="shared" si="141"/>
        <v>8</v>
      </c>
      <c r="AA106" s="47">
        <f t="shared" si="142"/>
        <v>8.6</v>
      </c>
      <c r="AB106" s="47">
        <f t="shared" si="143"/>
        <v>6.3</v>
      </c>
      <c r="AC106" s="47">
        <f t="shared" si="89"/>
        <v>7.6</v>
      </c>
      <c r="AD106" s="47">
        <f t="shared" si="144"/>
        <v>2</v>
      </c>
      <c r="AE106" s="47">
        <f t="shared" si="91"/>
        <v>5.5</v>
      </c>
      <c r="AF106" s="47">
        <f t="shared" si="145"/>
        <v>1.9</v>
      </c>
      <c r="AG106" s="47">
        <f>ROUND(IF('[1]Indicator Data'!K107=0,0,IF('[1]Indicator Data'!K107&gt;AG$2,10,IF('[1]Indicator Data'!K107&lt;AG$3,0,10-(AG$2-'[1]Indicator Data'!K107)/(AG$2-AG$3)*10))),1)</f>
        <v>8.6</v>
      </c>
      <c r="AH106" s="47">
        <f t="shared" si="146"/>
        <v>0.1</v>
      </c>
      <c r="AI106" s="47">
        <f t="shared" si="146"/>
        <v>0.1</v>
      </c>
      <c r="AJ106" s="47">
        <f t="shared" si="147"/>
        <v>8.8000000000000007</v>
      </c>
      <c r="AK106" s="47">
        <f t="shared" si="147"/>
        <v>8.1</v>
      </c>
      <c r="AL106" s="47">
        <f t="shared" si="95"/>
        <v>8.5</v>
      </c>
      <c r="AM106" s="47">
        <f t="shared" si="96"/>
        <v>4.7</v>
      </c>
      <c r="AN106" s="47">
        <f t="shared" si="97"/>
        <v>7.9</v>
      </c>
      <c r="AO106" s="49">
        <f t="shared" si="98"/>
        <v>0.1</v>
      </c>
      <c r="AP106" s="49">
        <f t="shared" si="123"/>
        <v>7.2</v>
      </c>
      <c r="AQ106" s="49">
        <f t="shared" si="99"/>
        <v>7.8</v>
      </c>
      <c r="AR106" s="49">
        <f t="shared" si="100"/>
        <v>7.4</v>
      </c>
      <c r="AS106" s="47">
        <f t="shared" si="101"/>
        <v>8.3000000000000007</v>
      </c>
      <c r="AT106" s="47">
        <f>IF('[1]Indicator Data'!L107="No data","x",IF('[1]Indicator Data'!CC107&lt;1000,"x",ROUND((IF('[1]Indicator Data'!L107&gt;AT$2,10,IF('[1]Indicator Data'!L107&lt;AT$3,0,10-(AT$2-'[1]Indicator Data'!L107)/(AT$2-AT$3)*10))),1)))</f>
        <v>1</v>
      </c>
      <c r="AU106" s="49">
        <f t="shared" si="102"/>
        <v>4.7</v>
      </c>
      <c r="AV106" s="47">
        <f>IF('[1]Indicator Data'!M107="No data","x",ROUND(IF('[1]Indicator Data'!M107=0,0,IF(LOG('[1]Indicator Data'!M107)&gt;AV$2,10,IF(LOG('[1]Indicator Data'!M107)&lt;AV$3,0,10-(AV$2-LOG('[1]Indicator Data'!M107))/(AV$2-AV$3)*10))),1))</f>
        <v>8.8000000000000007</v>
      </c>
      <c r="AW106" s="48">
        <f>IF(AV106="x","x",'[1]Indicator Data'!M107/'[1]Indicator Data'!$CB107)</f>
        <v>0.55913365190323094</v>
      </c>
      <c r="AX106" s="47">
        <f t="shared" si="148"/>
        <v>6.2</v>
      </c>
      <c r="AY106" s="47">
        <f t="shared" si="124"/>
        <v>7.7</v>
      </c>
      <c r="AZ106" s="47">
        <f>IF('[1]Indicator Data'!N107="No data","x",ROUND(IF('[1]Indicator Data'!N107=0,0,IF(LOG('[1]Indicator Data'!N107)&gt;AZ$2,10,IF(LOG('[1]Indicator Data'!N107)&lt;AZ$3,0,10-(AZ$2-LOG('[1]Indicator Data'!N107))/(AZ$2-AZ$3)*10))),1))</f>
        <v>5.7</v>
      </c>
      <c r="BA106" s="48">
        <f>IF(AZ106="x","x",'[1]Indicator Data'!N107/'[1]Indicator Data'!$CB107)</f>
        <v>1.0552686764064441E-3</v>
      </c>
      <c r="BB106" s="47">
        <f t="shared" si="149"/>
        <v>0.2</v>
      </c>
      <c r="BC106" s="47">
        <f t="shared" si="125"/>
        <v>3.4</v>
      </c>
      <c r="BD106" s="47">
        <f>IF('[1]Indicator Data'!O107="No data","x",ROUND(IF('[1]Indicator Data'!O107=0,0,IF(LOG('[1]Indicator Data'!O107)&gt;BD$2,10,IF(LOG('[1]Indicator Data'!O107)&lt;BD$3,0,10-(BD$2-LOG('[1]Indicator Data'!O107))/(BD$2-BD$3)*10))),1))</f>
        <v>0</v>
      </c>
      <c r="BE106" s="48">
        <f>IF(BD106="x","x",'[1]Indicator Data'!O107/'[1]Indicator Data'!$CB107)</f>
        <v>0</v>
      </c>
      <c r="BF106" s="47">
        <f t="shared" si="150"/>
        <v>0</v>
      </c>
      <c r="BG106" s="47">
        <f t="shared" si="126"/>
        <v>0</v>
      </c>
      <c r="BH106" s="47">
        <f>IF('[1]Indicator Data'!P107="No data","x",ROUND(IF('[1]Indicator Data'!P107=0,0,IF(LOG('[1]Indicator Data'!P107)&gt;BH$2,10,IF(LOG('[1]Indicator Data'!P107)&lt;BH$3,0,10-(BH$2-LOG('[1]Indicator Data'!P107))/(BH$2-BH$3)*10))),1))</f>
        <v>7.9</v>
      </c>
      <c r="BI106" s="48">
        <f>IF(BH106="x","x",'[1]Indicator Data'!P107/'[1]Indicator Data'!$CB107)</f>
        <v>2.3197993248840653E-2</v>
      </c>
      <c r="BJ106" s="47">
        <f t="shared" si="151"/>
        <v>2.2999999999999998</v>
      </c>
      <c r="BK106" s="47">
        <f t="shared" si="127"/>
        <v>5.8</v>
      </c>
      <c r="BL106" s="47">
        <f t="shared" si="128"/>
        <v>4.8</v>
      </c>
      <c r="BM106" s="47">
        <f>ROUND(IF('[1]Indicator Data'!Q107=0,0,IF(LOG('[1]Indicator Data'!Q107)&gt;BM$2,10,IF(LOG('[1]Indicator Data'!Q107)&lt;BM$3,0,10-(BM$2-LOG('[1]Indicator Data'!Q107))/(BM$2-BM$3)*10))),1)</f>
        <v>9.1999999999999993</v>
      </c>
      <c r="BN106" s="50">
        <f>'[1]Indicator Data'!R107</f>
        <v>0.99648335399999999</v>
      </c>
      <c r="BO106" s="47">
        <f t="shared" si="152"/>
        <v>10</v>
      </c>
      <c r="BP106" s="47">
        <f t="shared" si="108"/>
        <v>9.6999999999999993</v>
      </c>
      <c r="BQ106" s="47">
        <f>ROUND(IF('[1]Indicator Data'!S107=0,0,IF(LOG('[1]Indicator Data'!S107)&gt;BQ$2,10,IF(LOG('[1]Indicator Data'!S107)&lt;BQ$3,0,10-(BQ$2-LOG('[1]Indicator Data'!S107))/(BQ$2-BQ$3)*10))),1)</f>
        <v>9.1</v>
      </c>
      <c r="BR106" s="50">
        <f>'[1]Indicator Data'!T107</f>
        <v>0.96371127999999995</v>
      </c>
      <c r="BS106" s="47">
        <f t="shared" si="153"/>
        <v>9.6</v>
      </c>
      <c r="BT106" s="47">
        <f t="shared" si="110"/>
        <v>9.4</v>
      </c>
      <c r="BU106" s="47">
        <f t="shared" si="111"/>
        <v>9.6</v>
      </c>
      <c r="BV106" s="47">
        <f>ROUND(IF('[1]Indicator Data'!U107=0,0,IF(LOG('[1]Indicator Data'!U107)&gt;BV$2,10,IF(LOG('[1]Indicator Data'!U107)&lt;BV$3,0,10-(BV$2-LOG('[1]Indicator Data'!U107))/(BV$2-BV$3)*10))),1)</f>
        <v>8.1999999999999993</v>
      </c>
      <c r="BW106" s="48">
        <f>'[1]Indicator Data'!U107/'[1]Indicator Data'!$CB107</f>
        <v>0.24147006817673639</v>
      </c>
      <c r="BX106" s="47">
        <f t="shared" si="154"/>
        <v>2.7</v>
      </c>
      <c r="BY106" s="47">
        <f t="shared" si="129"/>
        <v>6.2</v>
      </c>
      <c r="BZ106" s="47">
        <f>ROUND(IF('[1]Indicator Data'!V107=0,0,IF(LOG('[1]Indicator Data'!V107)&gt;BZ$2,10,IF(LOG('[1]Indicator Data'!V107)&lt;BZ$3,0,10-(BZ$2-LOG('[1]Indicator Data'!V107))/(BZ$2-BZ$3)*10))),1)</f>
        <v>8.9</v>
      </c>
      <c r="CA106" s="48">
        <f>IF('[1]Indicator Data'!V107/'[1]Indicator Data'!$CB107&gt;1,1,'[1]Indicator Data'!V107/'[1]Indicator Data'!$CB107)</f>
        <v>0.69016975895129906</v>
      </c>
      <c r="CB106" s="47">
        <f t="shared" si="155"/>
        <v>6.9</v>
      </c>
      <c r="CC106" s="47">
        <f t="shared" si="130"/>
        <v>8.1</v>
      </c>
      <c r="CD106" s="47">
        <f>ROUND(IF('[1]Indicator Data'!W107=0,0,IF(LOG('[1]Indicator Data'!W107)&gt;CD$2,10,IF(LOG('[1]Indicator Data'!W107)&lt;CD$3,0,10-(CD$2-LOG('[1]Indicator Data'!W107))/(CD$2-CD$3)*10))),1)</f>
        <v>8.8000000000000007</v>
      </c>
      <c r="CE106" s="48">
        <f>'[1]Indicator Data'!W107/'[1]Indicator Data'!$CB107</f>
        <v>0.58117371532617612</v>
      </c>
      <c r="CF106" s="47">
        <f t="shared" si="156"/>
        <v>5.8</v>
      </c>
      <c r="CG106" s="47">
        <f t="shared" si="131"/>
        <v>7.6</v>
      </c>
      <c r="CH106" s="47">
        <f t="shared" si="115"/>
        <v>8.1</v>
      </c>
      <c r="CI106" s="47">
        <f>IF('[1]Indicator Data'!BR107="No data","x",ROUND(IF('[1]Indicator Data'!BR107&gt;CI$2,0,IF('[1]Indicator Data'!BR107&lt;CI$3,10,(CI$2-'[1]Indicator Data'!BR107)/(CI$2-CI$3)*10)),1))</f>
        <v>9.9</v>
      </c>
      <c r="CJ106" s="47">
        <f>IF('[1]Indicator Data'!BS107="No data","x",ROUND(IF('[1]Indicator Data'!BS107&gt;CJ$2,0,IF('[1]Indicator Data'!BS107&lt;CJ$3,10,(CJ$2-'[1]Indicator Data'!BS107)/(CJ$2-CJ$3)*10)),1))</f>
        <v>7.6</v>
      </c>
      <c r="CK106" s="47">
        <f>IF('[1]Indicator Data'!AC107="No data","x",ROUND(IF('[1]Indicator Data'!AC107&gt;CK$2,0,IF('[1]Indicator Data'!AC107&lt;CK$3,10,(CK$2-'[1]Indicator Data'!AC107)/(CK$2-CK$3)*10)),1))</f>
        <v>4.9000000000000004</v>
      </c>
      <c r="CL106" s="47">
        <f t="shared" si="116"/>
        <v>7.5</v>
      </c>
      <c r="CM106" s="47">
        <f>IF('[1]Indicator Data'!X107="No data","x",ROUND(IF(LOG('[1]Indicator Data'!X107)&gt;CM$2,10,IF(LOG('[1]Indicator Data'!X107)&lt;CM$3,0,10-(CM$2-LOG('[1]Indicator Data'!X107))/(CM$2-CM$3)*10)),1))</f>
        <v>5.5</v>
      </c>
      <c r="CN106" s="47">
        <f>IF('[1]Indicator Data'!Y107="No data","x",ROUND(IF('[1]Indicator Data'!Y107&gt;CN$2,10,IF('[1]Indicator Data'!Y107&lt;CN$3,0,10-(CN$2-'[1]Indicator Data'!Y107)/(CN$2-CN$3)*10)),1))</f>
        <v>8.8000000000000007</v>
      </c>
      <c r="CO106" s="47">
        <f>IF('[1]Indicator Data'!Z107="No data","x",ROUND(IF('[1]Indicator Data'!Z107&gt;CO$2,10,IF('[1]Indicator Data'!Z107&lt;CO$3,0,10-(CO$2-'[1]Indicator Data'!Z107)/(CO$2-CO$3)*10)),1))</f>
        <v>3.9</v>
      </c>
      <c r="CP106" s="47">
        <f>IF('[1]Indicator Data'!AA107="No data","x",ROUND(IF('[1]Indicator Data'!AA107&gt;CP$2,10,IF('[1]Indicator Data'!AA107&lt;CP$3,0,10-(CP$2-'[1]Indicator Data'!AA107)/(CP$2-CP$3)*10)),1))</f>
        <v>7.4</v>
      </c>
      <c r="CQ106" s="47">
        <f t="shared" si="132"/>
        <v>6.4</v>
      </c>
      <c r="CR106" s="47">
        <f t="shared" si="133"/>
        <v>6.8</v>
      </c>
      <c r="CS106" s="47">
        <f>IF('[1]Indicator Data'!AF107="No data","x",ROUND(IF('[1]Indicator Data'!AF107&gt;CS$2,10,IF('[1]Indicator Data'!AF107&lt;CS$3,0,10-(CS$2-'[1]Indicator Data'!AF107)/(CS$2-CS$3)*10)),1))</f>
        <v>6.8</v>
      </c>
      <c r="CT106" s="47">
        <f>IF('[1]Indicator Data'!AG107="No data","x",ROUND(IF('[1]Indicator Data'!AG107&gt;CT$2,10,IF('[1]Indicator Data'!AG107&lt;CT$3,0,10-(CT$2-'[1]Indicator Data'!AG107)/(CT$2-CT$3)*10)),1))</f>
        <v>6.6</v>
      </c>
      <c r="CU106" s="47">
        <f t="shared" si="134"/>
        <v>6.5</v>
      </c>
      <c r="CV106" s="47">
        <f>IF('[1]Indicator Data'!AB107="No data","x",ROUND(IF('[1]Indicator Data'!AB107&gt;CV$2,10,IF('[1]Indicator Data'!AB107&lt;CV$3,0,10-(CV$2-'[1]Indicator Data'!AB107)/(CV$2-CV$3)*10)),1))</f>
        <v>10</v>
      </c>
      <c r="CW106" s="47">
        <f t="shared" si="135"/>
        <v>8.1</v>
      </c>
      <c r="CX106" s="48">
        <f>IF('[1]Indicator Data'!AD107="No data","x",'[1]Indicator Data'!AD107/'[1]Indicator Data'!$CA107)</f>
        <v>8.3926127817831483E-5</v>
      </c>
      <c r="CY106" s="47">
        <f t="shared" si="157"/>
        <v>9.1999999999999993</v>
      </c>
      <c r="CZ106" s="47">
        <f>IF('[1]Indicator Data'!AE107="No data","x",ROUND(IF('[1]Indicator Data'!AE107&gt;CZ$2,0,IF('[1]Indicator Data'!AE107&lt;CZ$3,10,(CZ$2-'[1]Indicator Data'!AE107)/(CZ$2-CZ$3)*10)),1))</f>
        <v>6</v>
      </c>
      <c r="DA106" s="47">
        <f t="shared" si="136"/>
        <v>7.6</v>
      </c>
      <c r="DB106" s="47">
        <f t="shared" si="137"/>
        <v>7.4</v>
      </c>
      <c r="DC106" s="49">
        <f t="shared" si="118"/>
        <v>6.9</v>
      </c>
      <c r="DD106" s="51">
        <f t="shared" si="119"/>
        <v>6.2</v>
      </c>
      <c r="DE106" s="47">
        <f>ROUND(IF('[1]Indicator Data'!AH107=0,0,IF('[1]Indicator Data'!AH107&gt;DE$2,10,IF('[1]Indicator Data'!AH107&lt;DE$3,0,10-(DE$2-'[1]Indicator Data'!AH107)/(DE$2-DE$3)*10))),1)</f>
        <v>1.3</v>
      </c>
      <c r="DF106" s="47">
        <f>ROUND(IF('[1]Indicator Data'!AI107=0,0,IF(LOG('[1]Indicator Data'!AI107)&gt;LOG(DF$2),10,IF(LOG('[1]Indicator Data'!AI107)&lt;LOG(DF$3),0,10-(LOG(DF$2)-LOG('[1]Indicator Data'!AI107))/(LOG(DF$2)-LOG(DF$3))*10))),1)</f>
        <v>0.5</v>
      </c>
      <c r="DG106" s="49">
        <f t="shared" si="120"/>
        <v>0.9</v>
      </c>
      <c r="DH106" s="47">
        <f>'[1]Indicator Data'!AJ107</f>
        <v>0</v>
      </c>
      <c r="DI106" s="47">
        <f>'[1]Indicator Data'!AK107</f>
        <v>0</v>
      </c>
      <c r="DJ106" s="49">
        <f t="shared" si="121"/>
        <v>0</v>
      </c>
      <c r="DK106" s="51">
        <f t="shared" si="122"/>
        <v>0.6</v>
      </c>
      <c r="DL106" s="20"/>
      <c r="DM106" s="52"/>
    </row>
    <row r="107" spans="1:117" s="6" customFormat="1" x14ac:dyDescent="0.3">
      <c r="A107" s="44" t="str">
        <f>'[1]Indicator Data'!A108</f>
        <v>Malawi</v>
      </c>
      <c r="B107" s="45" t="str">
        <f>'[1]Indicator Data'!B108</f>
        <v>MWI</v>
      </c>
      <c r="C107" s="46">
        <f>ROUND(IF('[1]Indicator Data'!C108=0,0.1,IF(LOG('[1]Indicator Data'!C108)&gt;C$2,10,IF(LOG('[1]Indicator Data'!C108)&lt;C$3,0,10-(C$2-LOG('[1]Indicator Data'!C108))/(C$2-C$3)*10))),1)</f>
        <v>8.8000000000000007</v>
      </c>
      <c r="D107" s="47">
        <f>ROUND(IF('[1]Indicator Data'!D108=0,0.1,IF(LOG('[1]Indicator Data'!D108)&gt;D$2,10,IF(LOG('[1]Indicator Data'!D108)&lt;D$3,0,10-(D$2-LOG('[1]Indicator Data'!D108))/(D$2-D$3)*10))),1)</f>
        <v>0.1</v>
      </c>
      <c r="E107" s="47">
        <f t="shared" si="79"/>
        <v>6.1</v>
      </c>
      <c r="F107" s="47">
        <f>IF('[1]Indicator Data'!E108="No data",0.1,(ROUND(IF('[1]Indicator Data'!E108=0,0,IF(LOG('[1]Indicator Data'!E108)&gt;F$2,10,IF(LOG('[1]Indicator Data'!E108)&lt;F$3,0,10-(F$2-LOG('[1]Indicator Data'!E108))/(F$2-F$3)*10))),1)))</f>
        <v>7.1</v>
      </c>
      <c r="G107" s="47">
        <f>ROUND(IF('[1]Indicator Data'!F108=0,0,IF(LOG('[1]Indicator Data'!F108)&gt;G$2,10,IF(LOG('[1]Indicator Data'!F108)&lt;G$3,0,10-(G$2-LOG('[1]Indicator Data'!F108))/(G$2-G$3)*10))),1)</f>
        <v>0</v>
      </c>
      <c r="H107" s="47">
        <f>ROUND(IF('[1]Indicator Data'!G108=0,0,IF(LOG('[1]Indicator Data'!G108)&gt;H$2,10,IF(LOG('[1]Indicator Data'!G108)&lt;H$3,0,10-(H$2-LOG('[1]Indicator Data'!G108))/(H$2-H$3)*10))),1)</f>
        <v>4.5</v>
      </c>
      <c r="I107" s="47">
        <f>ROUND(IF('[1]Indicator Data'!H108=0,0,IF(LOG('[1]Indicator Data'!H108)&gt;I$2,10,IF(LOG('[1]Indicator Data'!H108)&lt;I$3,0,10-(I$2-LOG('[1]Indicator Data'!H108))/(I$2-I$3)*10))),1)</f>
        <v>0</v>
      </c>
      <c r="J107" s="47">
        <f t="shared" si="80"/>
        <v>2.5</v>
      </c>
      <c r="K107" s="47">
        <f>ROUND(IF('[1]Indicator Data'!I108=0,0,IF(LOG('[1]Indicator Data'!I108)&gt;K$2,10,IF(LOG('[1]Indicator Data'!I108)&lt;K$3,0,10-(K$2-LOG('[1]Indicator Data'!I108))/(K$2-K$3)*10))),1)</f>
        <v>0</v>
      </c>
      <c r="L107" s="47">
        <f t="shared" si="81"/>
        <v>1.3</v>
      </c>
      <c r="M107" s="47">
        <f>ROUND(IF('[1]Indicator Data'!J108=0,0,IF(LOG('[1]Indicator Data'!J108)&gt;M$2,10,IF(LOG('[1]Indicator Data'!J108)&lt;M$3,0,10-(M$2-LOG('[1]Indicator Data'!J108))/(M$2-M$3)*10))),1)</f>
        <v>10</v>
      </c>
      <c r="N107" s="48">
        <f>'[1]Indicator Data'!C108/'[1]Indicator Data'!$CB108</f>
        <v>1.8731578708236071E-3</v>
      </c>
      <c r="O107" s="48">
        <f>'[1]Indicator Data'!D108/'[1]Indicator Data'!$CB108</f>
        <v>0</v>
      </c>
      <c r="P107" s="48">
        <f>IF(F107=0.1,"x",'[1]Indicator Data'!E108/'[1]Indicator Data'!$CB108)</f>
        <v>3.8384311366756853E-3</v>
      </c>
      <c r="Q107" s="48">
        <f>'[1]Indicator Data'!F108/'[1]Indicator Data'!$CB108</f>
        <v>0</v>
      </c>
      <c r="R107" s="48">
        <f>'[1]Indicator Data'!G108/'[1]Indicator Data'!$CB108</f>
        <v>3.7650053567597351E-4</v>
      </c>
      <c r="S107" s="48">
        <f>'[1]Indicator Data'!H108/'[1]Indicator Data'!$CB108</f>
        <v>0</v>
      </c>
      <c r="T107" s="48">
        <f>'[1]Indicator Data'!I108/'[1]Indicator Data'!$CB108</f>
        <v>0</v>
      </c>
      <c r="U107" s="48">
        <f>'[1]Indicator Data'!J108/'[1]Indicator Data'!$CB108</f>
        <v>4.67999384621373E-2</v>
      </c>
      <c r="V107" s="47">
        <f t="shared" si="138"/>
        <v>9.4</v>
      </c>
      <c r="W107" s="47">
        <f t="shared" si="139"/>
        <v>0</v>
      </c>
      <c r="X107" s="47">
        <f t="shared" si="84"/>
        <v>6.8</v>
      </c>
      <c r="Y107" s="47">
        <f t="shared" si="140"/>
        <v>2.6</v>
      </c>
      <c r="Z107" s="47">
        <f t="shared" si="141"/>
        <v>0</v>
      </c>
      <c r="AA107" s="47">
        <f t="shared" si="142"/>
        <v>0.2</v>
      </c>
      <c r="AB107" s="47">
        <f t="shared" si="143"/>
        <v>0</v>
      </c>
      <c r="AC107" s="47">
        <f t="shared" si="89"/>
        <v>0.1</v>
      </c>
      <c r="AD107" s="47">
        <f t="shared" si="144"/>
        <v>0</v>
      </c>
      <c r="AE107" s="47">
        <f t="shared" si="91"/>
        <v>0.1</v>
      </c>
      <c r="AF107" s="47">
        <f t="shared" si="145"/>
        <v>10</v>
      </c>
      <c r="AG107" s="47">
        <f>ROUND(IF('[1]Indicator Data'!K108=0,0,IF('[1]Indicator Data'!K108&gt;AG$2,10,IF('[1]Indicator Data'!K108&lt;AG$3,0,10-(AG$2-'[1]Indicator Data'!K108)/(AG$2-AG$3)*10))),1)</f>
        <v>7.6</v>
      </c>
      <c r="AH107" s="47">
        <f t="shared" si="146"/>
        <v>9.1</v>
      </c>
      <c r="AI107" s="47">
        <f t="shared" si="146"/>
        <v>0.1</v>
      </c>
      <c r="AJ107" s="47">
        <f t="shared" si="147"/>
        <v>2.4</v>
      </c>
      <c r="AK107" s="47">
        <f t="shared" si="147"/>
        <v>0</v>
      </c>
      <c r="AL107" s="47">
        <f t="shared" si="95"/>
        <v>1.3</v>
      </c>
      <c r="AM107" s="47">
        <f t="shared" si="96"/>
        <v>0</v>
      </c>
      <c r="AN107" s="47">
        <f t="shared" si="97"/>
        <v>10</v>
      </c>
      <c r="AO107" s="49">
        <f t="shared" si="98"/>
        <v>6.5</v>
      </c>
      <c r="AP107" s="49">
        <f t="shared" si="123"/>
        <v>5.3</v>
      </c>
      <c r="AQ107" s="49">
        <f t="shared" si="99"/>
        <v>0</v>
      </c>
      <c r="AR107" s="49">
        <f t="shared" si="100"/>
        <v>0.7</v>
      </c>
      <c r="AS107" s="47">
        <f t="shared" si="101"/>
        <v>8.8000000000000007</v>
      </c>
      <c r="AT107" s="47">
        <f>IF('[1]Indicator Data'!L108="No data","x",IF('[1]Indicator Data'!CC108&lt;1000,"x",ROUND((IF('[1]Indicator Data'!L108&gt;AT$2,10,IF('[1]Indicator Data'!L108&lt;AT$3,0,10-(AT$2-'[1]Indicator Data'!L108)/(AT$2-AT$3)*10))),1)))</f>
        <v>2.9</v>
      </c>
      <c r="AU107" s="49">
        <f t="shared" si="102"/>
        <v>5.9</v>
      </c>
      <c r="AV107" s="47">
        <f>IF('[1]Indicator Data'!M108="No data","x",ROUND(IF('[1]Indicator Data'!M108=0,0,IF(LOG('[1]Indicator Data'!M108)&gt;AV$2,10,IF(LOG('[1]Indicator Data'!M108)&lt;AV$3,0,10-(AV$2-LOG('[1]Indicator Data'!M108))/(AV$2-AV$3)*10))),1))</f>
        <v>7.9</v>
      </c>
      <c r="AW107" s="48">
        <f>IF(AV107="x","x",'[1]Indicator Data'!M108/'[1]Indicator Data'!$CB108)</f>
        <v>0.20160477289667245</v>
      </c>
      <c r="AX107" s="47">
        <f t="shared" si="148"/>
        <v>2.2000000000000002</v>
      </c>
      <c r="AY107" s="47">
        <f t="shared" si="124"/>
        <v>5.8</v>
      </c>
      <c r="AZ107" s="47">
        <f>IF('[1]Indicator Data'!N108="No data","x",ROUND(IF('[1]Indicator Data'!N108=0,0,IF(LOG('[1]Indicator Data'!N108)&gt;AZ$2,10,IF(LOG('[1]Indicator Data'!N108)&lt;AZ$3,0,10-(AZ$2-LOG('[1]Indicator Data'!N108))/(AZ$2-AZ$3)*10))),1))</f>
        <v>5.7</v>
      </c>
      <c r="BA107" s="48">
        <f>IF(AZ107="x","x",'[1]Indicator Data'!N108/'[1]Indicator Data'!$CB108)</f>
        <v>1.5398509833662417E-3</v>
      </c>
      <c r="BB107" s="47">
        <f t="shared" si="149"/>
        <v>0.3</v>
      </c>
      <c r="BC107" s="47">
        <f t="shared" si="125"/>
        <v>3.5</v>
      </c>
      <c r="BD107" s="47">
        <f>IF('[1]Indicator Data'!O108="No data","x",ROUND(IF('[1]Indicator Data'!O108=0,0,IF(LOG('[1]Indicator Data'!O108)&gt;BD$2,10,IF(LOG('[1]Indicator Data'!O108)&lt;BD$3,0,10-(BD$2-LOG('[1]Indicator Data'!O108))/(BD$2-BD$3)*10))),1))</f>
        <v>0</v>
      </c>
      <c r="BE107" s="48">
        <f>IF(BD107="x","x",'[1]Indicator Data'!O108/'[1]Indicator Data'!$CB108)</f>
        <v>0</v>
      </c>
      <c r="BF107" s="47">
        <f t="shared" si="150"/>
        <v>0</v>
      </c>
      <c r="BG107" s="47">
        <f t="shared" si="126"/>
        <v>0</v>
      </c>
      <c r="BH107" s="47">
        <f>IF('[1]Indicator Data'!P108="No data","x",ROUND(IF('[1]Indicator Data'!P108=0,0,IF(LOG('[1]Indicator Data'!P108)&gt;BH$2,10,IF(LOG('[1]Indicator Data'!P108)&lt;BH$3,0,10-(BH$2-LOG('[1]Indicator Data'!P108))/(BH$2-BH$3)*10))),1))</f>
        <v>7</v>
      </c>
      <c r="BI107" s="48">
        <f>IF(BH107="x","x",'[1]Indicator Data'!P108/'[1]Indicator Data'!$CB108)</f>
        <v>8.8886811673171869E-3</v>
      </c>
      <c r="BJ107" s="47">
        <f t="shared" si="151"/>
        <v>0.9</v>
      </c>
      <c r="BK107" s="47">
        <f t="shared" si="127"/>
        <v>4.5999999999999996</v>
      </c>
      <c r="BL107" s="47">
        <f t="shared" si="128"/>
        <v>3.8</v>
      </c>
      <c r="BM107" s="47">
        <f>ROUND(IF('[1]Indicator Data'!Q108=0,0,IF(LOG('[1]Indicator Data'!Q108)&gt;BM$2,10,IF(LOG('[1]Indicator Data'!Q108)&lt;BM$3,0,10-(BM$2-LOG('[1]Indicator Data'!Q108))/(BM$2-BM$3)*10))),1)</f>
        <v>9</v>
      </c>
      <c r="BN107" s="50">
        <f>'[1]Indicator Data'!R108</f>
        <v>0.99999417099999999</v>
      </c>
      <c r="BO107" s="47">
        <f t="shared" si="152"/>
        <v>10</v>
      </c>
      <c r="BP107" s="47">
        <f t="shared" si="108"/>
        <v>9.6</v>
      </c>
      <c r="BQ107" s="47">
        <f>ROUND(IF('[1]Indicator Data'!S108=0,0,IF(LOG('[1]Indicator Data'!S108)&gt;BQ$2,10,IF(LOG('[1]Indicator Data'!S108)&lt;BQ$3,0,10-(BQ$2-LOG('[1]Indicator Data'!S108))/(BQ$2-BQ$3)*10))),1)</f>
        <v>9</v>
      </c>
      <c r="BR107" s="50">
        <f>'[1]Indicator Data'!T108</f>
        <v>0.99998482499999997</v>
      </c>
      <c r="BS107" s="47">
        <f t="shared" si="153"/>
        <v>10</v>
      </c>
      <c r="BT107" s="47">
        <f t="shared" si="110"/>
        <v>9.6</v>
      </c>
      <c r="BU107" s="47">
        <f t="shared" si="111"/>
        <v>9.6</v>
      </c>
      <c r="BV107" s="47">
        <f>ROUND(IF('[1]Indicator Data'!U108=0,0,IF(LOG('[1]Indicator Data'!U108)&gt;BV$2,10,IF(LOG('[1]Indicator Data'!U108)&lt;BV$3,0,10-(BV$2-LOG('[1]Indicator Data'!U108))/(BV$2-BV$3)*10))),1)</f>
        <v>7.8</v>
      </c>
      <c r="BW107" s="48">
        <f>'[1]Indicator Data'!U108/'[1]Indicator Data'!$CB108</f>
        <v>0.15771475347088837</v>
      </c>
      <c r="BX107" s="47">
        <f t="shared" si="154"/>
        <v>1.8</v>
      </c>
      <c r="BY107" s="47">
        <f t="shared" si="129"/>
        <v>5.6</v>
      </c>
      <c r="BZ107" s="47">
        <f>ROUND(IF('[1]Indicator Data'!V108=0,0,IF(LOG('[1]Indicator Data'!V108)&gt;BZ$2,10,IF(LOG('[1]Indicator Data'!V108)&lt;BZ$3,0,10-(BZ$2-LOG('[1]Indicator Data'!V108))/(BZ$2-BZ$3)*10))),1)</f>
        <v>8.8000000000000007</v>
      </c>
      <c r="CA107" s="48">
        <f>IF('[1]Indicator Data'!V108/'[1]Indicator Data'!$CB108&gt;1,1,'[1]Indicator Data'!V108/'[1]Indicator Data'!$CB108)</f>
        <v>0.86323905343136142</v>
      </c>
      <c r="CB107" s="47">
        <f t="shared" si="155"/>
        <v>8.6</v>
      </c>
      <c r="CC107" s="47">
        <f t="shared" si="130"/>
        <v>8.6999999999999993</v>
      </c>
      <c r="CD107" s="47">
        <f>ROUND(IF('[1]Indicator Data'!W108=0,0,IF(LOG('[1]Indicator Data'!W108)&gt;CD$2,10,IF(LOG('[1]Indicator Data'!W108)&lt;CD$3,0,10-(CD$2-LOG('[1]Indicator Data'!W108))/(CD$2-CD$3)*10))),1)</f>
        <v>8.4</v>
      </c>
      <c r="CE107" s="48">
        <f>'[1]Indicator Data'!W108/'[1]Indicator Data'!$CB108</f>
        <v>0.46013245779987771</v>
      </c>
      <c r="CF107" s="47">
        <f t="shared" si="156"/>
        <v>4.5999999999999996</v>
      </c>
      <c r="CG107" s="47">
        <f t="shared" si="131"/>
        <v>6.9</v>
      </c>
      <c r="CH107" s="47">
        <f t="shared" si="115"/>
        <v>8.1</v>
      </c>
      <c r="CI107" s="47">
        <f>IF('[1]Indicator Data'!BR108="No data","x",ROUND(IF('[1]Indicator Data'!BR108&gt;CI$2,0,IF('[1]Indicator Data'!BR108&lt;CI$3,10,(CI$2-'[1]Indicator Data'!BR108)/(CI$2-CI$3)*10)),1))</f>
        <v>8.1999999999999993</v>
      </c>
      <c r="CJ107" s="47">
        <f>IF('[1]Indicator Data'!BS108="No data","x",ROUND(IF('[1]Indicator Data'!BS108&gt;CJ$2,0,IF('[1]Indicator Data'!BS108&lt;CJ$3,10,(CJ$2-'[1]Indicator Data'!BS108)/(CJ$2-CJ$3)*10)),1))</f>
        <v>5.2</v>
      </c>
      <c r="CK107" s="47">
        <f>IF('[1]Indicator Data'!AC108="No data","x",ROUND(IF('[1]Indicator Data'!AC108&gt;CK$2,0,IF('[1]Indicator Data'!AC108&lt;CK$3,10,(CK$2-'[1]Indicator Data'!AC108)/(CK$2-CK$3)*10)),1))</f>
        <v>9.1</v>
      </c>
      <c r="CL107" s="47">
        <f t="shared" si="116"/>
        <v>7.5</v>
      </c>
      <c r="CM107" s="47">
        <f>IF('[1]Indicator Data'!X108="No data","x",ROUND(IF(LOG('[1]Indicator Data'!X108)&gt;CM$2,10,IF(LOG('[1]Indicator Data'!X108)&lt;CM$3,0,10-(CM$2-LOG('[1]Indicator Data'!X108))/(CM$2-CM$3)*10)),1))</f>
        <v>7.6</v>
      </c>
      <c r="CN107" s="47">
        <f>IF('[1]Indicator Data'!Y108="No data","x",ROUND(IF('[1]Indicator Data'!Y108&gt;CN$2,10,IF('[1]Indicator Data'!Y108&lt;CN$3,0,10-(CN$2-'[1]Indicator Data'!Y108)/(CN$2-CN$3)*10)),1))</f>
        <v>8.1999999999999993</v>
      </c>
      <c r="CO107" s="47">
        <f>IF('[1]Indicator Data'!Z108="No data","x",ROUND(IF('[1]Indicator Data'!Z108&gt;CO$2,10,IF('[1]Indicator Data'!Z108&lt;CO$3,0,10-(CO$2-'[1]Indicator Data'!Z108)/(CO$2-CO$3)*10)),1))</f>
        <v>1.7</v>
      </c>
      <c r="CP107" s="47">
        <f>IF('[1]Indicator Data'!AA108="No data","x",ROUND(IF('[1]Indicator Data'!AA108&gt;CP$2,10,IF('[1]Indicator Data'!AA108&lt;CP$3,0,10-(CP$2-'[1]Indicator Data'!AA108)/(CP$2-CP$3)*10)),1))</f>
        <v>6.3</v>
      </c>
      <c r="CQ107" s="47">
        <f t="shared" si="132"/>
        <v>6</v>
      </c>
      <c r="CR107" s="47">
        <f t="shared" si="133"/>
        <v>6.5</v>
      </c>
      <c r="CS107" s="47">
        <f>IF('[1]Indicator Data'!AF108="No data","x",ROUND(IF('[1]Indicator Data'!AF108&gt;CS$2,10,IF('[1]Indicator Data'!AF108&lt;CS$3,0,10-(CS$2-'[1]Indicator Data'!AF108)/(CS$2-CS$3)*10)),1))</f>
        <v>7.2</v>
      </c>
      <c r="CT107" s="47">
        <f>IF('[1]Indicator Data'!AG108="No data","x",ROUND(IF('[1]Indicator Data'!AG108&gt;CT$2,10,IF('[1]Indicator Data'!AG108&lt;CT$3,0,10-(CT$2-'[1]Indicator Data'!AG108)/(CT$2-CT$3)*10)),1))</f>
        <v>6.9</v>
      </c>
      <c r="CU107" s="47">
        <f t="shared" si="134"/>
        <v>6.3</v>
      </c>
      <c r="CV107" s="47">
        <f>IF('[1]Indicator Data'!AB108="No data","x",ROUND(IF('[1]Indicator Data'!AB108&gt;CV$2,10,IF('[1]Indicator Data'!AB108&lt;CV$3,0,10-(CV$2-'[1]Indicator Data'!AB108)/(CV$2-CV$3)*10)),1))</f>
        <v>1.9</v>
      </c>
      <c r="CW107" s="47">
        <f t="shared" si="135"/>
        <v>6.1</v>
      </c>
      <c r="CX107" s="48">
        <f>IF('[1]Indicator Data'!AD108="No data","x",'[1]Indicator Data'!AD108/'[1]Indicator Data'!$CA108)</f>
        <v>6.4453889201516673E-5</v>
      </c>
      <c r="CY107" s="47">
        <f t="shared" si="157"/>
        <v>9.4</v>
      </c>
      <c r="CZ107" s="47">
        <f>IF('[1]Indicator Data'!AE108="No data","x",ROUND(IF('[1]Indicator Data'!AE108&gt;CZ$2,0,IF('[1]Indicator Data'!AE108&lt;CZ$3,10,(CZ$2-'[1]Indicator Data'!AE108)/(CZ$2-CZ$3)*10)),1))</f>
        <v>8</v>
      </c>
      <c r="DA107" s="47">
        <f t="shared" si="136"/>
        <v>8.6999999999999993</v>
      </c>
      <c r="DB107" s="47">
        <f t="shared" si="137"/>
        <v>7</v>
      </c>
      <c r="DC107" s="49">
        <f t="shared" si="118"/>
        <v>6.6</v>
      </c>
      <c r="DD107" s="51">
        <f t="shared" si="119"/>
        <v>4.5999999999999996</v>
      </c>
      <c r="DE107" s="47">
        <f>ROUND(IF('[1]Indicator Data'!AH108=0,0,IF('[1]Indicator Data'!AH108&gt;DE$2,10,IF('[1]Indicator Data'!AH108&lt;DE$3,0,10-(DE$2-'[1]Indicator Data'!AH108)/(DE$2-DE$3)*10))),1)</f>
        <v>2.1</v>
      </c>
      <c r="DF107" s="47">
        <f>ROUND(IF('[1]Indicator Data'!AI108=0,0,IF(LOG('[1]Indicator Data'!AI108)&gt;LOG(DF$2),10,IF(LOG('[1]Indicator Data'!AI108)&lt;LOG(DF$3),0,10-(LOG(DF$2)-LOG('[1]Indicator Data'!AI108))/(LOG(DF$2)-LOG(DF$3))*10))),1)</f>
        <v>0.1</v>
      </c>
      <c r="DG107" s="49">
        <f t="shared" si="120"/>
        <v>1.2</v>
      </c>
      <c r="DH107" s="47">
        <f>'[1]Indicator Data'!AJ108</f>
        <v>0</v>
      </c>
      <c r="DI107" s="47">
        <f>'[1]Indicator Data'!AK108</f>
        <v>0</v>
      </c>
      <c r="DJ107" s="49">
        <f t="shared" si="121"/>
        <v>0</v>
      </c>
      <c r="DK107" s="51">
        <f t="shared" si="122"/>
        <v>0.8</v>
      </c>
      <c r="DL107" s="20"/>
      <c r="DM107" s="52"/>
    </row>
    <row r="108" spans="1:117" s="6" customFormat="1" x14ac:dyDescent="0.3">
      <c r="A108" s="44" t="str">
        <f>'[1]Indicator Data'!A109</f>
        <v>Malaysia</v>
      </c>
      <c r="B108" s="45" t="str">
        <f>'[1]Indicator Data'!B109</f>
        <v>MYS</v>
      </c>
      <c r="C108" s="46">
        <f>ROUND(IF('[1]Indicator Data'!C109=0,0.1,IF(LOG('[1]Indicator Data'!C109)&gt;C$2,10,IF(LOG('[1]Indicator Data'!C109)&lt;C$3,0,10-(C$2-LOG('[1]Indicator Data'!C109))/(C$2-C$3)*10))),1)</f>
        <v>6.4</v>
      </c>
      <c r="D108" s="47">
        <f>ROUND(IF('[1]Indicator Data'!D109=0,0.1,IF(LOG('[1]Indicator Data'!D109)&gt;D$2,10,IF(LOG('[1]Indicator Data'!D109)&lt;D$3,0,10-(D$2-LOG('[1]Indicator Data'!D109))/(D$2-D$3)*10))),1)</f>
        <v>0.1</v>
      </c>
      <c r="E108" s="47">
        <f t="shared" si="79"/>
        <v>3.9</v>
      </c>
      <c r="F108" s="47">
        <f>IF('[1]Indicator Data'!E109="No data",0.1,(ROUND(IF('[1]Indicator Data'!E109=0,0,IF(LOG('[1]Indicator Data'!E109)&gt;F$2,10,IF(LOG('[1]Indicator Data'!E109)&lt;F$3,0,10-(F$2-LOG('[1]Indicator Data'!E109))/(F$2-F$3)*10))),1)))</f>
        <v>8.1999999999999993</v>
      </c>
      <c r="G108" s="47">
        <f>ROUND(IF('[1]Indicator Data'!F109=0,0,IF(LOG('[1]Indicator Data'!F109)&gt;G$2,10,IF(LOG('[1]Indicator Data'!F109)&lt;G$3,0,10-(G$2-LOG('[1]Indicator Data'!F109))/(G$2-G$3)*10))),1)</f>
        <v>7</v>
      </c>
      <c r="H108" s="47">
        <f>ROUND(IF('[1]Indicator Data'!G109=0,0,IF(LOG('[1]Indicator Data'!G109)&gt;H$2,10,IF(LOG('[1]Indicator Data'!G109)&lt;H$3,0,10-(H$2-LOG('[1]Indicator Data'!G109))/(H$2-H$3)*10))),1)</f>
        <v>3.8</v>
      </c>
      <c r="I108" s="47">
        <f>ROUND(IF('[1]Indicator Data'!H109=0,0,IF(LOG('[1]Indicator Data'!H109)&gt;I$2,10,IF(LOG('[1]Indicator Data'!H109)&lt;I$3,0,10-(I$2-LOG('[1]Indicator Data'!H109))/(I$2-I$3)*10))),1)</f>
        <v>0</v>
      </c>
      <c r="J108" s="47">
        <f t="shared" si="80"/>
        <v>2.1</v>
      </c>
      <c r="K108" s="47">
        <f>ROUND(IF('[1]Indicator Data'!I109=0,0,IF(LOG('[1]Indicator Data'!I109)&gt;K$2,10,IF(LOG('[1]Indicator Data'!I109)&lt;K$3,0,10-(K$2-LOG('[1]Indicator Data'!I109))/(K$2-K$3)*10))),1)</f>
        <v>6.7</v>
      </c>
      <c r="L108" s="47">
        <f t="shared" si="81"/>
        <v>4.8</v>
      </c>
      <c r="M108" s="47">
        <f>ROUND(IF('[1]Indicator Data'!J109=0,0,IF(LOG('[1]Indicator Data'!J109)&gt;M$2,10,IF(LOG('[1]Indicator Data'!J109)&lt;M$3,0,10-(M$2-LOG('[1]Indicator Data'!J109))/(M$2-M$3)*10))),1)</f>
        <v>9.5</v>
      </c>
      <c r="N108" s="48">
        <f>'[1]Indicator Data'!C109/'[1]Indicator Data'!$CB109</f>
        <v>1.1625378357277429E-4</v>
      </c>
      <c r="O108" s="48">
        <f>'[1]Indicator Data'!D109/'[1]Indicator Data'!$CB109</f>
        <v>0</v>
      </c>
      <c r="P108" s="48">
        <f>IF(F108=0.1,"x",'[1]Indicator Data'!E109/'[1]Indicator Data'!$CB109)</f>
        <v>6.0090510636716917E-3</v>
      </c>
      <c r="Q108" s="48">
        <f>'[1]Indicator Data'!F109/'[1]Indicator Data'!$CB109</f>
        <v>5.4243845975907098E-6</v>
      </c>
      <c r="R108" s="48">
        <f>'[1]Indicator Data'!G109/'[1]Indicator Data'!$CB109</f>
        <v>1.1153475048097875E-4</v>
      </c>
      <c r="S108" s="48">
        <f>'[1]Indicator Data'!H109/'[1]Indicator Data'!$CB109</f>
        <v>0</v>
      </c>
      <c r="T108" s="48">
        <f>'[1]Indicator Data'!I109/'[1]Indicator Data'!$CB109</f>
        <v>7.1940085647032731E-4</v>
      </c>
      <c r="U108" s="48">
        <f>'[1]Indicator Data'!J109/'[1]Indicator Data'!$CB109</f>
        <v>2.0768431298738028E-3</v>
      </c>
      <c r="V108" s="47">
        <f t="shared" si="138"/>
        <v>0.6</v>
      </c>
      <c r="W108" s="47">
        <f t="shared" si="139"/>
        <v>0</v>
      </c>
      <c r="X108" s="47">
        <f t="shared" si="84"/>
        <v>0.3</v>
      </c>
      <c r="Y108" s="47">
        <f t="shared" si="140"/>
        <v>4</v>
      </c>
      <c r="Z108" s="47">
        <f t="shared" si="141"/>
        <v>7.2</v>
      </c>
      <c r="AA108" s="47">
        <f t="shared" si="142"/>
        <v>0.1</v>
      </c>
      <c r="AB108" s="47">
        <f t="shared" si="143"/>
        <v>0</v>
      </c>
      <c r="AC108" s="47">
        <f t="shared" si="89"/>
        <v>0.1</v>
      </c>
      <c r="AD108" s="47">
        <f t="shared" si="144"/>
        <v>0.7</v>
      </c>
      <c r="AE108" s="47">
        <f t="shared" si="91"/>
        <v>0.4</v>
      </c>
      <c r="AF108" s="47">
        <f t="shared" si="145"/>
        <v>0.7</v>
      </c>
      <c r="AG108" s="47">
        <f>ROUND(IF('[1]Indicator Data'!K109=0,0,IF('[1]Indicator Data'!K109&gt;AG$2,10,IF('[1]Indicator Data'!K109&lt;AG$3,0,10-(AG$2-'[1]Indicator Data'!K109)/(AG$2-AG$3)*10))),1)</f>
        <v>1.9</v>
      </c>
      <c r="AH108" s="47">
        <f t="shared" si="146"/>
        <v>3.5</v>
      </c>
      <c r="AI108" s="47">
        <f t="shared" si="146"/>
        <v>0.1</v>
      </c>
      <c r="AJ108" s="47">
        <f t="shared" si="147"/>
        <v>2</v>
      </c>
      <c r="AK108" s="47">
        <f t="shared" si="147"/>
        <v>0</v>
      </c>
      <c r="AL108" s="47">
        <f t="shared" si="95"/>
        <v>1</v>
      </c>
      <c r="AM108" s="47">
        <f t="shared" si="96"/>
        <v>3.7</v>
      </c>
      <c r="AN108" s="47">
        <f t="shared" si="97"/>
        <v>7</v>
      </c>
      <c r="AO108" s="49">
        <f t="shared" si="98"/>
        <v>2.2999999999999998</v>
      </c>
      <c r="AP108" s="49">
        <f t="shared" si="123"/>
        <v>6.6</v>
      </c>
      <c r="AQ108" s="49">
        <f t="shared" si="99"/>
        <v>7.1</v>
      </c>
      <c r="AR108" s="49">
        <f t="shared" si="100"/>
        <v>2.9</v>
      </c>
      <c r="AS108" s="47">
        <f t="shared" si="101"/>
        <v>4.5</v>
      </c>
      <c r="AT108" s="47">
        <f>IF('[1]Indicator Data'!L109="No data","x",IF('[1]Indicator Data'!CC109&lt;1000,"x",ROUND((IF('[1]Indicator Data'!L109&gt;AT$2,10,IF('[1]Indicator Data'!L109&lt;AT$3,0,10-(AT$2-'[1]Indicator Data'!L109)/(AT$2-AT$3)*10))),1)))</f>
        <v>1.9</v>
      </c>
      <c r="AU108" s="49">
        <f t="shared" si="102"/>
        <v>3.2</v>
      </c>
      <c r="AV108" s="47">
        <f>IF('[1]Indicator Data'!M109="No data","x",ROUND(IF('[1]Indicator Data'!M109=0,0,IF(LOG('[1]Indicator Data'!M109)&gt;AV$2,10,IF(LOG('[1]Indicator Data'!M109)&lt;AV$3,0,10-(AV$2-LOG('[1]Indicator Data'!M109))/(AV$2-AV$3)*10))),1))</f>
        <v>0.8</v>
      </c>
      <c r="AW108" s="48">
        <f>IF(AV108="x","x",'[1]Indicator Data'!M109/'[1]Indicator Data'!$CB109)</f>
        <v>1.2837391802851809E-6</v>
      </c>
      <c r="AX108" s="47">
        <f t="shared" si="148"/>
        <v>0</v>
      </c>
      <c r="AY108" s="47">
        <f t="shared" si="124"/>
        <v>0.4</v>
      </c>
      <c r="AZ108" s="47" t="str">
        <f>IF('[1]Indicator Data'!N109="No data","x",ROUND(IF('[1]Indicator Data'!N109=0,0,IF(LOG('[1]Indicator Data'!N109)&gt;AZ$2,10,IF(LOG('[1]Indicator Data'!N109)&lt;AZ$3,0,10-(AZ$2-LOG('[1]Indicator Data'!N109))/(AZ$2-AZ$3)*10))),1))</f>
        <v>x</v>
      </c>
      <c r="BA108" s="48" t="str">
        <f>IF(AZ108="x","x",'[1]Indicator Data'!N109/'[1]Indicator Data'!$CB109)</f>
        <v>x</v>
      </c>
      <c r="BB108" s="47" t="str">
        <f t="shared" si="149"/>
        <v>x</v>
      </c>
      <c r="BC108" s="47" t="str">
        <f t="shared" si="125"/>
        <v>x</v>
      </c>
      <c r="BD108" s="47" t="str">
        <f>IF('[1]Indicator Data'!O109="No data","x",ROUND(IF('[1]Indicator Data'!O109=0,0,IF(LOG('[1]Indicator Data'!O109)&gt;BD$2,10,IF(LOG('[1]Indicator Data'!O109)&lt;BD$3,0,10-(BD$2-LOG('[1]Indicator Data'!O109))/(BD$2-BD$3)*10))),1))</f>
        <v>x</v>
      </c>
      <c r="BE108" s="48" t="str">
        <f>IF(BD108="x","x",'[1]Indicator Data'!O109/'[1]Indicator Data'!$CB109)</f>
        <v>x</v>
      </c>
      <c r="BF108" s="47" t="str">
        <f t="shared" si="150"/>
        <v>x</v>
      </c>
      <c r="BG108" s="47" t="str">
        <f t="shared" si="126"/>
        <v>x</v>
      </c>
      <c r="BH108" s="47" t="str">
        <f>IF('[1]Indicator Data'!P109="No data","x",ROUND(IF('[1]Indicator Data'!P109=0,0,IF(LOG('[1]Indicator Data'!P109)&gt;BH$2,10,IF(LOG('[1]Indicator Data'!P109)&lt;BH$3,0,10-(BH$2-LOG('[1]Indicator Data'!P109))/(BH$2-BH$3)*10))),1))</f>
        <v>x</v>
      </c>
      <c r="BI108" s="48" t="str">
        <f>IF(BH108="x","x",'[1]Indicator Data'!P109/'[1]Indicator Data'!$CB109)</f>
        <v>x</v>
      </c>
      <c r="BJ108" s="47" t="str">
        <f t="shared" si="151"/>
        <v>x</v>
      </c>
      <c r="BK108" s="47" t="str">
        <f t="shared" si="127"/>
        <v>x</v>
      </c>
      <c r="BL108" s="47">
        <f t="shared" si="128"/>
        <v>0.4</v>
      </c>
      <c r="BM108" s="47">
        <f>ROUND(IF('[1]Indicator Data'!Q109=0,0,IF(LOG('[1]Indicator Data'!Q109)&gt;BM$2,10,IF(LOG('[1]Indicator Data'!Q109)&lt;BM$3,0,10-(BM$2-LOG('[1]Indicator Data'!Q109))/(BM$2-BM$3)*10))),1)</f>
        <v>9.3000000000000007</v>
      </c>
      <c r="BN108" s="50">
        <f>'[1]Indicator Data'!R109</f>
        <v>0.99715748999999998</v>
      </c>
      <c r="BO108" s="47">
        <f t="shared" si="152"/>
        <v>10</v>
      </c>
      <c r="BP108" s="47">
        <f t="shared" si="108"/>
        <v>9.6999999999999993</v>
      </c>
      <c r="BQ108" s="47">
        <f>ROUND(IF('[1]Indicator Data'!S109=0,0,IF(LOG('[1]Indicator Data'!S109)&gt;BQ$2,10,IF(LOG('[1]Indicator Data'!S109)&lt;BQ$3,0,10-(BQ$2-LOG('[1]Indicator Data'!S109))/(BQ$2-BQ$3)*10))),1)</f>
        <v>9.3000000000000007</v>
      </c>
      <c r="BR108" s="50">
        <f>'[1]Indicator Data'!T109</f>
        <v>0.99681899399999996</v>
      </c>
      <c r="BS108" s="47">
        <f t="shared" si="153"/>
        <v>10</v>
      </c>
      <c r="BT108" s="47">
        <f t="shared" si="110"/>
        <v>9.6999999999999993</v>
      </c>
      <c r="BU108" s="47">
        <f t="shared" si="111"/>
        <v>9.6999999999999993</v>
      </c>
      <c r="BV108" s="47">
        <f>ROUND(IF('[1]Indicator Data'!U109=0,0,IF(LOG('[1]Indicator Data'!U109)&gt;BV$2,10,IF(LOG('[1]Indicator Data'!U109)&lt;BV$3,0,10-(BV$2-LOG('[1]Indicator Data'!U109))/(BV$2-BV$3)*10))),1)</f>
        <v>9.1999999999999993</v>
      </c>
      <c r="BW108" s="48">
        <f>'[1]Indicator Data'!U109/'[1]Indicator Data'!$CB109</f>
        <v>0.86986481168752372</v>
      </c>
      <c r="BX108" s="47">
        <f t="shared" si="154"/>
        <v>9.6999999999999993</v>
      </c>
      <c r="BY108" s="47">
        <f t="shared" si="129"/>
        <v>9.5</v>
      </c>
      <c r="BZ108" s="47">
        <f>ROUND(IF('[1]Indicator Data'!V109=0,0,IF(LOG('[1]Indicator Data'!V109)&gt;BZ$2,10,IF(LOG('[1]Indicator Data'!V109)&lt;BZ$3,0,10-(BZ$2-LOG('[1]Indicator Data'!V109))/(BZ$2-BZ$3)*10))),1)</f>
        <v>9.1999999999999993</v>
      </c>
      <c r="CA108" s="48">
        <f>IF('[1]Indicator Data'!V109/'[1]Indicator Data'!$CB109&gt;1,1,'[1]Indicator Data'!V109/'[1]Indicator Data'!$CB109)</f>
        <v>0.90947936135821061</v>
      </c>
      <c r="CB108" s="47">
        <f t="shared" si="155"/>
        <v>9.1</v>
      </c>
      <c r="CC108" s="47">
        <f t="shared" si="130"/>
        <v>9.1999999999999993</v>
      </c>
      <c r="CD108" s="47">
        <f>ROUND(IF('[1]Indicator Data'!W109=0,0,IF(LOG('[1]Indicator Data'!W109)&gt;CD$2,10,IF(LOG('[1]Indicator Data'!W109)&lt;CD$3,0,10-(CD$2-LOG('[1]Indicator Data'!W109))/(CD$2-CD$3)*10))),1)</f>
        <v>9.1999999999999993</v>
      </c>
      <c r="CE108" s="48">
        <f>'[1]Indicator Data'!W109/'[1]Indicator Data'!$CB109</f>
        <v>0.96191505508859365</v>
      </c>
      <c r="CF108" s="47">
        <f t="shared" si="156"/>
        <v>9.6</v>
      </c>
      <c r="CG108" s="47">
        <f t="shared" si="131"/>
        <v>9.4</v>
      </c>
      <c r="CH108" s="47">
        <f t="shared" si="115"/>
        <v>9.5</v>
      </c>
      <c r="CI108" s="47">
        <f>IF('[1]Indicator Data'!BR109="No data","x",ROUND(IF('[1]Indicator Data'!BR109&gt;CI$2,0,IF('[1]Indicator Data'!BR109&lt;CI$3,10,(CI$2-'[1]Indicator Data'!BR109)/(CI$2-CI$3)*10)),1))</f>
        <v>0</v>
      </c>
      <c r="CJ108" s="47">
        <f>IF('[1]Indicator Data'!BS109="No data","x",ROUND(IF('[1]Indicator Data'!BS109&gt;CJ$2,0,IF('[1]Indicator Data'!BS109&lt;CJ$3,10,(CJ$2-'[1]Indicator Data'!BS109)/(CJ$2-CJ$3)*10)),1))</f>
        <v>0.6</v>
      </c>
      <c r="CK108" s="47" t="str">
        <f>IF('[1]Indicator Data'!AC109="No data","x",ROUND(IF('[1]Indicator Data'!AC109&gt;CK$2,0,IF('[1]Indicator Data'!AC109&lt;CK$3,10,(CK$2-'[1]Indicator Data'!AC109)/(CK$2-CK$3)*10)),1))</f>
        <v>x</v>
      </c>
      <c r="CL108" s="47">
        <f t="shared" si="116"/>
        <v>0.3</v>
      </c>
      <c r="CM108" s="47">
        <f>IF('[1]Indicator Data'!X109="No data","x",ROUND(IF(LOG('[1]Indicator Data'!X109)&gt;CM$2,10,IF(LOG('[1]Indicator Data'!X109)&lt;CM$3,0,10-(CM$2-LOG('[1]Indicator Data'!X109))/(CM$2-CM$3)*10)),1))</f>
        <v>6.6</v>
      </c>
      <c r="CN108" s="47">
        <f>IF('[1]Indicator Data'!Y109="No data","x",ROUND(IF('[1]Indicator Data'!Y109&gt;CN$2,10,IF('[1]Indicator Data'!Y109&lt;CN$3,0,10-(CN$2-'[1]Indicator Data'!Y109)/(CN$2-CN$3)*10)),1))</f>
        <v>4</v>
      </c>
      <c r="CO108" s="47">
        <f>IF('[1]Indicator Data'!Z109="No data","x",ROUND(IF('[1]Indicator Data'!Z109&gt;CO$2,10,IF('[1]Indicator Data'!Z109&lt;CO$3,0,10-(CO$2-'[1]Indicator Data'!Z109)/(CO$2-CO$3)*10)),1))</f>
        <v>7.7</v>
      </c>
      <c r="CP108" s="47" t="str">
        <f>IF('[1]Indicator Data'!AA109="No data","x",ROUND(IF('[1]Indicator Data'!AA109&gt;CP$2,10,IF('[1]Indicator Data'!AA109&lt;CP$3,0,10-(CP$2-'[1]Indicator Data'!AA109)/(CP$2-CP$3)*10)),1))</f>
        <v>x</v>
      </c>
      <c r="CQ108" s="47">
        <f t="shared" si="132"/>
        <v>6.1</v>
      </c>
      <c r="CR108" s="47">
        <f t="shared" si="133"/>
        <v>4.2</v>
      </c>
      <c r="CS108" s="47" t="str">
        <f>IF('[1]Indicator Data'!AF109="No data","x",ROUND(IF('[1]Indicator Data'!AF109&gt;CS$2,10,IF('[1]Indicator Data'!AF109&lt;CS$3,0,10-(CS$2-'[1]Indicator Data'!AF109)/(CS$2-CS$3)*10)),1))</f>
        <v>x</v>
      </c>
      <c r="CT108" s="47">
        <f>IF('[1]Indicator Data'!AG109="No data","x",ROUND(IF('[1]Indicator Data'!AG109&gt;CT$2,10,IF('[1]Indicator Data'!AG109&lt;CT$3,0,10-(CT$2-'[1]Indicator Data'!AG109)/(CT$2-CT$3)*10)),1))</f>
        <v>2.1</v>
      </c>
      <c r="CU108" s="47">
        <f t="shared" si="134"/>
        <v>5.0999999999999996</v>
      </c>
      <c r="CV108" s="47">
        <f>IF('[1]Indicator Data'!AB109="No data","x",ROUND(IF('[1]Indicator Data'!AB109&gt;CV$2,10,IF('[1]Indicator Data'!AB109&lt;CV$3,0,10-(CV$2-'[1]Indicator Data'!AB109)/(CV$2-CV$3)*10)),1))</f>
        <v>0.1</v>
      </c>
      <c r="CW108" s="47">
        <f t="shared" si="135"/>
        <v>0.2</v>
      </c>
      <c r="CX108" s="48">
        <f>IF('[1]Indicator Data'!AD109="No data","x",'[1]Indicator Data'!AD109/'[1]Indicator Data'!$CA109)</f>
        <v>9.3616764111522217E-5</v>
      </c>
      <c r="CY108" s="47">
        <f t="shared" si="157"/>
        <v>9.1</v>
      </c>
      <c r="CZ108" s="47">
        <f>IF('[1]Indicator Data'!AE109="No data","x",ROUND(IF('[1]Indicator Data'!AE109&gt;CZ$2,0,IF('[1]Indicator Data'!AE109&lt;CZ$3,10,(CZ$2-'[1]Indicator Data'!AE109)/(CZ$2-CZ$3)*10)),1))</f>
        <v>2</v>
      </c>
      <c r="DA108" s="47">
        <f t="shared" si="136"/>
        <v>5.6</v>
      </c>
      <c r="DB108" s="47">
        <f t="shared" si="137"/>
        <v>3.6</v>
      </c>
      <c r="DC108" s="49">
        <f t="shared" si="118"/>
        <v>5.6</v>
      </c>
      <c r="DD108" s="51">
        <f t="shared" si="119"/>
        <v>4.9000000000000004</v>
      </c>
      <c r="DE108" s="47">
        <f>ROUND(IF('[1]Indicator Data'!AH109=0,0,IF('[1]Indicator Data'!AH109&gt;DE$2,10,IF('[1]Indicator Data'!AH109&lt;DE$3,0,10-(DE$2-'[1]Indicator Data'!AH109)/(DE$2-DE$3)*10))),1)</f>
        <v>0.2</v>
      </c>
      <c r="DF108" s="47">
        <f>ROUND(IF('[1]Indicator Data'!AI109=0,0,IF(LOG('[1]Indicator Data'!AI109)&gt;LOG(DF$2),10,IF(LOG('[1]Indicator Data'!AI109)&lt;LOG(DF$3),0,10-(LOG(DF$2)-LOG('[1]Indicator Data'!AI109))/(LOG(DF$2)-LOG(DF$3))*10))),1)</f>
        <v>1.8</v>
      </c>
      <c r="DG108" s="49">
        <f t="shared" si="120"/>
        <v>1</v>
      </c>
      <c r="DH108" s="47">
        <f>'[1]Indicator Data'!AJ109</f>
        <v>0</v>
      </c>
      <c r="DI108" s="47">
        <f>'[1]Indicator Data'!AK109</f>
        <v>0</v>
      </c>
      <c r="DJ108" s="49">
        <f t="shared" si="121"/>
        <v>0</v>
      </c>
      <c r="DK108" s="51">
        <f t="shared" si="122"/>
        <v>0.7</v>
      </c>
      <c r="DL108" s="20"/>
      <c r="DM108" s="52"/>
    </row>
    <row r="109" spans="1:117" s="6" customFormat="1" x14ac:dyDescent="0.3">
      <c r="A109" s="44" t="str">
        <f>'[1]Indicator Data'!A110</f>
        <v>Maldives</v>
      </c>
      <c r="B109" s="45" t="str">
        <f>'[1]Indicator Data'!B110</f>
        <v>MDV</v>
      </c>
      <c r="C109" s="46">
        <f>ROUND(IF('[1]Indicator Data'!C110=0,0.1,IF(LOG('[1]Indicator Data'!C110)&gt;C$2,10,IF(LOG('[1]Indicator Data'!C110)&lt;C$3,0,10-(C$2-LOG('[1]Indicator Data'!C110))/(C$2-C$3)*10))),1)</f>
        <v>0.1</v>
      </c>
      <c r="D109" s="47">
        <f>ROUND(IF('[1]Indicator Data'!D110=0,0.1,IF(LOG('[1]Indicator Data'!D110)&gt;D$2,10,IF(LOG('[1]Indicator Data'!D110)&lt;D$3,0,10-(D$2-LOG('[1]Indicator Data'!D110))/(D$2-D$3)*10))),1)</f>
        <v>0.1</v>
      </c>
      <c r="E109" s="47">
        <f t="shared" si="79"/>
        <v>0.1</v>
      </c>
      <c r="F109" s="47">
        <f>IF('[1]Indicator Data'!E110="No data",0.1,(ROUND(IF('[1]Indicator Data'!E110=0,0,IF(LOG('[1]Indicator Data'!E110)&gt;F$2,10,IF(LOG('[1]Indicator Data'!E110)&lt;F$3,0,10-(F$2-LOG('[1]Indicator Data'!E110))/(F$2-F$3)*10))),1)))</f>
        <v>0.1</v>
      </c>
      <c r="G109" s="47">
        <f>ROUND(IF('[1]Indicator Data'!F110=0,0,IF(LOG('[1]Indicator Data'!F110)&gt;G$2,10,IF(LOG('[1]Indicator Data'!F110)&lt;G$3,0,10-(G$2-LOG('[1]Indicator Data'!F110))/(G$2-G$3)*10))),1)</f>
        <v>7.1</v>
      </c>
      <c r="H109" s="47">
        <f>ROUND(IF('[1]Indicator Data'!G110=0,0,IF(LOG('[1]Indicator Data'!G110)&gt;H$2,10,IF(LOG('[1]Indicator Data'!G110)&lt;H$3,0,10-(H$2-LOG('[1]Indicator Data'!G110))/(H$2-H$3)*10))),1)</f>
        <v>0</v>
      </c>
      <c r="I109" s="47">
        <f>ROUND(IF('[1]Indicator Data'!H110=0,0,IF(LOG('[1]Indicator Data'!H110)&gt;I$2,10,IF(LOG('[1]Indicator Data'!H110)&lt;I$3,0,10-(I$2-LOG('[1]Indicator Data'!H110))/(I$2-I$3)*10))),1)</f>
        <v>0</v>
      </c>
      <c r="J109" s="47">
        <f t="shared" si="80"/>
        <v>0</v>
      </c>
      <c r="K109" s="47">
        <f>ROUND(IF('[1]Indicator Data'!I110=0,0,IF(LOG('[1]Indicator Data'!I110)&gt;K$2,10,IF(LOG('[1]Indicator Data'!I110)&lt;K$3,0,10-(K$2-LOG('[1]Indicator Data'!I110))/(K$2-K$3)*10))),1)</f>
        <v>0</v>
      </c>
      <c r="L109" s="47">
        <f t="shared" si="81"/>
        <v>0</v>
      </c>
      <c r="M109" s="47">
        <f>ROUND(IF('[1]Indicator Data'!J110=0,0,IF(LOG('[1]Indicator Data'!J110)&gt;M$2,10,IF(LOG('[1]Indicator Data'!J110)&lt;M$3,0,10-(M$2-LOG('[1]Indicator Data'!J110))/(M$2-M$3)*10))),1)</f>
        <v>0</v>
      </c>
      <c r="N109" s="48">
        <f>'[1]Indicator Data'!C110/'[1]Indicator Data'!$CB110</f>
        <v>0</v>
      </c>
      <c r="O109" s="48">
        <f>'[1]Indicator Data'!D110/'[1]Indicator Data'!$CB110</f>
        <v>0</v>
      </c>
      <c r="P109" s="48" t="str">
        <f>IF(F109=0.1,"x",'[1]Indicator Data'!E110/'[1]Indicator Data'!$CB110)</f>
        <v>x</v>
      </c>
      <c r="Q109" s="48">
        <f>'[1]Indicator Data'!F110/'[1]Indicator Data'!$CB110</f>
        <v>5.238837695960754E-4</v>
      </c>
      <c r="R109" s="48">
        <f>'[1]Indicator Data'!G110/'[1]Indicator Data'!$CB110</f>
        <v>0</v>
      </c>
      <c r="S109" s="48">
        <f>'[1]Indicator Data'!H110/'[1]Indicator Data'!$CB110</f>
        <v>0</v>
      </c>
      <c r="T109" s="48">
        <f>'[1]Indicator Data'!I110/'[1]Indicator Data'!$CB110</f>
        <v>0</v>
      </c>
      <c r="U109" s="48">
        <f>'[1]Indicator Data'!J110/'[1]Indicator Data'!$CB110</f>
        <v>0</v>
      </c>
      <c r="V109" s="47">
        <f t="shared" si="138"/>
        <v>0</v>
      </c>
      <c r="W109" s="47">
        <f t="shared" si="139"/>
        <v>0</v>
      </c>
      <c r="X109" s="47">
        <f t="shared" si="84"/>
        <v>0</v>
      </c>
      <c r="Y109" s="47">
        <f t="shared" si="140"/>
        <v>0.1</v>
      </c>
      <c r="Z109" s="47">
        <f t="shared" si="141"/>
        <v>10</v>
      </c>
      <c r="AA109" s="47">
        <f t="shared" si="142"/>
        <v>0</v>
      </c>
      <c r="AB109" s="47">
        <f t="shared" si="143"/>
        <v>0</v>
      </c>
      <c r="AC109" s="47">
        <f t="shared" si="89"/>
        <v>0</v>
      </c>
      <c r="AD109" s="47">
        <f t="shared" si="144"/>
        <v>0</v>
      </c>
      <c r="AE109" s="47">
        <f t="shared" si="91"/>
        <v>0</v>
      </c>
      <c r="AF109" s="47">
        <f t="shared" si="145"/>
        <v>0</v>
      </c>
      <c r="AG109" s="47">
        <f>ROUND(IF('[1]Indicator Data'!K110=0,0,IF('[1]Indicator Data'!K110&gt;AG$2,10,IF('[1]Indicator Data'!K110&lt;AG$3,0,10-(AG$2-'[1]Indicator Data'!K110)/(AG$2-AG$3)*10))),1)</f>
        <v>0</v>
      </c>
      <c r="AH109" s="47">
        <f t="shared" si="146"/>
        <v>0.1</v>
      </c>
      <c r="AI109" s="47">
        <f t="shared" si="146"/>
        <v>0.1</v>
      </c>
      <c r="AJ109" s="47">
        <f t="shared" si="147"/>
        <v>0</v>
      </c>
      <c r="AK109" s="47">
        <f t="shared" si="147"/>
        <v>0</v>
      </c>
      <c r="AL109" s="47">
        <f t="shared" si="95"/>
        <v>0</v>
      </c>
      <c r="AM109" s="47">
        <f t="shared" si="96"/>
        <v>0</v>
      </c>
      <c r="AN109" s="47">
        <f t="shared" si="97"/>
        <v>0</v>
      </c>
      <c r="AO109" s="49">
        <f t="shared" si="98"/>
        <v>0.1</v>
      </c>
      <c r="AP109" s="49">
        <f t="shared" si="123"/>
        <v>0.1</v>
      </c>
      <c r="AQ109" s="49">
        <f t="shared" si="99"/>
        <v>9</v>
      </c>
      <c r="AR109" s="49">
        <f t="shared" si="100"/>
        <v>0</v>
      </c>
      <c r="AS109" s="47">
        <f t="shared" si="101"/>
        <v>0</v>
      </c>
      <c r="AT109" s="47" t="str">
        <f>IF('[1]Indicator Data'!L110="No data","x",IF('[1]Indicator Data'!CC110&lt;1000,"x",ROUND((IF('[1]Indicator Data'!L110&gt;AT$2,10,IF('[1]Indicator Data'!L110&lt;AT$3,0,10-(AT$2-'[1]Indicator Data'!L110)/(AT$2-AT$3)*10))),1)))</f>
        <v>x</v>
      </c>
      <c r="AU109" s="49">
        <f t="shared" si="102"/>
        <v>0</v>
      </c>
      <c r="AV109" s="47" t="str">
        <f>IF('[1]Indicator Data'!M110="No data","x",ROUND(IF('[1]Indicator Data'!M110=0,0,IF(LOG('[1]Indicator Data'!M110)&gt;AV$2,10,IF(LOG('[1]Indicator Data'!M110)&lt;AV$3,0,10-(AV$2-LOG('[1]Indicator Data'!M110))/(AV$2-AV$3)*10))),1))</f>
        <v>x</v>
      </c>
      <c r="AW109" s="48" t="str">
        <f>IF(AV109="x","x",'[1]Indicator Data'!M110/'[1]Indicator Data'!$CB110)</f>
        <v>x</v>
      </c>
      <c r="AX109" s="47" t="str">
        <f t="shared" si="148"/>
        <v>x</v>
      </c>
      <c r="AY109" s="47" t="str">
        <f t="shared" si="124"/>
        <v>x</v>
      </c>
      <c r="AZ109" s="47" t="str">
        <f>IF('[1]Indicator Data'!N110="No data","x",ROUND(IF('[1]Indicator Data'!N110=0,0,IF(LOG('[1]Indicator Data'!N110)&gt;AZ$2,10,IF(LOG('[1]Indicator Data'!N110)&lt;AZ$3,0,10-(AZ$2-LOG('[1]Indicator Data'!N110))/(AZ$2-AZ$3)*10))),1))</f>
        <v>x</v>
      </c>
      <c r="BA109" s="48" t="str">
        <f>IF(AZ109="x","x",'[1]Indicator Data'!N110/'[1]Indicator Data'!$CB110)</f>
        <v>x</v>
      </c>
      <c r="BB109" s="47" t="str">
        <f t="shared" si="149"/>
        <v>x</v>
      </c>
      <c r="BC109" s="47" t="str">
        <f t="shared" si="125"/>
        <v>x</v>
      </c>
      <c r="BD109" s="47" t="str">
        <f>IF('[1]Indicator Data'!O110="No data","x",ROUND(IF('[1]Indicator Data'!O110=0,0,IF(LOG('[1]Indicator Data'!O110)&gt;BD$2,10,IF(LOG('[1]Indicator Data'!O110)&lt;BD$3,0,10-(BD$2-LOG('[1]Indicator Data'!O110))/(BD$2-BD$3)*10))),1))</f>
        <v>x</v>
      </c>
      <c r="BE109" s="48" t="str">
        <f>IF(BD109="x","x",'[1]Indicator Data'!O110/'[1]Indicator Data'!$CB110)</f>
        <v>x</v>
      </c>
      <c r="BF109" s="47" t="str">
        <f t="shared" si="150"/>
        <v>x</v>
      </c>
      <c r="BG109" s="47" t="str">
        <f t="shared" si="126"/>
        <v>x</v>
      </c>
      <c r="BH109" s="47" t="str">
        <f>IF('[1]Indicator Data'!P110="No data","x",ROUND(IF('[1]Indicator Data'!P110=0,0,IF(LOG('[1]Indicator Data'!P110)&gt;BH$2,10,IF(LOG('[1]Indicator Data'!P110)&lt;BH$3,0,10-(BH$2-LOG('[1]Indicator Data'!P110))/(BH$2-BH$3)*10))),1))</f>
        <v>x</v>
      </c>
      <c r="BI109" s="48" t="str">
        <f>IF(BH109="x","x",'[1]Indicator Data'!P110/'[1]Indicator Data'!$CB110)</f>
        <v>x</v>
      </c>
      <c r="BJ109" s="47" t="str">
        <f t="shared" si="151"/>
        <v>x</v>
      </c>
      <c r="BK109" s="47" t="str">
        <f t="shared" si="127"/>
        <v>x</v>
      </c>
      <c r="BL109" s="47" t="str">
        <f t="shared" si="128"/>
        <v>x</v>
      </c>
      <c r="BM109" s="47">
        <f>ROUND(IF('[1]Indicator Data'!Q110=0,0,IF(LOG('[1]Indicator Data'!Q110)&gt;BM$2,10,IF(LOG('[1]Indicator Data'!Q110)&lt;BM$3,0,10-(BM$2-LOG('[1]Indicator Data'!Q110))/(BM$2-BM$3)*10))),1)</f>
        <v>0</v>
      </c>
      <c r="BN109" s="50">
        <f>'[1]Indicator Data'!R110</f>
        <v>0</v>
      </c>
      <c r="BO109" s="47">
        <f t="shared" si="152"/>
        <v>0</v>
      </c>
      <c r="BP109" s="47">
        <f t="shared" si="108"/>
        <v>0</v>
      </c>
      <c r="BQ109" s="47">
        <f>ROUND(IF('[1]Indicator Data'!S110=0,0,IF(LOG('[1]Indicator Data'!S110)&gt;BQ$2,10,IF(LOG('[1]Indicator Data'!S110)&lt;BQ$3,0,10-(BQ$2-LOG('[1]Indicator Data'!S110))/(BQ$2-BQ$3)*10))),1)</f>
        <v>0</v>
      </c>
      <c r="BR109" s="50">
        <f>'[1]Indicator Data'!T110</f>
        <v>0</v>
      </c>
      <c r="BS109" s="47">
        <f t="shared" si="153"/>
        <v>0</v>
      </c>
      <c r="BT109" s="47">
        <f t="shared" si="110"/>
        <v>0</v>
      </c>
      <c r="BU109" s="47">
        <f t="shared" si="111"/>
        <v>0</v>
      </c>
      <c r="BV109" s="47">
        <f>ROUND(IF('[1]Indicator Data'!U110=0,0,IF(LOG('[1]Indicator Data'!U110)&gt;BV$2,10,IF(LOG('[1]Indicator Data'!U110)&lt;BV$3,0,10-(BV$2-LOG('[1]Indicator Data'!U110))/(BV$2-BV$3)*10))),1)</f>
        <v>0</v>
      </c>
      <c r="BW109" s="48">
        <f>'[1]Indicator Data'!U110/'[1]Indicator Data'!$CB110</f>
        <v>0</v>
      </c>
      <c r="BX109" s="47">
        <f t="shared" si="154"/>
        <v>0</v>
      </c>
      <c r="BY109" s="47">
        <f t="shared" si="129"/>
        <v>0</v>
      </c>
      <c r="BZ109" s="47">
        <f>ROUND(IF('[1]Indicator Data'!V110=0,0,IF(LOG('[1]Indicator Data'!V110)&gt;BZ$2,10,IF(LOG('[1]Indicator Data'!V110)&lt;BZ$3,0,10-(BZ$2-LOG('[1]Indicator Data'!V110))/(BZ$2-BZ$3)*10))),1)</f>
        <v>4.5999999999999996</v>
      </c>
      <c r="CA109" s="48">
        <f>IF('[1]Indicator Data'!V110/'[1]Indicator Data'!$CB110&gt;1,1,'[1]Indicator Data'!V110/'[1]Indicator Data'!$CB110)</f>
        <v>4.3116926445799203E-2</v>
      </c>
      <c r="CB109" s="47">
        <f t="shared" si="155"/>
        <v>0.4</v>
      </c>
      <c r="CC109" s="47">
        <f t="shared" si="130"/>
        <v>2.8</v>
      </c>
      <c r="CD109" s="47">
        <f>ROUND(IF('[1]Indicator Data'!W110=0,0,IF(LOG('[1]Indicator Data'!W110)&gt;CD$2,10,IF(LOG('[1]Indicator Data'!W110)&lt;CD$3,0,10-(CD$2-LOG('[1]Indicator Data'!W110))/(CD$2-CD$3)*10))),1)</f>
        <v>0</v>
      </c>
      <c r="CE109" s="48">
        <f>'[1]Indicator Data'!W110/'[1]Indicator Data'!$CB110</f>
        <v>0</v>
      </c>
      <c r="CF109" s="47">
        <f t="shared" si="156"/>
        <v>0</v>
      </c>
      <c r="CG109" s="47">
        <f t="shared" si="131"/>
        <v>0</v>
      </c>
      <c r="CH109" s="47">
        <f t="shared" si="115"/>
        <v>0.8</v>
      </c>
      <c r="CI109" s="47">
        <f>IF('[1]Indicator Data'!BR110="No data","x",ROUND(IF('[1]Indicator Data'!BR110&gt;CI$2,0,IF('[1]Indicator Data'!BR110&lt;CI$3,10,(CI$2-'[1]Indicator Data'!BR110)/(CI$2-CI$3)*10)),1))</f>
        <v>0.1</v>
      </c>
      <c r="CJ109" s="47">
        <f>IF('[1]Indicator Data'!BS110="No data","x",ROUND(IF('[1]Indicator Data'!BS110&gt;CJ$2,0,IF('[1]Indicator Data'!BS110&lt;CJ$3,10,(CJ$2-'[1]Indicator Data'!BS110)/(CJ$2-CJ$3)*10)),1))</f>
        <v>0.1</v>
      </c>
      <c r="CK109" s="47">
        <f>IF('[1]Indicator Data'!AC110="No data","x",ROUND(IF('[1]Indicator Data'!AC110&gt;CK$2,0,IF('[1]Indicator Data'!AC110&lt;CK$3,10,(CK$2-'[1]Indicator Data'!AC110)/(CK$2-CK$3)*10)),1))</f>
        <v>0.4</v>
      </c>
      <c r="CL109" s="47">
        <f t="shared" si="116"/>
        <v>0.2</v>
      </c>
      <c r="CM109" s="47">
        <f>IF('[1]Indicator Data'!X110="No data","x",ROUND(IF(LOG('[1]Indicator Data'!X110)&gt;CM$2,10,IF(LOG('[1]Indicator Data'!X110)&lt;CM$3,0,10-(CM$2-LOG('[1]Indicator Data'!X110))/(CM$2-CM$3)*10)),1))</f>
        <v>10</v>
      </c>
      <c r="CN109" s="47">
        <f>IF('[1]Indicator Data'!Y110="No data","x",ROUND(IF('[1]Indicator Data'!Y110&gt;CN$2,10,IF('[1]Indicator Data'!Y110&lt;CN$3,0,10-(CN$2-'[1]Indicator Data'!Y110)/(CN$2-CN$3)*10)),1))</f>
        <v>5.7</v>
      </c>
      <c r="CO109" s="47">
        <f>IF('[1]Indicator Data'!Z110="No data","x",ROUND(IF('[1]Indicator Data'!Z110&gt;CO$2,10,IF('[1]Indicator Data'!Z110&lt;CO$3,0,10-(CO$2-'[1]Indicator Data'!Z110)/(CO$2-CO$3)*10)),1))</f>
        <v>4.0999999999999996</v>
      </c>
      <c r="CP109" s="47">
        <f>IF('[1]Indicator Data'!AA110="No data","x",ROUND(IF('[1]Indicator Data'!AA110&gt;CP$2,10,IF('[1]Indicator Data'!AA110&lt;CP$3,0,10-(CP$2-'[1]Indicator Data'!AA110)/(CP$2-CP$3)*10)),1))</f>
        <v>8.5</v>
      </c>
      <c r="CQ109" s="47">
        <f t="shared" si="132"/>
        <v>7.1</v>
      </c>
      <c r="CR109" s="47">
        <f t="shared" si="133"/>
        <v>4.8</v>
      </c>
      <c r="CS109" s="47">
        <f>IF('[1]Indicator Data'!AF110="No data","x",ROUND(IF('[1]Indicator Data'!AF110&gt;CS$2,10,IF('[1]Indicator Data'!AF110&lt;CS$3,0,10-(CS$2-'[1]Indicator Data'!AF110)/(CS$2-CS$3)*10)),1))</f>
        <v>3.3</v>
      </c>
      <c r="CT109" s="47">
        <f>IF('[1]Indicator Data'!AG110="No data","x",ROUND(IF('[1]Indicator Data'!AG110&gt;CT$2,10,IF('[1]Indicator Data'!AG110&lt;CT$3,0,10-(CT$2-'[1]Indicator Data'!AG110)/(CT$2-CT$3)*10)),1))</f>
        <v>1.1000000000000001</v>
      </c>
      <c r="CU109" s="47">
        <f t="shared" si="134"/>
        <v>5.5</v>
      </c>
      <c r="CV109" s="47">
        <f>IF('[1]Indicator Data'!AB110="No data","x",ROUND(IF('[1]Indicator Data'!AB110&gt;CV$2,10,IF('[1]Indicator Data'!AB110&lt;CV$3,0,10-(CV$2-'[1]Indicator Data'!AB110)/(CV$2-CV$3)*10)),1))</f>
        <v>0</v>
      </c>
      <c r="CW109" s="47">
        <f t="shared" si="135"/>
        <v>0.2</v>
      </c>
      <c r="CX109" s="48" t="str">
        <f>IF('[1]Indicator Data'!AD110="No data","x",'[1]Indicator Data'!AD110/'[1]Indicator Data'!$CA110)</f>
        <v>x</v>
      </c>
      <c r="CY109" s="47" t="str">
        <f t="shared" si="157"/>
        <v>x</v>
      </c>
      <c r="CZ109" s="47">
        <f>IF('[1]Indicator Data'!AE110="No data","x",ROUND(IF('[1]Indicator Data'!AE110&gt;CZ$2,0,IF('[1]Indicator Data'!AE110&lt;CZ$3,10,(CZ$2-'[1]Indicator Data'!AE110)/(CZ$2-CZ$3)*10)),1))</f>
        <v>2</v>
      </c>
      <c r="DA109" s="47">
        <f t="shared" si="136"/>
        <v>2</v>
      </c>
      <c r="DB109" s="47">
        <f t="shared" si="137"/>
        <v>2.6</v>
      </c>
      <c r="DC109" s="49">
        <f t="shared" si="118"/>
        <v>2.9</v>
      </c>
      <c r="DD109" s="51">
        <f t="shared" si="119"/>
        <v>3.1</v>
      </c>
      <c r="DE109" s="47">
        <f>ROUND(IF('[1]Indicator Data'!AH110=0,0,IF('[1]Indicator Data'!AH110&gt;DE$2,10,IF('[1]Indicator Data'!AH110&lt;DE$3,0,10-(DE$2-'[1]Indicator Data'!AH110)/(DE$2-DE$3)*10))),1)</f>
        <v>0.1</v>
      </c>
      <c r="DF109" s="47">
        <f>ROUND(IF('[1]Indicator Data'!AI110=0,0,IF(LOG('[1]Indicator Data'!AI110)&gt;LOG(DF$2),10,IF(LOG('[1]Indicator Data'!AI110)&lt;LOG(DF$3),0,10-(LOG(DF$2)-LOG('[1]Indicator Data'!AI110))/(LOG(DF$2)-LOG(DF$3))*10))),1)</f>
        <v>0.5</v>
      </c>
      <c r="DG109" s="49">
        <f t="shared" si="120"/>
        <v>0.3</v>
      </c>
      <c r="DH109" s="47">
        <f>'[1]Indicator Data'!AJ110</f>
        <v>0</v>
      </c>
      <c r="DI109" s="47">
        <f>'[1]Indicator Data'!AK110</f>
        <v>0</v>
      </c>
      <c r="DJ109" s="49">
        <f t="shared" si="121"/>
        <v>0</v>
      </c>
      <c r="DK109" s="51">
        <f t="shared" si="122"/>
        <v>0.2</v>
      </c>
      <c r="DL109" s="20"/>
      <c r="DM109" s="52"/>
    </row>
    <row r="110" spans="1:117" s="6" customFormat="1" x14ac:dyDescent="0.3">
      <c r="A110" s="44" t="str">
        <f>'[1]Indicator Data'!A111</f>
        <v>Mali</v>
      </c>
      <c r="B110" s="45" t="str">
        <f>'[1]Indicator Data'!B111</f>
        <v>MLI</v>
      </c>
      <c r="C110" s="46">
        <f>ROUND(IF('[1]Indicator Data'!C111=0,0.1,IF(LOG('[1]Indicator Data'!C111)&gt;C$2,10,IF(LOG('[1]Indicator Data'!C111)&lt;C$3,0,10-(C$2-LOG('[1]Indicator Data'!C111))/(C$2-C$3)*10))),1)</f>
        <v>0.1</v>
      </c>
      <c r="D110" s="47">
        <f>ROUND(IF('[1]Indicator Data'!D111=0,0.1,IF(LOG('[1]Indicator Data'!D111)&gt;D$2,10,IF(LOG('[1]Indicator Data'!D111)&lt;D$3,0,10-(D$2-LOG('[1]Indicator Data'!D111))/(D$2-D$3)*10))),1)</f>
        <v>0.1</v>
      </c>
      <c r="E110" s="47">
        <f t="shared" si="79"/>
        <v>0.1</v>
      </c>
      <c r="F110" s="47">
        <f>IF('[1]Indicator Data'!E111="No data",0.1,(ROUND(IF('[1]Indicator Data'!E111=0,0,IF(LOG('[1]Indicator Data'!E111)&gt;F$2,10,IF(LOG('[1]Indicator Data'!E111)&lt;F$3,0,10-(F$2-LOG('[1]Indicator Data'!E111))/(F$2-F$3)*10))),1)))</f>
        <v>7.9</v>
      </c>
      <c r="G110" s="47">
        <f>ROUND(IF('[1]Indicator Data'!F111=0,0,IF(LOG('[1]Indicator Data'!F111)&gt;G$2,10,IF(LOG('[1]Indicator Data'!F111)&lt;G$3,0,10-(G$2-LOG('[1]Indicator Data'!F111))/(G$2-G$3)*10))),1)</f>
        <v>0</v>
      </c>
      <c r="H110" s="47">
        <f>ROUND(IF('[1]Indicator Data'!G111=0,0,IF(LOG('[1]Indicator Data'!G111)&gt;H$2,10,IF(LOG('[1]Indicator Data'!G111)&lt;H$3,0,10-(H$2-LOG('[1]Indicator Data'!G111))/(H$2-H$3)*10))),1)</f>
        <v>0</v>
      </c>
      <c r="I110" s="47">
        <f>ROUND(IF('[1]Indicator Data'!H111=0,0,IF(LOG('[1]Indicator Data'!H111)&gt;I$2,10,IF(LOG('[1]Indicator Data'!H111)&lt;I$3,0,10-(I$2-LOG('[1]Indicator Data'!H111))/(I$2-I$3)*10))),1)</f>
        <v>0</v>
      </c>
      <c r="J110" s="47">
        <f t="shared" si="80"/>
        <v>0</v>
      </c>
      <c r="K110" s="47">
        <f>ROUND(IF('[1]Indicator Data'!I111=0,0,IF(LOG('[1]Indicator Data'!I111)&gt;K$2,10,IF(LOG('[1]Indicator Data'!I111)&lt;K$3,0,10-(K$2-LOG('[1]Indicator Data'!I111))/(K$2-K$3)*10))),1)</f>
        <v>0</v>
      </c>
      <c r="L110" s="47">
        <f t="shared" si="81"/>
        <v>0</v>
      </c>
      <c r="M110" s="47">
        <f>ROUND(IF('[1]Indicator Data'!J111=0,0,IF(LOG('[1]Indicator Data'!J111)&gt;M$2,10,IF(LOG('[1]Indicator Data'!J111)&lt;M$3,0,10-(M$2-LOG('[1]Indicator Data'!J111))/(M$2-M$3)*10))),1)</f>
        <v>10</v>
      </c>
      <c r="N110" s="48">
        <f>'[1]Indicator Data'!C111/'[1]Indicator Data'!$CB111</f>
        <v>0</v>
      </c>
      <c r="O110" s="48">
        <f>'[1]Indicator Data'!D111/'[1]Indicator Data'!$CB111</f>
        <v>0</v>
      </c>
      <c r="P110" s="48">
        <f>IF(F110=0.1,"x",'[1]Indicator Data'!E111/'[1]Indicator Data'!$CB111)</f>
        <v>8.3602789375283783E-3</v>
      </c>
      <c r="Q110" s="48">
        <f>'[1]Indicator Data'!F111/'[1]Indicator Data'!$CB111</f>
        <v>0</v>
      </c>
      <c r="R110" s="48">
        <f>'[1]Indicator Data'!G111/'[1]Indicator Data'!$CB111</f>
        <v>0</v>
      </c>
      <c r="S110" s="48">
        <f>'[1]Indicator Data'!H111/'[1]Indicator Data'!$CB111</f>
        <v>0</v>
      </c>
      <c r="T110" s="48">
        <f>'[1]Indicator Data'!I111/'[1]Indicator Data'!$CB111</f>
        <v>0</v>
      </c>
      <c r="U110" s="48">
        <f>'[1]Indicator Data'!J111/'[1]Indicator Data'!$CB111</f>
        <v>8.804999946621565E-3</v>
      </c>
      <c r="V110" s="47">
        <f t="shared" si="138"/>
        <v>0</v>
      </c>
      <c r="W110" s="47">
        <f t="shared" si="139"/>
        <v>0</v>
      </c>
      <c r="X110" s="47">
        <f t="shared" si="84"/>
        <v>0</v>
      </c>
      <c r="Y110" s="47">
        <f t="shared" si="140"/>
        <v>5.6</v>
      </c>
      <c r="Z110" s="47">
        <f t="shared" si="141"/>
        <v>0</v>
      </c>
      <c r="AA110" s="47">
        <f t="shared" si="142"/>
        <v>0</v>
      </c>
      <c r="AB110" s="47">
        <f t="shared" si="143"/>
        <v>0</v>
      </c>
      <c r="AC110" s="47">
        <f t="shared" si="89"/>
        <v>0</v>
      </c>
      <c r="AD110" s="47">
        <f t="shared" si="144"/>
        <v>0</v>
      </c>
      <c r="AE110" s="47">
        <f t="shared" si="91"/>
        <v>0</v>
      </c>
      <c r="AF110" s="47">
        <f t="shared" si="145"/>
        <v>2.9</v>
      </c>
      <c r="AG110" s="47">
        <f>ROUND(IF('[1]Indicator Data'!K111=0,0,IF('[1]Indicator Data'!K111&gt;AG$2,10,IF('[1]Indicator Data'!K111&lt;AG$3,0,10-(AG$2-'[1]Indicator Data'!K111)/(AG$2-AG$3)*10))),1)</f>
        <v>6.7</v>
      </c>
      <c r="AH110" s="47">
        <f t="shared" si="146"/>
        <v>0.1</v>
      </c>
      <c r="AI110" s="47">
        <f t="shared" si="146"/>
        <v>0.1</v>
      </c>
      <c r="AJ110" s="47">
        <f t="shared" si="147"/>
        <v>0</v>
      </c>
      <c r="AK110" s="47">
        <f t="shared" si="147"/>
        <v>0</v>
      </c>
      <c r="AL110" s="47">
        <f t="shared" si="95"/>
        <v>0</v>
      </c>
      <c r="AM110" s="47">
        <f t="shared" si="96"/>
        <v>0</v>
      </c>
      <c r="AN110" s="47">
        <f t="shared" si="97"/>
        <v>8.1</v>
      </c>
      <c r="AO110" s="49">
        <f t="shared" si="98"/>
        <v>0.1</v>
      </c>
      <c r="AP110" s="49">
        <f t="shared" si="123"/>
        <v>6.9</v>
      </c>
      <c r="AQ110" s="49">
        <f t="shared" si="99"/>
        <v>0</v>
      </c>
      <c r="AR110" s="49">
        <f t="shared" si="100"/>
        <v>0</v>
      </c>
      <c r="AS110" s="47">
        <f t="shared" si="101"/>
        <v>7.4</v>
      </c>
      <c r="AT110" s="47">
        <f>IF('[1]Indicator Data'!L111="No data","x",IF('[1]Indicator Data'!CC111&lt;1000,"x",ROUND((IF('[1]Indicator Data'!L111&gt;AT$2,10,IF('[1]Indicator Data'!L111&lt;AT$3,0,10-(AT$2-'[1]Indicator Data'!L111)/(AT$2-AT$3)*10))),1)))</f>
        <v>6.7</v>
      </c>
      <c r="AU110" s="49">
        <f t="shared" si="102"/>
        <v>7.1</v>
      </c>
      <c r="AV110" s="47">
        <f>IF('[1]Indicator Data'!M111="No data","x",ROUND(IF('[1]Indicator Data'!M111=0,0,IF(LOG('[1]Indicator Data'!M111)&gt;AV$2,10,IF(LOG('[1]Indicator Data'!M111)&lt;AV$3,0,10-(AV$2-LOG('[1]Indicator Data'!M111))/(AV$2-AV$3)*10))),1))</f>
        <v>8.5</v>
      </c>
      <c r="AW110" s="48">
        <f>IF(AV110="x","x",'[1]Indicator Data'!M111/'[1]Indicator Data'!$CB111)</f>
        <v>0.5343225195637642</v>
      </c>
      <c r="AX110" s="47">
        <f t="shared" si="148"/>
        <v>5.9</v>
      </c>
      <c r="AY110" s="47">
        <f t="shared" si="124"/>
        <v>7.4</v>
      </c>
      <c r="AZ110" s="47">
        <f>IF('[1]Indicator Data'!N111="No data","x",ROUND(IF('[1]Indicator Data'!N111=0,0,IF(LOG('[1]Indicator Data'!N111)&gt;AZ$2,10,IF(LOG('[1]Indicator Data'!N111)&lt;AZ$3,0,10-(AZ$2-LOG('[1]Indicator Data'!N111))/(AZ$2-AZ$3)*10))),1))</f>
        <v>0</v>
      </c>
      <c r="BA110" s="48">
        <f>IF(AZ110="x","x",'[1]Indicator Data'!N111/'[1]Indicator Data'!$CB111)</f>
        <v>0</v>
      </c>
      <c r="BB110" s="47">
        <f t="shared" si="149"/>
        <v>0</v>
      </c>
      <c r="BC110" s="47">
        <f t="shared" si="125"/>
        <v>0</v>
      </c>
      <c r="BD110" s="47">
        <f>IF('[1]Indicator Data'!O111="No data","x",ROUND(IF('[1]Indicator Data'!O111=0,0,IF(LOG('[1]Indicator Data'!O111)&gt;BD$2,10,IF(LOG('[1]Indicator Data'!O111)&lt;BD$3,0,10-(BD$2-LOG('[1]Indicator Data'!O111))/(BD$2-BD$3)*10))),1))</f>
        <v>8.6999999999999993</v>
      </c>
      <c r="BE110" s="48">
        <f>IF(BD110="x","x",'[1]Indicator Data'!O111/'[1]Indicator Data'!$CB111)</f>
        <v>9.1516100645152212E-2</v>
      </c>
      <c r="BF110" s="47">
        <f t="shared" si="150"/>
        <v>9.1999999999999993</v>
      </c>
      <c r="BG110" s="47">
        <f t="shared" si="126"/>
        <v>9</v>
      </c>
      <c r="BH110" s="47">
        <f>IF('[1]Indicator Data'!P111="No data","x",ROUND(IF('[1]Indicator Data'!P111=0,0,IF(LOG('[1]Indicator Data'!P111)&gt;BH$2,10,IF(LOG('[1]Indicator Data'!P111)&lt;BH$3,0,10-(BH$2-LOG('[1]Indicator Data'!P111))/(BH$2-BH$3)*10))),1))</f>
        <v>0</v>
      </c>
      <c r="BI110" s="48">
        <f>IF(BH110="x","x",'[1]Indicator Data'!P111/'[1]Indicator Data'!$CB111)</f>
        <v>0</v>
      </c>
      <c r="BJ110" s="47">
        <f t="shared" si="151"/>
        <v>0</v>
      </c>
      <c r="BK110" s="47">
        <f t="shared" si="127"/>
        <v>0</v>
      </c>
      <c r="BL110" s="47">
        <f t="shared" si="128"/>
        <v>5.5</v>
      </c>
      <c r="BM110" s="47">
        <f>ROUND(IF('[1]Indicator Data'!Q111=0,0,IF(LOG('[1]Indicator Data'!Q111)&gt;BM$2,10,IF(LOG('[1]Indicator Data'!Q111)&lt;BM$3,0,10-(BM$2-LOG('[1]Indicator Data'!Q111))/(BM$2-BM$3)*10))),1)</f>
        <v>0</v>
      </c>
      <c r="BN110" s="50">
        <f>'[1]Indicator Data'!R111</f>
        <v>0</v>
      </c>
      <c r="BO110" s="47">
        <f t="shared" si="152"/>
        <v>0</v>
      </c>
      <c r="BP110" s="47">
        <f t="shared" si="108"/>
        <v>0</v>
      </c>
      <c r="BQ110" s="47">
        <f>ROUND(IF('[1]Indicator Data'!S111=0,0,IF(LOG('[1]Indicator Data'!S111)&gt;BQ$2,10,IF(LOG('[1]Indicator Data'!S111)&lt;BQ$3,0,10-(BQ$2-LOG('[1]Indicator Data'!S111))/(BQ$2-BQ$3)*10))),1)</f>
        <v>9</v>
      </c>
      <c r="BR110" s="50">
        <f>'[1]Indicator Data'!T111</f>
        <v>0.98619343100000001</v>
      </c>
      <c r="BS110" s="47">
        <f t="shared" si="153"/>
        <v>9.9</v>
      </c>
      <c r="BT110" s="47">
        <f t="shared" si="110"/>
        <v>9.5</v>
      </c>
      <c r="BU110" s="47">
        <f t="shared" si="111"/>
        <v>6.9</v>
      </c>
      <c r="BV110" s="47">
        <f>ROUND(IF('[1]Indicator Data'!U111=0,0,IF(LOG('[1]Indicator Data'!U111)&gt;BV$2,10,IF(LOG('[1]Indicator Data'!U111)&lt;BV$3,0,10-(BV$2-LOG('[1]Indicator Data'!U111))/(BV$2-BV$3)*10))),1)</f>
        <v>7.9</v>
      </c>
      <c r="BW110" s="48">
        <f>'[1]Indicator Data'!U111/'[1]Indicator Data'!$CB111</f>
        <v>0.19262596231664222</v>
      </c>
      <c r="BX110" s="47">
        <f t="shared" si="154"/>
        <v>2.1</v>
      </c>
      <c r="BY110" s="47">
        <f t="shared" si="129"/>
        <v>5.7</v>
      </c>
      <c r="BZ110" s="47">
        <f>ROUND(IF('[1]Indicator Data'!V111=0,0,IF(LOG('[1]Indicator Data'!V111)&gt;BZ$2,10,IF(LOG('[1]Indicator Data'!V111)&lt;BZ$3,0,10-(BZ$2-LOG('[1]Indicator Data'!V111))/(BZ$2-BZ$3)*10))),1)</f>
        <v>8.9</v>
      </c>
      <c r="CA110" s="48">
        <f>IF('[1]Indicator Data'!V111/'[1]Indicator Data'!$CB111&gt;1,1,'[1]Indicator Data'!V111/'[1]Indicator Data'!$CB111)</f>
        <v>0.99080399039574318</v>
      </c>
      <c r="CB110" s="47">
        <f t="shared" si="155"/>
        <v>9.9</v>
      </c>
      <c r="CC110" s="47">
        <f t="shared" si="130"/>
        <v>9.5</v>
      </c>
      <c r="CD110" s="47">
        <f>ROUND(IF('[1]Indicator Data'!W111=0,0,IF(LOG('[1]Indicator Data'!W111)&gt;CD$2,10,IF(LOG('[1]Indicator Data'!W111)&lt;CD$3,0,10-(CD$2-LOG('[1]Indicator Data'!W111))/(CD$2-CD$3)*10))),1)</f>
        <v>8.8000000000000007</v>
      </c>
      <c r="CE110" s="48">
        <f>'[1]Indicator Data'!W111/'[1]Indicator Data'!$CB111</f>
        <v>0.88321035814203985</v>
      </c>
      <c r="CF110" s="47">
        <f t="shared" si="156"/>
        <v>8.8000000000000007</v>
      </c>
      <c r="CG110" s="47">
        <f t="shared" si="131"/>
        <v>8.8000000000000007</v>
      </c>
      <c r="CH110" s="47">
        <f t="shared" si="115"/>
        <v>8.1</v>
      </c>
      <c r="CI110" s="47">
        <f>IF('[1]Indicator Data'!BR111="No data","x",ROUND(IF('[1]Indicator Data'!BR111&gt;CI$2,0,IF('[1]Indicator Data'!BR111&lt;CI$3,10,(CI$2-'[1]Indicator Data'!BR111)/(CI$2-CI$3)*10)),1))</f>
        <v>6.7</v>
      </c>
      <c r="CJ110" s="47">
        <f>IF('[1]Indicator Data'!BS111="No data","x",ROUND(IF('[1]Indicator Data'!BS111&gt;CJ$2,0,IF('[1]Indicator Data'!BS111&lt;CJ$3,10,(CJ$2-'[1]Indicator Data'!BS111)/(CJ$2-CJ$3)*10)),1))</f>
        <v>3.6</v>
      </c>
      <c r="CK110" s="47">
        <f>IF('[1]Indicator Data'!AC111="No data","x",ROUND(IF('[1]Indicator Data'!AC111&gt;CK$2,0,IF('[1]Indicator Data'!AC111&lt;CK$3,10,(CK$2-'[1]Indicator Data'!AC111)/(CK$2-CK$3)*10)),1))</f>
        <v>4.8</v>
      </c>
      <c r="CL110" s="47">
        <f t="shared" si="116"/>
        <v>5</v>
      </c>
      <c r="CM110" s="47">
        <f>IF('[1]Indicator Data'!X111="No data","x",ROUND(IF(LOG('[1]Indicator Data'!X111)&gt;CM$2,10,IF(LOG('[1]Indicator Data'!X111)&lt;CM$3,0,10-(CM$2-LOG('[1]Indicator Data'!X111))/(CM$2-CM$3)*10)),1))</f>
        <v>4</v>
      </c>
      <c r="CN110" s="47">
        <f>IF('[1]Indicator Data'!Y111="No data","x",ROUND(IF('[1]Indicator Data'!Y111&gt;CN$2,10,IF('[1]Indicator Data'!Y111&lt;CN$3,0,10-(CN$2-'[1]Indicator Data'!Y111)/(CN$2-CN$3)*10)),1))</f>
        <v>9.5</v>
      </c>
      <c r="CO110" s="47">
        <f>IF('[1]Indicator Data'!Z111="No data","x",ROUND(IF('[1]Indicator Data'!Z111&gt;CO$2,10,IF('[1]Indicator Data'!Z111&lt;CO$3,0,10-(CO$2-'[1]Indicator Data'!Z111)/(CO$2-CO$3)*10)),1))</f>
        <v>4.4000000000000004</v>
      </c>
      <c r="CP110" s="47">
        <f>IF('[1]Indicator Data'!AA111="No data","x",ROUND(IF('[1]Indicator Data'!AA111&gt;CP$2,10,IF('[1]Indicator Data'!AA111&lt;CP$3,0,10-(CP$2-'[1]Indicator Data'!AA111)/(CP$2-CP$3)*10)),1))</f>
        <v>9.5</v>
      </c>
      <c r="CQ110" s="47">
        <f t="shared" si="132"/>
        <v>6.9</v>
      </c>
      <c r="CR110" s="47">
        <f t="shared" si="133"/>
        <v>6.3</v>
      </c>
      <c r="CS110" s="47">
        <f>IF('[1]Indicator Data'!AF111="No data","x",ROUND(IF('[1]Indicator Data'!AF111&gt;CS$2,10,IF('[1]Indicator Data'!AF111&lt;CS$3,0,10-(CS$2-'[1]Indicator Data'!AF111)/(CS$2-CS$3)*10)),1))</f>
        <v>5.2</v>
      </c>
      <c r="CT110" s="47">
        <f>IF('[1]Indicator Data'!AG111="No data","x",ROUND(IF('[1]Indicator Data'!AG111&gt;CT$2,10,IF('[1]Indicator Data'!AG111&lt;CT$3,0,10-(CT$2-'[1]Indicator Data'!AG111)/(CT$2-CT$3)*10)),1))</f>
        <v>8.5</v>
      </c>
      <c r="CU110" s="47">
        <f t="shared" si="134"/>
        <v>6.9</v>
      </c>
      <c r="CV110" s="47">
        <f>IF('[1]Indicator Data'!AB111="No data","x",ROUND(IF('[1]Indicator Data'!AB111&gt;CV$2,10,IF('[1]Indicator Data'!AB111&lt;CV$3,0,10-(CV$2-'[1]Indicator Data'!AB111)/(CV$2-CV$3)*10)),1))</f>
        <v>2.4</v>
      </c>
      <c r="CW110" s="47">
        <f t="shared" si="135"/>
        <v>4.4000000000000004</v>
      </c>
      <c r="CX110" s="48">
        <f>IF('[1]Indicator Data'!AD111="No data","x",'[1]Indicator Data'!AD111/'[1]Indicator Data'!$CA111)</f>
        <v>7.5305540502677566E-5</v>
      </c>
      <c r="CY110" s="47">
        <f t="shared" si="157"/>
        <v>9.1999999999999993</v>
      </c>
      <c r="CZ110" s="47">
        <f>IF('[1]Indicator Data'!AE111="No data","x",ROUND(IF('[1]Indicator Data'!AE111&gt;CZ$2,0,IF('[1]Indicator Data'!AE111&lt;CZ$3,10,(CZ$2-'[1]Indicator Data'!AE111)/(CZ$2-CZ$3)*10)),1))</f>
        <v>2</v>
      </c>
      <c r="DA110" s="47">
        <f t="shared" si="136"/>
        <v>5.6</v>
      </c>
      <c r="DB110" s="47">
        <f t="shared" si="137"/>
        <v>5.6</v>
      </c>
      <c r="DC110" s="49">
        <f t="shared" si="118"/>
        <v>6.5</v>
      </c>
      <c r="DD110" s="51">
        <f t="shared" si="119"/>
        <v>4.2</v>
      </c>
      <c r="DE110" s="47">
        <f>ROUND(IF('[1]Indicator Data'!AH111=0,0,IF('[1]Indicator Data'!AH111&gt;DE$2,10,IF('[1]Indicator Data'!AH111&lt;DE$3,0,10-(DE$2-'[1]Indicator Data'!AH111)/(DE$2-DE$3)*10))),1)</f>
        <v>10</v>
      </c>
      <c r="DF110" s="47">
        <f>ROUND(IF('[1]Indicator Data'!AI111=0,0,IF(LOG('[1]Indicator Data'!AI111)&gt;LOG(DF$2),10,IF(LOG('[1]Indicator Data'!AI111)&lt;LOG(DF$3),0,10-(LOG(DF$2)-LOG('[1]Indicator Data'!AI111))/(LOG(DF$2)-LOG(DF$3))*10))),1)</f>
        <v>10</v>
      </c>
      <c r="DG110" s="49">
        <f t="shared" si="120"/>
        <v>10</v>
      </c>
      <c r="DH110" s="47">
        <f>'[1]Indicator Data'!AJ111</f>
        <v>0</v>
      </c>
      <c r="DI110" s="47">
        <f>'[1]Indicator Data'!AK111</f>
        <v>5</v>
      </c>
      <c r="DJ110" s="49">
        <f t="shared" si="121"/>
        <v>9</v>
      </c>
      <c r="DK110" s="51">
        <f t="shared" si="122"/>
        <v>9</v>
      </c>
      <c r="DL110" s="20"/>
      <c r="DM110" s="52"/>
    </row>
    <row r="111" spans="1:117" s="6" customFormat="1" x14ac:dyDescent="0.3">
      <c r="A111" s="44" t="str">
        <f>'[1]Indicator Data'!A112</f>
        <v>Malta</v>
      </c>
      <c r="B111" s="45" t="str">
        <f>'[1]Indicator Data'!B112</f>
        <v>MLT</v>
      </c>
      <c r="C111" s="46">
        <f>ROUND(IF('[1]Indicator Data'!C112=0,0.1,IF(LOG('[1]Indicator Data'!C112)&gt;C$2,10,IF(LOG('[1]Indicator Data'!C112)&lt;C$3,0,10-(C$2-LOG('[1]Indicator Data'!C112))/(C$2-C$3)*10))),1)</f>
        <v>0.1</v>
      </c>
      <c r="D111" s="47">
        <f>ROUND(IF('[1]Indicator Data'!D112=0,0.1,IF(LOG('[1]Indicator Data'!D112)&gt;D$2,10,IF(LOG('[1]Indicator Data'!D112)&lt;D$3,0,10-(D$2-LOG('[1]Indicator Data'!D112))/(D$2-D$3)*10))),1)</f>
        <v>0.1</v>
      </c>
      <c r="E111" s="47">
        <f t="shared" si="79"/>
        <v>0.1</v>
      </c>
      <c r="F111" s="47">
        <f>IF('[1]Indicator Data'!E112="No data",0.1,(ROUND(IF('[1]Indicator Data'!E112=0,0,IF(LOG('[1]Indicator Data'!E112)&gt;F$2,10,IF(LOG('[1]Indicator Data'!E112)&lt;F$3,0,10-(F$2-LOG('[1]Indicator Data'!E112))/(F$2-F$3)*10))),1)))</f>
        <v>0.1</v>
      </c>
      <c r="G111" s="47">
        <f>ROUND(IF('[1]Indicator Data'!F112=0,0,IF(LOG('[1]Indicator Data'!F112)&gt;G$2,10,IF(LOG('[1]Indicator Data'!F112)&lt;G$3,0,10-(G$2-LOG('[1]Indicator Data'!F112))/(G$2-G$3)*10))),1)</f>
        <v>5.4</v>
      </c>
      <c r="H111" s="47">
        <f>ROUND(IF('[1]Indicator Data'!G112=0,0,IF(LOG('[1]Indicator Data'!G112)&gt;H$2,10,IF(LOG('[1]Indicator Data'!G112)&lt;H$3,0,10-(H$2-LOG('[1]Indicator Data'!G112))/(H$2-H$3)*10))),1)</f>
        <v>0</v>
      </c>
      <c r="I111" s="47">
        <f>ROUND(IF('[1]Indicator Data'!H112=0,0,IF(LOG('[1]Indicator Data'!H112)&gt;I$2,10,IF(LOG('[1]Indicator Data'!H112)&lt;I$3,0,10-(I$2-LOG('[1]Indicator Data'!H112))/(I$2-I$3)*10))),1)</f>
        <v>0</v>
      </c>
      <c r="J111" s="47">
        <f t="shared" si="80"/>
        <v>0</v>
      </c>
      <c r="K111" s="47">
        <f>ROUND(IF('[1]Indicator Data'!I112=0,0,IF(LOG('[1]Indicator Data'!I112)&gt;K$2,10,IF(LOG('[1]Indicator Data'!I112)&lt;K$3,0,10-(K$2-LOG('[1]Indicator Data'!I112))/(K$2-K$3)*10))),1)</f>
        <v>0</v>
      </c>
      <c r="L111" s="47">
        <f t="shared" si="81"/>
        <v>0</v>
      </c>
      <c r="M111" s="47">
        <f>ROUND(IF('[1]Indicator Data'!J112=0,0,IF(LOG('[1]Indicator Data'!J112)&gt;M$2,10,IF(LOG('[1]Indicator Data'!J112)&lt;M$3,0,10-(M$2-LOG('[1]Indicator Data'!J112))/(M$2-M$3)*10))),1)</f>
        <v>0</v>
      </c>
      <c r="N111" s="48">
        <f>'[1]Indicator Data'!C112/'[1]Indicator Data'!$CB112</f>
        <v>0</v>
      </c>
      <c r="O111" s="48">
        <f>'[1]Indicator Data'!D112/'[1]Indicator Data'!$CB112</f>
        <v>0</v>
      </c>
      <c r="P111" s="48" t="str">
        <f>IF(F111=0.1,"x",'[1]Indicator Data'!E112/'[1]Indicator Data'!$CB112)</f>
        <v>x</v>
      </c>
      <c r="Q111" s="48">
        <f>'[1]Indicator Data'!F112/'[1]Indicator Data'!$CB112</f>
        <v>4.1244894547017942E-5</v>
      </c>
      <c r="R111" s="48">
        <f>'[1]Indicator Data'!G112/'[1]Indicator Data'!$CB112</f>
        <v>0</v>
      </c>
      <c r="S111" s="48">
        <f>'[1]Indicator Data'!H112/'[1]Indicator Data'!$CB112</f>
        <v>0</v>
      </c>
      <c r="T111" s="48">
        <f>'[1]Indicator Data'!I112/'[1]Indicator Data'!$CB112</f>
        <v>0</v>
      </c>
      <c r="U111" s="48">
        <f>'[1]Indicator Data'!J112/'[1]Indicator Data'!$CB112</f>
        <v>0</v>
      </c>
      <c r="V111" s="47">
        <f t="shared" si="138"/>
        <v>0</v>
      </c>
      <c r="W111" s="47">
        <f t="shared" si="139"/>
        <v>0</v>
      </c>
      <c r="X111" s="47">
        <f t="shared" si="84"/>
        <v>0</v>
      </c>
      <c r="Y111" s="47">
        <f t="shared" si="140"/>
        <v>0.1</v>
      </c>
      <c r="Z111" s="47">
        <f t="shared" si="141"/>
        <v>9.1</v>
      </c>
      <c r="AA111" s="47">
        <f t="shared" si="142"/>
        <v>0</v>
      </c>
      <c r="AB111" s="47">
        <f t="shared" si="143"/>
        <v>0</v>
      </c>
      <c r="AC111" s="47">
        <f t="shared" si="89"/>
        <v>0</v>
      </c>
      <c r="AD111" s="47">
        <f t="shared" si="144"/>
        <v>0</v>
      </c>
      <c r="AE111" s="47">
        <f t="shared" si="91"/>
        <v>0</v>
      </c>
      <c r="AF111" s="47">
        <f t="shared" si="145"/>
        <v>0</v>
      </c>
      <c r="AG111" s="47">
        <f>ROUND(IF('[1]Indicator Data'!K112=0,0,IF('[1]Indicator Data'!K112&gt;AG$2,10,IF('[1]Indicator Data'!K112&lt;AG$3,0,10-(AG$2-'[1]Indicator Data'!K112)/(AG$2-AG$3)*10))),1)</f>
        <v>0</v>
      </c>
      <c r="AH111" s="47">
        <f t="shared" si="146"/>
        <v>0.1</v>
      </c>
      <c r="AI111" s="47">
        <f t="shared" si="146"/>
        <v>0.1</v>
      </c>
      <c r="AJ111" s="47">
        <f t="shared" si="147"/>
        <v>0</v>
      </c>
      <c r="AK111" s="47">
        <f t="shared" si="147"/>
        <v>0</v>
      </c>
      <c r="AL111" s="47">
        <f t="shared" si="95"/>
        <v>0</v>
      </c>
      <c r="AM111" s="47">
        <f t="shared" si="96"/>
        <v>0</v>
      </c>
      <c r="AN111" s="47">
        <f t="shared" si="97"/>
        <v>0</v>
      </c>
      <c r="AO111" s="49">
        <f t="shared" si="98"/>
        <v>0.1</v>
      </c>
      <c r="AP111" s="49">
        <f t="shared" si="123"/>
        <v>0.1</v>
      </c>
      <c r="AQ111" s="49">
        <f t="shared" si="99"/>
        <v>7.7</v>
      </c>
      <c r="AR111" s="49">
        <f t="shared" si="100"/>
        <v>0</v>
      </c>
      <c r="AS111" s="47">
        <f t="shared" si="101"/>
        <v>0</v>
      </c>
      <c r="AT111" s="47" t="str">
        <f>IF('[1]Indicator Data'!L112="No data","x",IF('[1]Indicator Data'!CC112&lt;1000,"x",ROUND((IF('[1]Indicator Data'!L112&gt;AT$2,10,IF('[1]Indicator Data'!L112&lt;AT$3,0,10-(AT$2-'[1]Indicator Data'!L112)/(AT$2-AT$3)*10))),1)))</f>
        <v>x</v>
      </c>
      <c r="AU111" s="49">
        <f t="shared" si="102"/>
        <v>0</v>
      </c>
      <c r="AV111" s="47">
        <f>IF('[1]Indicator Data'!M112="No data","x",ROUND(IF('[1]Indicator Data'!M112=0,0,IF(LOG('[1]Indicator Data'!M112)&gt;AV$2,10,IF(LOG('[1]Indicator Data'!M112)&lt;AV$3,0,10-(AV$2-LOG('[1]Indicator Data'!M112))/(AV$2-AV$3)*10))),1))</f>
        <v>0</v>
      </c>
      <c r="AW111" s="48">
        <f>IF(AV111="x","x",'[1]Indicator Data'!M112/'[1]Indicator Data'!$CB112)</f>
        <v>0</v>
      </c>
      <c r="AX111" s="47">
        <f t="shared" si="148"/>
        <v>0</v>
      </c>
      <c r="AY111" s="47">
        <f t="shared" si="124"/>
        <v>0</v>
      </c>
      <c r="AZ111" s="47" t="str">
        <f>IF('[1]Indicator Data'!N112="No data","x",ROUND(IF('[1]Indicator Data'!N112=0,0,IF(LOG('[1]Indicator Data'!N112)&gt;AZ$2,10,IF(LOG('[1]Indicator Data'!N112)&lt;AZ$3,0,10-(AZ$2-LOG('[1]Indicator Data'!N112))/(AZ$2-AZ$3)*10))),1))</f>
        <v>x</v>
      </c>
      <c r="BA111" s="48" t="str">
        <f>IF(AZ111="x","x",'[1]Indicator Data'!N112/'[1]Indicator Data'!$CB112)</f>
        <v>x</v>
      </c>
      <c r="BB111" s="47" t="str">
        <f t="shared" si="149"/>
        <v>x</v>
      </c>
      <c r="BC111" s="47" t="str">
        <f t="shared" si="125"/>
        <v>x</v>
      </c>
      <c r="BD111" s="47" t="str">
        <f>IF('[1]Indicator Data'!O112="No data","x",ROUND(IF('[1]Indicator Data'!O112=0,0,IF(LOG('[1]Indicator Data'!O112)&gt;BD$2,10,IF(LOG('[1]Indicator Data'!O112)&lt;BD$3,0,10-(BD$2-LOG('[1]Indicator Data'!O112))/(BD$2-BD$3)*10))),1))</f>
        <v>x</v>
      </c>
      <c r="BE111" s="48" t="str">
        <f>IF(BD111="x","x",'[1]Indicator Data'!O112/'[1]Indicator Data'!$CB112)</f>
        <v>x</v>
      </c>
      <c r="BF111" s="47" t="str">
        <f t="shared" si="150"/>
        <v>x</v>
      </c>
      <c r="BG111" s="47" t="str">
        <f t="shared" si="126"/>
        <v>x</v>
      </c>
      <c r="BH111" s="47" t="str">
        <f>IF('[1]Indicator Data'!P112="No data","x",ROUND(IF('[1]Indicator Data'!P112=0,0,IF(LOG('[1]Indicator Data'!P112)&gt;BH$2,10,IF(LOG('[1]Indicator Data'!P112)&lt;BH$3,0,10-(BH$2-LOG('[1]Indicator Data'!P112))/(BH$2-BH$3)*10))),1))</f>
        <v>x</v>
      </c>
      <c r="BI111" s="48" t="str">
        <f>IF(BH111="x","x",'[1]Indicator Data'!P112/'[1]Indicator Data'!$CB112)</f>
        <v>x</v>
      </c>
      <c r="BJ111" s="47" t="str">
        <f t="shared" si="151"/>
        <v>x</v>
      </c>
      <c r="BK111" s="47" t="str">
        <f t="shared" si="127"/>
        <v>x</v>
      </c>
      <c r="BL111" s="47">
        <f t="shared" si="128"/>
        <v>0</v>
      </c>
      <c r="BM111" s="47">
        <f>ROUND(IF('[1]Indicator Data'!Q112=0,0,IF(LOG('[1]Indicator Data'!Q112)&gt;BM$2,10,IF(LOG('[1]Indicator Data'!Q112)&lt;BM$3,0,10-(BM$2-LOG('[1]Indicator Data'!Q112))/(BM$2-BM$3)*10))),1)</f>
        <v>0</v>
      </c>
      <c r="BN111" s="50">
        <f>'[1]Indicator Data'!R112</f>
        <v>0</v>
      </c>
      <c r="BO111" s="47">
        <f t="shared" si="152"/>
        <v>0</v>
      </c>
      <c r="BP111" s="47">
        <f t="shared" si="108"/>
        <v>0</v>
      </c>
      <c r="BQ111" s="47">
        <f>ROUND(IF('[1]Indicator Data'!S112=0,0,IF(LOG('[1]Indicator Data'!S112)&gt;BQ$2,10,IF(LOG('[1]Indicator Data'!S112)&lt;BQ$3,0,10-(BQ$2-LOG('[1]Indicator Data'!S112))/(BQ$2-BQ$3)*10))),1)</f>
        <v>0</v>
      </c>
      <c r="BR111" s="50">
        <f>'[1]Indicator Data'!T112</f>
        <v>0</v>
      </c>
      <c r="BS111" s="47">
        <f t="shared" si="153"/>
        <v>0</v>
      </c>
      <c r="BT111" s="47">
        <f t="shared" si="110"/>
        <v>0</v>
      </c>
      <c r="BU111" s="47">
        <f t="shared" si="111"/>
        <v>0</v>
      </c>
      <c r="BV111" s="47">
        <f>ROUND(IF('[1]Indicator Data'!U112=0,0,IF(LOG('[1]Indicator Data'!U112)&gt;BV$2,10,IF(LOG('[1]Indicator Data'!U112)&lt;BV$3,0,10-(BV$2-LOG('[1]Indicator Data'!U112))/(BV$2-BV$3)*10))),1)</f>
        <v>0</v>
      </c>
      <c r="BW111" s="48">
        <f>'[1]Indicator Data'!U112/'[1]Indicator Data'!$CB112</f>
        <v>0</v>
      </c>
      <c r="BX111" s="47">
        <f t="shared" si="154"/>
        <v>0</v>
      </c>
      <c r="BY111" s="47">
        <f t="shared" si="129"/>
        <v>0</v>
      </c>
      <c r="BZ111" s="47">
        <f>ROUND(IF('[1]Indicator Data'!V112=0,0,IF(LOG('[1]Indicator Data'!V112)&gt;BZ$2,10,IF(LOG('[1]Indicator Data'!V112)&lt;BZ$3,0,10-(BZ$2-LOG('[1]Indicator Data'!V112))/(BZ$2-BZ$3)*10))),1)</f>
        <v>6.5</v>
      </c>
      <c r="CA111" s="48">
        <f>IF('[1]Indicator Data'!V112/'[1]Indicator Data'!$CB112&gt;1,1,'[1]Indicator Data'!V112/'[1]Indicator Data'!$CB112)</f>
        <v>0.79027262345522731</v>
      </c>
      <c r="CB111" s="47">
        <f t="shared" si="155"/>
        <v>7.9</v>
      </c>
      <c r="CC111" s="47">
        <f t="shared" si="130"/>
        <v>7.3</v>
      </c>
      <c r="CD111" s="47">
        <f>ROUND(IF('[1]Indicator Data'!W112=0,0,IF(LOG('[1]Indicator Data'!W112)&gt;CD$2,10,IF(LOG('[1]Indicator Data'!W112)&lt;CD$3,0,10-(CD$2-LOG('[1]Indicator Data'!W112))/(CD$2-CD$3)*10))),1)</f>
        <v>4.2</v>
      </c>
      <c r="CE111" s="48">
        <f>'[1]Indicator Data'!W112/'[1]Indicator Data'!$CB112</f>
        <v>2.1462415835096851E-2</v>
      </c>
      <c r="CF111" s="47">
        <f t="shared" si="156"/>
        <v>0.2</v>
      </c>
      <c r="CG111" s="47">
        <f t="shared" si="131"/>
        <v>2.4</v>
      </c>
      <c r="CH111" s="47">
        <f t="shared" si="115"/>
        <v>3.1</v>
      </c>
      <c r="CI111" s="47">
        <f>IF('[1]Indicator Data'!BR112="No data","x",ROUND(IF('[1]Indicator Data'!BR112&gt;CI$2,0,IF('[1]Indicator Data'!BR112&lt;CI$3,10,(CI$2-'[1]Indicator Data'!BR112)/(CI$2-CI$3)*10)),1))</f>
        <v>0</v>
      </c>
      <c r="CJ111" s="47">
        <f>IF('[1]Indicator Data'!BS112="No data","x",ROUND(IF('[1]Indicator Data'!BS112&gt;CJ$2,0,IF('[1]Indicator Data'!BS112&lt;CJ$3,10,(CJ$2-'[1]Indicator Data'!BS112)/(CJ$2-CJ$3)*10)),1))</f>
        <v>0</v>
      </c>
      <c r="CK111" s="47" t="str">
        <f>IF('[1]Indicator Data'!AC112="No data","x",ROUND(IF('[1]Indicator Data'!AC112&gt;CK$2,0,IF('[1]Indicator Data'!AC112&lt;CK$3,10,(CK$2-'[1]Indicator Data'!AC112)/(CK$2-CK$3)*10)),1))</f>
        <v>x</v>
      </c>
      <c r="CL111" s="47">
        <f t="shared" si="116"/>
        <v>0</v>
      </c>
      <c r="CM111" s="47">
        <f>IF('[1]Indicator Data'!X112="No data","x",ROUND(IF(LOG('[1]Indicator Data'!X112)&gt;CM$2,10,IF(LOG('[1]Indicator Data'!X112)&lt;CM$3,0,10-(CM$2-LOG('[1]Indicator Data'!X112))/(CM$2-CM$3)*10)),1))</f>
        <v>10</v>
      </c>
      <c r="CN111" s="47">
        <f>IF('[1]Indicator Data'!Y112="No data","x",ROUND(IF('[1]Indicator Data'!Y112&gt;CN$2,10,IF('[1]Indicator Data'!Y112&lt;CN$3,0,10-(CN$2-'[1]Indicator Data'!Y112)/(CN$2-CN$3)*10)),1))</f>
        <v>8.4</v>
      </c>
      <c r="CO111" s="47">
        <f>IF('[1]Indicator Data'!Z112="No data","x",ROUND(IF('[1]Indicator Data'!Z112&gt;CO$2,10,IF('[1]Indicator Data'!Z112&lt;CO$3,0,10-(CO$2-'[1]Indicator Data'!Z112)/(CO$2-CO$3)*10)),1))</f>
        <v>9.5</v>
      </c>
      <c r="CP111" s="47">
        <f>IF('[1]Indicator Data'!AA112="No data","x",ROUND(IF('[1]Indicator Data'!AA112&gt;CP$2,10,IF('[1]Indicator Data'!AA112&lt;CP$3,0,10-(CP$2-'[1]Indicator Data'!AA112)/(CP$2-CP$3)*10)),1))</f>
        <v>2.1</v>
      </c>
      <c r="CQ111" s="47">
        <f t="shared" si="132"/>
        <v>7.5</v>
      </c>
      <c r="CR111" s="47">
        <f t="shared" si="133"/>
        <v>5</v>
      </c>
      <c r="CS111" s="47" t="str">
        <f>IF('[1]Indicator Data'!AF112="No data","x",ROUND(IF('[1]Indicator Data'!AF112&gt;CS$2,10,IF('[1]Indicator Data'!AF112&lt;CS$3,0,10-(CS$2-'[1]Indicator Data'!AF112)/(CS$2-CS$3)*10)),1))</f>
        <v>x</v>
      </c>
      <c r="CT111" s="47">
        <f>IF('[1]Indicator Data'!AG112="No data","x",ROUND(IF('[1]Indicator Data'!AG112&gt;CT$2,10,IF('[1]Indicator Data'!AG112&lt;CT$3,0,10-(CT$2-'[1]Indicator Data'!AG112)/(CT$2-CT$3)*10)),1))</f>
        <v>0</v>
      </c>
      <c r="CU111" s="47">
        <f t="shared" si="134"/>
        <v>6</v>
      </c>
      <c r="CV111" s="47">
        <f>IF('[1]Indicator Data'!AB112="No data","x",ROUND(IF('[1]Indicator Data'!AB112&gt;CV$2,10,IF('[1]Indicator Data'!AB112&lt;CV$3,0,10-(CV$2-'[1]Indicator Data'!AB112)/(CV$2-CV$3)*10)),1))</f>
        <v>0</v>
      </c>
      <c r="CW111" s="47">
        <f t="shared" si="135"/>
        <v>0</v>
      </c>
      <c r="CX111" s="48">
        <f>IF('[1]Indicator Data'!AD112="No data","x",'[1]Indicator Data'!AD112/'[1]Indicator Data'!$CA112)</f>
        <v>3.8501695206991907E-4</v>
      </c>
      <c r="CY111" s="47">
        <f t="shared" si="157"/>
        <v>6.1</v>
      </c>
      <c r="CZ111" s="47">
        <f>IF('[1]Indicator Data'!AE112="No data","x",ROUND(IF('[1]Indicator Data'!AE112&gt;CZ$2,0,IF('[1]Indicator Data'!AE112&lt;CZ$3,10,(CZ$2-'[1]Indicator Data'!AE112)/(CZ$2-CZ$3)*10)),1))</f>
        <v>2</v>
      </c>
      <c r="DA111" s="47">
        <f t="shared" si="136"/>
        <v>4.0999999999999996</v>
      </c>
      <c r="DB111" s="47">
        <f t="shared" si="137"/>
        <v>3.4</v>
      </c>
      <c r="DC111" s="49">
        <f t="shared" si="118"/>
        <v>3.1</v>
      </c>
      <c r="DD111" s="51">
        <f t="shared" si="119"/>
        <v>2.5</v>
      </c>
      <c r="DE111" s="47">
        <f>ROUND(IF('[1]Indicator Data'!AH112=0,0,IF('[1]Indicator Data'!AH112&gt;DE$2,10,IF('[1]Indicator Data'!AH112&lt;DE$3,0,10-(DE$2-'[1]Indicator Data'!AH112)/(DE$2-DE$3)*10))),1)</f>
        <v>0</v>
      </c>
      <c r="DF111" s="47">
        <f>ROUND(IF('[1]Indicator Data'!AI112=0,0,IF(LOG('[1]Indicator Data'!AI112)&gt;LOG(DF$2),10,IF(LOG('[1]Indicator Data'!AI112)&lt;LOG(DF$3),0,10-(LOG(DF$2)-LOG('[1]Indicator Data'!AI112))/(LOG(DF$2)-LOG(DF$3))*10))),1)</f>
        <v>0</v>
      </c>
      <c r="DG111" s="49">
        <f t="shared" si="120"/>
        <v>0</v>
      </c>
      <c r="DH111" s="47">
        <f>'[1]Indicator Data'!AJ112</f>
        <v>0</v>
      </c>
      <c r="DI111" s="47">
        <f>'[1]Indicator Data'!AK112</f>
        <v>0</v>
      </c>
      <c r="DJ111" s="49">
        <f t="shared" si="121"/>
        <v>0</v>
      </c>
      <c r="DK111" s="51">
        <f t="shared" si="122"/>
        <v>0</v>
      </c>
      <c r="DL111" s="20"/>
      <c r="DM111" s="52"/>
    </row>
    <row r="112" spans="1:117" s="6" customFormat="1" x14ac:dyDescent="0.3">
      <c r="A112" s="44" t="str">
        <f>'[1]Indicator Data'!A113</f>
        <v>Marshall Islands</v>
      </c>
      <c r="B112" s="45" t="str">
        <f>'[1]Indicator Data'!B113</f>
        <v>MHL</v>
      </c>
      <c r="C112" s="46">
        <f>ROUND(IF('[1]Indicator Data'!C113=0,0.1,IF(LOG('[1]Indicator Data'!C113)&gt;C$2,10,IF(LOG('[1]Indicator Data'!C113)&lt;C$3,0,10-(C$2-LOG('[1]Indicator Data'!C113))/(C$2-C$3)*10))),1)</f>
        <v>0.1</v>
      </c>
      <c r="D112" s="47">
        <f>ROUND(IF('[1]Indicator Data'!D113=0,0.1,IF(LOG('[1]Indicator Data'!D113)&gt;D$2,10,IF(LOG('[1]Indicator Data'!D113)&lt;D$3,0,10-(D$2-LOG('[1]Indicator Data'!D113))/(D$2-D$3)*10))),1)</f>
        <v>0.1</v>
      </c>
      <c r="E112" s="47">
        <f t="shared" si="79"/>
        <v>0.1</v>
      </c>
      <c r="F112" s="47">
        <f>IF('[1]Indicator Data'!E113="No data",0.1,(ROUND(IF('[1]Indicator Data'!E113=0,0,IF(LOG('[1]Indicator Data'!E113)&gt;F$2,10,IF(LOG('[1]Indicator Data'!E113)&lt;F$3,0,10-(F$2-LOG('[1]Indicator Data'!E113))/(F$2-F$3)*10))),1)))</f>
        <v>0.1</v>
      </c>
      <c r="G112" s="47">
        <f>ROUND(IF('[1]Indicator Data'!F113=0,0,IF(LOG('[1]Indicator Data'!F113)&gt;G$2,10,IF(LOG('[1]Indicator Data'!F113)&lt;G$3,0,10-(G$2-LOG('[1]Indicator Data'!F113))/(G$2-G$3)*10))),1)</f>
        <v>5.3</v>
      </c>
      <c r="H112" s="47">
        <f>ROUND(IF('[1]Indicator Data'!G113=0,0,IF(LOG('[1]Indicator Data'!G113)&gt;H$2,10,IF(LOG('[1]Indicator Data'!G113)&lt;H$3,0,10-(H$2-LOG('[1]Indicator Data'!G113))/(H$2-H$3)*10))),1)</f>
        <v>0</v>
      </c>
      <c r="I112" s="47">
        <f>ROUND(IF('[1]Indicator Data'!H113=0,0,IF(LOG('[1]Indicator Data'!H113)&gt;I$2,10,IF(LOG('[1]Indicator Data'!H113)&lt;I$3,0,10-(I$2-LOG('[1]Indicator Data'!H113))/(I$2-I$3)*10))),1)</f>
        <v>2.1</v>
      </c>
      <c r="J112" s="47">
        <f t="shared" si="80"/>
        <v>1.1000000000000001</v>
      </c>
      <c r="K112" s="47">
        <f>ROUND(IF('[1]Indicator Data'!I113=0,0,IF(LOG('[1]Indicator Data'!I113)&gt;K$2,10,IF(LOG('[1]Indicator Data'!I113)&lt;K$3,0,10-(K$2-LOG('[1]Indicator Data'!I113))/(K$2-K$3)*10))),1)</f>
        <v>0</v>
      </c>
      <c r="L112" s="47">
        <f t="shared" si="81"/>
        <v>0.6</v>
      </c>
      <c r="M112" s="47">
        <f>ROUND(IF('[1]Indicator Data'!J113=0,0,IF(LOG('[1]Indicator Data'!J113)&gt;M$2,10,IF(LOG('[1]Indicator Data'!J113)&lt;M$3,0,10-(M$2-LOG('[1]Indicator Data'!J113))/(M$2-M$3)*10))),1)</f>
        <v>4.7</v>
      </c>
      <c r="N112" s="48">
        <f>'[1]Indicator Data'!C113/'[1]Indicator Data'!$CB113</f>
        <v>0</v>
      </c>
      <c r="O112" s="48">
        <f>'[1]Indicator Data'!D113/'[1]Indicator Data'!$CB113</f>
        <v>0</v>
      </c>
      <c r="P112" s="48" t="str">
        <f>IF(F112=0.1,"x",'[1]Indicator Data'!E113/'[1]Indicator Data'!$CB113)</f>
        <v>x</v>
      </c>
      <c r="Q112" s="48">
        <f>'[1]Indicator Data'!F113/'[1]Indicator Data'!$CB113</f>
        <v>2.9407657615156721E-4</v>
      </c>
      <c r="R112" s="48">
        <f>'[1]Indicator Data'!G113/'[1]Indicator Data'!$CB113</f>
        <v>1.1465759628630197E-3</v>
      </c>
      <c r="S112" s="48">
        <f>'[1]Indicator Data'!H113/'[1]Indicator Data'!$CB113</f>
        <v>5.3308927594210564E-6</v>
      </c>
      <c r="T112" s="48">
        <f>'[1]Indicator Data'!I113/'[1]Indicator Data'!$CB113</f>
        <v>0</v>
      </c>
      <c r="U112" s="48">
        <f>'[1]Indicator Data'!J113/'[1]Indicator Data'!$CB113</f>
        <v>1.4756665974751382E-2</v>
      </c>
      <c r="V112" s="47">
        <f t="shared" si="138"/>
        <v>0</v>
      </c>
      <c r="W112" s="47">
        <f t="shared" si="139"/>
        <v>0</v>
      </c>
      <c r="X112" s="47">
        <f t="shared" si="84"/>
        <v>0</v>
      </c>
      <c r="Y112" s="47">
        <f t="shared" si="140"/>
        <v>0.1</v>
      </c>
      <c r="Z112" s="47">
        <f t="shared" si="141"/>
        <v>10</v>
      </c>
      <c r="AA112" s="47">
        <f t="shared" si="142"/>
        <v>0.6</v>
      </c>
      <c r="AB112" s="47">
        <f t="shared" si="143"/>
        <v>0</v>
      </c>
      <c r="AC112" s="47">
        <f t="shared" si="89"/>
        <v>0.3</v>
      </c>
      <c r="AD112" s="47">
        <f t="shared" si="144"/>
        <v>0</v>
      </c>
      <c r="AE112" s="47">
        <f t="shared" si="91"/>
        <v>0.2</v>
      </c>
      <c r="AF112" s="47">
        <f t="shared" si="145"/>
        <v>4.9000000000000004</v>
      </c>
      <c r="AG112" s="47">
        <f>ROUND(IF('[1]Indicator Data'!K113=0,0,IF('[1]Indicator Data'!K113&gt;AG$2,10,IF('[1]Indicator Data'!K113&lt;AG$3,0,10-(AG$2-'[1]Indicator Data'!K113)/(AG$2-AG$3)*10))),1)</f>
        <v>1.9</v>
      </c>
      <c r="AH112" s="47">
        <f t="shared" si="146"/>
        <v>0.1</v>
      </c>
      <c r="AI112" s="47">
        <f t="shared" si="146"/>
        <v>0.1</v>
      </c>
      <c r="AJ112" s="47">
        <f t="shared" si="147"/>
        <v>0.3</v>
      </c>
      <c r="AK112" s="47">
        <f t="shared" si="147"/>
        <v>1.1000000000000001</v>
      </c>
      <c r="AL112" s="47">
        <f t="shared" si="95"/>
        <v>0.7</v>
      </c>
      <c r="AM112" s="47">
        <f t="shared" si="96"/>
        <v>0</v>
      </c>
      <c r="AN112" s="47">
        <f t="shared" si="97"/>
        <v>4.8</v>
      </c>
      <c r="AO112" s="49">
        <f t="shared" si="98"/>
        <v>0.1</v>
      </c>
      <c r="AP112" s="49">
        <f t="shared" si="123"/>
        <v>0.1</v>
      </c>
      <c r="AQ112" s="49">
        <f t="shared" si="99"/>
        <v>8.6</v>
      </c>
      <c r="AR112" s="49">
        <f t="shared" si="100"/>
        <v>0.4</v>
      </c>
      <c r="AS112" s="47">
        <f t="shared" si="101"/>
        <v>3.4</v>
      </c>
      <c r="AT112" s="47" t="str">
        <f>IF('[1]Indicator Data'!L113="No data","x",IF('[1]Indicator Data'!CC113&lt;1000,"x",ROUND((IF('[1]Indicator Data'!L113&gt;AT$2,10,IF('[1]Indicator Data'!L113&lt;AT$3,0,10-(AT$2-'[1]Indicator Data'!L113)/(AT$2-AT$3)*10))),1)))</f>
        <v>x</v>
      </c>
      <c r="AU112" s="49">
        <f t="shared" si="102"/>
        <v>3.4</v>
      </c>
      <c r="AV112" s="47" t="str">
        <f>IF('[1]Indicator Data'!M113="No data","x",ROUND(IF('[1]Indicator Data'!M113=0,0,IF(LOG('[1]Indicator Data'!M113)&gt;AV$2,10,IF(LOG('[1]Indicator Data'!M113)&lt;AV$3,0,10-(AV$2-LOG('[1]Indicator Data'!M113))/(AV$2-AV$3)*10))),1))</f>
        <v>x</v>
      </c>
      <c r="AW112" s="48" t="str">
        <f>IF(AV112="x","x",'[1]Indicator Data'!M113/'[1]Indicator Data'!$CB113)</f>
        <v>x</v>
      </c>
      <c r="AX112" s="47" t="str">
        <f t="shared" si="148"/>
        <v>x</v>
      </c>
      <c r="AY112" s="47" t="str">
        <f t="shared" si="124"/>
        <v>x</v>
      </c>
      <c r="AZ112" s="47" t="str">
        <f>IF('[1]Indicator Data'!N113="No data","x",ROUND(IF('[1]Indicator Data'!N113=0,0,IF(LOG('[1]Indicator Data'!N113)&gt;AZ$2,10,IF(LOG('[1]Indicator Data'!N113)&lt;AZ$3,0,10-(AZ$2-LOG('[1]Indicator Data'!N113))/(AZ$2-AZ$3)*10))),1))</f>
        <v>x</v>
      </c>
      <c r="BA112" s="48" t="str">
        <f>IF(AZ112="x","x",'[1]Indicator Data'!N113/'[1]Indicator Data'!$CB113)</f>
        <v>x</v>
      </c>
      <c r="BB112" s="47" t="str">
        <f t="shared" si="149"/>
        <v>x</v>
      </c>
      <c r="BC112" s="47" t="str">
        <f t="shared" si="125"/>
        <v>x</v>
      </c>
      <c r="BD112" s="47" t="str">
        <f>IF('[1]Indicator Data'!O113="No data","x",ROUND(IF('[1]Indicator Data'!O113=0,0,IF(LOG('[1]Indicator Data'!O113)&gt;BD$2,10,IF(LOG('[1]Indicator Data'!O113)&lt;BD$3,0,10-(BD$2-LOG('[1]Indicator Data'!O113))/(BD$2-BD$3)*10))),1))</f>
        <v>x</v>
      </c>
      <c r="BE112" s="48" t="str">
        <f>IF(BD112="x","x",'[1]Indicator Data'!O113/'[1]Indicator Data'!$CB113)</f>
        <v>x</v>
      </c>
      <c r="BF112" s="47" t="str">
        <f t="shared" si="150"/>
        <v>x</v>
      </c>
      <c r="BG112" s="47" t="str">
        <f t="shared" si="126"/>
        <v>x</v>
      </c>
      <c r="BH112" s="47" t="str">
        <f>IF('[1]Indicator Data'!P113="No data","x",ROUND(IF('[1]Indicator Data'!P113=0,0,IF(LOG('[1]Indicator Data'!P113)&gt;BH$2,10,IF(LOG('[1]Indicator Data'!P113)&lt;BH$3,0,10-(BH$2-LOG('[1]Indicator Data'!P113))/(BH$2-BH$3)*10))),1))</f>
        <v>x</v>
      </c>
      <c r="BI112" s="48" t="str">
        <f>IF(BH112="x","x",'[1]Indicator Data'!P113/'[1]Indicator Data'!$CB113)</f>
        <v>x</v>
      </c>
      <c r="BJ112" s="47" t="str">
        <f t="shared" si="151"/>
        <v>x</v>
      </c>
      <c r="BK112" s="47" t="str">
        <f t="shared" si="127"/>
        <v>x</v>
      </c>
      <c r="BL112" s="47" t="str">
        <f t="shared" si="128"/>
        <v>x</v>
      </c>
      <c r="BM112" s="47">
        <f>ROUND(IF('[1]Indicator Data'!Q113=0,0,IF(LOG('[1]Indicator Data'!Q113)&gt;BM$2,10,IF(LOG('[1]Indicator Data'!Q113)&lt;BM$3,0,10-(BM$2-LOG('[1]Indicator Data'!Q113))/(BM$2-BM$3)*10))),1)</f>
        <v>0</v>
      </c>
      <c r="BN112" s="50">
        <f>'[1]Indicator Data'!R113</f>
        <v>0</v>
      </c>
      <c r="BO112" s="47">
        <f t="shared" si="152"/>
        <v>0</v>
      </c>
      <c r="BP112" s="47">
        <f t="shared" si="108"/>
        <v>0</v>
      </c>
      <c r="BQ112" s="47">
        <f>ROUND(IF('[1]Indicator Data'!S113=0,0,IF(LOG('[1]Indicator Data'!S113)&gt;BQ$2,10,IF(LOG('[1]Indicator Data'!S113)&lt;BQ$3,0,10-(BQ$2-LOG('[1]Indicator Data'!S113))/(BQ$2-BQ$3)*10))),1)</f>
        <v>0</v>
      </c>
      <c r="BR112" s="50">
        <f>'[1]Indicator Data'!T113</f>
        <v>0</v>
      </c>
      <c r="BS112" s="47">
        <f t="shared" si="153"/>
        <v>0</v>
      </c>
      <c r="BT112" s="47">
        <f t="shared" si="110"/>
        <v>0</v>
      </c>
      <c r="BU112" s="47">
        <f t="shared" si="111"/>
        <v>0</v>
      </c>
      <c r="BV112" s="47">
        <f>ROUND(IF('[1]Indicator Data'!U113=0,0,IF(LOG('[1]Indicator Data'!U113)&gt;BV$2,10,IF(LOG('[1]Indicator Data'!U113)&lt;BV$3,0,10-(BV$2-LOG('[1]Indicator Data'!U113))/(BV$2-BV$3)*10))),1)</f>
        <v>0</v>
      </c>
      <c r="BW112" s="48">
        <f>'[1]Indicator Data'!U113/'[1]Indicator Data'!$CB113</f>
        <v>0</v>
      </c>
      <c r="BX112" s="47">
        <f t="shared" si="154"/>
        <v>0</v>
      </c>
      <c r="BY112" s="47">
        <f t="shared" si="129"/>
        <v>0</v>
      </c>
      <c r="BZ112" s="47">
        <f>ROUND(IF('[1]Indicator Data'!V113=0,0,IF(LOG('[1]Indicator Data'!V113)&gt;BZ$2,10,IF(LOG('[1]Indicator Data'!V113)&lt;BZ$3,0,10-(BZ$2-LOG('[1]Indicator Data'!V113))/(BZ$2-BZ$3)*10))),1)</f>
        <v>2.9</v>
      </c>
      <c r="CA112" s="48">
        <f>IF('[1]Indicator Data'!V113/'[1]Indicator Data'!$CB113&gt;1,1,'[1]Indicator Data'!V113/'[1]Indicator Data'!$CB113)</f>
        <v>2.0379015188798519E-2</v>
      </c>
      <c r="CB112" s="47">
        <f t="shared" si="155"/>
        <v>0.2</v>
      </c>
      <c r="CC112" s="47">
        <f t="shared" si="130"/>
        <v>1.6</v>
      </c>
      <c r="CD112" s="47">
        <f>ROUND(IF('[1]Indicator Data'!W113=0,0,IF(LOG('[1]Indicator Data'!W113)&gt;CD$2,10,IF(LOG('[1]Indicator Data'!W113)&lt;CD$3,0,10-(CD$2-LOG('[1]Indicator Data'!W113))/(CD$2-CD$3)*10))),1)</f>
        <v>3.2</v>
      </c>
      <c r="CE112" s="48">
        <f>'[1]Indicator Data'!W113/'[1]Indicator Data'!$CB113</f>
        <v>3.221536387447399E-2</v>
      </c>
      <c r="CF112" s="47">
        <f t="shared" si="156"/>
        <v>0.3</v>
      </c>
      <c r="CG112" s="47">
        <f t="shared" si="131"/>
        <v>1.9</v>
      </c>
      <c r="CH112" s="47">
        <f t="shared" si="115"/>
        <v>0.9</v>
      </c>
      <c r="CI112" s="47">
        <f>IF('[1]Indicator Data'!BR113="No data","x",ROUND(IF('[1]Indicator Data'!BR113&gt;CI$2,0,IF('[1]Indicator Data'!BR113&lt;CI$3,10,(CI$2-'[1]Indicator Data'!BR113)/(CI$2-CI$3)*10)),1))</f>
        <v>1.8</v>
      </c>
      <c r="CJ112" s="47">
        <f>IF('[1]Indicator Data'!BS113="No data","x",ROUND(IF('[1]Indicator Data'!BS113&gt;CJ$2,0,IF('[1]Indicator Data'!BS113&lt;CJ$3,10,(CJ$2-'[1]Indicator Data'!BS113)/(CJ$2-CJ$3)*10)),1))</f>
        <v>1.9</v>
      </c>
      <c r="CK112" s="47">
        <f>IF('[1]Indicator Data'!AC113="No data","x",ROUND(IF('[1]Indicator Data'!AC113&gt;CK$2,0,IF('[1]Indicator Data'!AC113&lt;CK$3,10,(CK$2-'[1]Indicator Data'!AC113)/(CK$2-CK$3)*10)),1))</f>
        <v>1.7</v>
      </c>
      <c r="CL112" s="47">
        <f t="shared" si="116"/>
        <v>1.8</v>
      </c>
      <c r="CM112" s="47">
        <f>IF('[1]Indicator Data'!X113="No data","x",ROUND(IF(LOG('[1]Indicator Data'!X113)&gt;CM$2,10,IF(LOG('[1]Indicator Data'!X113)&lt;CM$3,0,10-(CM$2-LOG('[1]Indicator Data'!X113))/(CM$2-CM$3)*10)),1))</f>
        <v>8.4</v>
      </c>
      <c r="CN112" s="47">
        <f>IF('[1]Indicator Data'!Y113="No data","x",ROUND(IF('[1]Indicator Data'!Y113&gt;CN$2,10,IF('[1]Indicator Data'!Y113&lt;CN$3,0,10-(CN$2-'[1]Indicator Data'!Y113)/(CN$2-CN$3)*10)),1))</f>
        <v>2.2999999999999998</v>
      </c>
      <c r="CO112" s="47">
        <f>IF('[1]Indicator Data'!Z113="No data","x",ROUND(IF('[1]Indicator Data'!Z113&gt;CO$2,10,IF('[1]Indicator Data'!Z113&lt;CO$3,0,10-(CO$2-'[1]Indicator Data'!Z113)/(CO$2-CO$3)*10)),1))</f>
        <v>7.8</v>
      </c>
      <c r="CP112" s="47" t="str">
        <f>IF('[1]Indicator Data'!AA113="No data","x",ROUND(IF('[1]Indicator Data'!AA113&gt;CP$2,10,IF('[1]Indicator Data'!AA113&lt;CP$3,0,10-(CP$2-'[1]Indicator Data'!AA113)/(CP$2-CP$3)*10)),1))</f>
        <v>x</v>
      </c>
      <c r="CQ112" s="47">
        <f t="shared" si="132"/>
        <v>6.2</v>
      </c>
      <c r="CR112" s="47">
        <f t="shared" si="133"/>
        <v>4.7</v>
      </c>
      <c r="CS112" s="47" t="str">
        <f>IF('[1]Indicator Data'!AF113="No data","x",ROUND(IF('[1]Indicator Data'!AF113&gt;CS$2,10,IF('[1]Indicator Data'!AF113&lt;CS$3,0,10-(CS$2-'[1]Indicator Data'!AF113)/(CS$2-CS$3)*10)),1))</f>
        <v>x</v>
      </c>
      <c r="CT112" s="47" t="str">
        <f>IF('[1]Indicator Data'!AG113="No data","x",ROUND(IF('[1]Indicator Data'!AG113&gt;CT$2,10,IF('[1]Indicator Data'!AG113&lt;CT$3,0,10-(CT$2-'[1]Indicator Data'!AG113)/(CT$2-CT$3)*10)),1))</f>
        <v>x</v>
      </c>
      <c r="CU112" s="47">
        <f t="shared" si="134"/>
        <v>6.2</v>
      </c>
      <c r="CV112" s="47">
        <f>IF('[1]Indicator Data'!AB113="No data","x",ROUND(IF('[1]Indicator Data'!AB113&gt;CV$2,10,IF('[1]Indicator Data'!AB113&lt;CV$3,0,10-(CV$2-'[1]Indicator Data'!AB113)/(CV$2-CV$3)*10)),1))</f>
        <v>3.4</v>
      </c>
      <c r="CW112" s="47">
        <f t="shared" si="135"/>
        <v>2.2000000000000002</v>
      </c>
      <c r="CX112" s="48" t="str">
        <f>IF('[1]Indicator Data'!AD113="No data","x",'[1]Indicator Data'!AD113/'[1]Indicator Data'!$CA113)</f>
        <v>x</v>
      </c>
      <c r="CY112" s="47" t="str">
        <f t="shared" si="157"/>
        <v>x</v>
      </c>
      <c r="CZ112" s="47">
        <f>IF('[1]Indicator Data'!AE113="No data","x",ROUND(IF('[1]Indicator Data'!AE113&gt;CZ$2,0,IF('[1]Indicator Data'!AE113&lt;CZ$3,10,(CZ$2-'[1]Indicator Data'!AE113)/(CZ$2-CZ$3)*10)),1))</f>
        <v>6</v>
      </c>
      <c r="DA112" s="47">
        <f t="shared" si="136"/>
        <v>6</v>
      </c>
      <c r="DB112" s="47">
        <f t="shared" si="137"/>
        <v>4.8</v>
      </c>
      <c r="DC112" s="49">
        <f t="shared" si="118"/>
        <v>3.7</v>
      </c>
      <c r="DD112" s="51">
        <f t="shared" si="119"/>
        <v>3.6</v>
      </c>
      <c r="DE112" s="47">
        <f>ROUND(IF('[1]Indicator Data'!AH113=0,0,IF('[1]Indicator Data'!AH113&gt;DE$2,10,IF('[1]Indicator Data'!AH113&lt;DE$3,0,10-(DE$2-'[1]Indicator Data'!AH113)/(DE$2-DE$3)*10))),1)</f>
        <v>0</v>
      </c>
      <c r="DF112" s="47">
        <f>ROUND(IF('[1]Indicator Data'!AI113=0,0,IF(LOG('[1]Indicator Data'!AI113)&gt;LOG(DF$2),10,IF(LOG('[1]Indicator Data'!AI113)&lt;LOG(DF$3),0,10-(LOG(DF$2)-LOG('[1]Indicator Data'!AI113))/(LOG(DF$2)-LOG(DF$3))*10))),1)</f>
        <v>0</v>
      </c>
      <c r="DG112" s="49">
        <f t="shared" si="120"/>
        <v>0</v>
      </c>
      <c r="DH112" s="47">
        <f>'[1]Indicator Data'!AJ113</f>
        <v>0</v>
      </c>
      <c r="DI112" s="47">
        <f>'[1]Indicator Data'!AK113</f>
        <v>0</v>
      </c>
      <c r="DJ112" s="49">
        <f t="shared" si="121"/>
        <v>0</v>
      </c>
      <c r="DK112" s="51">
        <f t="shared" si="122"/>
        <v>0</v>
      </c>
      <c r="DL112" s="20"/>
      <c r="DM112" s="52"/>
    </row>
    <row r="113" spans="1:117" s="6" customFormat="1" x14ac:dyDescent="0.3">
      <c r="A113" s="44" t="str">
        <f>'[1]Indicator Data'!A114</f>
        <v>Mauritania</v>
      </c>
      <c r="B113" s="45" t="str">
        <f>'[1]Indicator Data'!B114</f>
        <v>MRT</v>
      </c>
      <c r="C113" s="46">
        <f>ROUND(IF('[1]Indicator Data'!C114=0,0.1,IF(LOG('[1]Indicator Data'!C114)&gt;C$2,10,IF(LOG('[1]Indicator Data'!C114)&lt;C$3,0,10-(C$2-LOG('[1]Indicator Data'!C114))/(C$2-C$3)*10))),1)</f>
        <v>2.6</v>
      </c>
      <c r="D113" s="47">
        <f>ROUND(IF('[1]Indicator Data'!D114=0,0.1,IF(LOG('[1]Indicator Data'!D114)&gt;D$2,10,IF(LOG('[1]Indicator Data'!D114)&lt;D$3,0,10-(D$2-LOG('[1]Indicator Data'!D114))/(D$2-D$3)*10))),1)</f>
        <v>0.1</v>
      </c>
      <c r="E113" s="47">
        <f t="shared" si="79"/>
        <v>1.4</v>
      </c>
      <c r="F113" s="47">
        <f>IF('[1]Indicator Data'!E114="No data",0.1,(ROUND(IF('[1]Indicator Data'!E114=0,0,IF(LOG('[1]Indicator Data'!E114)&gt;F$2,10,IF(LOG('[1]Indicator Data'!E114)&lt;F$3,0,10-(F$2-LOG('[1]Indicator Data'!E114))/(F$2-F$3)*10))),1)))</f>
        <v>6.7</v>
      </c>
      <c r="G113" s="47">
        <f>ROUND(IF('[1]Indicator Data'!F114=0,0,IF(LOG('[1]Indicator Data'!F114)&gt;G$2,10,IF(LOG('[1]Indicator Data'!F114)&lt;G$3,0,10-(G$2-LOG('[1]Indicator Data'!F114))/(G$2-G$3)*10))),1)</f>
        <v>4</v>
      </c>
      <c r="H113" s="47">
        <f>ROUND(IF('[1]Indicator Data'!G114=0,0,IF(LOG('[1]Indicator Data'!G114)&gt;H$2,10,IF(LOG('[1]Indicator Data'!G114)&lt;H$3,0,10-(H$2-LOG('[1]Indicator Data'!G114))/(H$2-H$3)*10))),1)</f>
        <v>0</v>
      </c>
      <c r="I113" s="47">
        <f>ROUND(IF('[1]Indicator Data'!H114=0,0,IF(LOG('[1]Indicator Data'!H114)&gt;I$2,10,IF(LOG('[1]Indicator Data'!H114)&lt;I$3,0,10-(I$2-LOG('[1]Indicator Data'!H114))/(I$2-I$3)*10))),1)</f>
        <v>0</v>
      </c>
      <c r="J113" s="47">
        <f t="shared" si="80"/>
        <v>0</v>
      </c>
      <c r="K113" s="47">
        <f>ROUND(IF('[1]Indicator Data'!I114=0,0,IF(LOG('[1]Indicator Data'!I114)&gt;K$2,10,IF(LOG('[1]Indicator Data'!I114)&lt;K$3,0,10-(K$2-LOG('[1]Indicator Data'!I114))/(K$2-K$3)*10))),1)</f>
        <v>0</v>
      </c>
      <c r="L113" s="47">
        <f t="shared" si="81"/>
        <v>0</v>
      </c>
      <c r="M113" s="47">
        <f>ROUND(IF('[1]Indicator Data'!J114=0,0,IF(LOG('[1]Indicator Data'!J114)&gt;M$2,10,IF(LOG('[1]Indicator Data'!J114)&lt;M$3,0,10-(M$2-LOG('[1]Indicator Data'!J114))/(M$2-M$3)*10))),1)</f>
        <v>10</v>
      </c>
      <c r="N113" s="48">
        <f>'[1]Indicator Data'!C114/'[1]Indicator Data'!$CB114</f>
        <v>2.6112326478964028E-5</v>
      </c>
      <c r="O113" s="48">
        <f>'[1]Indicator Data'!D114/'[1]Indicator Data'!$CB114</f>
        <v>0</v>
      </c>
      <c r="P113" s="48">
        <f>IF(F113=0.1,"x",'[1]Indicator Data'!E114/'[1]Indicator Data'!$CB114)</f>
        <v>1.2087552161746817E-2</v>
      </c>
      <c r="Q113" s="48">
        <f>'[1]Indicator Data'!F114/'[1]Indicator Data'!$CB114</f>
        <v>6.1412707060410964E-7</v>
      </c>
      <c r="R113" s="48">
        <f>'[1]Indicator Data'!G114/'[1]Indicator Data'!$CB114</f>
        <v>0</v>
      </c>
      <c r="S113" s="48">
        <f>'[1]Indicator Data'!H114/'[1]Indicator Data'!$CB114</f>
        <v>0</v>
      </c>
      <c r="T113" s="48">
        <f>'[1]Indicator Data'!I114/'[1]Indicator Data'!$CB114</f>
        <v>0</v>
      </c>
      <c r="U113" s="48">
        <f>'[1]Indicator Data'!J114/'[1]Indicator Data'!$CB114</f>
        <v>5.0723576426112409E-2</v>
      </c>
      <c r="V113" s="47">
        <f t="shared" si="138"/>
        <v>0.1</v>
      </c>
      <c r="W113" s="47">
        <f t="shared" si="139"/>
        <v>0</v>
      </c>
      <c r="X113" s="47">
        <f t="shared" si="84"/>
        <v>0.1</v>
      </c>
      <c r="Y113" s="47">
        <f t="shared" si="140"/>
        <v>8.1</v>
      </c>
      <c r="Z113" s="47">
        <f t="shared" si="141"/>
        <v>5.0999999999999996</v>
      </c>
      <c r="AA113" s="47">
        <f t="shared" si="142"/>
        <v>0</v>
      </c>
      <c r="AB113" s="47">
        <f t="shared" si="143"/>
        <v>0</v>
      </c>
      <c r="AC113" s="47">
        <f t="shared" si="89"/>
        <v>0</v>
      </c>
      <c r="AD113" s="47">
        <f t="shared" si="144"/>
        <v>0</v>
      </c>
      <c r="AE113" s="47">
        <f t="shared" si="91"/>
        <v>0</v>
      </c>
      <c r="AF113" s="47">
        <f t="shared" si="145"/>
        <v>10</v>
      </c>
      <c r="AG113" s="47">
        <f>ROUND(IF('[1]Indicator Data'!K114=0,0,IF('[1]Indicator Data'!K114&gt;AG$2,10,IF('[1]Indicator Data'!K114&lt;AG$3,0,10-(AG$2-'[1]Indicator Data'!K114)/(AG$2-AG$3)*10))),1)</f>
        <v>7.6</v>
      </c>
      <c r="AH113" s="47">
        <f t="shared" si="146"/>
        <v>1.4</v>
      </c>
      <c r="AI113" s="47">
        <f t="shared" si="146"/>
        <v>0.1</v>
      </c>
      <c r="AJ113" s="47">
        <f t="shared" si="147"/>
        <v>0</v>
      </c>
      <c r="AK113" s="47">
        <f t="shared" si="147"/>
        <v>0</v>
      </c>
      <c r="AL113" s="47">
        <f t="shared" si="95"/>
        <v>0</v>
      </c>
      <c r="AM113" s="47">
        <f t="shared" si="96"/>
        <v>0</v>
      </c>
      <c r="AN113" s="47">
        <f t="shared" si="97"/>
        <v>10</v>
      </c>
      <c r="AO113" s="49">
        <f t="shared" si="98"/>
        <v>0.8</v>
      </c>
      <c r="AP113" s="49">
        <f t="shared" si="123"/>
        <v>7.5</v>
      </c>
      <c r="AQ113" s="49">
        <f t="shared" si="99"/>
        <v>4.5999999999999996</v>
      </c>
      <c r="AR113" s="49">
        <f t="shared" si="100"/>
        <v>0</v>
      </c>
      <c r="AS113" s="47">
        <f t="shared" si="101"/>
        <v>8.8000000000000007</v>
      </c>
      <c r="AT113" s="47">
        <f>IF('[1]Indicator Data'!L114="No data","x",IF('[1]Indicator Data'!CC114&lt;1000,"x",ROUND((IF('[1]Indicator Data'!L114&gt;AT$2,10,IF('[1]Indicator Data'!L114&lt;AT$3,0,10-(AT$2-'[1]Indicator Data'!L114)/(AT$2-AT$3)*10))),1)))</f>
        <v>8.6</v>
      </c>
      <c r="AU113" s="49">
        <f t="shared" si="102"/>
        <v>8.6999999999999993</v>
      </c>
      <c r="AV113" s="47">
        <f>IF('[1]Indicator Data'!M114="No data","x",ROUND(IF('[1]Indicator Data'!M114=0,0,IF(LOG('[1]Indicator Data'!M114)&gt;AV$2,10,IF(LOG('[1]Indicator Data'!M114)&lt;AV$3,0,10-(AV$2-LOG('[1]Indicator Data'!M114))/(AV$2-AV$3)*10))),1))</f>
        <v>7.6</v>
      </c>
      <c r="AW113" s="48">
        <f>IF(AV113="x","x",'[1]Indicator Data'!M114/'[1]Indicator Data'!$CB114)</f>
        <v>0.50422129829782336</v>
      </c>
      <c r="AX113" s="47">
        <f t="shared" si="148"/>
        <v>5.6</v>
      </c>
      <c r="AY113" s="47">
        <f t="shared" si="124"/>
        <v>6.7</v>
      </c>
      <c r="AZ113" s="47">
        <f>IF('[1]Indicator Data'!N114="No data","x",ROUND(IF('[1]Indicator Data'!N114=0,0,IF(LOG('[1]Indicator Data'!N114)&gt;AZ$2,10,IF(LOG('[1]Indicator Data'!N114)&lt;AZ$3,0,10-(AZ$2-LOG('[1]Indicator Data'!N114))/(AZ$2-AZ$3)*10))),1))</f>
        <v>0</v>
      </c>
      <c r="BA113" s="48">
        <f>IF(AZ113="x","x",'[1]Indicator Data'!N114/'[1]Indicator Data'!$CB114)</f>
        <v>0</v>
      </c>
      <c r="BB113" s="47">
        <f t="shared" si="149"/>
        <v>0</v>
      </c>
      <c r="BC113" s="47">
        <f t="shared" si="125"/>
        <v>0</v>
      </c>
      <c r="BD113" s="47">
        <f>IF('[1]Indicator Data'!O114="No data","x",ROUND(IF('[1]Indicator Data'!O114=0,0,IF(LOG('[1]Indicator Data'!O114)&gt;BD$2,10,IF(LOG('[1]Indicator Data'!O114)&lt;BD$3,0,10-(BD$2-LOG('[1]Indicator Data'!O114))/(BD$2-BD$3)*10))),1))</f>
        <v>0</v>
      </c>
      <c r="BE113" s="48">
        <f>IF(BD113="x","x",'[1]Indicator Data'!O114/'[1]Indicator Data'!$CB114)</f>
        <v>0</v>
      </c>
      <c r="BF113" s="47">
        <f t="shared" si="150"/>
        <v>0</v>
      </c>
      <c r="BG113" s="47">
        <f t="shared" si="126"/>
        <v>0</v>
      </c>
      <c r="BH113" s="47">
        <f>IF('[1]Indicator Data'!P114="No data","x",ROUND(IF('[1]Indicator Data'!P114=0,0,IF(LOG('[1]Indicator Data'!P114)&gt;BH$2,10,IF(LOG('[1]Indicator Data'!P114)&lt;BH$3,0,10-(BH$2-LOG('[1]Indicator Data'!P114))/(BH$2-BH$3)*10))),1))</f>
        <v>0</v>
      </c>
      <c r="BI113" s="48">
        <f>IF(BH113="x","x",'[1]Indicator Data'!P114/'[1]Indicator Data'!$CB114)</f>
        <v>0</v>
      </c>
      <c r="BJ113" s="47">
        <f t="shared" si="151"/>
        <v>0</v>
      </c>
      <c r="BK113" s="47">
        <f t="shared" si="127"/>
        <v>0</v>
      </c>
      <c r="BL113" s="47">
        <f t="shared" si="128"/>
        <v>2.2999999999999998</v>
      </c>
      <c r="BM113" s="47">
        <f>ROUND(IF('[1]Indicator Data'!Q114=0,0,IF(LOG('[1]Indicator Data'!Q114)&gt;BM$2,10,IF(LOG('[1]Indicator Data'!Q114)&lt;BM$3,0,10-(BM$2-LOG('[1]Indicator Data'!Q114))/(BM$2-BM$3)*10))),1)</f>
        <v>7.9</v>
      </c>
      <c r="BN113" s="50">
        <f>'[1]Indicator Data'!R114</f>
        <v>0.86284218300000004</v>
      </c>
      <c r="BO113" s="47">
        <f t="shared" si="152"/>
        <v>8.6</v>
      </c>
      <c r="BP113" s="47">
        <f t="shared" si="108"/>
        <v>8.3000000000000007</v>
      </c>
      <c r="BQ113" s="47">
        <f>ROUND(IF('[1]Indicator Data'!S114=0,0,IF(LOG('[1]Indicator Data'!S114)&gt;BQ$2,10,IF(LOG('[1]Indicator Data'!S114)&lt;BQ$3,0,10-(BQ$2-LOG('[1]Indicator Data'!S114))/(BQ$2-BQ$3)*10))),1)</f>
        <v>7.9</v>
      </c>
      <c r="BR113" s="50">
        <f>'[1]Indicator Data'!T114</f>
        <v>0.85394669199999995</v>
      </c>
      <c r="BS113" s="47">
        <f t="shared" si="153"/>
        <v>8.5</v>
      </c>
      <c r="BT113" s="47">
        <f t="shared" si="110"/>
        <v>8.1999999999999993</v>
      </c>
      <c r="BU113" s="47">
        <f t="shared" si="111"/>
        <v>8.3000000000000007</v>
      </c>
      <c r="BV113" s="47">
        <f>ROUND(IF('[1]Indicator Data'!U114=0,0,IF(LOG('[1]Indicator Data'!U114)&gt;BV$2,10,IF(LOG('[1]Indicator Data'!U114)&lt;BV$3,0,10-(BV$2-LOG('[1]Indicator Data'!U114))/(BV$2-BV$3)*10))),1)</f>
        <v>7.1</v>
      </c>
      <c r="BW113" s="48">
        <f>'[1]Indicator Data'!U114/'[1]Indicator Data'!$CB114</f>
        <v>0.22754872497847137</v>
      </c>
      <c r="BX113" s="47">
        <f t="shared" si="154"/>
        <v>2.5</v>
      </c>
      <c r="BY113" s="47">
        <f t="shared" si="129"/>
        <v>5.2</v>
      </c>
      <c r="BZ113" s="47">
        <f>ROUND(IF('[1]Indicator Data'!V114=0,0,IF(LOG('[1]Indicator Data'!V114)&gt;BZ$2,10,IF(LOG('[1]Indicator Data'!V114)&lt;BZ$3,0,10-(BZ$2-LOG('[1]Indicator Data'!V114))/(BZ$2-BZ$3)*10))),1)</f>
        <v>8</v>
      </c>
      <c r="CA113" s="48">
        <f>IF('[1]Indicator Data'!V114/'[1]Indicator Data'!$CB114&gt;1,1,'[1]Indicator Data'!V114/'[1]Indicator Data'!$CB114)</f>
        <v>0.92434948922495019</v>
      </c>
      <c r="CB113" s="47">
        <f t="shared" si="155"/>
        <v>9.1999999999999993</v>
      </c>
      <c r="CC113" s="47">
        <f t="shared" si="130"/>
        <v>8.6999999999999993</v>
      </c>
      <c r="CD113" s="47">
        <f>ROUND(IF('[1]Indicator Data'!W114=0,0,IF(LOG('[1]Indicator Data'!W114)&gt;CD$2,10,IF(LOG('[1]Indicator Data'!W114)&lt;CD$3,0,10-(CD$2-LOG('[1]Indicator Data'!W114))/(CD$2-CD$3)*10))),1)</f>
        <v>7.6</v>
      </c>
      <c r="CE113" s="48">
        <f>'[1]Indicator Data'!W114/'[1]Indicator Data'!$CB114</f>
        <v>0.52299301352104732</v>
      </c>
      <c r="CF113" s="47">
        <f t="shared" si="156"/>
        <v>5.2</v>
      </c>
      <c r="CG113" s="47">
        <f t="shared" si="131"/>
        <v>6.6</v>
      </c>
      <c r="CH113" s="47">
        <f t="shared" si="115"/>
        <v>7.4</v>
      </c>
      <c r="CI113" s="47">
        <f>IF('[1]Indicator Data'!BR114="No data","x",ROUND(IF('[1]Indicator Data'!BR114&gt;CI$2,0,IF('[1]Indicator Data'!BR114&lt;CI$3,10,(CI$2-'[1]Indicator Data'!BR114)/(CI$2-CI$3)*10)),1))</f>
        <v>5.7</v>
      </c>
      <c r="CJ113" s="47">
        <f>IF('[1]Indicator Data'!BS114="No data","x",ROUND(IF('[1]Indicator Data'!BS114&gt;CJ$2,0,IF('[1]Indicator Data'!BS114&lt;CJ$3,10,(CJ$2-'[1]Indicator Data'!BS114)/(CJ$2-CJ$3)*10)),1))</f>
        <v>4.9000000000000004</v>
      </c>
      <c r="CK113" s="47">
        <f>IF('[1]Indicator Data'!AC114="No data","x",ROUND(IF('[1]Indicator Data'!AC114&gt;CK$2,0,IF('[1]Indicator Data'!AC114&lt;CK$3,10,(CK$2-'[1]Indicator Data'!AC114)/(CK$2-CK$3)*10)),1))</f>
        <v>8.4</v>
      </c>
      <c r="CL113" s="47">
        <f t="shared" si="116"/>
        <v>6.3</v>
      </c>
      <c r="CM113" s="47">
        <f>IF('[1]Indicator Data'!X114="No data","x",ROUND(IF(LOG('[1]Indicator Data'!X114)&gt;CM$2,10,IF(LOG('[1]Indicator Data'!X114)&lt;CM$3,0,10-(CM$2-LOG('[1]Indicator Data'!X114))/(CM$2-CM$3)*10)),1))</f>
        <v>2.1</v>
      </c>
      <c r="CN113" s="47">
        <f>IF('[1]Indicator Data'!Y114="No data","x",ROUND(IF('[1]Indicator Data'!Y114&gt;CN$2,10,IF('[1]Indicator Data'!Y114&lt;CN$3,0,10-(CN$2-'[1]Indicator Data'!Y114)/(CN$2-CN$3)*10)),1))</f>
        <v>8.4</v>
      </c>
      <c r="CO113" s="47">
        <f>IF('[1]Indicator Data'!Z114="No data","x",ROUND(IF('[1]Indicator Data'!Z114&gt;CO$2,10,IF('[1]Indicator Data'!Z114&lt;CO$3,0,10-(CO$2-'[1]Indicator Data'!Z114)/(CO$2-CO$3)*10)),1))</f>
        <v>5.5</v>
      </c>
      <c r="CP113" s="47" t="str">
        <f>IF('[1]Indicator Data'!AA114="No data","x",ROUND(IF('[1]Indicator Data'!AA114&gt;CP$2,10,IF('[1]Indicator Data'!AA114&lt;CP$3,0,10-(CP$2-'[1]Indicator Data'!AA114)/(CP$2-CP$3)*10)),1))</f>
        <v>x</v>
      </c>
      <c r="CQ113" s="47">
        <f t="shared" si="132"/>
        <v>5.3</v>
      </c>
      <c r="CR113" s="47">
        <f t="shared" si="133"/>
        <v>5.6</v>
      </c>
      <c r="CS113" s="47">
        <f>IF('[1]Indicator Data'!AF114="No data","x",ROUND(IF('[1]Indicator Data'!AF114&gt;CS$2,10,IF('[1]Indicator Data'!AF114&lt;CS$3,0,10-(CS$2-'[1]Indicator Data'!AF114)/(CS$2-CS$3)*10)),1))</f>
        <v>8.1</v>
      </c>
      <c r="CT113" s="47">
        <f>IF('[1]Indicator Data'!AG114="No data","x",ROUND(IF('[1]Indicator Data'!AG114&gt;CT$2,10,IF('[1]Indicator Data'!AG114&lt;CT$3,0,10-(CT$2-'[1]Indicator Data'!AG114)/(CT$2-CT$3)*10)),1))</f>
        <v>6.6</v>
      </c>
      <c r="CU113" s="47">
        <f t="shared" si="134"/>
        <v>6.1</v>
      </c>
      <c r="CV113" s="47">
        <f>IF('[1]Indicator Data'!AB114="No data","x",ROUND(IF('[1]Indicator Data'!AB114&gt;CV$2,10,IF('[1]Indicator Data'!AB114&lt;CV$3,0,10-(CV$2-'[1]Indicator Data'!AB114)/(CV$2-CV$3)*10)),1))</f>
        <v>10</v>
      </c>
      <c r="CW113" s="47">
        <f t="shared" si="135"/>
        <v>7.3</v>
      </c>
      <c r="CX113" s="48" t="str">
        <f>IF('[1]Indicator Data'!AD114="No data","x",'[1]Indicator Data'!AD114/'[1]Indicator Data'!$CA114)</f>
        <v>x</v>
      </c>
      <c r="CY113" s="47" t="str">
        <f t="shared" si="157"/>
        <v>x</v>
      </c>
      <c r="CZ113" s="47">
        <f>IF('[1]Indicator Data'!AE114="No data","x",ROUND(IF('[1]Indicator Data'!AE114&gt;CZ$2,0,IF('[1]Indicator Data'!AE114&lt;CZ$3,10,(CZ$2-'[1]Indicator Data'!AE114)/(CZ$2-CZ$3)*10)),1))</f>
        <v>8</v>
      </c>
      <c r="DA113" s="47">
        <f t="shared" si="136"/>
        <v>8</v>
      </c>
      <c r="DB113" s="47">
        <f t="shared" si="137"/>
        <v>7.1</v>
      </c>
      <c r="DC113" s="49">
        <f t="shared" si="118"/>
        <v>5.9</v>
      </c>
      <c r="DD113" s="51">
        <f t="shared" si="119"/>
        <v>5.4</v>
      </c>
      <c r="DE113" s="47">
        <f>ROUND(IF('[1]Indicator Data'!AH114=0,0,IF('[1]Indicator Data'!AH114&gt;DE$2,10,IF('[1]Indicator Data'!AH114&lt;DE$3,0,10-(DE$2-'[1]Indicator Data'!AH114)/(DE$2-DE$3)*10))),1)</f>
        <v>1.2</v>
      </c>
      <c r="DF113" s="47">
        <f>ROUND(IF('[1]Indicator Data'!AI114=0,0,IF(LOG('[1]Indicator Data'!AI114)&gt;LOG(DF$2),10,IF(LOG('[1]Indicator Data'!AI114)&lt;LOG(DF$3),0,10-(LOG(DF$2)-LOG('[1]Indicator Data'!AI114))/(LOG(DF$2)-LOG(DF$3))*10))),1)</f>
        <v>2.4</v>
      </c>
      <c r="DG113" s="49">
        <f t="shared" si="120"/>
        <v>1.8</v>
      </c>
      <c r="DH113" s="47">
        <f>'[1]Indicator Data'!AJ114</f>
        <v>0</v>
      </c>
      <c r="DI113" s="47">
        <f>'[1]Indicator Data'!AK114</f>
        <v>0</v>
      </c>
      <c r="DJ113" s="49">
        <f t="shared" si="121"/>
        <v>0</v>
      </c>
      <c r="DK113" s="51">
        <f t="shared" si="122"/>
        <v>1.3</v>
      </c>
      <c r="DL113" s="20"/>
      <c r="DM113" s="52"/>
    </row>
    <row r="114" spans="1:117" s="6" customFormat="1" x14ac:dyDescent="0.3">
      <c r="A114" s="44" t="str">
        <f>'[1]Indicator Data'!A115</f>
        <v>Mauritius</v>
      </c>
      <c r="B114" s="45" t="str">
        <f>'[1]Indicator Data'!B115</f>
        <v>MUS</v>
      </c>
      <c r="C114" s="46">
        <f>ROUND(IF('[1]Indicator Data'!C115=0,0.1,IF(LOG('[1]Indicator Data'!C115)&gt;C$2,10,IF(LOG('[1]Indicator Data'!C115)&lt;C$3,0,10-(C$2-LOG('[1]Indicator Data'!C115))/(C$2-C$3)*10))),1)</f>
        <v>0.1</v>
      </c>
      <c r="D114" s="47">
        <f>ROUND(IF('[1]Indicator Data'!D115=0,0.1,IF(LOG('[1]Indicator Data'!D115)&gt;D$2,10,IF(LOG('[1]Indicator Data'!D115)&lt;D$3,0,10-(D$2-LOG('[1]Indicator Data'!D115))/(D$2-D$3)*10))),1)</f>
        <v>0.1</v>
      </c>
      <c r="E114" s="47">
        <f t="shared" si="79"/>
        <v>0.1</v>
      </c>
      <c r="F114" s="47">
        <f>IF('[1]Indicator Data'!E115="No data",0.1,(ROUND(IF('[1]Indicator Data'!E115=0,0,IF(LOG('[1]Indicator Data'!E115)&gt;F$2,10,IF(LOG('[1]Indicator Data'!E115)&lt;F$3,0,10-(F$2-LOG('[1]Indicator Data'!E115))/(F$2-F$3)*10))),1)))</f>
        <v>0.1</v>
      </c>
      <c r="G114" s="47">
        <f>ROUND(IF('[1]Indicator Data'!F115=0,0,IF(LOG('[1]Indicator Data'!F115)&gt;G$2,10,IF(LOG('[1]Indicator Data'!F115)&lt;G$3,0,10-(G$2-LOG('[1]Indicator Data'!F115))/(G$2-G$3)*10))),1)</f>
        <v>5.2</v>
      </c>
      <c r="H114" s="47">
        <f>ROUND(IF('[1]Indicator Data'!G115=0,0,IF(LOG('[1]Indicator Data'!G115)&gt;H$2,10,IF(LOG('[1]Indicator Data'!G115)&lt;H$3,0,10-(H$2-LOG('[1]Indicator Data'!G115))/(H$2-H$3)*10))),1)</f>
        <v>6</v>
      </c>
      <c r="I114" s="47">
        <f>ROUND(IF('[1]Indicator Data'!H115=0,0,IF(LOG('[1]Indicator Data'!H115)&gt;I$2,10,IF(LOG('[1]Indicator Data'!H115)&lt;I$3,0,10-(I$2-LOG('[1]Indicator Data'!H115))/(I$2-I$3)*10))),1)</f>
        <v>8.9</v>
      </c>
      <c r="J114" s="47">
        <f t="shared" si="80"/>
        <v>7.7</v>
      </c>
      <c r="K114" s="47">
        <f>ROUND(IF('[1]Indicator Data'!I115=0,0,IF(LOG('[1]Indicator Data'!I115)&gt;K$2,10,IF(LOG('[1]Indicator Data'!I115)&lt;K$3,0,10-(K$2-LOG('[1]Indicator Data'!I115))/(K$2-K$3)*10))),1)</f>
        <v>3.9</v>
      </c>
      <c r="L114" s="47">
        <f t="shared" si="81"/>
        <v>6.2</v>
      </c>
      <c r="M114" s="47">
        <f>ROUND(IF('[1]Indicator Data'!J115=0,0,IF(LOG('[1]Indicator Data'!J115)&gt;M$2,10,IF(LOG('[1]Indicator Data'!J115)&lt;M$3,0,10-(M$2-LOG('[1]Indicator Data'!J115))/(M$2-M$3)*10))),1)</f>
        <v>0</v>
      </c>
      <c r="N114" s="48">
        <f>'[1]Indicator Data'!C115/'[1]Indicator Data'!$CB115</f>
        <v>0</v>
      </c>
      <c r="O114" s="48">
        <f>'[1]Indicator Data'!D115/'[1]Indicator Data'!$CB115</f>
        <v>0</v>
      </c>
      <c r="P114" s="48" t="str">
        <f>IF(F114=0.1,"x",'[1]Indicator Data'!E115/'[1]Indicator Data'!$CB115)</f>
        <v>x</v>
      </c>
      <c r="Q114" s="48">
        <f>'[1]Indicator Data'!F115/'[1]Indicator Data'!$CB115</f>
        <v>1.1044507905988947E-5</v>
      </c>
      <c r="R114" s="48">
        <f>'[1]Indicator Data'!G115/'[1]Indicator Data'!$CB115</f>
        <v>1.8990374737278628E-2</v>
      </c>
      <c r="S114" s="48">
        <f>'[1]Indicator Data'!H115/'[1]Indicator Data'!$CB115</f>
        <v>1.3991330587521949E-2</v>
      </c>
      <c r="T114" s="48">
        <f>'[1]Indicator Data'!I115/'[1]Indicator Data'!$CB115</f>
        <v>7.1441362475377238E-4</v>
      </c>
      <c r="U114" s="48">
        <f>'[1]Indicator Data'!J115/'[1]Indicator Data'!$CB115</f>
        <v>0</v>
      </c>
      <c r="V114" s="47">
        <f t="shared" si="138"/>
        <v>0</v>
      </c>
      <c r="W114" s="47">
        <f t="shared" si="139"/>
        <v>0</v>
      </c>
      <c r="X114" s="47">
        <f t="shared" si="84"/>
        <v>0</v>
      </c>
      <c r="Y114" s="47">
        <f t="shared" si="140"/>
        <v>0.1</v>
      </c>
      <c r="Z114" s="47">
        <f t="shared" si="141"/>
        <v>7.9</v>
      </c>
      <c r="AA114" s="47">
        <f t="shared" si="142"/>
        <v>10</v>
      </c>
      <c r="AB114" s="47">
        <f t="shared" si="143"/>
        <v>10</v>
      </c>
      <c r="AC114" s="47">
        <f t="shared" si="89"/>
        <v>10</v>
      </c>
      <c r="AD114" s="47">
        <f t="shared" si="144"/>
        <v>0.7</v>
      </c>
      <c r="AE114" s="47">
        <f t="shared" si="91"/>
        <v>7.7</v>
      </c>
      <c r="AF114" s="47">
        <f t="shared" si="145"/>
        <v>0</v>
      </c>
      <c r="AG114" s="47">
        <f>ROUND(IF('[1]Indicator Data'!K115=0,0,IF('[1]Indicator Data'!K115&gt;AG$2,10,IF('[1]Indicator Data'!K115&lt;AG$3,0,10-(AG$2-'[1]Indicator Data'!K115)/(AG$2-AG$3)*10))),1)</f>
        <v>1</v>
      </c>
      <c r="AH114" s="47">
        <f t="shared" si="146"/>
        <v>0.1</v>
      </c>
      <c r="AI114" s="47">
        <f t="shared" si="146"/>
        <v>0.1</v>
      </c>
      <c r="AJ114" s="47">
        <f t="shared" si="147"/>
        <v>8</v>
      </c>
      <c r="AK114" s="47">
        <f t="shared" si="147"/>
        <v>9.5</v>
      </c>
      <c r="AL114" s="47">
        <f t="shared" si="95"/>
        <v>8.9</v>
      </c>
      <c r="AM114" s="47">
        <f t="shared" si="96"/>
        <v>2.2999999999999998</v>
      </c>
      <c r="AN114" s="47">
        <f t="shared" si="97"/>
        <v>0</v>
      </c>
      <c r="AO114" s="49">
        <f t="shared" si="98"/>
        <v>0.1</v>
      </c>
      <c r="AP114" s="49">
        <f t="shared" si="123"/>
        <v>0.1</v>
      </c>
      <c r="AQ114" s="49">
        <f t="shared" si="99"/>
        <v>6.8</v>
      </c>
      <c r="AR114" s="49">
        <f t="shared" si="100"/>
        <v>7</v>
      </c>
      <c r="AS114" s="47">
        <f t="shared" si="101"/>
        <v>0.5</v>
      </c>
      <c r="AT114" s="47">
        <f>IF('[1]Indicator Data'!L115="No data","x",IF('[1]Indicator Data'!CC115&lt;1000,"x",ROUND((IF('[1]Indicator Data'!L115&gt;AT$2,10,IF('[1]Indicator Data'!L115&lt;AT$3,0,10-(AT$2-'[1]Indicator Data'!L115)/(AT$2-AT$3)*10))),1)))</f>
        <v>1</v>
      </c>
      <c r="AU114" s="49">
        <f t="shared" si="102"/>
        <v>0.8</v>
      </c>
      <c r="AV114" s="47">
        <f>IF('[1]Indicator Data'!M115="No data","x",ROUND(IF('[1]Indicator Data'!M115=0,0,IF(LOG('[1]Indicator Data'!M115)&gt;AV$2,10,IF(LOG('[1]Indicator Data'!M115)&lt;AV$3,0,10-(AV$2-LOG('[1]Indicator Data'!M115))/(AV$2-AV$3)*10))),1))</f>
        <v>0</v>
      </c>
      <c r="AW114" s="48">
        <f>IF(AV114="x","x",'[1]Indicator Data'!M115/'[1]Indicator Data'!$CB115)</f>
        <v>0</v>
      </c>
      <c r="AX114" s="47">
        <f t="shared" si="148"/>
        <v>0</v>
      </c>
      <c r="AY114" s="47">
        <f t="shared" si="124"/>
        <v>0</v>
      </c>
      <c r="AZ114" s="47" t="str">
        <f>IF('[1]Indicator Data'!N115="No data","x",ROUND(IF('[1]Indicator Data'!N115=0,0,IF(LOG('[1]Indicator Data'!N115)&gt;AZ$2,10,IF(LOG('[1]Indicator Data'!N115)&lt;AZ$3,0,10-(AZ$2-LOG('[1]Indicator Data'!N115))/(AZ$2-AZ$3)*10))),1))</f>
        <v>x</v>
      </c>
      <c r="BA114" s="48" t="str">
        <f>IF(AZ114="x","x",'[1]Indicator Data'!N115/'[1]Indicator Data'!$CB115)</f>
        <v>x</v>
      </c>
      <c r="BB114" s="47" t="str">
        <f t="shared" si="149"/>
        <v>x</v>
      </c>
      <c r="BC114" s="47" t="str">
        <f t="shared" si="125"/>
        <v>x</v>
      </c>
      <c r="BD114" s="47" t="str">
        <f>IF('[1]Indicator Data'!O115="No data","x",ROUND(IF('[1]Indicator Data'!O115=0,0,IF(LOG('[1]Indicator Data'!O115)&gt;BD$2,10,IF(LOG('[1]Indicator Data'!O115)&lt;BD$3,0,10-(BD$2-LOG('[1]Indicator Data'!O115))/(BD$2-BD$3)*10))),1))</f>
        <v>x</v>
      </c>
      <c r="BE114" s="48" t="str">
        <f>IF(BD114="x","x",'[1]Indicator Data'!O115/'[1]Indicator Data'!$CB115)</f>
        <v>x</v>
      </c>
      <c r="BF114" s="47" t="str">
        <f t="shared" si="150"/>
        <v>x</v>
      </c>
      <c r="BG114" s="47" t="str">
        <f t="shared" si="126"/>
        <v>x</v>
      </c>
      <c r="BH114" s="47" t="str">
        <f>IF('[1]Indicator Data'!P115="No data","x",ROUND(IF('[1]Indicator Data'!P115=0,0,IF(LOG('[1]Indicator Data'!P115)&gt;BH$2,10,IF(LOG('[1]Indicator Data'!P115)&lt;BH$3,0,10-(BH$2-LOG('[1]Indicator Data'!P115))/(BH$2-BH$3)*10))),1))</f>
        <v>x</v>
      </c>
      <c r="BI114" s="48" t="str">
        <f>IF(BH114="x","x",'[1]Indicator Data'!P115/'[1]Indicator Data'!$CB115)</f>
        <v>x</v>
      </c>
      <c r="BJ114" s="47" t="str">
        <f t="shared" si="151"/>
        <v>x</v>
      </c>
      <c r="BK114" s="47" t="str">
        <f t="shared" si="127"/>
        <v>x</v>
      </c>
      <c r="BL114" s="47">
        <f t="shared" si="128"/>
        <v>0</v>
      </c>
      <c r="BM114" s="47">
        <f>ROUND(IF('[1]Indicator Data'!Q115=0,0,IF(LOG('[1]Indicator Data'!Q115)&gt;BM$2,10,IF(LOG('[1]Indicator Data'!Q115)&lt;BM$3,0,10-(BM$2-LOG('[1]Indicator Data'!Q115))/(BM$2-BM$3)*10))),1)</f>
        <v>0</v>
      </c>
      <c r="BN114" s="50">
        <f>'[1]Indicator Data'!R115</f>
        <v>0</v>
      </c>
      <c r="BO114" s="47">
        <f t="shared" si="152"/>
        <v>0</v>
      </c>
      <c r="BP114" s="47">
        <f t="shared" si="108"/>
        <v>0</v>
      </c>
      <c r="BQ114" s="47">
        <f>ROUND(IF('[1]Indicator Data'!S115=0,0,IF(LOG('[1]Indicator Data'!S115)&gt;BQ$2,10,IF(LOG('[1]Indicator Data'!S115)&lt;BQ$3,0,10-(BQ$2-LOG('[1]Indicator Data'!S115))/(BQ$2-BQ$3)*10))),1)</f>
        <v>0</v>
      </c>
      <c r="BR114" s="50">
        <f>'[1]Indicator Data'!T115</f>
        <v>0</v>
      </c>
      <c r="BS114" s="47">
        <f t="shared" si="153"/>
        <v>0</v>
      </c>
      <c r="BT114" s="47">
        <f t="shared" si="110"/>
        <v>0</v>
      </c>
      <c r="BU114" s="47">
        <f t="shared" si="111"/>
        <v>0</v>
      </c>
      <c r="BV114" s="47">
        <f>ROUND(IF('[1]Indicator Data'!U115=0,0,IF(LOG('[1]Indicator Data'!U115)&gt;BV$2,10,IF(LOG('[1]Indicator Data'!U115)&lt;BV$3,0,10-(BV$2-LOG('[1]Indicator Data'!U115))/(BV$2-BV$3)*10))),1)</f>
        <v>7.1</v>
      </c>
      <c r="BW114" s="48">
        <f>'[1]Indicator Data'!U115/'[1]Indicator Data'!$CB115</f>
        <v>0.76607666280242415</v>
      </c>
      <c r="BX114" s="47">
        <f t="shared" si="154"/>
        <v>8.5</v>
      </c>
      <c r="BY114" s="47">
        <f t="shared" si="129"/>
        <v>7.9</v>
      </c>
      <c r="BZ114" s="47">
        <f>ROUND(IF('[1]Indicator Data'!V115=0,0,IF(LOG('[1]Indicator Data'!V115)&gt;BZ$2,10,IF(LOG('[1]Indicator Data'!V115)&lt;BZ$3,0,10-(BZ$2-LOG('[1]Indicator Data'!V115))/(BZ$2-BZ$3)*10))),1)</f>
        <v>7.3</v>
      </c>
      <c r="CA114" s="48">
        <f>IF('[1]Indicator Data'!V115/'[1]Indicator Data'!$CB115&gt;1,1,'[1]Indicator Data'!V115/'[1]Indicator Data'!$CB115)</f>
        <v>0.94874652686276906</v>
      </c>
      <c r="CB114" s="47">
        <f t="shared" si="155"/>
        <v>9.5</v>
      </c>
      <c r="CC114" s="47">
        <f t="shared" si="130"/>
        <v>8.6</v>
      </c>
      <c r="CD114" s="47">
        <f>ROUND(IF('[1]Indicator Data'!W115=0,0,IF(LOG('[1]Indicator Data'!W115)&gt;CD$2,10,IF(LOG('[1]Indicator Data'!W115)&lt;CD$3,0,10-(CD$2-LOG('[1]Indicator Data'!W115))/(CD$2-CD$3)*10))),1)</f>
        <v>7.2</v>
      </c>
      <c r="CE114" s="48">
        <f>'[1]Indicator Data'!W115/'[1]Indicator Data'!$CB115</f>
        <v>0.86672061066028283</v>
      </c>
      <c r="CF114" s="47">
        <f t="shared" si="156"/>
        <v>8.6999999999999993</v>
      </c>
      <c r="CG114" s="47">
        <f t="shared" si="131"/>
        <v>8</v>
      </c>
      <c r="CH114" s="47">
        <f t="shared" si="115"/>
        <v>7</v>
      </c>
      <c r="CI114" s="47">
        <f>IF('[1]Indicator Data'!BR115="No data","x",ROUND(IF('[1]Indicator Data'!BR115&gt;CI$2,0,IF('[1]Indicator Data'!BR115&lt;CI$3,10,(CI$2-'[1]Indicator Data'!BR115)/(CI$2-CI$3)*10)),1))</f>
        <v>0.5</v>
      </c>
      <c r="CJ114" s="47">
        <f>IF('[1]Indicator Data'!BS115="No data","x",ROUND(IF('[1]Indicator Data'!BS115&gt;CJ$2,0,IF('[1]Indicator Data'!BS115&lt;CJ$3,10,(CJ$2-'[1]Indicator Data'!BS115)/(CJ$2-CJ$3)*10)),1))</f>
        <v>0</v>
      </c>
      <c r="CK114" s="47" t="str">
        <f>IF('[1]Indicator Data'!AC115="No data","x",ROUND(IF('[1]Indicator Data'!AC115&gt;CK$2,0,IF('[1]Indicator Data'!AC115&lt;CK$3,10,(CK$2-'[1]Indicator Data'!AC115)/(CK$2-CK$3)*10)),1))</f>
        <v>x</v>
      </c>
      <c r="CL114" s="47">
        <f t="shared" si="116"/>
        <v>0.3</v>
      </c>
      <c r="CM114" s="47">
        <f>IF('[1]Indicator Data'!X115="No data","x",ROUND(IF(LOG('[1]Indicator Data'!X115)&gt;CM$2,10,IF(LOG('[1]Indicator Data'!X115)&lt;CM$3,0,10-(CM$2-LOG('[1]Indicator Data'!X115))/(CM$2-CM$3)*10)),1))</f>
        <v>9.3000000000000007</v>
      </c>
      <c r="CN114" s="47">
        <f>IF('[1]Indicator Data'!Y115="No data","x",ROUND(IF('[1]Indicator Data'!Y115&gt;CN$2,10,IF('[1]Indicator Data'!Y115&lt;CN$3,0,10-(CN$2-'[1]Indicator Data'!Y115)/(CN$2-CN$3)*10)),1))</f>
        <v>0</v>
      </c>
      <c r="CO114" s="47">
        <f>IF('[1]Indicator Data'!Z115="No data","x",ROUND(IF('[1]Indicator Data'!Z115&gt;CO$2,10,IF('[1]Indicator Data'!Z115&lt;CO$3,0,10-(CO$2-'[1]Indicator Data'!Z115)/(CO$2-CO$3)*10)),1))</f>
        <v>4.0999999999999996</v>
      </c>
      <c r="CP114" s="47">
        <f>IF('[1]Indicator Data'!AA115="No data","x",ROUND(IF('[1]Indicator Data'!AA115&gt;CP$2,10,IF('[1]Indicator Data'!AA115&lt;CP$3,0,10-(CP$2-'[1]Indicator Data'!AA115)/(CP$2-CP$3)*10)),1))</f>
        <v>3.7</v>
      </c>
      <c r="CQ114" s="47">
        <f t="shared" si="132"/>
        <v>4.3</v>
      </c>
      <c r="CR114" s="47">
        <f t="shared" si="133"/>
        <v>3</v>
      </c>
      <c r="CS114" s="47" t="str">
        <f>IF('[1]Indicator Data'!AF115="No data","x",ROUND(IF('[1]Indicator Data'!AF115&gt;CS$2,10,IF('[1]Indicator Data'!AF115&lt;CS$3,0,10-(CS$2-'[1]Indicator Data'!AF115)/(CS$2-CS$3)*10)),1))</f>
        <v>x</v>
      </c>
      <c r="CT114" s="47">
        <f>IF('[1]Indicator Data'!AG115="No data","x",ROUND(IF('[1]Indicator Data'!AG115&gt;CT$2,10,IF('[1]Indicator Data'!AG115&lt;CT$3,0,10-(CT$2-'[1]Indicator Data'!AG115)/(CT$2-CT$3)*10)),1))</f>
        <v>0</v>
      </c>
      <c r="CU114" s="47">
        <f t="shared" si="134"/>
        <v>3.4</v>
      </c>
      <c r="CV114" s="47">
        <f>IF('[1]Indicator Data'!AB115="No data","x",ROUND(IF('[1]Indicator Data'!AB115&gt;CV$2,10,IF('[1]Indicator Data'!AB115&lt;CV$3,0,10-(CV$2-'[1]Indicator Data'!AB115)/(CV$2-CV$3)*10)),1))</f>
        <v>0</v>
      </c>
      <c r="CW114" s="47">
        <f t="shared" si="135"/>
        <v>0.2</v>
      </c>
      <c r="CX114" s="48">
        <f>IF('[1]Indicator Data'!AD115="No data","x",'[1]Indicator Data'!AD115/'[1]Indicator Data'!$CA115)</f>
        <v>1.3996274474805526E-4</v>
      </c>
      <c r="CY114" s="47">
        <f t="shared" si="157"/>
        <v>8.6</v>
      </c>
      <c r="CZ114" s="47">
        <f>IF('[1]Indicator Data'!AE115="No data","x",ROUND(IF('[1]Indicator Data'!AE115&gt;CZ$2,0,IF('[1]Indicator Data'!AE115&lt;CZ$3,10,(CZ$2-'[1]Indicator Data'!AE115)/(CZ$2-CZ$3)*10)),1))</f>
        <v>2</v>
      </c>
      <c r="DA114" s="47">
        <f t="shared" si="136"/>
        <v>5.3</v>
      </c>
      <c r="DB114" s="47">
        <f t="shared" si="137"/>
        <v>3</v>
      </c>
      <c r="DC114" s="49">
        <f t="shared" si="118"/>
        <v>3.7</v>
      </c>
      <c r="DD114" s="51">
        <f t="shared" si="119"/>
        <v>3.7</v>
      </c>
      <c r="DE114" s="47">
        <f>ROUND(IF('[1]Indicator Data'!AH115=0,0,IF('[1]Indicator Data'!AH115&gt;DE$2,10,IF('[1]Indicator Data'!AH115&lt;DE$3,0,10-(DE$2-'[1]Indicator Data'!AH115)/(DE$2-DE$3)*10))),1)</f>
        <v>0</v>
      </c>
      <c r="DF114" s="47">
        <f>ROUND(IF('[1]Indicator Data'!AI115=0,0,IF(LOG('[1]Indicator Data'!AI115)&gt;LOG(DF$2),10,IF(LOG('[1]Indicator Data'!AI115)&lt;LOG(DF$3),0,10-(LOG(DF$2)-LOG('[1]Indicator Data'!AI115))/(LOG(DF$2)-LOG(DF$3))*10))),1)</f>
        <v>0</v>
      </c>
      <c r="DG114" s="49">
        <f t="shared" si="120"/>
        <v>0</v>
      </c>
      <c r="DH114" s="47">
        <f>'[1]Indicator Data'!AJ115</f>
        <v>0</v>
      </c>
      <c r="DI114" s="47">
        <f>'[1]Indicator Data'!AK115</f>
        <v>0</v>
      </c>
      <c r="DJ114" s="49">
        <f t="shared" si="121"/>
        <v>0</v>
      </c>
      <c r="DK114" s="51">
        <f t="shared" si="122"/>
        <v>0</v>
      </c>
      <c r="DL114" s="20"/>
      <c r="DM114" s="52"/>
    </row>
    <row r="115" spans="1:117" s="6" customFormat="1" x14ac:dyDescent="0.3">
      <c r="A115" s="44" t="str">
        <f>'[1]Indicator Data'!A116</f>
        <v>Mexico</v>
      </c>
      <c r="B115" s="45" t="str">
        <f>'[1]Indicator Data'!B116</f>
        <v>MEX</v>
      </c>
      <c r="C115" s="46">
        <f>ROUND(IF('[1]Indicator Data'!C116=0,0.1,IF(LOG('[1]Indicator Data'!C116)&gt;C$2,10,IF(LOG('[1]Indicator Data'!C116)&lt;C$3,0,10-(C$2-LOG('[1]Indicator Data'!C116))/(C$2-C$3)*10))),1)</f>
        <v>10</v>
      </c>
      <c r="D115" s="47">
        <f>ROUND(IF('[1]Indicator Data'!D116=0,0.1,IF(LOG('[1]Indicator Data'!D116)&gt;D$2,10,IF(LOG('[1]Indicator Data'!D116)&lt;D$3,0,10-(D$2-LOG('[1]Indicator Data'!D116))/(D$2-D$3)*10))),1)</f>
        <v>10</v>
      </c>
      <c r="E115" s="47">
        <f t="shared" si="79"/>
        <v>10</v>
      </c>
      <c r="F115" s="47">
        <f>IF('[1]Indicator Data'!E116="No data",0.1,(ROUND(IF('[1]Indicator Data'!E116=0,0,IF(LOG('[1]Indicator Data'!E116)&gt;F$2,10,IF(LOG('[1]Indicator Data'!E116)&lt;F$3,0,10-(F$2-LOG('[1]Indicator Data'!E116))/(F$2-F$3)*10))),1)))</f>
        <v>9.3000000000000007</v>
      </c>
      <c r="G115" s="47">
        <f>ROUND(IF('[1]Indicator Data'!F116=0,0,IF(LOG('[1]Indicator Data'!F116)&gt;G$2,10,IF(LOG('[1]Indicator Data'!F116)&lt;G$3,0,10-(G$2-LOG('[1]Indicator Data'!F116))/(G$2-G$3)*10))),1)</f>
        <v>7.2</v>
      </c>
      <c r="H115" s="47">
        <f>ROUND(IF('[1]Indicator Data'!G116=0,0,IF(LOG('[1]Indicator Data'!G116)&gt;H$2,10,IF(LOG('[1]Indicator Data'!G116)&lt;H$3,0,10-(H$2-LOG('[1]Indicator Data'!G116))/(H$2-H$3)*10))),1)</f>
        <v>10</v>
      </c>
      <c r="I115" s="47">
        <f>ROUND(IF('[1]Indicator Data'!H116=0,0,IF(LOG('[1]Indicator Data'!H116)&gt;I$2,10,IF(LOG('[1]Indicator Data'!H116)&lt;I$3,0,10-(I$2-LOG('[1]Indicator Data'!H116))/(I$2-I$3)*10))),1)</f>
        <v>10</v>
      </c>
      <c r="J115" s="47">
        <f t="shared" si="80"/>
        <v>10</v>
      </c>
      <c r="K115" s="47">
        <f>ROUND(IF('[1]Indicator Data'!I116=0,0,IF(LOG('[1]Indicator Data'!I116)&gt;K$2,10,IF(LOG('[1]Indicator Data'!I116)&lt;K$3,0,10-(K$2-LOG('[1]Indicator Data'!I116))/(K$2-K$3)*10))),1)</f>
        <v>7.9</v>
      </c>
      <c r="L115" s="47">
        <f t="shared" si="81"/>
        <v>9.1999999999999993</v>
      </c>
      <c r="M115" s="47">
        <f>ROUND(IF('[1]Indicator Data'!J116=0,0,IF(LOG('[1]Indicator Data'!J116)&gt;M$2,10,IF(LOG('[1]Indicator Data'!J116)&lt;M$3,0,10-(M$2-LOG('[1]Indicator Data'!J116))/(M$2-M$3)*10))),1)</f>
        <v>9.6999999999999993</v>
      </c>
      <c r="N115" s="48">
        <f>'[1]Indicator Data'!C116/'[1]Indicator Data'!$CB116</f>
        <v>1.4683527687019309E-3</v>
      </c>
      <c r="O115" s="48">
        <f>'[1]Indicator Data'!D116/'[1]Indicator Data'!$CB116</f>
        <v>2.56346584784058E-4</v>
      </c>
      <c r="P115" s="48">
        <f>IF(F115=0.1,"x",'[1]Indicator Data'!E116/'[1]Indicator Data'!$CB116)</f>
        <v>4.2279363240218474E-3</v>
      </c>
      <c r="Q115" s="48">
        <f>'[1]Indicator Data'!F116/'[1]Indicator Data'!$CB116</f>
        <v>1.590387627598548E-6</v>
      </c>
      <c r="R115" s="48">
        <f>'[1]Indicator Data'!G116/'[1]Indicator Data'!$CB116</f>
        <v>1.2093979069691464E-2</v>
      </c>
      <c r="S115" s="48">
        <f>'[1]Indicator Data'!H116/'[1]Indicator Data'!$CB116</f>
        <v>4.0713412247196405E-3</v>
      </c>
      <c r="T115" s="48">
        <f>'[1]Indicator Data'!I116/'[1]Indicator Data'!$CB116</f>
        <v>6.8325318093872796E-4</v>
      </c>
      <c r="U115" s="48">
        <f>'[1]Indicator Data'!J116/'[1]Indicator Data'!$CB116</f>
        <v>5.7735375529325303E-4</v>
      </c>
      <c r="V115" s="47">
        <f t="shared" si="138"/>
        <v>7.3</v>
      </c>
      <c r="W115" s="47">
        <f t="shared" si="139"/>
        <v>2.6</v>
      </c>
      <c r="X115" s="47">
        <f t="shared" si="84"/>
        <v>5.4</v>
      </c>
      <c r="Y115" s="47">
        <f t="shared" si="140"/>
        <v>2.8</v>
      </c>
      <c r="Z115" s="47">
        <f t="shared" si="141"/>
        <v>6</v>
      </c>
      <c r="AA115" s="47">
        <f t="shared" si="142"/>
        <v>6.7</v>
      </c>
      <c r="AB115" s="47">
        <f t="shared" si="143"/>
        <v>8.1</v>
      </c>
      <c r="AC115" s="47">
        <f t="shared" si="89"/>
        <v>7.5</v>
      </c>
      <c r="AD115" s="47">
        <f t="shared" si="144"/>
        <v>0.7</v>
      </c>
      <c r="AE115" s="47">
        <f t="shared" si="91"/>
        <v>5</v>
      </c>
      <c r="AF115" s="47">
        <f t="shared" si="145"/>
        <v>0.2</v>
      </c>
      <c r="AG115" s="47">
        <f>ROUND(IF('[1]Indicator Data'!K116=0,0,IF('[1]Indicator Data'!K116&gt;AG$2,10,IF('[1]Indicator Data'!K116&lt;AG$3,0,10-(AG$2-'[1]Indicator Data'!K116)/(AG$2-AG$3)*10))),1)</f>
        <v>5.7</v>
      </c>
      <c r="AH115" s="47">
        <f t="shared" si="146"/>
        <v>8.6999999999999993</v>
      </c>
      <c r="AI115" s="47">
        <f t="shared" si="146"/>
        <v>6.3</v>
      </c>
      <c r="AJ115" s="47">
        <f t="shared" si="147"/>
        <v>8.4</v>
      </c>
      <c r="AK115" s="47">
        <f t="shared" si="147"/>
        <v>9.1</v>
      </c>
      <c r="AL115" s="47">
        <f t="shared" si="95"/>
        <v>8.8000000000000007</v>
      </c>
      <c r="AM115" s="47">
        <f t="shared" si="96"/>
        <v>4.3</v>
      </c>
      <c r="AN115" s="47">
        <f t="shared" si="97"/>
        <v>7.2</v>
      </c>
      <c r="AO115" s="49">
        <f t="shared" si="98"/>
        <v>8.6</v>
      </c>
      <c r="AP115" s="49">
        <f t="shared" si="123"/>
        <v>7.2</v>
      </c>
      <c r="AQ115" s="49">
        <f t="shared" si="99"/>
        <v>6.6</v>
      </c>
      <c r="AR115" s="49">
        <f t="shared" si="100"/>
        <v>7.7</v>
      </c>
      <c r="AS115" s="47">
        <f t="shared" si="101"/>
        <v>6.5</v>
      </c>
      <c r="AT115" s="47">
        <f>IF('[1]Indicator Data'!L116="No data","x",IF('[1]Indicator Data'!CC116&lt;1000,"x",ROUND((IF('[1]Indicator Data'!L116&gt;AT$2,10,IF('[1]Indicator Data'!L116&lt;AT$3,0,10-(AT$2-'[1]Indicator Data'!L116)/(AT$2-AT$3)*10))),1)))</f>
        <v>0</v>
      </c>
      <c r="AU115" s="49">
        <f t="shared" si="102"/>
        <v>3.3</v>
      </c>
      <c r="AV115" s="47" t="str">
        <f>IF('[1]Indicator Data'!M116="No data","x",ROUND(IF('[1]Indicator Data'!M116=0,0,IF(LOG('[1]Indicator Data'!M116)&gt;AV$2,10,IF(LOG('[1]Indicator Data'!M116)&lt;AV$3,0,10-(AV$2-LOG('[1]Indicator Data'!M116))/(AV$2-AV$3)*10))),1))</f>
        <v>x</v>
      </c>
      <c r="AW115" s="48" t="str">
        <f>IF(AV115="x","x",'[1]Indicator Data'!M116/'[1]Indicator Data'!$CB116)</f>
        <v>x</v>
      </c>
      <c r="AX115" s="47" t="str">
        <f t="shared" si="148"/>
        <v>x</v>
      </c>
      <c r="AY115" s="47" t="str">
        <f t="shared" si="124"/>
        <v>x</v>
      </c>
      <c r="AZ115" s="47" t="str">
        <f>IF('[1]Indicator Data'!N116="No data","x",ROUND(IF('[1]Indicator Data'!N116=0,0,IF(LOG('[1]Indicator Data'!N116)&gt;AZ$2,10,IF(LOG('[1]Indicator Data'!N116)&lt;AZ$3,0,10-(AZ$2-LOG('[1]Indicator Data'!N116))/(AZ$2-AZ$3)*10))),1))</f>
        <v>x</v>
      </c>
      <c r="BA115" s="48" t="str">
        <f>IF(AZ115="x","x",'[1]Indicator Data'!N116/'[1]Indicator Data'!$CB116)</f>
        <v>x</v>
      </c>
      <c r="BB115" s="47" t="str">
        <f t="shared" si="149"/>
        <v>x</v>
      </c>
      <c r="BC115" s="47" t="str">
        <f t="shared" si="125"/>
        <v>x</v>
      </c>
      <c r="BD115" s="47" t="str">
        <f>IF('[1]Indicator Data'!O116="No data","x",ROUND(IF('[1]Indicator Data'!O116=0,0,IF(LOG('[1]Indicator Data'!O116)&gt;BD$2,10,IF(LOG('[1]Indicator Data'!O116)&lt;BD$3,0,10-(BD$2-LOG('[1]Indicator Data'!O116))/(BD$2-BD$3)*10))),1))</f>
        <v>x</v>
      </c>
      <c r="BE115" s="48" t="str">
        <f>IF(BD115="x","x",'[1]Indicator Data'!O116/'[1]Indicator Data'!$CB116)</f>
        <v>x</v>
      </c>
      <c r="BF115" s="47" t="str">
        <f t="shared" si="150"/>
        <v>x</v>
      </c>
      <c r="BG115" s="47" t="str">
        <f t="shared" si="126"/>
        <v>x</v>
      </c>
      <c r="BH115" s="47" t="str">
        <f>IF('[1]Indicator Data'!P116="No data","x",ROUND(IF('[1]Indicator Data'!P116=0,0,IF(LOG('[1]Indicator Data'!P116)&gt;BH$2,10,IF(LOG('[1]Indicator Data'!P116)&lt;BH$3,0,10-(BH$2-LOG('[1]Indicator Data'!P116))/(BH$2-BH$3)*10))),1))</f>
        <v>x</v>
      </c>
      <c r="BI115" s="48" t="str">
        <f>IF(BH115="x","x",'[1]Indicator Data'!P116/'[1]Indicator Data'!$CB116)</f>
        <v>x</v>
      </c>
      <c r="BJ115" s="47" t="str">
        <f t="shared" si="151"/>
        <v>x</v>
      </c>
      <c r="BK115" s="47" t="str">
        <f t="shared" si="127"/>
        <v>x</v>
      </c>
      <c r="BL115" s="47" t="str">
        <f t="shared" si="128"/>
        <v>x</v>
      </c>
      <c r="BM115" s="47">
        <f>ROUND(IF('[1]Indicator Data'!Q116=0,0,IF(LOG('[1]Indicator Data'!Q116)&gt;BM$2,10,IF(LOG('[1]Indicator Data'!Q116)&lt;BM$3,0,10-(BM$2-LOG('[1]Indicator Data'!Q116))/(BM$2-BM$3)*10))),1)</f>
        <v>10</v>
      </c>
      <c r="BN115" s="50">
        <f>'[1]Indicator Data'!R116</f>
        <v>0.97780618500000005</v>
      </c>
      <c r="BO115" s="47">
        <f t="shared" si="152"/>
        <v>9.8000000000000007</v>
      </c>
      <c r="BP115" s="47">
        <f t="shared" si="108"/>
        <v>9.9</v>
      </c>
      <c r="BQ115" s="47">
        <f>ROUND(IF('[1]Indicator Data'!S116=0,0,IF(LOG('[1]Indicator Data'!S116)&gt;BQ$2,10,IF(LOG('[1]Indicator Data'!S116)&lt;BQ$3,0,10-(BQ$2-LOG('[1]Indicator Data'!S116))/(BQ$2-BQ$3)*10))),1)</f>
        <v>0</v>
      </c>
      <c r="BR115" s="50">
        <f>'[1]Indicator Data'!T116</f>
        <v>0</v>
      </c>
      <c r="BS115" s="47">
        <f t="shared" si="153"/>
        <v>0</v>
      </c>
      <c r="BT115" s="47">
        <f t="shared" si="110"/>
        <v>0</v>
      </c>
      <c r="BU115" s="47">
        <f t="shared" si="111"/>
        <v>7.4</v>
      </c>
      <c r="BV115" s="47">
        <f>ROUND(IF('[1]Indicator Data'!U116=0,0,IF(LOG('[1]Indicator Data'!U116)&gt;BV$2,10,IF(LOG('[1]Indicator Data'!U116)&lt;BV$3,0,10-(BV$2-LOG('[1]Indicator Data'!U116))/(BV$2-BV$3)*10))),1)</f>
        <v>9.3000000000000007</v>
      </c>
      <c r="BW115" s="48">
        <f>'[1]Indicator Data'!U116/'[1]Indicator Data'!$CB116</f>
        <v>0.26218267041092219</v>
      </c>
      <c r="BX115" s="47">
        <f t="shared" si="154"/>
        <v>2.9</v>
      </c>
      <c r="BY115" s="47">
        <f t="shared" si="129"/>
        <v>7.3</v>
      </c>
      <c r="BZ115" s="47">
        <f>ROUND(IF('[1]Indicator Data'!V116=0,0,IF(LOG('[1]Indicator Data'!V116)&gt;BZ$2,10,IF(LOG('[1]Indicator Data'!V116)&lt;BZ$3,0,10-(BZ$2-LOG('[1]Indicator Data'!V116))/(BZ$2-BZ$3)*10))),1)</f>
        <v>9.6999999999999993</v>
      </c>
      <c r="CA115" s="48">
        <f>IF('[1]Indicator Data'!V116/'[1]Indicator Data'!$CB116&gt;1,1,'[1]Indicator Data'!V116/'[1]Indicator Data'!$CB116)</f>
        <v>0.51524436841064059</v>
      </c>
      <c r="CB115" s="47">
        <f t="shared" si="155"/>
        <v>5.2</v>
      </c>
      <c r="CC115" s="47">
        <f t="shared" si="130"/>
        <v>8.1999999999999993</v>
      </c>
      <c r="CD115" s="47">
        <f>ROUND(IF('[1]Indicator Data'!W116=0,0,IF(LOG('[1]Indicator Data'!W116)&gt;CD$2,10,IF(LOG('[1]Indicator Data'!W116)&lt;CD$3,0,10-(CD$2-LOG('[1]Indicator Data'!W116))/(CD$2-CD$3)*10))),1)</f>
        <v>9.6</v>
      </c>
      <c r="CE115" s="48">
        <f>'[1]Indicator Data'!W116/'[1]Indicator Data'!$CB116</f>
        <v>0.38609722429333487</v>
      </c>
      <c r="CF115" s="47">
        <f t="shared" si="156"/>
        <v>3.9</v>
      </c>
      <c r="CG115" s="47">
        <f t="shared" si="131"/>
        <v>7.8</v>
      </c>
      <c r="CH115" s="47">
        <f t="shared" si="115"/>
        <v>7.7</v>
      </c>
      <c r="CI115" s="47">
        <f>IF('[1]Indicator Data'!BR116="No data","x",ROUND(IF('[1]Indicator Data'!BR116&gt;CI$2,0,IF('[1]Indicator Data'!BR116&lt;CI$3,10,(CI$2-'[1]Indicator Data'!BR116)/(CI$2-CI$3)*10)),1))</f>
        <v>1</v>
      </c>
      <c r="CJ115" s="47">
        <f>IF('[1]Indicator Data'!BS116="No data","x",ROUND(IF('[1]Indicator Data'!BS116&gt;CJ$2,0,IF('[1]Indicator Data'!BS116&lt;CJ$3,10,(CJ$2-'[1]Indicator Data'!BS116)/(CJ$2-CJ$3)*10)),1))</f>
        <v>0.1</v>
      </c>
      <c r="CK115" s="47">
        <f>IF('[1]Indicator Data'!AC116="No data","x",ROUND(IF('[1]Indicator Data'!AC116&gt;CK$2,0,IF('[1]Indicator Data'!AC116&lt;CK$3,10,(CK$2-'[1]Indicator Data'!AC116)/(CK$2-CK$3)*10)),1))</f>
        <v>1.2</v>
      </c>
      <c r="CL115" s="47">
        <f t="shared" si="116"/>
        <v>0.8</v>
      </c>
      <c r="CM115" s="47">
        <f>IF('[1]Indicator Data'!X116="No data","x",ROUND(IF(LOG('[1]Indicator Data'!X116)&gt;CM$2,10,IF(LOG('[1]Indicator Data'!X116)&lt;CM$3,0,10-(CM$2-LOG('[1]Indicator Data'!X116))/(CM$2-CM$3)*10)),1))</f>
        <v>6</v>
      </c>
      <c r="CN115" s="47">
        <f>IF('[1]Indicator Data'!Y116="No data","x",ROUND(IF('[1]Indicator Data'!Y116&gt;CN$2,10,IF('[1]Indicator Data'!Y116&lt;CN$3,0,10-(CN$2-'[1]Indicator Data'!Y116)/(CN$2-CN$3)*10)),1))</f>
        <v>2.8</v>
      </c>
      <c r="CO115" s="47">
        <f>IF('[1]Indicator Data'!Z116="No data","x",ROUND(IF('[1]Indicator Data'!Z116&gt;CO$2,10,IF('[1]Indicator Data'!Z116&lt;CO$3,0,10-(CO$2-'[1]Indicator Data'!Z116)/(CO$2-CO$3)*10)),1))</f>
        <v>8.1</v>
      </c>
      <c r="CP115" s="47">
        <f>IF('[1]Indicator Data'!AA116="No data","x",ROUND(IF('[1]Indicator Data'!AA116&gt;CP$2,10,IF('[1]Indicator Data'!AA116&lt;CP$3,0,10-(CP$2-'[1]Indicator Data'!AA116)/(CP$2-CP$3)*10)),1))</f>
        <v>4.4000000000000004</v>
      </c>
      <c r="CQ115" s="47">
        <f t="shared" si="132"/>
        <v>5.3</v>
      </c>
      <c r="CR115" s="47">
        <f t="shared" si="133"/>
        <v>3.8</v>
      </c>
      <c r="CS115" s="47">
        <f>IF('[1]Indicator Data'!AF116="No data","x",ROUND(IF('[1]Indicator Data'!AF116&gt;CS$2,10,IF('[1]Indicator Data'!AF116&lt;CS$3,0,10-(CS$2-'[1]Indicator Data'!AF116)/(CS$2-CS$3)*10)),1))</f>
        <v>1.8</v>
      </c>
      <c r="CT115" s="47">
        <f>IF('[1]Indicator Data'!AG116="No data","x",ROUND(IF('[1]Indicator Data'!AG116&gt;CT$2,10,IF('[1]Indicator Data'!AG116&lt;CT$3,0,10-(CT$2-'[1]Indicator Data'!AG116)/(CT$2-CT$3)*10)),1))</f>
        <v>2.2999999999999998</v>
      </c>
      <c r="CU115" s="47">
        <f t="shared" si="134"/>
        <v>4.2</v>
      </c>
      <c r="CV115" s="47">
        <f>IF('[1]Indicator Data'!AB116="No data","x",ROUND(IF('[1]Indicator Data'!AB116&gt;CV$2,10,IF('[1]Indicator Data'!AB116&lt;CV$3,0,10-(CV$2-'[1]Indicator Data'!AB116)/(CV$2-CV$3)*10)),1))</f>
        <v>0.3</v>
      </c>
      <c r="CW115" s="47">
        <f t="shared" si="135"/>
        <v>0.7</v>
      </c>
      <c r="CX115" s="48">
        <f>IF('[1]Indicator Data'!AD116="No data","x",'[1]Indicator Data'!AD116/'[1]Indicator Data'!$CA116)</f>
        <v>5.5512659378335004E-4</v>
      </c>
      <c r="CY115" s="47">
        <f t="shared" si="157"/>
        <v>4.4000000000000004</v>
      </c>
      <c r="CZ115" s="47">
        <f>IF('[1]Indicator Data'!AE116="No data","x",ROUND(IF('[1]Indicator Data'!AE116&gt;CZ$2,0,IF('[1]Indicator Data'!AE116&lt;CZ$3,10,(CZ$2-'[1]Indicator Data'!AE116)/(CZ$2-CZ$3)*10)),1))</f>
        <v>2</v>
      </c>
      <c r="DA115" s="47">
        <f t="shared" si="136"/>
        <v>3.2</v>
      </c>
      <c r="DB115" s="47">
        <f t="shared" si="137"/>
        <v>2.7</v>
      </c>
      <c r="DC115" s="49">
        <f t="shared" si="118"/>
        <v>5.2</v>
      </c>
      <c r="DD115" s="51">
        <f t="shared" si="119"/>
        <v>6.7</v>
      </c>
      <c r="DE115" s="47">
        <f>ROUND(IF('[1]Indicator Data'!AH116=0,0,IF('[1]Indicator Data'!AH116&gt;DE$2,10,IF('[1]Indicator Data'!AH116&lt;DE$3,0,10-(DE$2-'[1]Indicator Data'!AH116)/(DE$2-DE$3)*10))),1)</f>
        <v>9.5</v>
      </c>
      <c r="DF115" s="47">
        <f>ROUND(IF('[1]Indicator Data'!AI116=0,0,IF(LOG('[1]Indicator Data'!AI116)&gt;LOG(DF$2),10,IF(LOG('[1]Indicator Data'!AI116)&lt;LOG(DF$3),0,10-(LOG(DF$2)-LOG('[1]Indicator Data'!AI116))/(LOG(DF$2)-LOG(DF$3))*10))),1)</f>
        <v>9.9</v>
      </c>
      <c r="DG115" s="49">
        <f t="shared" si="120"/>
        <v>9.6999999999999993</v>
      </c>
      <c r="DH115" s="47">
        <f>'[1]Indicator Data'!AJ116</f>
        <v>0</v>
      </c>
      <c r="DI115" s="47">
        <f>'[1]Indicator Data'!AK116</f>
        <v>4</v>
      </c>
      <c r="DJ115" s="49">
        <f t="shared" si="121"/>
        <v>7</v>
      </c>
      <c r="DK115" s="51">
        <f t="shared" si="122"/>
        <v>7</v>
      </c>
      <c r="DL115" s="20"/>
      <c r="DM115" s="52"/>
    </row>
    <row r="116" spans="1:117" s="6" customFormat="1" x14ac:dyDescent="0.3">
      <c r="A116" s="44" t="str">
        <f>'[1]Indicator Data'!A117</f>
        <v>Micronesia</v>
      </c>
      <c r="B116" s="45" t="str">
        <f>'[1]Indicator Data'!B117</f>
        <v>FSM</v>
      </c>
      <c r="C116" s="46">
        <f>ROUND(IF('[1]Indicator Data'!C117=0,0.1,IF(LOG('[1]Indicator Data'!C117)&gt;C$2,10,IF(LOG('[1]Indicator Data'!C117)&lt;C$3,0,10-(C$2-LOG('[1]Indicator Data'!C117))/(C$2-C$3)*10))),1)</f>
        <v>0.1</v>
      </c>
      <c r="D116" s="47">
        <f>ROUND(IF('[1]Indicator Data'!D117=0,0.1,IF(LOG('[1]Indicator Data'!D117)&gt;D$2,10,IF(LOG('[1]Indicator Data'!D117)&lt;D$3,0,10-(D$2-LOG('[1]Indicator Data'!D117))/(D$2-D$3)*10))),1)</f>
        <v>0.1</v>
      </c>
      <c r="E116" s="47">
        <f t="shared" si="79"/>
        <v>0.1</v>
      </c>
      <c r="F116" s="47">
        <f>IF('[1]Indicator Data'!E117="No data",0.1,(ROUND(IF('[1]Indicator Data'!E117=0,0,IF(LOG('[1]Indicator Data'!E117)&gt;F$2,10,IF(LOG('[1]Indicator Data'!E117)&lt;F$3,0,10-(F$2-LOG('[1]Indicator Data'!E117))/(F$2-F$3)*10))),1)))</f>
        <v>0.1</v>
      </c>
      <c r="G116" s="47">
        <f>ROUND(IF('[1]Indicator Data'!F117=0,0,IF(LOG('[1]Indicator Data'!F117)&gt;G$2,10,IF(LOG('[1]Indicator Data'!F117)&lt;G$3,0,10-(G$2-LOG('[1]Indicator Data'!F117))/(G$2-G$3)*10))),1)</f>
        <v>5.3</v>
      </c>
      <c r="H116" s="47">
        <f>ROUND(IF('[1]Indicator Data'!G117=0,0,IF(LOG('[1]Indicator Data'!G117)&gt;H$2,10,IF(LOG('[1]Indicator Data'!G117)&lt;H$3,0,10-(H$2-LOG('[1]Indicator Data'!G117))/(H$2-H$3)*10))),1)</f>
        <v>2.7</v>
      </c>
      <c r="I116" s="47">
        <f>ROUND(IF('[1]Indicator Data'!H117=0,0,IF(LOG('[1]Indicator Data'!H117)&gt;I$2,10,IF(LOG('[1]Indicator Data'!H117)&lt;I$3,0,10-(I$2-LOG('[1]Indicator Data'!H117))/(I$2-I$3)*10))),1)</f>
        <v>6.1</v>
      </c>
      <c r="J116" s="47">
        <f t="shared" si="80"/>
        <v>4.5999999999999996</v>
      </c>
      <c r="K116" s="47">
        <f>ROUND(IF('[1]Indicator Data'!I117=0,0,IF(LOG('[1]Indicator Data'!I117)&gt;K$2,10,IF(LOG('[1]Indicator Data'!I117)&lt;K$3,0,10-(K$2-LOG('[1]Indicator Data'!I117))/(K$2-K$3)*10))),1)</f>
        <v>2.7</v>
      </c>
      <c r="L116" s="47">
        <f t="shared" si="81"/>
        <v>3.7</v>
      </c>
      <c r="M116" s="47">
        <f>ROUND(IF('[1]Indicator Data'!J117=0,0,IF(LOG('[1]Indicator Data'!J117)&gt;M$2,10,IF(LOG('[1]Indicator Data'!J117)&lt;M$3,0,10-(M$2-LOG('[1]Indicator Data'!J117))/(M$2-M$3)*10))),1)</f>
        <v>6.4</v>
      </c>
      <c r="N116" s="48">
        <f>'[1]Indicator Data'!C117/'[1]Indicator Data'!$CB117</f>
        <v>0</v>
      </c>
      <c r="O116" s="48">
        <f>'[1]Indicator Data'!D117/'[1]Indicator Data'!$CB117</f>
        <v>0</v>
      </c>
      <c r="P116" s="48" t="str">
        <f>IF(F116=0.1,"x",'[1]Indicator Data'!E117/'[1]Indicator Data'!$CB117)</f>
        <v>x</v>
      </c>
      <c r="Q116" s="48">
        <f>'[1]Indicator Data'!F117/'[1]Indicator Data'!$CB117</f>
        <v>1.4024506988320889E-4</v>
      </c>
      <c r="R116" s="48">
        <f>'[1]Indicator Data'!G117/'[1]Indicator Data'!$CB117</f>
        <v>1.1456911736549875E-2</v>
      </c>
      <c r="S116" s="48">
        <f>'[1]Indicator Data'!H117/'[1]Indicator Data'!$CB117</f>
        <v>1.7098123683706682E-3</v>
      </c>
      <c r="T116" s="48">
        <f>'[1]Indicator Data'!I117/'[1]Indicator Data'!$CB117</f>
        <v>2.0659391154508903E-3</v>
      </c>
      <c r="U116" s="48">
        <f>'[1]Indicator Data'!J117/'[1]Indicator Data'!$CB117</f>
        <v>3.5228795711277044E-2</v>
      </c>
      <c r="V116" s="47">
        <f t="shared" si="138"/>
        <v>0</v>
      </c>
      <c r="W116" s="47">
        <f t="shared" si="139"/>
        <v>0</v>
      </c>
      <c r="X116" s="47">
        <f t="shared" si="84"/>
        <v>0</v>
      </c>
      <c r="Y116" s="47">
        <f t="shared" si="140"/>
        <v>0.1</v>
      </c>
      <c r="Z116" s="47">
        <f t="shared" si="141"/>
        <v>10</v>
      </c>
      <c r="AA116" s="47">
        <f t="shared" si="142"/>
        <v>6.4</v>
      </c>
      <c r="AB116" s="47">
        <f t="shared" si="143"/>
        <v>3.4</v>
      </c>
      <c r="AC116" s="47">
        <f t="shared" si="89"/>
        <v>5.0999999999999996</v>
      </c>
      <c r="AD116" s="47">
        <f t="shared" si="144"/>
        <v>2.1</v>
      </c>
      <c r="AE116" s="47">
        <f t="shared" si="91"/>
        <v>3.8</v>
      </c>
      <c r="AF116" s="47">
        <f t="shared" si="145"/>
        <v>10</v>
      </c>
      <c r="AG116" s="47">
        <f>ROUND(IF('[1]Indicator Data'!K117=0,0,IF('[1]Indicator Data'!K117&gt;AG$2,10,IF('[1]Indicator Data'!K117&lt;AG$3,0,10-(AG$2-'[1]Indicator Data'!K117)/(AG$2-AG$3)*10))),1)</f>
        <v>1.9</v>
      </c>
      <c r="AH116" s="47">
        <f t="shared" si="146"/>
        <v>0.1</v>
      </c>
      <c r="AI116" s="47">
        <f t="shared" si="146"/>
        <v>0.1</v>
      </c>
      <c r="AJ116" s="47">
        <f t="shared" si="147"/>
        <v>4.5999999999999996</v>
      </c>
      <c r="AK116" s="47">
        <f t="shared" si="147"/>
        <v>4.8</v>
      </c>
      <c r="AL116" s="47">
        <f t="shared" si="95"/>
        <v>4.7</v>
      </c>
      <c r="AM116" s="47">
        <f t="shared" si="96"/>
        <v>2.4</v>
      </c>
      <c r="AN116" s="47">
        <f t="shared" si="97"/>
        <v>8.8000000000000007</v>
      </c>
      <c r="AO116" s="49">
        <f t="shared" si="98"/>
        <v>0.1</v>
      </c>
      <c r="AP116" s="49">
        <f t="shared" si="123"/>
        <v>0.1</v>
      </c>
      <c r="AQ116" s="49">
        <f t="shared" si="99"/>
        <v>8.6</v>
      </c>
      <c r="AR116" s="49">
        <f t="shared" si="100"/>
        <v>3.8</v>
      </c>
      <c r="AS116" s="47">
        <f t="shared" si="101"/>
        <v>5.4</v>
      </c>
      <c r="AT116" s="47" t="str">
        <f>IF('[1]Indicator Data'!L117="No data","x",IF('[1]Indicator Data'!CC117&lt;1000,"x",ROUND((IF('[1]Indicator Data'!L117&gt;AT$2,10,IF('[1]Indicator Data'!L117&lt;AT$3,0,10-(AT$2-'[1]Indicator Data'!L117)/(AT$2-AT$3)*10))),1)))</f>
        <v>x</v>
      </c>
      <c r="AU116" s="49">
        <f t="shared" si="102"/>
        <v>5.4</v>
      </c>
      <c r="AV116" s="47">
        <f>IF('[1]Indicator Data'!M117="No data","x",ROUND(IF('[1]Indicator Data'!M117=0,0,IF(LOG('[1]Indicator Data'!M117)&gt;AV$2,10,IF(LOG('[1]Indicator Data'!M117)&lt;AV$3,0,10-(AV$2-LOG('[1]Indicator Data'!M117))/(AV$2-AV$3)*10))),1))</f>
        <v>0</v>
      </c>
      <c r="AW116" s="48">
        <f>IF(AV116="x","x",'[1]Indicator Data'!M117/'[1]Indicator Data'!$CB117)</f>
        <v>0</v>
      </c>
      <c r="AX116" s="47">
        <f t="shared" si="148"/>
        <v>0</v>
      </c>
      <c r="AY116" s="47">
        <f t="shared" si="124"/>
        <v>0</v>
      </c>
      <c r="AZ116" s="47" t="str">
        <f>IF('[1]Indicator Data'!N117="No data","x",ROUND(IF('[1]Indicator Data'!N117=0,0,IF(LOG('[1]Indicator Data'!N117)&gt;AZ$2,10,IF(LOG('[1]Indicator Data'!N117)&lt;AZ$3,0,10-(AZ$2-LOG('[1]Indicator Data'!N117))/(AZ$2-AZ$3)*10))),1))</f>
        <v>x</v>
      </c>
      <c r="BA116" s="48" t="str">
        <f>IF(AZ116="x","x",'[1]Indicator Data'!N117/'[1]Indicator Data'!$CB117)</f>
        <v>x</v>
      </c>
      <c r="BB116" s="47" t="str">
        <f t="shared" si="149"/>
        <v>x</v>
      </c>
      <c r="BC116" s="47" t="str">
        <f t="shared" si="125"/>
        <v>x</v>
      </c>
      <c r="BD116" s="47" t="str">
        <f>IF('[1]Indicator Data'!O117="No data","x",ROUND(IF('[1]Indicator Data'!O117=0,0,IF(LOG('[1]Indicator Data'!O117)&gt;BD$2,10,IF(LOG('[1]Indicator Data'!O117)&lt;BD$3,0,10-(BD$2-LOG('[1]Indicator Data'!O117))/(BD$2-BD$3)*10))),1))</f>
        <v>x</v>
      </c>
      <c r="BE116" s="48" t="str">
        <f>IF(BD116="x","x",'[1]Indicator Data'!O117/'[1]Indicator Data'!$CB117)</f>
        <v>x</v>
      </c>
      <c r="BF116" s="47" t="str">
        <f t="shared" si="150"/>
        <v>x</v>
      </c>
      <c r="BG116" s="47" t="str">
        <f t="shared" si="126"/>
        <v>x</v>
      </c>
      <c r="BH116" s="47" t="str">
        <f>IF('[1]Indicator Data'!P117="No data","x",ROUND(IF('[1]Indicator Data'!P117=0,0,IF(LOG('[1]Indicator Data'!P117)&gt;BH$2,10,IF(LOG('[1]Indicator Data'!P117)&lt;BH$3,0,10-(BH$2-LOG('[1]Indicator Data'!P117))/(BH$2-BH$3)*10))),1))</f>
        <v>x</v>
      </c>
      <c r="BI116" s="48" t="str">
        <f>IF(BH116="x","x",'[1]Indicator Data'!P117/'[1]Indicator Data'!$CB117)</f>
        <v>x</v>
      </c>
      <c r="BJ116" s="47" t="str">
        <f t="shared" si="151"/>
        <v>x</v>
      </c>
      <c r="BK116" s="47" t="str">
        <f t="shared" si="127"/>
        <v>x</v>
      </c>
      <c r="BL116" s="47">
        <f t="shared" si="128"/>
        <v>0</v>
      </c>
      <c r="BM116" s="47">
        <f>ROUND(IF('[1]Indicator Data'!Q117=0,0,IF(LOG('[1]Indicator Data'!Q117)&gt;BM$2,10,IF(LOG('[1]Indicator Data'!Q117)&lt;BM$3,0,10-(BM$2-LOG('[1]Indicator Data'!Q117))/(BM$2-BM$3)*10))),1)</f>
        <v>0</v>
      </c>
      <c r="BN116" s="50">
        <f>'[1]Indicator Data'!R117</f>
        <v>0</v>
      </c>
      <c r="BO116" s="47">
        <f t="shared" si="152"/>
        <v>0</v>
      </c>
      <c r="BP116" s="47">
        <f t="shared" si="108"/>
        <v>0</v>
      </c>
      <c r="BQ116" s="47">
        <f>ROUND(IF('[1]Indicator Data'!S117=0,0,IF(LOG('[1]Indicator Data'!S117)&gt;BQ$2,10,IF(LOG('[1]Indicator Data'!S117)&lt;BQ$3,0,10-(BQ$2-LOG('[1]Indicator Data'!S117))/(BQ$2-BQ$3)*10))),1)</f>
        <v>0</v>
      </c>
      <c r="BR116" s="50">
        <f>'[1]Indicator Data'!T117</f>
        <v>0</v>
      </c>
      <c r="BS116" s="47">
        <f t="shared" si="153"/>
        <v>0</v>
      </c>
      <c r="BT116" s="47">
        <f t="shared" si="110"/>
        <v>0</v>
      </c>
      <c r="BU116" s="47">
        <f t="shared" si="111"/>
        <v>0</v>
      </c>
      <c r="BV116" s="47">
        <f>ROUND(IF('[1]Indicator Data'!U117=0,0,IF(LOG('[1]Indicator Data'!U117)&gt;BV$2,10,IF(LOG('[1]Indicator Data'!U117)&lt;BV$3,0,10-(BV$2-LOG('[1]Indicator Data'!U117))/(BV$2-BV$3)*10))),1)</f>
        <v>3.3</v>
      </c>
      <c r="BW116" s="48">
        <f>'[1]Indicator Data'!U117/'[1]Indicator Data'!$CB117</f>
        <v>1.9663028910587785E-2</v>
      </c>
      <c r="BX116" s="47">
        <f t="shared" si="154"/>
        <v>0.2</v>
      </c>
      <c r="BY116" s="47">
        <f t="shared" si="129"/>
        <v>1.9</v>
      </c>
      <c r="BZ116" s="47">
        <f>ROUND(IF('[1]Indicator Data'!V117=0,0,IF(LOG('[1]Indicator Data'!V117)&gt;BZ$2,10,IF(LOG('[1]Indicator Data'!V117)&lt;BZ$3,0,10-(BZ$2-LOG('[1]Indicator Data'!V117))/(BZ$2-BZ$3)*10))),1)</f>
        <v>4.0999999999999996</v>
      </c>
      <c r="CA116" s="48">
        <f>IF('[1]Indicator Data'!V117/'[1]Indicator Data'!$CB117&gt;1,1,'[1]Indicator Data'!V117/'[1]Indicator Data'!$CB117)</f>
        <v>7.1697958870763925E-2</v>
      </c>
      <c r="CB116" s="47">
        <f t="shared" si="155"/>
        <v>0.7</v>
      </c>
      <c r="CC116" s="47">
        <f t="shared" si="130"/>
        <v>2.6</v>
      </c>
      <c r="CD116" s="47">
        <f>ROUND(IF('[1]Indicator Data'!W117=0,0,IF(LOG('[1]Indicator Data'!W117)&gt;CD$2,10,IF(LOG('[1]Indicator Data'!W117)&lt;CD$3,0,10-(CD$2-LOG('[1]Indicator Data'!W117))/(CD$2-CD$3)*10))),1)</f>
        <v>5.0999999999999996</v>
      </c>
      <c r="CE116" s="48">
        <f>'[1]Indicator Data'!W117/'[1]Indicator Data'!$CB117</f>
        <v>0.38075080678728701</v>
      </c>
      <c r="CF116" s="47">
        <f t="shared" si="156"/>
        <v>3.8</v>
      </c>
      <c r="CG116" s="47">
        <f t="shared" si="131"/>
        <v>4.5</v>
      </c>
      <c r="CH116" s="47">
        <f t="shared" si="115"/>
        <v>2.4</v>
      </c>
      <c r="CI116" s="47">
        <f>IF('[1]Indicator Data'!BR117="No data","x",ROUND(IF('[1]Indicator Data'!BR117&gt;CI$2,0,IF('[1]Indicator Data'!BR117&lt;CI$3,10,(CI$2-'[1]Indicator Data'!BR117)/(CI$2-CI$3)*10)),1))</f>
        <v>1.3</v>
      </c>
      <c r="CJ116" s="47">
        <f>IF('[1]Indicator Data'!BS117="No data","x",ROUND(IF('[1]Indicator Data'!BS117&gt;CJ$2,0,IF('[1]Indicator Data'!BS117&lt;CJ$3,10,(CJ$2-'[1]Indicator Data'!BS117)/(CJ$2-CJ$3)*10)),1))</f>
        <v>3.6</v>
      </c>
      <c r="CK116" s="47" t="str">
        <f>IF('[1]Indicator Data'!AC117="No data","x",ROUND(IF('[1]Indicator Data'!AC117&gt;CK$2,0,IF('[1]Indicator Data'!AC117&lt;CK$3,10,(CK$2-'[1]Indicator Data'!AC117)/(CK$2-CK$3)*10)),1))</f>
        <v>x</v>
      </c>
      <c r="CL116" s="47">
        <f t="shared" si="116"/>
        <v>2.5</v>
      </c>
      <c r="CM116" s="47">
        <f>IF('[1]Indicator Data'!X117="No data","x",ROUND(IF(LOG('[1]Indicator Data'!X117)&gt;CM$2,10,IF(LOG('[1]Indicator Data'!X117)&lt;CM$3,0,10-(CM$2-LOG('[1]Indicator Data'!X117))/(CM$2-CM$3)*10)),1))</f>
        <v>7.4</v>
      </c>
      <c r="CN116" s="47">
        <f>IF('[1]Indicator Data'!Y117="No data","x",ROUND(IF('[1]Indicator Data'!Y117&gt;CN$2,10,IF('[1]Indicator Data'!Y117&lt;CN$3,0,10-(CN$2-'[1]Indicator Data'!Y117)/(CN$2-CN$3)*10)),1))</f>
        <v>3.2</v>
      </c>
      <c r="CO116" s="47">
        <f>IF('[1]Indicator Data'!Z117="No data","x",ROUND(IF('[1]Indicator Data'!Z117&gt;CO$2,10,IF('[1]Indicator Data'!Z117&lt;CO$3,0,10-(CO$2-'[1]Indicator Data'!Z117)/(CO$2-CO$3)*10)),1))</f>
        <v>2.2999999999999998</v>
      </c>
      <c r="CP116" s="47" t="str">
        <f>IF('[1]Indicator Data'!AA117="No data","x",ROUND(IF('[1]Indicator Data'!AA117&gt;CP$2,10,IF('[1]Indicator Data'!AA117&lt;CP$3,0,10-(CP$2-'[1]Indicator Data'!AA117)/(CP$2-CP$3)*10)),1))</f>
        <v>x</v>
      </c>
      <c r="CQ116" s="47">
        <f t="shared" si="132"/>
        <v>4.3</v>
      </c>
      <c r="CR116" s="47">
        <f t="shared" si="133"/>
        <v>3.7</v>
      </c>
      <c r="CS116" s="47" t="str">
        <f>IF('[1]Indicator Data'!AF117="No data","x",ROUND(IF('[1]Indicator Data'!AF117&gt;CS$2,10,IF('[1]Indicator Data'!AF117&lt;CS$3,0,10-(CS$2-'[1]Indicator Data'!AF117)/(CS$2-CS$3)*10)),1))</f>
        <v>x</v>
      </c>
      <c r="CT116" s="47">
        <f>IF('[1]Indicator Data'!AG117="No data","x",ROUND(IF('[1]Indicator Data'!AG117&gt;CT$2,10,IF('[1]Indicator Data'!AG117&lt;CT$3,0,10-(CT$2-'[1]Indicator Data'!AG117)/(CT$2-CT$3)*10)),1))</f>
        <v>3.8</v>
      </c>
      <c r="CU116" s="47">
        <f t="shared" si="134"/>
        <v>4.2</v>
      </c>
      <c r="CV116" s="47">
        <f>IF('[1]Indicator Data'!AB117="No data","x",ROUND(IF('[1]Indicator Data'!AB117&gt;CV$2,10,IF('[1]Indicator Data'!AB117&lt;CV$3,0,10-(CV$2-'[1]Indicator Data'!AB117)/(CV$2-CV$3)*10)),1))</f>
        <v>3.2</v>
      </c>
      <c r="CW116" s="47">
        <f t="shared" si="135"/>
        <v>2.7</v>
      </c>
      <c r="CX116" s="48">
        <f>IF('[1]Indicator Data'!AD117="No data","x",'[1]Indicator Data'!AD117/'[1]Indicator Data'!$CA117)</f>
        <v>6.9552516496987501E-5</v>
      </c>
      <c r="CY116" s="47">
        <f t="shared" si="157"/>
        <v>9.3000000000000007</v>
      </c>
      <c r="CZ116" s="47">
        <f>IF('[1]Indicator Data'!AE117="No data","x",ROUND(IF('[1]Indicator Data'!AE117&gt;CZ$2,0,IF('[1]Indicator Data'!AE117&lt;CZ$3,10,(CZ$2-'[1]Indicator Data'!AE117)/(CZ$2-CZ$3)*10)),1))</f>
        <v>6</v>
      </c>
      <c r="DA116" s="47">
        <f t="shared" si="136"/>
        <v>7.7</v>
      </c>
      <c r="DB116" s="47">
        <f t="shared" si="137"/>
        <v>4.9000000000000004</v>
      </c>
      <c r="DC116" s="49">
        <f t="shared" si="118"/>
        <v>2.9</v>
      </c>
      <c r="DD116" s="51">
        <f t="shared" si="119"/>
        <v>4.2</v>
      </c>
      <c r="DE116" s="47">
        <f>ROUND(IF('[1]Indicator Data'!AH117=0,0,IF('[1]Indicator Data'!AH117&gt;DE$2,10,IF('[1]Indicator Data'!AH117&lt;DE$3,0,10-(DE$2-'[1]Indicator Data'!AH117)/(DE$2-DE$3)*10))),1)</f>
        <v>0</v>
      </c>
      <c r="DF116" s="47">
        <f>ROUND(IF('[1]Indicator Data'!AI117=0,0,IF(LOG('[1]Indicator Data'!AI117)&gt;LOG(DF$2),10,IF(LOG('[1]Indicator Data'!AI117)&lt;LOG(DF$3),0,10-(LOG(DF$2)-LOG('[1]Indicator Data'!AI117))/(LOG(DF$2)-LOG(DF$3))*10))),1)</f>
        <v>0</v>
      </c>
      <c r="DG116" s="49">
        <f t="shared" si="120"/>
        <v>0</v>
      </c>
      <c r="DH116" s="47">
        <f>'[1]Indicator Data'!AJ117</f>
        <v>0</v>
      </c>
      <c r="DI116" s="47">
        <f>'[1]Indicator Data'!AK117</f>
        <v>0</v>
      </c>
      <c r="DJ116" s="49">
        <f t="shared" si="121"/>
        <v>0</v>
      </c>
      <c r="DK116" s="51">
        <f t="shared" si="122"/>
        <v>0</v>
      </c>
      <c r="DL116" s="20"/>
      <c r="DM116" s="52"/>
    </row>
    <row r="117" spans="1:117" s="6" customFormat="1" x14ac:dyDescent="0.3">
      <c r="A117" s="44" t="str">
        <f>'[1]Indicator Data'!A118</f>
        <v>Moldova Republic of</v>
      </c>
      <c r="B117" s="45" t="str">
        <f>'[1]Indicator Data'!B118</f>
        <v>MDA</v>
      </c>
      <c r="C117" s="46">
        <f>ROUND(IF('[1]Indicator Data'!C118=0,0.1,IF(LOG('[1]Indicator Data'!C118)&gt;C$2,10,IF(LOG('[1]Indicator Data'!C118)&lt;C$3,0,10-(C$2-LOG('[1]Indicator Data'!C118))/(C$2-C$3)*10))),1)</f>
        <v>7.3</v>
      </c>
      <c r="D117" s="47">
        <f>ROUND(IF('[1]Indicator Data'!D118=0,0.1,IF(LOG('[1]Indicator Data'!D118)&gt;D$2,10,IF(LOG('[1]Indicator Data'!D118)&lt;D$3,0,10-(D$2-LOG('[1]Indicator Data'!D118))/(D$2-D$3)*10))),1)</f>
        <v>0.1</v>
      </c>
      <c r="E117" s="47">
        <f t="shared" si="79"/>
        <v>4.5999999999999996</v>
      </c>
      <c r="F117" s="47">
        <f>IF('[1]Indicator Data'!E118="No data",0.1,(ROUND(IF('[1]Indicator Data'!E118=0,0,IF(LOG('[1]Indicator Data'!E118)&gt;F$2,10,IF(LOG('[1]Indicator Data'!E118)&lt;F$3,0,10-(F$2-LOG('[1]Indicator Data'!E118))/(F$2-F$3)*10))),1)))</f>
        <v>6.2</v>
      </c>
      <c r="G117" s="47">
        <f>ROUND(IF('[1]Indicator Data'!F118=0,0,IF(LOG('[1]Indicator Data'!F118)&gt;G$2,10,IF(LOG('[1]Indicator Data'!F118)&lt;G$3,0,10-(G$2-LOG('[1]Indicator Data'!F118))/(G$2-G$3)*10))),1)</f>
        <v>0</v>
      </c>
      <c r="H117" s="47">
        <f>ROUND(IF('[1]Indicator Data'!G118=0,0,IF(LOG('[1]Indicator Data'!G118)&gt;H$2,10,IF(LOG('[1]Indicator Data'!G118)&lt;H$3,0,10-(H$2-LOG('[1]Indicator Data'!G118))/(H$2-H$3)*10))),1)</f>
        <v>0</v>
      </c>
      <c r="I117" s="47">
        <f>ROUND(IF('[1]Indicator Data'!H118=0,0,IF(LOG('[1]Indicator Data'!H118)&gt;I$2,10,IF(LOG('[1]Indicator Data'!H118)&lt;I$3,0,10-(I$2-LOG('[1]Indicator Data'!H118))/(I$2-I$3)*10))),1)</f>
        <v>0</v>
      </c>
      <c r="J117" s="47">
        <f t="shared" si="80"/>
        <v>0</v>
      </c>
      <c r="K117" s="47">
        <f>ROUND(IF('[1]Indicator Data'!I118=0,0,IF(LOG('[1]Indicator Data'!I118)&gt;K$2,10,IF(LOG('[1]Indicator Data'!I118)&lt;K$3,0,10-(K$2-LOG('[1]Indicator Data'!I118))/(K$2-K$3)*10))),1)</f>
        <v>0</v>
      </c>
      <c r="L117" s="47">
        <f t="shared" si="81"/>
        <v>0</v>
      </c>
      <c r="M117" s="47">
        <f>ROUND(IF('[1]Indicator Data'!J118=0,0,IF(LOG('[1]Indicator Data'!J118)&gt;M$2,10,IF(LOG('[1]Indicator Data'!J118)&lt;M$3,0,10-(M$2-LOG('[1]Indicator Data'!J118))/(M$2-M$3)*10))),1)</f>
        <v>7</v>
      </c>
      <c r="N117" s="48">
        <f>'[1]Indicator Data'!C118/'[1]Indicator Data'!$CB118</f>
        <v>2.101698952233251E-3</v>
      </c>
      <c r="O117" s="48">
        <f>'[1]Indicator Data'!D118/'[1]Indicator Data'!$CB118</f>
        <v>0</v>
      </c>
      <c r="P117" s="48">
        <f>IF(F117=0.1,"x",'[1]Indicator Data'!E118/'[1]Indicator Data'!$CB118)</f>
        <v>7.3402548330166921E-3</v>
      </c>
      <c r="Q117" s="48">
        <f>'[1]Indicator Data'!F118/'[1]Indicator Data'!$CB118</f>
        <v>0</v>
      </c>
      <c r="R117" s="48">
        <f>'[1]Indicator Data'!G118/'[1]Indicator Data'!$CB118</f>
        <v>0</v>
      </c>
      <c r="S117" s="48">
        <f>'[1]Indicator Data'!H118/'[1]Indicator Data'!$CB118</f>
        <v>0</v>
      </c>
      <c r="T117" s="48">
        <f>'[1]Indicator Data'!I118/'[1]Indicator Data'!$CB118</f>
        <v>0</v>
      </c>
      <c r="U117" s="48">
        <f>'[1]Indicator Data'!J118/'[1]Indicator Data'!$CB118</f>
        <v>1.5161442605372149E-3</v>
      </c>
      <c r="V117" s="47">
        <f t="shared" si="138"/>
        <v>10</v>
      </c>
      <c r="W117" s="47">
        <f t="shared" si="139"/>
        <v>0</v>
      </c>
      <c r="X117" s="47">
        <f t="shared" si="84"/>
        <v>7.6</v>
      </c>
      <c r="Y117" s="47">
        <f t="shared" si="140"/>
        <v>4.9000000000000004</v>
      </c>
      <c r="Z117" s="47">
        <f t="shared" si="141"/>
        <v>0</v>
      </c>
      <c r="AA117" s="47">
        <f t="shared" si="142"/>
        <v>0</v>
      </c>
      <c r="AB117" s="47">
        <f t="shared" si="143"/>
        <v>0</v>
      </c>
      <c r="AC117" s="47">
        <f t="shared" si="89"/>
        <v>0</v>
      </c>
      <c r="AD117" s="47">
        <f t="shared" si="144"/>
        <v>0</v>
      </c>
      <c r="AE117" s="47">
        <f t="shared" si="91"/>
        <v>0</v>
      </c>
      <c r="AF117" s="47">
        <f t="shared" si="145"/>
        <v>0.5</v>
      </c>
      <c r="AG117" s="47">
        <f>ROUND(IF('[1]Indicator Data'!K118=0,0,IF('[1]Indicator Data'!K118&gt;AG$2,10,IF('[1]Indicator Data'!K118&lt;AG$3,0,10-(AG$2-'[1]Indicator Data'!K118)/(AG$2-AG$3)*10))),1)</f>
        <v>2.9</v>
      </c>
      <c r="AH117" s="47">
        <f t="shared" si="146"/>
        <v>8.6999999999999993</v>
      </c>
      <c r="AI117" s="47">
        <f t="shared" si="146"/>
        <v>0.1</v>
      </c>
      <c r="AJ117" s="47">
        <f t="shared" si="147"/>
        <v>0</v>
      </c>
      <c r="AK117" s="47">
        <f t="shared" si="147"/>
        <v>0</v>
      </c>
      <c r="AL117" s="47">
        <f t="shared" si="95"/>
        <v>0</v>
      </c>
      <c r="AM117" s="47">
        <f t="shared" si="96"/>
        <v>0</v>
      </c>
      <c r="AN117" s="47">
        <f t="shared" si="97"/>
        <v>4.5</v>
      </c>
      <c r="AO117" s="49">
        <f t="shared" si="98"/>
        <v>6.3</v>
      </c>
      <c r="AP117" s="49">
        <f t="shared" si="123"/>
        <v>5.6</v>
      </c>
      <c r="AQ117" s="49">
        <f t="shared" si="99"/>
        <v>0</v>
      </c>
      <c r="AR117" s="49">
        <f t="shared" si="100"/>
        <v>0</v>
      </c>
      <c r="AS117" s="47">
        <f t="shared" si="101"/>
        <v>3.7</v>
      </c>
      <c r="AT117" s="47">
        <f>IF('[1]Indicator Data'!L118="No data","x",IF('[1]Indicator Data'!CC118&lt;1000,"x",ROUND((IF('[1]Indicator Data'!L118&gt;AT$2,10,IF('[1]Indicator Data'!L118&lt;AT$3,0,10-(AT$2-'[1]Indicator Data'!L118)/(AT$2-AT$3)*10))),1)))</f>
        <v>6.7</v>
      </c>
      <c r="AU117" s="49">
        <f t="shared" si="102"/>
        <v>5.2</v>
      </c>
      <c r="AV117" s="47">
        <f>IF('[1]Indicator Data'!M118="No data","x",ROUND(IF('[1]Indicator Data'!M118=0,0,IF(LOG('[1]Indicator Data'!M118)&gt;AV$2,10,IF(LOG('[1]Indicator Data'!M118)&lt;AV$3,0,10-(AV$2-LOG('[1]Indicator Data'!M118))/(AV$2-AV$3)*10))),1))</f>
        <v>7.9</v>
      </c>
      <c r="AW117" s="48">
        <f>IF(AV117="x","x",'[1]Indicator Data'!M118/'[1]Indicator Data'!$CB118)</f>
        <v>0.84107990352501083</v>
      </c>
      <c r="AX117" s="47">
        <f t="shared" si="148"/>
        <v>9.3000000000000007</v>
      </c>
      <c r="AY117" s="47">
        <f t="shared" si="124"/>
        <v>8.6999999999999993</v>
      </c>
      <c r="AZ117" s="47" t="str">
        <f>IF('[1]Indicator Data'!N118="No data","x",ROUND(IF('[1]Indicator Data'!N118=0,0,IF(LOG('[1]Indicator Data'!N118)&gt;AZ$2,10,IF(LOG('[1]Indicator Data'!N118)&lt;AZ$3,0,10-(AZ$2-LOG('[1]Indicator Data'!N118))/(AZ$2-AZ$3)*10))),1))</f>
        <v>x</v>
      </c>
      <c r="BA117" s="48" t="str">
        <f>IF(AZ117="x","x",'[1]Indicator Data'!N118/'[1]Indicator Data'!$CB118)</f>
        <v>x</v>
      </c>
      <c r="BB117" s="47" t="str">
        <f t="shared" si="149"/>
        <v>x</v>
      </c>
      <c r="BC117" s="47" t="str">
        <f t="shared" si="125"/>
        <v>x</v>
      </c>
      <c r="BD117" s="47" t="str">
        <f>IF('[1]Indicator Data'!O118="No data","x",ROUND(IF('[1]Indicator Data'!O118=0,0,IF(LOG('[1]Indicator Data'!O118)&gt;BD$2,10,IF(LOG('[1]Indicator Data'!O118)&lt;BD$3,0,10-(BD$2-LOG('[1]Indicator Data'!O118))/(BD$2-BD$3)*10))),1))</f>
        <v>x</v>
      </c>
      <c r="BE117" s="48" t="str">
        <f>IF(BD117="x","x",'[1]Indicator Data'!O118/'[1]Indicator Data'!$CB118)</f>
        <v>x</v>
      </c>
      <c r="BF117" s="47" t="str">
        <f t="shared" si="150"/>
        <v>x</v>
      </c>
      <c r="BG117" s="47" t="str">
        <f t="shared" si="126"/>
        <v>x</v>
      </c>
      <c r="BH117" s="47" t="str">
        <f>IF('[1]Indicator Data'!P118="No data","x",ROUND(IF('[1]Indicator Data'!P118=0,0,IF(LOG('[1]Indicator Data'!P118)&gt;BH$2,10,IF(LOG('[1]Indicator Data'!P118)&lt;BH$3,0,10-(BH$2-LOG('[1]Indicator Data'!P118))/(BH$2-BH$3)*10))),1))</f>
        <v>x</v>
      </c>
      <c r="BI117" s="48" t="str">
        <f>IF(BH117="x","x",'[1]Indicator Data'!P118/'[1]Indicator Data'!$CB118)</f>
        <v>x</v>
      </c>
      <c r="BJ117" s="47" t="str">
        <f t="shared" si="151"/>
        <v>x</v>
      </c>
      <c r="BK117" s="47" t="str">
        <f t="shared" si="127"/>
        <v>x</v>
      </c>
      <c r="BL117" s="47">
        <f t="shared" si="128"/>
        <v>8.6999999999999993</v>
      </c>
      <c r="BM117" s="47">
        <f>ROUND(IF('[1]Indicator Data'!Q118=0,0,IF(LOG('[1]Indicator Data'!Q118)&gt;BM$2,10,IF(LOG('[1]Indicator Data'!Q118)&lt;BM$3,0,10-(BM$2-LOG('[1]Indicator Data'!Q118))/(BM$2-BM$3)*10))),1)</f>
        <v>0</v>
      </c>
      <c r="BN117" s="50">
        <f>'[1]Indicator Data'!R118</f>
        <v>0</v>
      </c>
      <c r="BO117" s="47">
        <f t="shared" si="152"/>
        <v>0</v>
      </c>
      <c r="BP117" s="47">
        <f t="shared" si="108"/>
        <v>0</v>
      </c>
      <c r="BQ117" s="47">
        <f>ROUND(IF('[1]Indicator Data'!S118=0,0,IF(LOG('[1]Indicator Data'!S118)&gt;BQ$2,10,IF(LOG('[1]Indicator Data'!S118)&lt;BQ$3,0,10-(BQ$2-LOG('[1]Indicator Data'!S118))/(BQ$2-BQ$3)*10))),1)</f>
        <v>0</v>
      </c>
      <c r="BR117" s="50">
        <f>'[1]Indicator Data'!T118</f>
        <v>0</v>
      </c>
      <c r="BS117" s="47">
        <f t="shared" si="153"/>
        <v>0</v>
      </c>
      <c r="BT117" s="47">
        <f t="shared" si="110"/>
        <v>0</v>
      </c>
      <c r="BU117" s="47">
        <f t="shared" si="111"/>
        <v>0</v>
      </c>
      <c r="BV117" s="47">
        <f>ROUND(IF('[1]Indicator Data'!U118=0,0,IF(LOG('[1]Indicator Data'!U118)&gt;BV$2,10,IF(LOG('[1]Indicator Data'!U118)&lt;BV$3,0,10-(BV$2-LOG('[1]Indicator Data'!U118))/(BV$2-BV$3)*10))),1)</f>
        <v>0</v>
      </c>
      <c r="BW117" s="48">
        <f>'[1]Indicator Data'!U118/'[1]Indicator Data'!$CB118</f>
        <v>0</v>
      </c>
      <c r="BX117" s="47">
        <f t="shared" si="154"/>
        <v>0</v>
      </c>
      <c r="BY117" s="47">
        <f t="shared" si="129"/>
        <v>0</v>
      </c>
      <c r="BZ117" s="47">
        <f>ROUND(IF('[1]Indicator Data'!V118=0,0,IF(LOG('[1]Indicator Data'!V118)&gt;BZ$2,10,IF(LOG('[1]Indicator Data'!V118)&lt;BZ$3,0,10-(BZ$2-LOG('[1]Indicator Data'!V118))/(BZ$2-BZ$3)*10))),1)</f>
        <v>0</v>
      </c>
      <c r="CA117" s="48">
        <f>IF('[1]Indicator Data'!V118/'[1]Indicator Data'!$CB118&gt;1,1,'[1]Indicator Data'!V118/'[1]Indicator Data'!$CB118)</f>
        <v>0</v>
      </c>
      <c r="CB117" s="47">
        <f t="shared" si="155"/>
        <v>0</v>
      </c>
      <c r="CC117" s="47">
        <f t="shared" si="130"/>
        <v>0</v>
      </c>
      <c r="CD117" s="47">
        <f>ROUND(IF('[1]Indicator Data'!W118=0,0,IF(LOG('[1]Indicator Data'!W118)&gt;CD$2,10,IF(LOG('[1]Indicator Data'!W118)&lt;CD$3,0,10-(CD$2-LOG('[1]Indicator Data'!W118))/(CD$2-CD$3)*10))),1)</f>
        <v>0</v>
      </c>
      <c r="CE117" s="48">
        <f>'[1]Indicator Data'!W118/'[1]Indicator Data'!$CB118</f>
        <v>0</v>
      </c>
      <c r="CF117" s="47">
        <f t="shared" si="156"/>
        <v>0</v>
      </c>
      <c r="CG117" s="47">
        <f t="shared" si="131"/>
        <v>0</v>
      </c>
      <c r="CH117" s="47">
        <f t="shared" si="115"/>
        <v>0</v>
      </c>
      <c r="CI117" s="47">
        <f>IF('[1]Indicator Data'!BR118="No data","x",ROUND(IF('[1]Indicator Data'!BR118&gt;CI$2,0,IF('[1]Indicator Data'!BR118&lt;CI$3,10,(CI$2-'[1]Indicator Data'!BR118)/(CI$2-CI$3)*10)),1))</f>
        <v>2.6</v>
      </c>
      <c r="CJ117" s="47">
        <f>IF('[1]Indicator Data'!BS118="No data","x",ROUND(IF('[1]Indicator Data'!BS118&gt;CJ$2,0,IF('[1]Indicator Data'!BS118&lt;CJ$3,10,(CJ$2-'[1]Indicator Data'!BS118)/(CJ$2-CJ$3)*10)),1))</f>
        <v>1.8</v>
      </c>
      <c r="CK117" s="47">
        <f>IF('[1]Indicator Data'!AC118="No data","x",ROUND(IF('[1]Indicator Data'!AC118&gt;CK$2,0,IF('[1]Indicator Data'!AC118&lt;CK$3,10,(CK$2-'[1]Indicator Data'!AC118)/(CK$2-CK$3)*10)),1))</f>
        <v>1.3</v>
      </c>
      <c r="CL117" s="47">
        <f t="shared" si="116"/>
        <v>1.9</v>
      </c>
      <c r="CM117" s="47">
        <f>IF('[1]Indicator Data'!X118="No data","x",ROUND(IF(LOG('[1]Indicator Data'!X118)&gt;CM$2,10,IF(LOG('[1]Indicator Data'!X118)&lt;CM$3,0,10-(CM$2-LOG('[1]Indicator Data'!X118))/(CM$2-CM$3)*10)),1))</f>
        <v>7</v>
      </c>
      <c r="CN117" s="47">
        <f>IF('[1]Indicator Data'!Y118="No data","x",ROUND(IF('[1]Indicator Data'!Y118&gt;CN$2,10,IF('[1]Indicator Data'!Y118&lt;CN$3,0,10-(CN$2-'[1]Indicator Data'!Y118)/(CN$2-CN$3)*10)),1))</f>
        <v>0</v>
      </c>
      <c r="CO117" s="47">
        <f>IF('[1]Indicator Data'!Z118="No data","x",ROUND(IF('[1]Indicator Data'!Z118&gt;CO$2,10,IF('[1]Indicator Data'!Z118&lt;CO$3,0,10-(CO$2-'[1]Indicator Data'!Z118)/(CO$2-CO$3)*10)),1))</f>
        <v>4.3</v>
      </c>
      <c r="CP117" s="47">
        <f>IF('[1]Indicator Data'!AA118="No data","x",ROUND(IF('[1]Indicator Data'!AA118&gt;CP$2,10,IF('[1]Indicator Data'!AA118&lt;CP$3,0,10-(CP$2-'[1]Indicator Data'!AA118)/(CP$2-CP$3)*10)),1))</f>
        <v>2.2000000000000002</v>
      </c>
      <c r="CQ117" s="47">
        <f t="shared" si="132"/>
        <v>3.4</v>
      </c>
      <c r="CR117" s="47">
        <f t="shared" si="133"/>
        <v>2.9</v>
      </c>
      <c r="CS117" s="47">
        <f>IF('[1]Indicator Data'!AF118="No data","x",ROUND(IF('[1]Indicator Data'!AF118&gt;CS$2,10,IF('[1]Indicator Data'!AF118&lt;CS$3,0,10-(CS$2-'[1]Indicator Data'!AF118)/(CS$2-CS$3)*10)),1))</f>
        <v>6.6</v>
      </c>
      <c r="CT117" s="47">
        <f>IF('[1]Indicator Data'!AG118="No data","x",ROUND(IF('[1]Indicator Data'!AG118&gt;CT$2,10,IF('[1]Indicator Data'!AG118&lt;CT$3,0,10-(CT$2-'[1]Indicator Data'!AG118)/(CT$2-CT$3)*10)),1))</f>
        <v>0</v>
      </c>
      <c r="CU117" s="47">
        <f t="shared" si="134"/>
        <v>3.4</v>
      </c>
      <c r="CV117" s="47">
        <f>IF('[1]Indicator Data'!AB118="No data","x",ROUND(IF('[1]Indicator Data'!AB118&gt;CV$2,10,IF('[1]Indicator Data'!AB118&lt;CV$3,0,10-(CV$2-'[1]Indicator Data'!AB118)/(CV$2-CV$3)*10)),1))</f>
        <v>0</v>
      </c>
      <c r="CW117" s="47">
        <f t="shared" si="135"/>
        <v>1.4</v>
      </c>
      <c r="CX117" s="48">
        <f>IF('[1]Indicator Data'!AD118="No data","x",'[1]Indicator Data'!AD118/'[1]Indicator Data'!$CA118)</f>
        <v>5.1314303081114029E-4</v>
      </c>
      <c r="CY117" s="47">
        <f t="shared" si="157"/>
        <v>4.9000000000000004</v>
      </c>
      <c r="CZ117" s="47">
        <f>IF('[1]Indicator Data'!AE118="No data","x",ROUND(IF('[1]Indicator Data'!AE118&gt;CZ$2,0,IF('[1]Indicator Data'!AE118&lt;CZ$3,10,(CZ$2-'[1]Indicator Data'!AE118)/(CZ$2-CZ$3)*10)),1))</f>
        <v>2</v>
      </c>
      <c r="DA117" s="47">
        <f t="shared" si="136"/>
        <v>3.5</v>
      </c>
      <c r="DB117" s="47">
        <f t="shared" si="137"/>
        <v>2.8</v>
      </c>
      <c r="DC117" s="49">
        <f t="shared" si="118"/>
        <v>4.5999999999999996</v>
      </c>
      <c r="DD117" s="51">
        <f t="shared" si="119"/>
        <v>4</v>
      </c>
      <c r="DE117" s="47">
        <f>ROUND(IF('[1]Indicator Data'!AH118=0,0,IF('[1]Indicator Data'!AH118&gt;DE$2,10,IF('[1]Indicator Data'!AH118&lt;DE$3,0,10-(DE$2-'[1]Indicator Data'!AH118)/(DE$2-DE$3)*10))),1)</f>
        <v>0.4</v>
      </c>
      <c r="DF117" s="47">
        <f>ROUND(IF('[1]Indicator Data'!AI118=0,0,IF(LOG('[1]Indicator Data'!AI118)&gt;LOG(DF$2),10,IF(LOG('[1]Indicator Data'!AI118)&lt;LOG(DF$3),0,10-(LOG(DF$2)-LOG('[1]Indicator Data'!AI118))/(LOG(DF$2)-LOG(DF$3))*10))),1)</f>
        <v>2.7</v>
      </c>
      <c r="DG117" s="49">
        <f t="shared" si="120"/>
        <v>1.6</v>
      </c>
      <c r="DH117" s="47">
        <f>'[1]Indicator Data'!AJ118</f>
        <v>0</v>
      </c>
      <c r="DI117" s="47">
        <f>'[1]Indicator Data'!AK118</f>
        <v>0</v>
      </c>
      <c r="DJ117" s="49">
        <f t="shared" si="121"/>
        <v>0</v>
      </c>
      <c r="DK117" s="51">
        <f t="shared" si="122"/>
        <v>1.1000000000000001</v>
      </c>
      <c r="DL117" s="20"/>
      <c r="DM117" s="52"/>
    </row>
    <row r="118" spans="1:117" s="6" customFormat="1" x14ac:dyDescent="0.3">
      <c r="A118" s="44" t="str">
        <f>'[1]Indicator Data'!A119</f>
        <v>Mongolia</v>
      </c>
      <c r="B118" s="45" t="str">
        <f>'[1]Indicator Data'!B119</f>
        <v>MNG</v>
      </c>
      <c r="C118" s="46">
        <f>ROUND(IF('[1]Indicator Data'!C119=0,0.1,IF(LOG('[1]Indicator Data'!C119)&gt;C$2,10,IF(LOG('[1]Indicator Data'!C119)&lt;C$3,0,10-(C$2-LOG('[1]Indicator Data'!C119))/(C$2-C$3)*10))),1)</f>
        <v>5.4</v>
      </c>
      <c r="D118" s="47">
        <f>ROUND(IF('[1]Indicator Data'!D119=0,0.1,IF(LOG('[1]Indicator Data'!D119)&gt;D$2,10,IF(LOG('[1]Indicator Data'!D119)&lt;D$3,0,10-(D$2-LOG('[1]Indicator Data'!D119))/(D$2-D$3)*10))),1)</f>
        <v>0.6</v>
      </c>
      <c r="E118" s="47">
        <f t="shared" si="79"/>
        <v>3.4</v>
      </c>
      <c r="F118" s="47">
        <f>IF('[1]Indicator Data'!E119="No data",0.1,(ROUND(IF('[1]Indicator Data'!E119=0,0,IF(LOG('[1]Indicator Data'!E119)&gt;F$2,10,IF(LOG('[1]Indicator Data'!E119)&lt;F$3,0,10-(F$2-LOG('[1]Indicator Data'!E119))/(F$2-F$3)*10))),1)))</f>
        <v>5.3</v>
      </c>
      <c r="G118" s="47">
        <f>ROUND(IF('[1]Indicator Data'!F119=0,0,IF(LOG('[1]Indicator Data'!F119)&gt;G$2,10,IF(LOG('[1]Indicator Data'!F119)&lt;G$3,0,10-(G$2-LOG('[1]Indicator Data'!F119))/(G$2-G$3)*10))),1)</f>
        <v>0</v>
      </c>
      <c r="H118" s="47">
        <f>ROUND(IF('[1]Indicator Data'!G119=0,0,IF(LOG('[1]Indicator Data'!G119)&gt;H$2,10,IF(LOG('[1]Indicator Data'!G119)&lt;H$3,0,10-(H$2-LOG('[1]Indicator Data'!G119))/(H$2-H$3)*10))),1)</f>
        <v>0</v>
      </c>
      <c r="I118" s="47">
        <f>ROUND(IF('[1]Indicator Data'!H119=0,0,IF(LOG('[1]Indicator Data'!H119)&gt;I$2,10,IF(LOG('[1]Indicator Data'!H119)&lt;I$3,0,10-(I$2-LOG('[1]Indicator Data'!H119))/(I$2-I$3)*10))),1)</f>
        <v>0</v>
      </c>
      <c r="J118" s="47">
        <f t="shared" si="80"/>
        <v>0</v>
      </c>
      <c r="K118" s="47">
        <f>ROUND(IF('[1]Indicator Data'!I119=0,0,IF(LOG('[1]Indicator Data'!I119)&gt;K$2,10,IF(LOG('[1]Indicator Data'!I119)&lt;K$3,0,10-(K$2-LOG('[1]Indicator Data'!I119))/(K$2-K$3)*10))),1)</f>
        <v>0</v>
      </c>
      <c r="L118" s="47">
        <f t="shared" si="81"/>
        <v>0</v>
      </c>
      <c r="M118" s="47">
        <f>ROUND(IF('[1]Indicator Data'!J119=0,0,IF(LOG('[1]Indicator Data'!J119)&gt;M$2,10,IF(LOG('[1]Indicator Data'!J119)&lt;M$3,0,10-(M$2-LOG('[1]Indicator Data'!J119))/(M$2-M$3)*10))),1)</f>
        <v>7.8</v>
      </c>
      <c r="N118" s="48">
        <f>'[1]Indicator Data'!C119/'[1]Indicator Data'!$CB119</f>
        <v>4.8412105853206115E-4</v>
      </c>
      <c r="O118" s="48">
        <f>'[1]Indicator Data'!D119/'[1]Indicator Data'!$CB119</f>
        <v>5.2064207081843254E-6</v>
      </c>
      <c r="P118" s="48">
        <f>IF(F118=0.1,"x",'[1]Indicator Data'!E119/'[1]Indicator Data'!$CB119)</f>
        <v>4.6796387065768759E-3</v>
      </c>
      <c r="Q118" s="48">
        <f>'[1]Indicator Data'!F119/'[1]Indicator Data'!$CB119</f>
        <v>0</v>
      </c>
      <c r="R118" s="48">
        <f>'[1]Indicator Data'!G119/'[1]Indicator Data'!$CB119</f>
        <v>0</v>
      </c>
      <c r="S118" s="48">
        <f>'[1]Indicator Data'!H119/'[1]Indicator Data'!$CB119</f>
        <v>0</v>
      </c>
      <c r="T118" s="48">
        <f>'[1]Indicator Data'!I119/'[1]Indicator Data'!$CB119</f>
        <v>0</v>
      </c>
      <c r="U118" s="48">
        <f>'[1]Indicator Data'!J119/'[1]Indicator Data'!$CB119</f>
        <v>4.3636094588201113E-3</v>
      </c>
      <c r="V118" s="47">
        <f t="shared" si="138"/>
        <v>2.4</v>
      </c>
      <c r="W118" s="47">
        <f t="shared" si="139"/>
        <v>0.1</v>
      </c>
      <c r="X118" s="47">
        <f t="shared" si="84"/>
        <v>1.3</v>
      </c>
      <c r="Y118" s="47">
        <f t="shared" si="140"/>
        <v>3.1</v>
      </c>
      <c r="Z118" s="47">
        <f t="shared" si="141"/>
        <v>0</v>
      </c>
      <c r="AA118" s="47">
        <f t="shared" si="142"/>
        <v>0</v>
      </c>
      <c r="AB118" s="47">
        <f t="shared" si="143"/>
        <v>0</v>
      </c>
      <c r="AC118" s="47">
        <f t="shared" si="89"/>
        <v>0</v>
      </c>
      <c r="AD118" s="47">
        <f t="shared" si="144"/>
        <v>0</v>
      </c>
      <c r="AE118" s="47">
        <f t="shared" si="91"/>
        <v>0</v>
      </c>
      <c r="AF118" s="47">
        <f t="shared" si="145"/>
        <v>1.5</v>
      </c>
      <c r="AG118" s="47">
        <f>ROUND(IF('[1]Indicator Data'!K119=0,0,IF('[1]Indicator Data'!K119&gt;AG$2,10,IF('[1]Indicator Data'!K119&lt;AG$3,0,10-(AG$2-'[1]Indicator Data'!K119)/(AG$2-AG$3)*10))),1)</f>
        <v>1</v>
      </c>
      <c r="AH118" s="47">
        <f t="shared" si="146"/>
        <v>3.9</v>
      </c>
      <c r="AI118" s="47">
        <f t="shared" si="146"/>
        <v>0.4</v>
      </c>
      <c r="AJ118" s="47">
        <f t="shared" si="147"/>
        <v>0</v>
      </c>
      <c r="AK118" s="47">
        <f t="shared" si="147"/>
        <v>0</v>
      </c>
      <c r="AL118" s="47">
        <f t="shared" si="95"/>
        <v>0</v>
      </c>
      <c r="AM118" s="47">
        <f t="shared" si="96"/>
        <v>0</v>
      </c>
      <c r="AN118" s="47">
        <f t="shared" si="97"/>
        <v>5.5</v>
      </c>
      <c r="AO118" s="49">
        <f t="shared" si="98"/>
        <v>2.4</v>
      </c>
      <c r="AP118" s="49">
        <f t="shared" si="123"/>
        <v>4.3</v>
      </c>
      <c r="AQ118" s="49">
        <f t="shared" si="99"/>
        <v>0</v>
      </c>
      <c r="AR118" s="49">
        <f t="shared" si="100"/>
        <v>0</v>
      </c>
      <c r="AS118" s="47">
        <f t="shared" si="101"/>
        <v>3.3</v>
      </c>
      <c r="AT118" s="47">
        <f>IF('[1]Indicator Data'!L119="No data","x",IF('[1]Indicator Data'!CC119&lt;1000,"x",ROUND((IF('[1]Indicator Data'!L119&gt;AT$2,10,IF('[1]Indicator Data'!L119&lt;AT$3,0,10-(AT$2-'[1]Indicator Data'!L119)/(AT$2-AT$3)*10))),1)))</f>
        <v>10</v>
      </c>
      <c r="AU118" s="49">
        <f t="shared" si="102"/>
        <v>6.7</v>
      </c>
      <c r="AV118" s="47">
        <f>IF('[1]Indicator Data'!M119="No data","x",ROUND(IF('[1]Indicator Data'!M119=0,0,IF(LOG('[1]Indicator Data'!M119)&gt;AV$2,10,IF(LOG('[1]Indicator Data'!M119)&lt;AV$3,0,10-(AV$2-LOG('[1]Indicator Data'!M119))/(AV$2-AV$3)*10))),1))</f>
        <v>0</v>
      </c>
      <c r="AW118" s="48">
        <f>IF(AV118="x","x",'[1]Indicator Data'!M119/'[1]Indicator Data'!$CB119)</f>
        <v>1.2155429403132078E-6</v>
      </c>
      <c r="AX118" s="47">
        <f t="shared" si="148"/>
        <v>0</v>
      </c>
      <c r="AY118" s="47">
        <f t="shared" si="124"/>
        <v>0</v>
      </c>
      <c r="AZ118" s="47" t="str">
        <f>IF('[1]Indicator Data'!N119="No data","x",ROUND(IF('[1]Indicator Data'!N119=0,0,IF(LOG('[1]Indicator Data'!N119)&gt;AZ$2,10,IF(LOG('[1]Indicator Data'!N119)&lt;AZ$3,0,10-(AZ$2-LOG('[1]Indicator Data'!N119))/(AZ$2-AZ$3)*10))),1))</f>
        <v>x</v>
      </c>
      <c r="BA118" s="48" t="str">
        <f>IF(AZ118="x","x",'[1]Indicator Data'!N119/'[1]Indicator Data'!$CB119)</f>
        <v>x</v>
      </c>
      <c r="BB118" s="47" t="str">
        <f t="shared" si="149"/>
        <v>x</v>
      </c>
      <c r="BC118" s="47" t="str">
        <f t="shared" si="125"/>
        <v>x</v>
      </c>
      <c r="BD118" s="47" t="str">
        <f>IF('[1]Indicator Data'!O119="No data","x",ROUND(IF('[1]Indicator Data'!O119=0,0,IF(LOG('[1]Indicator Data'!O119)&gt;BD$2,10,IF(LOG('[1]Indicator Data'!O119)&lt;BD$3,0,10-(BD$2-LOG('[1]Indicator Data'!O119))/(BD$2-BD$3)*10))),1))</f>
        <v>x</v>
      </c>
      <c r="BE118" s="48" t="str">
        <f>IF(BD118="x","x",'[1]Indicator Data'!O119/'[1]Indicator Data'!$CB119)</f>
        <v>x</v>
      </c>
      <c r="BF118" s="47" t="str">
        <f t="shared" si="150"/>
        <v>x</v>
      </c>
      <c r="BG118" s="47" t="str">
        <f t="shared" si="126"/>
        <v>x</v>
      </c>
      <c r="BH118" s="47" t="str">
        <f>IF('[1]Indicator Data'!P119="No data","x",ROUND(IF('[1]Indicator Data'!P119=0,0,IF(LOG('[1]Indicator Data'!P119)&gt;BH$2,10,IF(LOG('[1]Indicator Data'!P119)&lt;BH$3,0,10-(BH$2-LOG('[1]Indicator Data'!P119))/(BH$2-BH$3)*10))),1))</f>
        <v>x</v>
      </c>
      <c r="BI118" s="48" t="str">
        <f>IF(BH118="x","x",'[1]Indicator Data'!P119/'[1]Indicator Data'!$CB119)</f>
        <v>x</v>
      </c>
      <c r="BJ118" s="47" t="str">
        <f t="shared" si="151"/>
        <v>x</v>
      </c>
      <c r="BK118" s="47" t="str">
        <f t="shared" si="127"/>
        <v>x</v>
      </c>
      <c r="BL118" s="47">
        <f t="shared" si="128"/>
        <v>0</v>
      </c>
      <c r="BM118" s="47">
        <f>ROUND(IF('[1]Indicator Data'!Q119=0,0,IF(LOG('[1]Indicator Data'!Q119)&gt;BM$2,10,IF(LOG('[1]Indicator Data'!Q119)&lt;BM$3,0,10-(BM$2-LOG('[1]Indicator Data'!Q119))/(BM$2-BM$3)*10))),1)</f>
        <v>0</v>
      </c>
      <c r="BN118" s="50">
        <f>'[1]Indicator Data'!R119</f>
        <v>0</v>
      </c>
      <c r="BO118" s="47">
        <f t="shared" si="152"/>
        <v>0</v>
      </c>
      <c r="BP118" s="47">
        <f t="shared" si="108"/>
        <v>0</v>
      </c>
      <c r="BQ118" s="47">
        <f>ROUND(IF('[1]Indicator Data'!S119=0,0,IF(LOG('[1]Indicator Data'!S119)&gt;BQ$2,10,IF(LOG('[1]Indicator Data'!S119)&lt;BQ$3,0,10-(BQ$2-LOG('[1]Indicator Data'!S119))/(BQ$2-BQ$3)*10))),1)</f>
        <v>0</v>
      </c>
      <c r="BR118" s="50">
        <f>'[1]Indicator Data'!T119</f>
        <v>0</v>
      </c>
      <c r="BS118" s="47">
        <f t="shared" si="153"/>
        <v>0</v>
      </c>
      <c r="BT118" s="47">
        <f t="shared" si="110"/>
        <v>0</v>
      </c>
      <c r="BU118" s="47">
        <f t="shared" si="111"/>
        <v>0</v>
      </c>
      <c r="BV118" s="47">
        <f>ROUND(IF('[1]Indicator Data'!U119=0,0,IF(LOG('[1]Indicator Data'!U119)&gt;BV$2,10,IF(LOG('[1]Indicator Data'!U119)&lt;BV$3,0,10-(BV$2-LOG('[1]Indicator Data'!U119))/(BV$2-BV$3)*10))),1)</f>
        <v>0</v>
      </c>
      <c r="BW118" s="48">
        <f>'[1]Indicator Data'!U119/'[1]Indicator Data'!$CB119</f>
        <v>0</v>
      </c>
      <c r="BX118" s="47">
        <f t="shared" si="154"/>
        <v>0</v>
      </c>
      <c r="BY118" s="47">
        <f t="shared" si="129"/>
        <v>0</v>
      </c>
      <c r="BZ118" s="47">
        <f>ROUND(IF('[1]Indicator Data'!V119=0,0,IF(LOG('[1]Indicator Data'!V119)&gt;BZ$2,10,IF(LOG('[1]Indicator Data'!V119)&lt;BZ$3,0,10-(BZ$2-LOG('[1]Indicator Data'!V119))/(BZ$2-BZ$3)*10))),1)</f>
        <v>0</v>
      </c>
      <c r="CA118" s="48">
        <f>IF('[1]Indicator Data'!V119/'[1]Indicator Data'!$CB119&gt;1,1,'[1]Indicator Data'!V119/'[1]Indicator Data'!$CB119)</f>
        <v>0</v>
      </c>
      <c r="CB118" s="47">
        <f t="shared" si="155"/>
        <v>0</v>
      </c>
      <c r="CC118" s="47">
        <f t="shared" si="130"/>
        <v>0</v>
      </c>
      <c r="CD118" s="47">
        <f>ROUND(IF('[1]Indicator Data'!W119=0,0,IF(LOG('[1]Indicator Data'!W119)&gt;CD$2,10,IF(LOG('[1]Indicator Data'!W119)&lt;CD$3,0,10-(CD$2-LOG('[1]Indicator Data'!W119))/(CD$2-CD$3)*10))),1)</f>
        <v>0</v>
      </c>
      <c r="CE118" s="48">
        <f>'[1]Indicator Data'!W119/'[1]Indicator Data'!$CB119</f>
        <v>0</v>
      </c>
      <c r="CF118" s="47">
        <f t="shared" si="156"/>
        <v>0</v>
      </c>
      <c r="CG118" s="47">
        <f t="shared" si="131"/>
        <v>0</v>
      </c>
      <c r="CH118" s="47">
        <f t="shared" si="115"/>
        <v>0</v>
      </c>
      <c r="CI118" s="47">
        <f>IF('[1]Indicator Data'!BR119="No data","x",ROUND(IF('[1]Indicator Data'!BR119&gt;CI$2,0,IF('[1]Indicator Data'!BR119&lt;CI$3,10,(CI$2-'[1]Indicator Data'!BR119)/(CI$2-CI$3)*10)),1))</f>
        <v>4.5999999999999996</v>
      </c>
      <c r="CJ118" s="47">
        <f>IF('[1]Indicator Data'!BS119="No data","x",ROUND(IF('[1]Indicator Data'!BS119&gt;CJ$2,0,IF('[1]Indicator Data'!BS119&lt;CJ$3,10,(CJ$2-'[1]Indicator Data'!BS119)/(CJ$2-CJ$3)*10)),1))</f>
        <v>2.8</v>
      </c>
      <c r="CK118" s="47">
        <f>IF('[1]Indicator Data'!AC119="No data","x",ROUND(IF('[1]Indicator Data'!AC119&gt;CK$2,0,IF('[1]Indicator Data'!AC119&lt;CK$3,10,(CK$2-'[1]Indicator Data'!AC119)/(CK$2-CK$3)*10)),1))</f>
        <v>2.9</v>
      </c>
      <c r="CL118" s="47">
        <f t="shared" si="116"/>
        <v>3.4</v>
      </c>
      <c r="CM118" s="47">
        <f>IF('[1]Indicator Data'!X119="No data","x",ROUND(IF(LOG('[1]Indicator Data'!X119)&gt;CM$2,10,IF(LOG('[1]Indicator Data'!X119)&lt;CM$3,0,10-(CM$2-LOG('[1]Indicator Data'!X119))/(CM$2-CM$3)*10)),1))</f>
        <v>1</v>
      </c>
      <c r="CN118" s="47">
        <f>IF('[1]Indicator Data'!Y119="No data","x",ROUND(IF('[1]Indicator Data'!Y119&gt;CN$2,10,IF('[1]Indicator Data'!Y119&lt;CN$3,0,10-(CN$2-'[1]Indicator Data'!Y119)/(CN$2-CN$3)*10)),1))</f>
        <v>3.6</v>
      </c>
      <c r="CO118" s="47">
        <f>IF('[1]Indicator Data'!Z119="No data","x",ROUND(IF('[1]Indicator Data'!Z119&gt;CO$2,10,IF('[1]Indicator Data'!Z119&lt;CO$3,0,10-(CO$2-'[1]Indicator Data'!Z119)/(CO$2-CO$3)*10)),1))</f>
        <v>6.9</v>
      </c>
      <c r="CP118" s="47" t="str">
        <f>IF('[1]Indicator Data'!AA119="No data","x",ROUND(IF('[1]Indicator Data'!AA119&gt;CP$2,10,IF('[1]Indicator Data'!AA119&lt;CP$3,0,10-(CP$2-'[1]Indicator Data'!AA119)/(CP$2-CP$3)*10)),1))</f>
        <v>x</v>
      </c>
      <c r="CQ118" s="47">
        <f t="shared" si="132"/>
        <v>3.8</v>
      </c>
      <c r="CR118" s="47">
        <f t="shared" si="133"/>
        <v>3.7</v>
      </c>
      <c r="CS118" s="47">
        <f>IF('[1]Indicator Data'!AF119="No data","x",ROUND(IF('[1]Indicator Data'!AF119&gt;CS$2,10,IF('[1]Indicator Data'!AF119&lt;CS$3,0,10-(CS$2-'[1]Indicator Data'!AF119)/(CS$2-CS$3)*10)),1))</f>
        <v>4.3</v>
      </c>
      <c r="CT118" s="47">
        <f>IF('[1]Indicator Data'!AG119="No data","x",ROUND(IF('[1]Indicator Data'!AG119&gt;CT$2,10,IF('[1]Indicator Data'!AG119&lt;CT$3,0,10-(CT$2-'[1]Indicator Data'!AG119)/(CT$2-CT$3)*10)),1))</f>
        <v>4.3</v>
      </c>
      <c r="CU118" s="47">
        <f t="shared" si="134"/>
        <v>4</v>
      </c>
      <c r="CV118" s="47">
        <f>IF('[1]Indicator Data'!AB119="No data","x",ROUND(IF('[1]Indicator Data'!AB119&gt;CV$2,10,IF('[1]Indicator Data'!AB119&lt;CV$3,0,10-(CV$2-'[1]Indicator Data'!AB119)/(CV$2-CV$3)*10)),1))</f>
        <v>3.4</v>
      </c>
      <c r="CW118" s="47">
        <f t="shared" si="135"/>
        <v>3.4</v>
      </c>
      <c r="CX118" s="48">
        <f>IF('[1]Indicator Data'!AD119="No data","x",'[1]Indicator Data'!AD119/'[1]Indicator Data'!$CA119)</f>
        <v>8.7423573006919456E-4</v>
      </c>
      <c r="CY118" s="47">
        <f t="shared" si="157"/>
        <v>1.3</v>
      </c>
      <c r="CZ118" s="47">
        <f>IF('[1]Indicator Data'!AE119="No data","x",ROUND(IF('[1]Indicator Data'!AE119&gt;CZ$2,0,IF('[1]Indicator Data'!AE119&lt;CZ$3,10,(CZ$2-'[1]Indicator Data'!AE119)/(CZ$2-CZ$3)*10)),1))</f>
        <v>2</v>
      </c>
      <c r="DA118" s="47">
        <f t="shared" si="136"/>
        <v>1.7</v>
      </c>
      <c r="DB118" s="47">
        <f t="shared" si="137"/>
        <v>3</v>
      </c>
      <c r="DC118" s="49">
        <f t="shared" si="118"/>
        <v>1.8</v>
      </c>
      <c r="DD118" s="51">
        <f t="shared" si="119"/>
        <v>2.9</v>
      </c>
      <c r="DE118" s="47">
        <f>ROUND(IF('[1]Indicator Data'!AH119=0,0,IF('[1]Indicator Data'!AH119&gt;DE$2,10,IF('[1]Indicator Data'!AH119&lt;DE$3,0,10-(DE$2-'[1]Indicator Data'!AH119)/(DE$2-DE$3)*10))),1)</f>
        <v>0.4</v>
      </c>
      <c r="DF118" s="47">
        <f>ROUND(IF('[1]Indicator Data'!AI119=0,0,IF(LOG('[1]Indicator Data'!AI119)&gt;LOG(DF$2),10,IF(LOG('[1]Indicator Data'!AI119)&lt;LOG(DF$3),0,10-(LOG(DF$2)-LOG('[1]Indicator Data'!AI119))/(LOG(DF$2)-LOG(DF$3))*10))),1)</f>
        <v>0</v>
      </c>
      <c r="DG118" s="49">
        <f t="shared" si="120"/>
        <v>0.2</v>
      </c>
      <c r="DH118" s="47">
        <f>'[1]Indicator Data'!AJ119</f>
        <v>0</v>
      </c>
      <c r="DI118" s="47">
        <f>'[1]Indicator Data'!AK119</f>
        <v>0</v>
      </c>
      <c r="DJ118" s="49">
        <f t="shared" si="121"/>
        <v>0</v>
      </c>
      <c r="DK118" s="51">
        <f t="shared" si="122"/>
        <v>0.1</v>
      </c>
      <c r="DL118" s="20"/>
      <c r="DM118" s="52"/>
    </row>
    <row r="119" spans="1:117" s="6" customFormat="1" x14ac:dyDescent="0.3">
      <c r="A119" s="44" t="str">
        <f>'[1]Indicator Data'!A120</f>
        <v>Montenegro</v>
      </c>
      <c r="B119" s="45" t="str">
        <f>'[1]Indicator Data'!B120</f>
        <v>MNE</v>
      </c>
      <c r="C119" s="46">
        <f>ROUND(IF('[1]Indicator Data'!C120=0,0.1,IF(LOG('[1]Indicator Data'!C120)&gt;C$2,10,IF(LOG('[1]Indicator Data'!C120)&lt;C$3,0,10-(C$2-LOG('[1]Indicator Data'!C120))/(C$2-C$3)*10))),1)</f>
        <v>5.3</v>
      </c>
      <c r="D119" s="47">
        <f>ROUND(IF('[1]Indicator Data'!D120=0,0.1,IF(LOG('[1]Indicator Data'!D120)&gt;D$2,10,IF(LOG('[1]Indicator Data'!D120)&lt;D$3,0,10-(D$2-LOG('[1]Indicator Data'!D120))/(D$2-D$3)*10))),1)</f>
        <v>0.1</v>
      </c>
      <c r="E119" s="47">
        <f t="shared" si="79"/>
        <v>3.1</v>
      </c>
      <c r="F119" s="47">
        <f>IF('[1]Indicator Data'!E120="No data",0.1,(ROUND(IF('[1]Indicator Data'!E120=0,0,IF(LOG('[1]Indicator Data'!E120)&gt;F$2,10,IF(LOG('[1]Indicator Data'!E120)&lt;F$3,0,10-(F$2-LOG('[1]Indicator Data'!E120))/(F$2-F$3)*10))),1)))</f>
        <v>4.0999999999999996</v>
      </c>
      <c r="G119" s="47">
        <f>ROUND(IF('[1]Indicator Data'!F120=0,0,IF(LOG('[1]Indicator Data'!F120)&gt;G$2,10,IF(LOG('[1]Indicator Data'!F120)&lt;G$3,0,10-(G$2-LOG('[1]Indicator Data'!F120))/(G$2-G$3)*10))),1)</f>
        <v>5.6</v>
      </c>
      <c r="H119" s="47">
        <f>ROUND(IF('[1]Indicator Data'!G120=0,0,IF(LOG('[1]Indicator Data'!G120)&gt;H$2,10,IF(LOG('[1]Indicator Data'!G120)&lt;H$3,0,10-(H$2-LOG('[1]Indicator Data'!G120))/(H$2-H$3)*10))),1)</f>
        <v>0</v>
      </c>
      <c r="I119" s="47">
        <f>ROUND(IF('[1]Indicator Data'!H120=0,0,IF(LOG('[1]Indicator Data'!H120)&gt;I$2,10,IF(LOG('[1]Indicator Data'!H120)&lt;I$3,0,10-(I$2-LOG('[1]Indicator Data'!H120))/(I$2-I$3)*10))),1)</f>
        <v>0</v>
      </c>
      <c r="J119" s="47">
        <f t="shared" si="80"/>
        <v>0</v>
      </c>
      <c r="K119" s="47">
        <f>ROUND(IF('[1]Indicator Data'!I120=0,0,IF(LOG('[1]Indicator Data'!I120)&gt;K$2,10,IF(LOG('[1]Indicator Data'!I120)&lt;K$3,0,10-(K$2-LOG('[1]Indicator Data'!I120))/(K$2-K$3)*10))),1)</f>
        <v>0</v>
      </c>
      <c r="L119" s="47">
        <f t="shared" si="81"/>
        <v>0</v>
      </c>
      <c r="M119" s="47">
        <f>ROUND(IF('[1]Indicator Data'!J120=0,0,IF(LOG('[1]Indicator Data'!J120)&gt;M$2,10,IF(LOG('[1]Indicator Data'!J120)&lt;M$3,0,10-(M$2-LOG('[1]Indicator Data'!J120))/(M$2-M$3)*10))),1)</f>
        <v>0</v>
      </c>
      <c r="N119" s="48">
        <f>'[1]Indicator Data'!C120/'[1]Indicator Data'!$CB120</f>
        <v>2.071560176982627E-3</v>
      </c>
      <c r="O119" s="48">
        <f>'[1]Indicator Data'!D120/'[1]Indicator Data'!$CB120</f>
        <v>0</v>
      </c>
      <c r="P119" s="48">
        <f>IF(F119=0.1,"x",'[1]Indicator Data'!E120/'[1]Indicator Data'!$CB120)</f>
        <v>6.8570601351978207E-3</v>
      </c>
      <c r="Q119" s="48">
        <f>'[1]Indicator Data'!F120/'[1]Indicator Data'!$CB120</f>
        <v>3.6131665914856728E-5</v>
      </c>
      <c r="R119" s="48">
        <f>'[1]Indicator Data'!G120/'[1]Indicator Data'!$CB120</f>
        <v>0</v>
      </c>
      <c r="S119" s="48">
        <f>'[1]Indicator Data'!H120/'[1]Indicator Data'!$CB120</f>
        <v>0</v>
      </c>
      <c r="T119" s="48">
        <f>'[1]Indicator Data'!I120/'[1]Indicator Data'!$CB120</f>
        <v>0</v>
      </c>
      <c r="U119" s="48">
        <f>'[1]Indicator Data'!J120/'[1]Indicator Data'!$CB120</f>
        <v>0</v>
      </c>
      <c r="V119" s="47">
        <f t="shared" si="138"/>
        <v>10</v>
      </c>
      <c r="W119" s="47">
        <f t="shared" si="139"/>
        <v>0</v>
      </c>
      <c r="X119" s="47">
        <f t="shared" si="84"/>
        <v>7.6</v>
      </c>
      <c r="Y119" s="47">
        <f t="shared" si="140"/>
        <v>4.5999999999999996</v>
      </c>
      <c r="Z119" s="47">
        <f t="shared" si="141"/>
        <v>9</v>
      </c>
      <c r="AA119" s="47">
        <f t="shared" si="142"/>
        <v>0</v>
      </c>
      <c r="AB119" s="47">
        <f t="shared" si="143"/>
        <v>0</v>
      </c>
      <c r="AC119" s="47">
        <f t="shared" si="89"/>
        <v>0</v>
      </c>
      <c r="AD119" s="47">
        <f t="shared" si="144"/>
        <v>0</v>
      </c>
      <c r="AE119" s="47">
        <f t="shared" si="91"/>
        <v>0</v>
      </c>
      <c r="AF119" s="47">
        <f t="shared" si="145"/>
        <v>0</v>
      </c>
      <c r="AG119" s="47">
        <f>ROUND(IF('[1]Indicator Data'!K120=0,0,IF('[1]Indicator Data'!K120&gt;AG$2,10,IF('[1]Indicator Data'!K120&lt;AG$3,0,10-(AG$2-'[1]Indicator Data'!K120)/(AG$2-AG$3)*10))),1)</f>
        <v>0</v>
      </c>
      <c r="AH119" s="47">
        <f t="shared" si="146"/>
        <v>7.7</v>
      </c>
      <c r="AI119" s="47">
        <f t="shared" si="146"/>
        <v>0.1</v>
      </c>
      <c r="AJ119" s="47">
        <f t="shared" si="147"/>
        <v>0</v>
      </c>
      <c r="AK119" s="47">
        <f t="shared" si="147"/>
        <v>0</v>
      </c>
      <c r="AL119" s="47">
        <f t="shared" si="95"/>
        <v>0</v>
      </c>
      <c r="AM119" s="47">
        <f t="shared" si="96"/>
        <v>0</v>
      </c>
      <c r="AN119" s="47">
        <f t="shared" si="97"/>
        <v>0</v>
      </c>
      <c r="AO119" s="49">
        <f t="shared" si="98"/>
        <v>5.8</v>
      </c>
      <c r="AP119" s="49">
        <f t="shared" si="123"/>
        <v>4.4000000000000004</v>
      </c>
      <c r="AQ119" s="49">
        <f t="shared" si="99"/>
        <v>7.7</v>
      </c>
      <c r="AR119" s="49">
        <f t="shared" si="100"/>
        <v>0</v>
      </c>
      <c r="AS119" s="47">
        <f t="shared" si="101"/>
        <v>0</v>
      </c>
      <c r="AT119" s="47">
        <f>IF('[1]Indicator Data'!L120="No data","x",IF('[1]Indicator Data'!CC120&lt;1000,"x",ROUND((IF('[1]Indicator Data'!L120&gt;AT$2,10,IF('[1]Indicator Data'!L120&lt;AT$3,0,10-(AT$2-'[1]Indicator Data'!L120)/(AT$2-AT$3)*10))),1)))</f>
        <v>3.8</v>
      </c>
      <c r="AU119" s="49">
        <f t="shared" si="102"/>
        <v>1.9</v>
      </c>
      <c r="AV119" s="47">
        <f>IF('[1]Indicator Data'!M120="No data","x",ROUND(IF('[1]Indicator Data'!M120=0,0,IF(LOG('[1]Indicator Data'!M120)&gt;AV$2,10,IF(LOG('[1]Indicator Data'!M120)&lt;AV$3,0,10-(AV$2-LOG('[1]Indicator Data'!M120))/(AV$2-AV$3)*10))),1))</f>
        <v>2.4</v>
      </c>
      <c r="AW119" s="48">
        <f>IF(AV119="x","x",'[1]Indicator Data'!M120/'[1]Indicator Data'!$CB120)</f>
        <v>7.3931310059856866E-4</v>
      </c>
      <c r="AX119" s="47">
        <f t="shared" si="148"/>
        <v>0</v>
      </c>
      <c r="AY119" s="47">
        <f t="shared" si="124"/>
        <v>1.3</v>
      </c>
      <c r="AZ119" s="47" t="str">
        <f>IF('[1]Indicator Data'!N120="No data","x",ROUND(IF('[1]Indicator Data'!N120=0,0,IF(LOG('[1]Indicator Data'!N120)&gt;AZ$2,10,IF(LOG('[1]Indicator Data'!N120)&lt;AZ$3,0,10-(AZ$2-LOG('[1]Indicator Data'!N120))/(AZ$2-AZ$3)*10))),1))</f>
        <v>x</v>
      </c>
      <c r="BA119" s="48" t="str">
        <f>IF(AZ119="x","x",'[1]Indicator Data'!N120/'[1]Indicator Data'!$CB120)</f>
        <v>x</v>
      </c>
      <c r="BB119" s="47" t="str">
        <f t="shared" si="149"/>
        <v>x</v>
      </c>
      <c r="BC119" s="47" t="str">
        <f t="shared" si="125"/>
        <v>x</v>
      </c>
      <c r="BD119" s="47" t="str">
        <f>IF('[1]Indicator Data'!O120="No data","x",ROUND(IF('[1]Indicator Data'!O120=0,0,IF(LOG('[1]Indicator Data'!O120)&gt;BD$2,10,IF(LOG('[1]Indicator Data'!O120)&lt;BD$3,0,10-(BD$2-LOG('[1]Indicator Data'!O120))/(BD$2-BD$3)*10))),1))</f>
        <v>x</v>
      </c>
      <c r="BE119" s="48" t="str">
        <f>IF(BD119="x","x",'[1]Indicator Data'!O120/'[1]Indicator Data'!$CB120)</f>
        <v>x</v>
      </c>
      <c r="BF119" s="47" t="str">
        <f t="shared" si="150"/>
        <v>x</v>
      </c>
      <c r="BG119" s="47" t="str">
        <f t="shared" si="126"/>
        <v>x</v>
      </c>
      <c r="BH119" s="47" t="str">
        <f>IF('[1]Indicator Data'!P120="No data","x",ROUND(IF('[1]Indicator Data'!P120=0,0,IF(LOG('[1]Indicator Data'!P120)&gt;BH$2,10,IF(LOG('[1]Indicator Data'!P120)&lt;BH$3,0,10-(BH$2-LOG('[1]Indicator Data'!P120))/(BH$2-BH$3)*10))),1))</f>
        <v>x</v>
      </c>
      <c r="BI119" s="48" t="str">
        <f>IF(BH119="x","x",'[1]Indicator Data'!P120/'[1]Indicator Data'!$CB120)</f>
        <v>x</v>
      </c>
      <c r="BJ119" s="47" t="str">
        <f t="shared" si="151"/>
        <v>x</v>
      </c>
      <c r="BK119" s="47" t="str">
        <f t="shared" si="127"/>
        <v>x</v>
      </c>
      <c r="BL119" s="47">
        <f t="shared" si="128"/>
        <v>1.3</v>
      </c>
      <c r="BM119" s="47">
        <f>ROUND(IF('[1]Indicator Data'!Q120=0,0,IF(LOG('[1]Indicator Data'!Q120)&gt;BM$2,10,IF(LOG('[1]Indicator Data'!Q120)&lt;BM$3,0,10-(BM$2-LOG('[1]Indicator Data'!Q120))/(BM$2-BM$3)*10))),1)</f>
        <v>0</v>
      </c>
      <c r="BN119" s="50">
        <f>'[1]Indicator Data'!R120</f>
        <v>0</v>
      </c>
      <c r="BO119" s="47">
        <f t="shared" si="152"/>
        <v>0</v>
      </c>
      <c r="BP119" s="47">
        <f t="shared" si="108"/>
        <v>0</v>
      </c>
      <c r="BQ119" s="47">
        <f>ROUND(IF('[1]Indicator Data'!S120=0,0,IF(LOG('[1]Indicator Data'!S120)&gt;BQ$2,10,IF(LOG('[1]Indicator Data'!S120)&lt;BQ$3,0,10-(BQ$2-LOG('[1]Indicator Data'!S120))/(BQ$2-BQ$3)*10))),1)</f>
        <v>0</v>
      </c>
      <c r="BR119" s="50">
        <f>'[1]Indicator Data'!T120</f>
        <v>0</v>
      </c>
      <c r="BS119" s="47">
        <f t="shared" si="153"/>
        <v>0</v>
      </c>
      <c r="BT119" s="47">
        <f t="shared" si="110"/>
        <v>0</v>
      </c>
      <c r="BU119" s="47">
        <f t="shared" si="111"/>
        <v>0</v>
      </c>
      <c r="BV119" s="47">
        <f>ROUND(IF('[1]Indicator Data'!U120=0,0,IF(LOG('[1]Indicator Data'!U120)&gt;BV$2,10,IF(LOG('[1]Indicator Data'!U120)&lt;BV$3,0,10-(BV$2-LOG('[1]Indicator Data'!U120))/(BV$2-BV$3)*10))),1)</f>
        <v>0</v>
      </c>
      <c r="BW119" s="48">
        <f>'[1]Indicator Data'!U120/'[1]Indicator Data'!$CB120</f>
        <v>0</v>
      </c>
      <c r="BX119" s="47">
        <f t="shared" si="154"/>
        <v>0</v>
      </c>
      <c r="BY119" s="47">
        <f t="shared" si="129"/>
        <v>0</v>
      </c>
      <c r="BZ119" s="47">
        <f>ROUND(IF('[1]Indicator Data'!V120=0,0,IF(LOG('[1]Indicator Data'!V120)&gt;BZ$2,10,IF(LOG('[1]Indicator Data'!V120)&lt;BZ$3,0,10-(BZ$2-LOG('[1]Indicator Data'!V120))/(BZ$2-BZ$3)*10))),1)</f>
        <v>6</v>
      </c>
      <c r="CA119" s="48">
        <f>IF('[1]Indicator Data'!V120/'[1]Indicator Data'!$CB120&gt;1,1,'[1]Indicator Data'!V120/'[1]Indicator Data'!$CB120)</f>
        <v>0.2494671099498047</v>
      </c>
      <c r="CB119" s="47">
        <f t="shared" si="155"/>
        <v>2.5</v>
      </c>
      <c r="CC119" s="47">
        <f t="shared" si="130"/>
        <v>4.5</v>
      </c>
      <c r="CD119" s="47">
        <f>ROUND(IF('[1]Indicator Data'!W120=0,0,IF(LOG('[1]Indicator Data'!W120)&gt;CD$2,10,IF(LOG('[1]Indicator Data'!W120)&lt;CD$3,0,10-(CD$2-LOG('[1]Indicator Data'!W120))/(CD$2-CD$3)*10))),1)</f>
        <v>6.2</v>
      </c>
      <c r="CE119" s="48">
        <f>'[1]Indicator Data'!W120/'[1]Indicator Data'!$CB120</f>
        <v>0.34332084748495584</v>
      </c>
      <c r="CF119" s="47">
        <f t="shared" si="156"/>
        <v>3.4</v>
      </c>
      <c r="CG119" s="47">
        <f t="shared" si="131"/>
        <v>5</v>
      </c>
      <c r="CH119" s="47">
        <f t="shared" si="115"/>
        <v>2.7</v>
      </c>
      <c r="CI119" s="47">
        <f>IF('[1]Indicator Data'!BR120="No data","x",ROUND(IF('[1]Indicator Data'!BR120&gt;CI$2,0,IF('[1]Indicator Data'!BR120&lt;CI$3,10,(CI$2-'[1]Indicator Data'!BR120)/(CI$2-CI$3)*10)),1))</f>
        <v>0.2</v>
      </c>
      <c r="CJ119" s="47">
        <f>IF('[1]Indicator Data'!BS120="No data","x",ROUND(IF('[1]Indicator Data'!BS120&gt;CJ$2,0,IF('[1]Indicator Data'!BS120&lt;CJ$3,10,(CJ$2-'[1]Indicator Data'!BS120)/(CJ$2-CJ$3)*10)),1))</f>
        <v>0.5</v>
      </c>
      <c r="CK119" s="47" t="str">
        <f>IF('[1]Indicator Data'!AC120="No data","x",ROUND(IF('[1]Indicator Data'!AC120&gt;CK$2,0,IF('[1]Indicator Data'!AC120&lt;CK$3,10,(CK$2-'[1]Indicator Data'!AC120)/(CK$2-CK$3)*10)),1))</f>
        <v>x</v>
      </c>
      <c r="CL119" s="47">
        <f t="shared" si="116"/>
        <v>0.4</v>
      </c>
      <c r="CM119" s="47">
        <f>IF('[1]Indicator Data'!X120="No data","x",ROUND(IF(LOG('[1]Indicator Data'!X120)&gt;CM$2,10,IF(LOG('[1]Indicator Data'!X120)&lt;CM$3,0,10-(CM$2-LOG('[1]Indicator Data'!X120))/(CM$2-CM$3)*10)),1))</f>
        <v>5.6</v>
      </c>
      <c r="CN119" s="47">
        <f>IF('[1]Indicator Data'!Y120="No data","x",ROUND(IF('[1]Indicator Data'!Y120&gt;CN$2,10,IF('[1]Indicator Data'!Y120&lt;CN$3,0,10-(CN$2-'[1]Indicator Data'!Y120)/(CN$2-CN$3)*10)),1))</f>
        <v>0.9</v>
      </c>
      <c r="CO119" s="47">
        <f>IF('[1]Indicator Data'!Z120="No data","x",ROUND(IF('[1]Indicator Data'!Z120&gt;CO$2,10,IF('[1]Indicator Data'!Z120&lt;CO$3,0,10-(CO$2-'[1]Indicator Data'!Z120)/(CO$2-CO$3)*10)),1))</f>
        <v>6.7</v>
      </c>
      <c r="CP119" s="47">
        <f>IF('[1]Indicator Data'!AA120="No data","x",ROUND(IF('[1]Indicator Data'!AA120&gt;CP$2,10,IF('[1]Indicator Data'!AA120&lt;CP$3,0,10-(CP$2-'[1]Indicator Data'!AA120)/(CP$2-CP$3)*10)),1))</f>
        <v>3</v>
      </c>
      <c r="CQ119" s="47">
        <f t="shared" si="132"/>
        <v>4.0999999999999996</v>
      </c>
      <c r="CR119" s="47">
        <f t="shared" si="133"/>
        <v>2.9</v>
      </c>
      <c r="CS119" s="47">
        <f>IF('[1]Indicator Data'!AF120="No data","x",ROUND(IF('[1]Indicator Data'!AF120&gt;CS$2,10,IF('[1]Indicator Data'!AF120&lt;CS$3,0,10-(CS$2-'[1]Indicator Data'!AF120)/(CS$2-CS$3)*10)),1))</f>
        <v>3</v>
      </c>
      <c r="CT119" s="47">
        <f>IF('[1]Indicator Data'!AG120="No data","x",ROUND(IF('[1]Indicator Data'!AG120&gt;CT$2,10,IF('[1]Indicator Data'!AG120&lt;CT$3,0,10-(CT$2-'[1]Indicator Data'!AG120)/(CT$2-CT$3)*10)),1))</f>
        <v>0.6</v>
      </c>
      <c r="CU119" s="47">
        <f t="shared" si="134"/>
        <v>3.3</v>
      </c>
      <c r="CV119" s="47">
        <f>IF('[1]Indicator Data'!AB120="No data","x",ROUND(IF('[1]Indicator Data'!AB120&gt;CV$2,10,IF('[1]Indicator Data'!AB120&lt;CV$3,0,10-(CV$2-'[1]Indicator Data'!AB120)/(CV$2-CV$3)*10)),1))</f>
        <v>0</v>
      </c>
      <c r="CW119" s="47">
        <f t="shared" si="135"/>
        <v>0.2</v>
      </c>
      <c r="CX119" s="48">
        <f>IF('[1]Indicator Data'!AD120="No data","x",'[1]Indicator Data'!AD120/'[1]Indicator Data'!$CA120)</f>
        <v>5.0472724030430115E-4</v>
      </c>
      <c r="CY119" s="47">
        <f t="shared" si="157"/>
        <v>5</v>
      </c>
      <c r="CZ119" s="47">
        <f>IF('[1]Indicator Data'!AE120="No data","x",ROUND(IF('[1]Indicator Data'!AE120&gt;CZ$2,0,IF('[1]Indicator Data'!AE120&lt;CZ$3,10,(CZ$2-'[1]Indicator Data'!AE120)/(CZ$2-CZ$3)*10)),1))</f>
        <v>4</v>
      </c>
      <c r="DA119" s="47">
        <f t="shared" si="136"/>
        <v>4.5</v>
      </c>
      <c r="DB119" s="47">
        <f t="shared" si="137"/>
        <v>2.7</v>
      </c>
      <c r="DC119" s="49">
        <f t="shared" si="118"/>
        <v>2.4</v>
      </c>
      <c r="DD119" s="51">
        <f t="shared" si="119"/>
        <v>4.2</v>
      </c>
      <c r="DE119" s="47">
        <f>ROUND(IF('[1]Indicator Data'!AH120=0,0,IF('[1]Indicator Data'!AH120&gt;DE$2,10,IF('[1]Indicator Data'!AH120&lt;DE$3,0,10-(DE$2-'[1]Indicator Data'!AH120)/(DE$2-DE$3)*10))),1)</f>
        <v>0.2</v>
      </c>
      <c r="DF119" s="47">
        <f>ROUND(IF('[1]Indicator Data'!AI120=0,0,IF(LOG('[1]Indicator Data'!AI120)&gt;LOG(DF$2),10,IF(LOG('[1]Indicator Data'!AI120)&lt;LOG(DF$3),0,10-(LOG(DF$2)-LOG('[1]Indicator Data'!AI120))/(LOG(DF$2)-LOG(DF$3))*10))),1)</f>
        <v>1</v>
      </c>
      <c r="DG119" s="49">
        <f t="shared" si="120"/>
        <v>0.6</v>
      </c>
      <c r="DH119" s="47">
        <f>'[1]Indicator Data'!AJ120</f>
        <v>0</v>
      </c>
      <c r="DI119" s="47">
        <f>'[1]Indicator Data'!AK120</f>
        <v>0</v>
      </c>
      <c r="DJ119" s="49">
        <f t="shared" si="121"/>
        <v>0</v>
      </c>
      <c r="DK119" s="51">
        <f t="shared" si="122"/>
        <v>0.4</v>
      </c>
      <c r="DL119" s="20"/>
      <c r="DM119" s="52"/>
    </row>
    <row r="120" spans="1:117" s="6" customFormat="1" x14ac:dyDescent="0.3">
      <c r="A120" s="44" t="str">
        <f>'[1]Indicator Data'!A121</f>
        <v>Morocco</v>
      </c>
      <c r="B120" s="45" t="str">
        <f>'[1]Indicator Data'!B121</f>
        <v>MAR</v>
      </c>
      <c r="C120" s="46">
        <f>ROUND(IF('[1]Indicator Data'!C121=0,0.1,IF(LOG('[1]Indicator Data'!C121)&gt;C$2,10,IF(LOG('[1]Indicator Data'!C121)&lt;C$3,0,10-(C$2-LOG('[1]Indicator Data'!C121))/(C$2-C$3)*10))),1)</f>
        <v>8.9</v>
      </c>
      <c r="D120" s="47">
        <f>ROUND(IF('[1]Indicator Data'!D121=0,0.1,IF(LOG('[1]Indicator Data'!D121)&gt;D$2,10,IF(LOG('[1]Indicator Data'!D121)&lt;D$3,0,10-(D$2-LOG('[1]Indicator Data'!D121))/(D$2-D$3)*10))),1)</f>
        <v>0.1</v>
      </c>
      <c r="E120" s="47">
        <f t="shared" si="79"/>
        <v>6.2</v>
      </c>
      <c r="F120" s="47">
        <f>IF('[1]Indicator Data'!E121="No data",0.1,(ROUND(IF('[1]Indicator Data'!E121=0,0,IF(LOG('[1]Indicator Data'!E121)&gt;F$2,10,IF(LOG('[1]Indicator Data'!E121)&lt;F$3,0,10-(F$2-LOG('[1]Indicator Data'!E121))/(F$2-F$3)*10))),1)))</f>
        <v>7.8</v>
      </c>
      <c r="G120" s="47">
        <f>ROUND(IF('[1]Indicator Data'!F121=0,0,IF(LOG('[1]Indicator Data'!F121)&gt;G$2,10,IF(LOG('[1]Indicator Data'!F121)&lt;G$3,0,10-(G$2-LOG('[1]Indicator Data'!F121))/(G$2-G$3)*10))),1)</f>
        <v>6.7</v>
      </c>
      <c r="H120" s="47">
        <f>ROUND(IF('[1]Indicator Data'!G121=0,0,IF(LOG('[1]Indicator Data'!G121)&gt;H$2,10,IF(LOG('[1]Indicator Data'!G121)&lt;H$3,0,10-(H$2-LOG('[1]Indicator Data'!G121))/(H$2-H$3)*10))),1)</f>
        <v>0</v>
      </c>
      <c r="I120" s="47">
        <f>ROUND(IF('[1]Indicator Data'!H121=0,0,IF(LOG('[1]Indicator Data'!H121)&gt;I$2,10,IF(LOG('[1]Indicator Data'!H121)&lt;I$3,0,10-(I$2-LOG('[1]Indicator Data'!H121))/(I$2-I$3)*10))),1)</f>
        <v>0</v>
      </c>
      <c r="J120" s="47">
        <f t="shared" si="80"/>
        <v>0</v>
      </c>
      <c r="K120" s="47">
        <f>ROUND(IF('[1]Indicator Data'!I121=0,0,IF(LOG('[1]Indicator Data'!I121)&gt;K$2,10,IF(LOG('[1]Indicator Data'!I121)&lt;K$3,0,10-(K$2-LOG('[1]Indicator Data'!I121))/(K$2-K$3)*10))),1)</f>
        <v>0</v>
      </c>
      <c r="L120" s="47">
        <f t="shared" si="81"/>
        <v>0</v>
      </c>
      <c r="M120" s="47">
        <f>ROUND(IF('[1]Indicator Data'!J121=0,0,IF(LOG('[1]Indicator Data'!J121)&gt;M$2,10,IF(LOG('[1]Indicator Data'!J121)&lt;M$3,0,10-(M$2-LOG('[1]Indicator Data'!J121))/(M$2-M$3)*10))),1)</f>
        <v>7.2</v>
      </c>
      <c r="N120" s="48">
        <f>'[1]Indicator Data'!C121/'[1]Indicator Data'!$CB121</f>
        <v>1.0761796777177457E-3</v>
      </c>
      <c r="O120" s="48">
        <f>'[1]Indicator Data'!D121/'[1]Indicator Data'!$CB121</f>
        <v>0</v>
      </c>
      <c r="P120" s="48">
        <f>IF(F120=0.1,"x",'[1]Indicator Data'!E121/'[1]Indicator Data'!$CB121)</f>
        <v>3.9546448981495801E-3</v>
      </c>
      <c r="Q120" s="48">
        <f>'[1]Indicator Data'!F121/'[1]Indicator Data'!$CB121</f>
        <v>3.1575181745453735E-6</v>
      </c>
      <c r="R120" s="48">
        <f>'[1]Indicator Data'!G121/'[1]Indicator Data'!$CB121</f>
        <v>0</v>
      </c>
      <c r="S120" s="48">
        <f>'[1]Indicator Data'!H121/'[1]Indicator Data'!$CB121</f>
        <v>0</v>
      </c>
      <c r="T120" s="48">
        <f>'[1]Indicator Data'!I121/'[1]Indicator Data'!$CB121</f>
        <v>0</v>
      </c>
      <c r="U120" s="48">
        <f>'[1]Indicator Data'!J121/'[1]Indicator Data'!$CB121</f>
        <v>2.2849503838306593E-4</v>
      </c>
      <c r="V120" s="47">
        <f t="shared" si="138"/>
        <v>5.4</v>
      </c>
      <c r="W120" s="47">
        <f t="shared" si="139"/>
        <v>0</v>
      </c>
      <c r="X120" s="47">
        <f t="shared" si="84"/>
        <v>3.1</v>
      </c>
      <c r="Y120" s="47">
        <f t="shared" si="140"/>
        <v>2.6</v>
      </c>
      <c r="Z120" s="47">
        <f t="shared" si="141"/>
        <v>6.7</v>
      </c>
      <c r="AA120" s="47">
        <f t="shared" si="142"/>
        <v>0</v>
      </c>
      <c r="AB120" s="47">
        <f t="shared" si="143"/>
        <v>0</v>
      </c>
      <c r="AC120" s="47">
        <f t="shared" si="89"/>
        <v>0</v>
      </c>
      <c r="AD120" s="47">
        <f t="shared" si="144"/>
        <v>0</v>
      </c>
      <c r="AE120" s="47">
        <f t="shared" si="91"/>
        <v>0</v>
      </c>
      <c r="AF120" s="47">
        <f t="shared" si="145"/>
        <v>0.1</v>
      </c>
      <c r="AG120" s="47">
        <f>ROUND(IF('[1]Indicator Data'!K121=0,0,IF('[1]Indicator Data'!K121&gt;AG$2,10,IF('[1]Indicator Data'!K121&lt;AG$3,0,10-(AG$2-'[1]Indicator Data'!K121)/(AG$2-AG$3)*10))),1)</f>
        <v>1</v>
      </c>
      <c r="AH120" s="47">
        <f t="shared" si="146"/>
        <v>7.2</v>
      </c>
      <c r="AI120" s="47">
        <f t="shared" si="146"/>
        <v>0.1</v>
      </c>
      <c r="AJ120" s="47">
        <f t="shared" si="147"/>
        <v>0</v>
      </c>
      <c r="AK120" s="47">
        <f t="shared" si="147"/>
        <v>0</v>
      </c>
      <c r="AL120" s="47">
        <f t="shared" si="95"/>
        <v>0</v>
      </c>
      <c r="AM120" s="47">
        <f t="shared" si="96"/>
        <v>0</v>
      </c>
      <c r="AN120" s="47">
        <f t="shared" si="97"/>
        <v>4.5</v>
      </c>
      <c r="AO120" s="49">
        <f t="shared" si="98"/>
        <v>4.8</v>
      </c>
      <c r="AP120" s="49">
        <f t="shared" si="123"/>
        <v>5.8</v>
      </c>
      <c r="AQ120" s="49">
        <f t="shared" si="99"/>
        <v>6.7</v>
      </c>
      <c r="AR120" s="49">
        <f t="shared" si="100"/>
        <v>0</v>
      </c>
      <c r="AS120" s="47">
        <f t="shared" si="101"/>
        <v>2.8</v>
      </c>
      <c r="AT120" s="47">
        <f>IF('[1]Indicator Data'!L121="No data","x",IF('[1]Indicator Data'!CC121&lt;1000,"x",ROUND((IF('[1]Indicator Data'!L121&gt;AT$2,10,IF('[1]Indicator Data'!L121&lt;AT$3,0,10-(AT$2-'[1]Indicator Data'!L121)/(AT$2-AT$3)*10))),1)))</f>
        <v>7.6</v>
      </c>
      <c r="AU120" s="49">
        <f t="shared" si="102"/>
        <v>5.2</v>
      </c>
      <c r="AV120" s="47">
        <f>IF('[1]Indicator Data'!M121="No data","x",ROUND(IF('[1]Indicator Data'!M121=0,0,IF(LOG('[1]Indicator Data'!M121)&gt;AV$2,10,IF(LOG('[1]Indicator Data'!M121)&lt;AV$3,0,10-(AV$2-LOG('[1]Indicator Data'!M121))/(AV$2-AV$3)*10))),1))</f>
        <v>0</v>
      </c>
      <c r="AW120" s="48">
        <f>IF(AV120="x","x",'[1]Indicator Data'!M121/'[1]Indicator Data'!$CB121)</f>
        <v>0</v>
      </c>
      <c r="AX120" s="47">
        <f t="shared" si="148"/>
        <v>0</v>
      </c>
      <c r="AY120" s="47">
        <f t="shared" si="124"/>
        <v>0</v>
      </c>
      <c r="AZ120" s="47">
        <f>IF('[1]Indicator Data'!N121="No data","x",ROUND(IF('[1]Indicator Data'!N121=0,0,IF(LOG('[1]Indicator Data'!N121)&gt;AZ$2,10,IF(LOG('[1]Indicator Data'!N121)&lt;AZ$3,0,10-(AZ$2-LOG('[1]Indicator Data'!N121))/(AZ$2-AZ$3)*10))),1))</f>
        <v>0</v>
      </c>
      <c r="BA120" s="48">
        <f>IF(AZ120="x","x",'[1]Indicator Data'!N121/'[1]Indicator Data'!$CB121)</f>
        <v>0</v>
      </c>
      <c r="BB120" s="47">
        <f t="shared" si="149"/>
        <v>0</v>
      </c>
      <c r="BC120" s="47">
        <f t="shared" si="125"/>
        <v>0</v>
      </c>
      <c r="BD120" s="47">
        <f>IF('[1]Indicator Data'!O121="No data","x",ROUND(IF('[1]Indicator Data'!O121=0,0,IF(LOG('[1]Indicator Data'!O121)&gt;BD$2,10,IF(LOG('[1]Indicator Data'!O121)&lt;BD$3,0,10-(BD$2-LOG('[1]Indicator Data'!O121))/(BD$2-BD$3)*10))),1))</f>
        <v>0</v>
      </c>
      <c r="BE120" s="48">
        <f>IF(BD120="x","x",'[1]Indicator Data'!O121/'[1]Indicator Data'!$CB121)</f>
        <v>0</v>
      </c>
      <c r="BF120" s="47">
        <f t="shared" si="150"/>
        <v>0</v>
      </c>
      <c r="BG120" s="47">
        <f t="shared" si="126"/>
        <v>0</v>
      </c>
      <c r="BH120" s="47">
        <f>IF('[1]Indicator Data'!P121="No data","x",ROUND(IF('[1]Indicator Data'!P121=0,0,IF(LOG('[1]Indicator Data'!P121)&gt;BH$2,10,IF(LOG('[1]Indicator Data'!P121)&lt;BH$3,0,10-(BH$2-LOG('[1]Indicator Data'!P121))/(BH$2-BH$3)*10))),1))</f>
        <v>0</v>
      </c>
      <c r="BI120" s="48">
        <f>IF(BH120="x","x",'[1]Indicator Data'!P121/'[1]Indicator Data'!$CB121)</f>
        <v>0</v>
      </c>
      <c r="BJ120" s="47">
        <f t="shared" si="151"/>
        <v>0</v>
      </c>
      <c r="BK120" s="47">
        <f t="shared" si="127"/>
        <v>0</v>
      </c>
      <c r="BL120" s="47">
        <f t="shared" si="128"/>
        <v>0</v>
      </c>
      <c r="BM120" s="47">
        <f>ROUND(IF('[1]Indicator Data'!Q121=0,0,IF(LOG('[1]Indicator Data'!Q121)&gt;BM$2,10,IF(LOG('[1]Indicator Data'!Q121)&lt;BM$3,0,10-(BM$2-LOG('[1]Indicator Data'!Q121))/(BM$2-BM$3)*10))),1)</f>
        <v>0</v>
      </c>
      <c r="BN120" s="50">
        <f>'[1]Indicator Data'!R121</f>
        <v>0</v>
      </c>
      <c r="BO120" s="47">
        <f t="shared" si="152"/>
        <v>0</v>
      </c>
      <c r="BP120" s="47">
        <f t="shared" si="108"/>
        <v>0</v>
      </c>
      <c r="BQ120" s="47">
        <f>ROUND(IF('[1]Indicator Data'!S121=0,0,IF(LOG('[1]Indicator Data'!S121)&gt;BQ$2,10,IF(LOG('[1]Indicator Data'!S121)&lt;BQ$3,0,10-(BQ$2-LOG('[1]Indicator Data'!S121))/(BQ$2-BQ$3)*10))),1)</f>
        <v>0</v>
      </c>
      <c r="BR120" s="50">
        <f>'[1]Indicator Data'!T121</f>
        <v>0</v>
      </c>
      <c r="BS120" s="47">
        <f t="shared" si="153"/>
        <v>0</v>
      </c>
      <c r="BT120" s="47">
        <f t="shared" si="110"/>
        <v>0</v>
      </c>
      <c r="BU120" s="47">
        <f t="shared" si="111"/>
        <v>0</v>
      </c>
      <c r="BV120" s="47">
        <f>ROUND(IF('[1]Indicator Data'!U121=0,0,IF(LOG('[1]Indicator Data'!U121)&gt;BV$2,10,IF(LOG('[1]Indicator Data'!U121)&lt;BV$3,0,10-(BV$2-LOG('[1]Indicator Data'!U121))/(BV$2-BV$3)*10))),1)</f>
        <v>7.2</v>
      </c>
      <c r="BW120" s="48">
        <f>'[1]Indicator Data'!U121/'[1]Indicator Data'!$CB121</f>
        <v>3.0811001508265008E-2</v>
      </c>
      <c r="BX120" s="47">
        <f t="shared" si="154"/>
        <v>0.3</v>
      </c>
      <c r="BY120" s="47">
        <f t="shared" si="129"/>
        <v>4.5999999999999996</v>
      </c>
      <c r="BZ120" s="47">
        <f>ROUND(IF('[1]Indicator Data'!V121=0,0,IF(LOG('[1]Indicator Data'!V121)&gt;BZ$2,10,IF(LOG('[1]Indicator Data'!V121)&lt;BZ$3,0,10-(BZ$2-LOG('[1]Indicator Data'!V121))/(BZ$2-BZ$3)*10))),1)</f>
        <v>9</v>
      </c>
      <c r="CA120" s="48">
        <f>IF('[1]Indicator Data'!V121/'[1]Indicator Data'!$CB121&gt;1,1,'[1]Indicator Data'!V121/'[1]Indicator Data'!$CB121)</f>
        <v>0.57908864580904706</v>
      </c>
      <c r="CB120" s="47">
        <f t="shared" si="155"/>
        <v>5.8</v>
      </c>
      <c r="CC120" s="47">
        <f t="shared" si="130"/>
        <v>7.8</v>
      </c>
      <c r="CD120" s="47">
        <f>ROUND(IF('[1]Indicator Data'!W121=0,0,IF(LOG('[1]Indicator Data'!W121)&gt;CD$2,10,IF(LOG('[1]Indicator Data'!W121)&lt;CD$3,0,10-(CD$2-LOG('[1]Indicator Data'!W121))/(CD$2-CD$3)*10))),1)</f>
        <v>7.2</v>
      </c>
      <c r="CE120" s="48">
        <f>'[1]Indicator Data'!W121/'[1]Indicator Data'!$CB121</f>
        <v>3.14341754951242E-2</v>
      </c>
      <c r="CF120" s="47">
        <f t="shared" si="156"/>
        <v>0.3</v>
      </c>
      <c r="CG120" s="47">
        <f t="shared" si="131"/>
        <v>4.5999999999999996</v>
      </c>
      <c r="CH120" s="47">
        <f t="shared" si="115"/>
        <v>4.8</v>
      </c>
      <c r="CI120" s="47">
        <f>IF('[1]Indicator Data'!BR121="No data","x",ROUND(IF('[1]Indicator Data'!BR121&gt;CI$2,0,IF('[1]Indicator Data'!BR121&lt;CI$3,10,(CI$2-'[1]Indicator Data'!BR121)/(CI$2-CI$3)*10)),1))</f>
        <v>1.3</v>
      </c>
      <c r="CJ120" s="47">
        <f>IF('[1]Indicator Data'!BS121="No data","x",ROUND(IF('[1]Indicator Data'!BS121&gt;CJ$2,0,IF('[1]Indicator Data'!BS121&lt;CJ$3,10,(CJ$2-'[1]Indicator Data'!BS121)/(CJ$2-CJ$3)*10)),1))</f>
        <v>2.2000000000000002</v>
      </c>
      <c r="CK120" s="47" t="str">
        <f>IF('[1]Indicator Data'!AC121="No data","x",ROUND(IF('[1]Indicator Data'!AC121&gt;CK$2,0,IF('[1]Indicator Data'!AC121&lt;CK$3,10,(CK$2-'[1]Indicator Data'!AC121)/(CK$2-CK$3)*10)),1))</f>
        <v>x</v>
      </c>
      <c r="CL120" s="47">
        <f t="shared" si="116"/>
        <v>1.8</v>
      </c>
      <c r="CM120" s="47">
        <f>IF('[1]Indicator Data'!X121="No data","x",ROUND(IF(LOG('[1]Indicator Data'!X121)&gt;CM$2,10,IF(LOG('[1]Indicator Data'!X121)&lt;CM$3,0,10-(CM$2-LOG('[1]Indicator Data'!X121))/(CM$2-CM$3)*10)),1))</f>
        <v>6.4</v>
      </c>
      <c r="CN120" s="47">
        <f>IF('[1]Indicator Data'!Y121="No data","x",ROUND(IF('[1]Indicator Data'!Y121&gt;CN$2,10,IF('[1]Indicator Data'!Y121&lt;CN$3,0,10-(CN$2-'[1]Indicator Data'!Y121)/(CN$2-CN$3)*10)),1))</f>
        <v>4.0999999999999996</v>
      </c>
      <c r="CO120" s="47">
        <f>IF('[1]Indicator Data'!Z121="No data","x",ROUND(IF('[1]Indicator Data'!Z121&gt;CO$2,10,IF('[1]Indicator Data'!Z121&lt;CO$3,0,10-(CO$2-'[1]Indicator Data'!Z121)/(CO$2-CO$3)*10)),1))</f>
        <v>6.4</v>
      </c>
      <c r="CP120" s="47" t="str">
        <f>IF('[1]Indicator Data'!AA121="No data","x",ROUND(IF('[1]Indicator Data'!AA121&gt;CP$2,10,IF('[1]Indicator Data'!AA121&lt;CP$3,0,10-(CP$2-'[1]Indicator Data'!AA121)/(CP$2-CP$3)*10)),1))</f>
        <v>x</v>
      </c>
      <c r="CQ120" s="47">
        <f t="shared" si="132"/>
        <v>5.6</v>
      </c>
      <c r="CR120" s="47">
        <f t="shared" si="133"/>
        <v>4.3</v>
      </c>
      <c r="CS120" s="47">
        <f>IF('[1]Indicator Data'!AF121="No data","x",ROUND(IF('[1]Indicator Data'!AF121&gt;CS$2,10,IF('[1]Indicator Data'!AF121&lt;CS$3,0,10-(CS$2-'[1]Indicator Data'!AF121)/(CS$2-CS$3)*10)),1))</f>
        <v>1</v>
      </c>
      <c r="CT120" s="47">
        <f>IF('[1]Indicator Data'!AG121="No data","x",ROUND(IF('[1]Indicator Data'!AG121&gt;CT$2,10,IF('[1]Indicator Data'!AG121&lt;CT$3,0,10-(CT$2-'[1]Indicator Data'!AG121)/(CT$2-CT$3)*10)),1))</f>
        <v>2.7</v>
      </c>
      <c r="CU120" s="47">
        <f t="shared" si="134"/>
        <v>4.0999999999999996</v>
      </c>
      <c r="CV120" s="47">
        <f>IF('[1]Indicator Data'!AB121="No data","x",ROUND(IF('[1]Indicator Data'!AB121&gt;CV$2,10,IF('[1]Indicator Data'!AB121&lt;CV$3,0,10-(CV$2-'[1]Indicator Data'!AB121)/(CV$2-CV$3)*10)),1))</f>
        <v>2.4</v>
      </c>
      <c r="CW120" s="47">
        <f t="shared" si="135"/>
        <v>2</v>
      </c>
      <c r="CX120" s="48">
        <f>IF('[1]Indicator Data'!AD121="No data","x",'[1]Indicator Data'!AD121/'[1]Indicator Data'!$CA121)</f>
        <v>7.0223809675269602E-5</v>
      </c>
      <c r="CY120" s="47">
        <f t="shared" si="157"/>
        <v>9.3000000000000007</v>
      </c>
      <c r="CZ120" s="47">
        <f>IF('[1]Indicator Data'!AE121="No data","x",ROUND(IF('[1]Indicator Data'!AE121&gt;CZ$2,0,IF('[1]Indicator Data'!AE121&lt;CZ$3,10,(CZ$2-'[1]Indicator Data'!AE121)/(CZ$2-CZ$3)*10)),1))</f>
        <v>2</v>
      </c>
      <c r="DA120" s="47">
        <f t="shared" si="136"/>
        <v>5.7</v>
      </c>
      <c r="DB120" s="47">
        <f t="shared" si="137"/>
        <v>3.9</v>
      </c>
      <c r="DC120" s="49">
        <f t="shared" si="118"/>
        <v>3.5</v>
      </c>
      <c r="DD120" s="51">
        <f t="shared" si="119"/>
        <v>4.5999999999999996</v>
      </c>
      <c r="DE120" s="47">
        <f>ROUND(IF('[1]Indicator Data'!AH121=0,0,IF('[1]Indicator Data'!AH121&gt;DE$2,10,IF('[1]Indicator Data'!AH121&lt;DE$3,0,10-(DE$2-'[1]Indicator Data'!AH121)/(DE$2-DE$3)*10))),1)</f>
        <v>1.1000000000000001</v>
      </c>
      <c r="DF120" s="47">
        <f>ROUND(IF('[1]Indicator Data'!AI121=0,0,IF(LOG('[1]Indicator Data'!AI121)&gt;LOG(DF$2),10,IF(LOG('[1]Indicator Data'!AI121)&lt;LOG(DF$3),0,10-(LOG(DF$2)-LOG('[1]Indicator Data'!AI121))/(LOG(DF$2)-LOG(DF$3))*10))),1)</f>
        <v>4.4000000000000004</v>
      </c>
      <c r="DG120" s="49">
        <f t="shared" si="120"/>
        <v>2.9</v>
      </c>
      <c r="DH120" s="47">
        <f>'[1]Indicator Data'!AJ121</f>
        <v>0</v>
      </c>
      <c r="DI120" s="47">
        <f>'[1]Indicator Data'!AK121</f>
        <v>0</v>
      </c>
      <c r="DJ120" s="49">
        <f t="shared" si="121"/>
        <v>0</v>
      </c>
      <c r="DK120" s="51">
        <f t="shared" si="122"/>
        <v>2</v>
      </c>
      <c r="DL120" s="20"/>
      <c r="DM120" s="52"/>
    </row>
    <row r="121" spans="1:117" s="6" customFormat="1" x14ac:dyDescent="0.3">
      <c r="A121" s="44" t="str">
        <f>'[1]Indicator Data'!A122</f>
        <v>Mozambique</v>
      </c>
      <c r="B121" s="45" t="str">
        <f>'[1]Indicator Data'!B122</f>
        <v>MOZ</v>
      </c>
      <c r="C121" s="46">
        <f>ROUND(IF('[1]Indicator Data'!C122=0,0.1,IF(LOG('[1]Indicator Data'!C122)&gt;C$2,10,IF(LOG('[1]Indicator Data'!C122)&lt;C$3,0,10-(C$2-LOG('[1]Indicator Data'!C122))/(C$2-C$3)*10))),1)</f>
        <v>8.1</v>
      </c>
      <c r="D121" s="47">
        <f>ROUND(IF('[1]Indicator Data'!D122=0,0.1,IF(LOG('[1]Indicator Data'!D122)&gt;D$2,10,IF(LOG('[1]Indicator Data'!D122)&lt;D$3,0,10-(D$2-LOG('[1]Indicator Data'!D122))/(D$2-D$3)*10))),1)</f>
        <v>0.1</v>
      </c>
      <c r="E121" s="47">
        <f t="shared" si="79"/>
        <v>5.4</v>
      </c>
      <c r="F121" s="47">
        <f>IF('[1]Indicator Data'!E122="No data",0.1,(ROUND(IF('[1]Indicator Data'!E122=0,0,IF(LOG('[1]Indicator Data'!E122)&gt;F$2,10,IF(LOG('[1]Indicator Data'!E122)&lt;F$3,0,10-(F$2-LOG('[1]Indicator Data'!E122))/(F$2-F$3)*10))),1)))</f>
        <v>8</v>
      </c>
      <c r="G121" s="47">
        <f>ROUND(IF('[1]Indicator Data'!F122=0,0,IF(LOG('[1]Indicator Data'!F122)&gt;G$2,10,IF(LOG('[1]Indicator Data'!F122)&lt;G$3,0,10-(G$2-LOG('[1]Indicator Data'!F122))/(G$2-G$3)*10))),1)</f>
        <v>6</v>
      </c>
      <c r="H121" s="47">
        <f>ROUND(IF('[1]Indicator Data'!G122=0,0,IF(LOG('[1]Indicator Data'!G122)&gt;H$2,10,IF(LOG('[1]Indicator Data'!G122)&lt;H$3,0,10-(H$2-LOG('[1]Indicator Data'!G122))/(H$2-H$3)*10))),1)</f>
        <v>7.6</v>
      </c>
      <c r="I121" s="47">
        <f>ROUND(IF('[1]Indicator Data'!H122=0,0,IF(LOG('[1]Indicator Data'!H122)&gt;I$2,10,IF(LOG('[1]Indicator Data'!H122)&lt;I$3,0,10-(I$2-LOG('[1]Indicator Data'!H122))/(I$2-I$3)*10))),1)</f>
        <v>8</v>
      </c>
      <c r="J121" s="47">
        <f t="shared" si="80"/>
        <v>7.8</v>
      </c>
      <c r="K121" s="47">
        <f>ROUND(IF('[1]Indicator Data'!I122=0,0,IF(LOG('[1]Indicator Data'!I122)&gt;K$2,10,IF(LOG('[1]Indicator Data'!I122)&lt;K$3,0,10-(K$2-LOG('[1]Indicator Data'!I122))/(K$2-K$3)*10))),1)</f>
        <v>7.1</v>
      </c>
      <c r="L121" s="47">
        <f t="shared" si="81"/>
        <v>7.5</v>
      </c>
      <c r="M121" s="47">
        <f>ROUND(IF('[1]Indicator Data'!J122=0,0,IF(LOG('[1]Indicator Data'!J122)&gt;M$2,10,IF(LOG('[1]Indicator Data'!J122)&lt;M$3,0,10-(M$2-LOG('[1]Indicator Data'!J122))/(M$2-M$3)*10))),1)</f>
        <v>10</v>
      </c>
      <c r="N121" s="48">
        <f>'[1]Indicator Data'!C122/'[1]Indicator Data'!$CB122</f>
        <v>6.2027888194641969E-4</v>
      </c>
      <c r="O121" s="48">
        <f>'[1]Indicator Data'!D122/'[1]Indicator Data'!$CB122</f>
        <v>0</v>
      </c>
      <c r="P121" s="48">
        <f>IF(F121=0.1,"x",'[1]Indicator Data'!E122/'[1]Indicator Data'!$CB122)</f>
        <v>5.5651195690244858E-3</v>
      </c>
      <c r="Q121" s="48">
        <f>'[1]Indicator Data'!F122/'[1]Indicator Data'!$CB122</f>
        <v>1.519097936657638E-6</v>
      </c>
      <c r="R121" s="48">
        <f>'[1]Indicator Data'!G122/'[1]Indicator Data'!$CB122</f>
        <v>3.897203889337301E-3</v>
      </c>
      <c r="S121" s="48">
        <f>'[1]Indicator Data'!H122/'[1]Indicator Data'!$CB122</f>
        <v>1.5027482747510408E-4</v>
      </c>
      <c r="T121" s="48">
        <f>'[1]Indicator Data'!I122/'[1]Indicator Data'!$CB122</f>
        <v>1.2018596747415651E-3</v>
      </c>
      <c r="U121" s="48">
        <f>'[1]Indicator Data'!J122/'[1]Indicator Data'!$CB122</f>
        <v>9.5159397931662212E-3</v>
      </c>
      <c r="V121" s="47">
        <f t="shared" si="138"/>
        <v>3.1</v>
      </c>
      <c r="W121" s="47">
        <f t="shared" si="139"/>
        <v>0</v>
      </c>
      <c r="X121" s="47">
        <f t="shared" si="84"/>
        <v>1.7</v>
      </c>
      <c r="Y121" s="47">
        <f t="shared" si="140"/>
        <v>3.7</v>
      </c>
      <c r="Z121" s="47">
        <f t="shared" si="141"/>
        <v>6</v>
      </c>
      <c r="AA121" s="47">
        <f t="shared" si="142"/>
        <v>2.2000000000000002</v>
      </c>
      <c r="AB121" s="47">
        <f t="shared" si="143"/>
        <v>0.3</v>
      </c>
      <c r="AC121" s="47">
        <f t="shared" si="89"/>
        <v>1.3</v>
      </c>
      <c r="AD121" s="47">
        <f t="shared" si="144"/>
        <v>1.2</v>
      </c>
      <c r="AE121" s="47">
        <f t="shared" si="91"/>
        <v>1.3</v>
      </c>
      <c r="AF121" s="47">
        <f t="shared" si="145"/>
        <v>3.2</v>
      </c>
      <c r="AG121" s="47">
        <f>ROUND(IF('[1]Indicator Data'!K122=0,0,IF('[1]Indicator Data'!K122&gt;AG$2,10,IF('[1]Indicator Data'!K122&lt;AG$3,0,10-(AG$2-'[1]Indicator Data'!K122)/(AG$2-AG$3)*10))),1)</f>
        <v>10</v>
      </c>
      <c r="AH121" s="47">
        <f t="shared" si="146"/>
        <v>5.6</v>
      </c>
      <c r="AI121" s="47">
        <f t="shared" si="146"/>
        <v>0.1</v>
      </c>
      <c r="AJ121" s="47">
        <f t="shared" si="147"/>
        <v>4.9000000000000004</v>
      </c>
      <c r="AK121" s="47">
        <f t="shared" si="147"/>
        <v>4.2</v>
      </c>
      <c r="AL121" s="47">
        <f t="shared" si="95"/>
        <v>4.5999999999999996</v>
      </c>
      <c r="AM121" s="47">
        <f t="shared" si="96"/>
        <v>4.2</v>
      </c>
      <c r="AN121" s="47">
        <f t="shared" si="97"/>
        <v>8.1</v>
      </c>
      <c r="AO121" s="49">
        <f t="shared" si="98"/>
        <v>3.8</v>
      </c>
      <c r="AP121" s="49">
        <f t="shared" si="123"/>
        <v>6.3</v>
      </c>
      <c r="AQ121" s="49">
        <f t="shared" si="99"/>
        <v>6</v>
      </c>
      <c r="AR121" s="49">
        <f t="shared" si="100"/>
        <v>5.2</v>
      </c>
      <c r="AS121" s="47">
        <f t="shared" si="101"/>
        <v>9.1</v>
      </c>
      <c r="AT121" s="47">
        <f>IF('[1]Indicator Data'!L122="No data","x",IF('[1]Indicator Data'!CC122&lt;1000,"x",ROUND((IF('[1]Indicator Data'!L122&gt;AT$2,10,IF('[1]Indicator Data'!L122&lt;AT$3,0,10-(AT$2-'[1]Indicator Data'!L122)/(AT$2-AT$3)*10))),1)))</f>
        <v>3.8</v>
      </c>
      <c r="AU121" s="49">
        <f t="shared" si="102"/>
        <v>6.5</v>
      </c>
      <c r="AV121" s="47">
        <f>IF('[1]Indicator Data'!M122="No data","x",ROUND(IF('[1]Indicator Data'!M122=0,0,IF(LOG('[1]Indicator Data'!M122)&gt;AV$2,10,IF(LOG('[1]Indicator Data'!M122)&lt;AV$3,0,10-(AV$2-LOG('[1]Indicator Data'!M122))/(AV$2-AV$3)*10))),1))</f>
        <v>8.1999999999999993</v>
      </c>
      <c r="AW121" s="48">
        <f>IF(AV121="x","x",'[1]Indicator Data'!M122/'[1]Indicator Data'!$CB122)</f>
        <v>0.20759900199037185</v>
      </c>
      <c r="AX121" s="47">
        <f t="shared" si="148"/>
        <v>2.2999999999999998</v>
      </c>
      <c r="AY121" s="47">
        <f t="shared" si="124"/>
        <v>6</v>
      </c>
      <c r="AZ121" s="47">
        <f>IF('[1]Indicator Data'!N122="No data","x",ROUND(IF('[1]Indicator Data'!N122=0,0,IF(LOG('[1]Indicator Data'!N122)&gt;AZ$2,10,IF(LOG('[1]Indicator Data'!N122)&lt;AZ$3,0,10-(AZ$2-LOG('[1]Indicator Data'!N122))/(AZ$2-AZ$3)*10))),1))</f>
        <v>6.6</v>
      </c>
      <c r="BA121" s="48">
        <f>IF(AZ121="x","x",'[1]Indicator Data'!N122/'[1]Indicator Data'!$CB122)</f>
        <v>3.2738493828172606E-3</v>
      </c>
      <c r="BB121" s="47">
        <f t="shared" si="149"/>
        <v>0.7</v>
      </c>
      <c r="BC121" s="47">
        <f t="shared" si="125"/>
        <v>4.3</v>
      </c>
      <c r="BD121" s="47">
        <f>IF('[1]Indicator Data'!O122="No data","x",ROUND(IF('[1]Indicator Data'!O122=0,0,IF(LOG('[1]Indicator Data'!O122)&gt;BD$2,10,IF(LOG('[1]Indicator Data'!O122)&lt;BD$3,0,10-(BD$2-LOG('[1]Indicator Data'!O122))/(BD$2-BD$3)*10))),1))</f>
        <v>0</v>
      </c>
      <c r="BE121" s="48">
        <f>IF(BD121="x","x",'[1]Indicator Data'!O122/'[1]Indicator Data'!$CB122)</f>
        <v>0</v>
      </c>
      <c r="BF121" s="47">
        <f t="shared" si="150"/>
        <v>0</v>
      </c>
      <c r="BG121" s="47">
        <f t="shared" si="126"/>
        <v>0</v>
      </c>
      <c r="BH121" s="47">
        <f>IF('[1]Indicator Data'!P122="No data","x",ROUND(IF('[1]Indicator Data'!P122=0,0,IF(LOG('[1]Indicator Data'!P122)&gt;BH$2,10,IF(LOG('[1]Indicator Data'!P122)&lt;BH$3,0,10-(BH$2-LOG('[1]Indicator Data'!P122))/(BH$2-BH$3)*10))),1))</f>
        <v>7.5</v>
      </c>
      <c r="BI121" s="48">
        <f>IF(BH121="x","x",'[1]Indicator Data'!P122/'[1]Indicator Data'!$CB122)</f>
        <v>1.1202040294312522E-2</v>
      </c>
      <c r="BJ121" s="47">
        <f t="shared" si="151"/>
        <v>1.1000000000000001</v>
      </c>
      <c r="BK121" s="47">
        <f t="shared" si="127"/>
        <v>5.0999999999999996</v>
      </c>
      <c r="BL121" s="47">
        <f t="shared" si="128"/>
        <v>4.2</v>
      </c>
      <c r="BM121" s="47">
        <f>ROUND(IF('[1]Indicator Data'!Q122=0,0,IF(LOG('[1]Indicator Data'!Q122)&gt;BM$2,10,IF(LOG('[1]Indicator Data'!Q122)&lt;BM$3,0,10-(BM$2-LOG('[1]Indicator Data'!Q122))/(BM$2-BM$3)*10))),1)</f>
        <v>9.1999999999999993</v>
      </c>
      <c r="BN121" s="50">
        <f>'[1]Indicator Data'!R122</f>
        <v>0.99999963300000005</v>
      </c>
      <c r="BO121" s="47">
        <f t="shared" si="152"/>
        <v>10</v>
      </c>
      <c r="BP121" s="47">
        <f t="shared" si="108"/>
        <v>9.6999999999999993</v>
      </c>
      <c r="BQ121" s="47">
        <f>ROUND(IF('[1]Indicator Data'!S122=0,0,IF(LOG('[1]Indicator Data'!S122)&gt;BQ$2,10,IF(LOG('[1]Indicator Data'!S122)&lt;BQ$3,0,10-(BQ$2-LOG('[1]Indicator Data'!S122))/(BQ$2-BQ$3)*10))),1)</f>
        <v>9.1999999999999993</v>
      </c>
      <c r="BR121" s="50">
        <f>'[1]Indicator Data'!T122</f>
        <v>0.99994541100000001</v>
      </c>
      <c r="BS121" s="47">
        <f t="shared" si="153"/>
        <v>10</v>
      </c>
      <c r="BT121" s="47">
        <f t="shared" si="110"/>
        <v>9.6999999999999993</v>
      </c>
      <c r="BU121" s="47">
        <f t="shared" si="111"/>
        <v>9.6999999999999993</v>
      </c>
      <c r="BV121" s="47">
        <f>ROUND(IF('[1]Indicator Data'!U122=0,0,IF(LOG('[1]Indicator Data'!U122)&gt;BV$2,10,IF(LOG('[1]Indicator Data'!U122)&lt;BV$3,0,10-(BV$2-LOG('[1]Indicator Data'!U122))/(BV$2-BV$3)*10))),1)</f>
        <v>8.6</v>
      </c>
      <c r="BW121" s="48">
        <f>'[1]Indicator Data'!U122/'[1]Indicator Data'!$CB122</f>
        <v>0.38664223676257087</v>
      </c>
      <c r="BX121" s="47">
        <f t="shared" si="154"/>
        <v>4.3</v>
      </c>
      <c r="BY121" s="47">
        <f t="shared" si="129"/>
        <v>7</v>
      </c>
      <c r="BZ121" s="47">
        <f>ROUND(IF('[1]Indicator Data'!V122=0,0,IF(LOG('[1]Indicator Data'!V122)&gt;BZ$2,10,IF(LOG('[1]Indicator Data'!V122)&lt;BZ$3,0,10-(BZ$2-LOG('[1]Indicator Data'!V122))/(BZ$2-BZ$3)*10))),1)</f>
        <v>9.1999999999999993</v>
      </c>
      <c r="CA121" s="48">
        <f>IF('[1]Indicator Data'!V122/'[1]Indicator Data'!$CB122&gt;1,1,'[1]Indicator Data'!V122/'[1]Indicator Data'!$CB122)</f>
        <v>0.94919828007210605</v>
      </c>
      <c r="CB121" s="47">
        <f t="shared" si="155"/>
        <v>9.5</v>
      </c>
      <c r="CC121" s="47">
        <f t="shared" si="130"/>
        <v>9.4</v>
      </c>
      <c r="CD121" s="47">
        <f>ROUND(IF('[1]Indicator Data'!W122=0,0,IF(LOG('[1]Indicator Data'!W122)&gt;CD$2,10,IF(LOG('[1]Indicator Data'!W122)&lt;CD$3,0,10-(CD$2-LOG('[1]Indicator Data'!W122))/(CD$2-CD$3)*10))),1)</f>
        <v>9.1</v>
      </c>
      <c r="CE121" s="48">
        <f>'[1]Indicator Data'!W122/'[1]Indicator Data'!$CB122</f>
        <v>0.79300378141307171</v>
      </c>
      <c r="CF121" s="47">
        <f t="shared" si="156"/>
        <v>7.9</v>
      </c>
      <c r="CG121" s="47">
        <f t="shared" si="131"/>
        <v>8.6</v>
      </c>
      <c r="CH121" s="47">
        <f t="shared" si="115"/>
        <v>8.9</v>
      </c>
      <c r="CI121" s="47">
        <f>IF('[1]Indicator Data'!BR122="No data","x",ROUND(IF('[1]Indicator Data'!BR122&gt;CI$2,0,IF('[1]Indicator Data'!BR122&lt;CI$3,10,(CI$2-'[1]Indicator Data'!BR122)/(CI$2-CI$3)*10)),1))</f>
        <v>7.8</v>
      </c>
      <c r="CJ121" s="47">
        <f>IF('[1]Indicator Data'!BS122="No data","x",ROUND(IF('[1]Indicator Data'!BS122&gt;CJ$2,0,IF('[1]Indicator Data'!BS122&lt;CJ$3,10,(CJ$2-'[1]Indicator Data'!BS122)/(CJ$2-CJ$3)*10)),1))</f>
        <v>7.4</v>
      </c>
      <c r="CK121" s="47">
        <f>IF('[1]Indicator Data'!AC122="No data","x",ROUND(IF('[1]Indicator Data'!AC122&gt;CK$2,0,IF('[1]Indicator Data'!AC122&lt;CK$3,10,(CK$2-'[1]Indicator Data'!AC122)/(CK$2-CK$3)*10)),1))</f>
        <v>8.8000000000000007</v>
      </c>
      <c r="CL121" s="47">
        <f t="shared" si="116"/>
        <v>8</v>
      </c>
      <c r="CM121" s="47">
        <f>IF('[1]Indicator Data'!X122="No data","x",ROUND(IF(LOG('[1]Indicator Data'!X122)&gt;CM$2,10,IF(LOG('[1]Indicator Data'!X122)&lt;CM$3,0,10-(CM$2-LOG('[1]Indicator Data'!X122))/(CM$2-CM$3)*10)),1))</f>
        <v>5.2</v>
      </c>
      <c r="CN121" s="47">
        <f>IF('[1]Indicator Data'!Y122="No data","x",ROUND(IF('[1]Indicator Data'!Y122&gt;CN$2,10,IF('[1]Indicator Data'!Y122&lt;CN$3,0,10-(CN$2-'[1]Indicator Data'!Y122)/(CN$2-CN$3)*10)),1))</f>
        <v>8.6999999999999993</v>
      </c>
      <c r="CO121" s="47">
        <f>IF('[1]Indicator Data'!Z122="No data","x",ROUND(IF('[1]Indicator Data'!Z122&gt;CO$2,10,IF('[1]Indicator Data'!Z122&lt;CO$3,0,10-(CO$2-'[1]Indicator Data'!Z122)/(CO$2-CO$3)*10)),1))</f>
        <v>3.7</v>
      </c>
      <c r="CP121" s="47">
        <f>IF('[1]Indicator Data'!AA122="No data","x",ROUND(IF('[1]Indicator Data'!AA122&gt;CP$2,10,IF('[1]Indicator Data'!AA122&lt;CP$3,0,10-(CP$2-'[1]Indicator Data'!AA122)/(CP$2-CP$3)*10)),1))</f>
        <v>5.9</v>
      </c>
      <c r="CQ121" s="47">
        <f t="shared" si="132"/>
        <v>5.9</v>
      </c>
      <c r="CR121" s="47">
        <f t="shared" si="133"/>
        <v>6.6</v>
      </c>
      <c r="CS121" s="47">
        <f>IF('[1]Indicator Data'!AF122="No data","x",ROUND(IF('[1]Indicator Data'!AF122&gt;CS$2,10,IF('[1]Indicator Data'!AF122&lt;CS$3,0,10-(CS$2-'[1]Indicator Data'!AF122)/(CS$2-CS$3)*10)),1))</f>
        <v>8.6</v>
      </c>
      <c r="CT121" s="47">
        <f>IF('[1]Indicator Data'!AG122="No data","x",ROUND(IF('[1]Indicator Data'!AG122&gt;CT$2,10,IF('[1]Indicator Data'!AG122&lt;CT$3,0,10-(CT$2-'[1]Indicator Data'!AG122)/(CT$2-CT$3)*10)),1))</f>
        <v>7.7</v>
      </c>
      <c r="CU121" s="47">
        <f t="shared" si="134"/>
        <v>6.6</v>
      </c>
      <c r="CV121" s="47">
        <f>IF('[1]Indicator Data'!AB122="No data","x",ROUND(IF('[1]Indicator Data'!AB122&gt;CV$2,10,IF('[1]Indicator Data'!AB122&lt;CV$3,0,10-(CV$2-'[1]Indicator Data'!AB122)/(CV$2-CV$3)*10)),1))</f>
        <v>9.1</v>
      </c>
      <c r="CW121" s="47">
        <f t="shared" si="135"/>
        <v>8.3000000000000007</v>
      </c>
      <c r="CX121" s="48">
        <f>IF('[1]Indicator Data'!AD122="No data","x",'[1]Indicator Data'!AD122/'[1]Indicator Data'!$CA122)</f>
        <v>1.9516605671941536E-4</v>
      </c>
      <c r="CY121" s="47">
        <f t="shared" si="157"/>
        <v>8</v>
      </c>
      <c r="CZ121" s="47">
        <f>IF('[1]Indicator Data'!AE122="No data","x",ROUND(IF('[1]Indicator Data'!AE122&gt;CZ$2,0,IF('[1]Indicator Data'!AE122&lt;CZ$3,10,(CZ$2-'[1]Indicator Data'!AE122)/(CZ$2-CZ$3)*10)),1))</f>
        <v>2</v>
      </c>
      <c r="DA121" s="47">
        <f t="shared" si="136"/>
        <v>5</v>
      </c>
      <c r="DB121" s="47">
        <f t="shared" si="137"/>
        <v>6.6</v>
      </c>
      <c r="DC121" s="49">
        <f t="shared" si="118"/>
        <v>6.9</v>
      </c>
      <c r="DD121" s="51">
        <f t="shared" si="119"/>
        <v>5.9</v>
      </c>
      <c r="DE121" s="47">
        <f>ROUND(IF('[1]Indicator Data'!AH122=0,0,IF('[1]Indicator Data'!AH122&gt;DE$2,10,IF('[1]Indicator Data'!AH122&lt;DE$3,0,10-(DE$2-'[1]Indicator Data'!AH122)/(DE$2-DE$3)*10))),1)</f>
        <v>9.9</v>
      </c>
      <c r="DF121" s="47">
        <f>ROUND(IF('[1]Indicator Data'!AI122=0,0,IF(LOG('[1]Indicator Data'!AI122)&gt;LOG(DF$2),10,IF(LOG('[1]Indicator Data'!AI122)&lt;LOG(DF$3),0,10-(LOG(DF$2)-LOG('[1]Indicator Data'!AI122))/(LOG(DF$2)-LOG(DF$3))*10))),1)</f>
        <v>9.3000000000000007</v>
      </c>
      <c r="DG121" s="49">
        <f t="shared" si="120"/>
        <v>9.6</v>
      </c>
      <c r="DH121" s="47">
        <f>'[1]Indicator Data'!AJ122</f>
        <v>0</v>
      </c>
      <c r="DI121" s="47">
        <f>'[1]Indicator Data'!AK122</f>
        <v>5</v>
      </c>
      <c r="DJ121" s="49">
        <f t="shared" si="121"/>
        <v>9</v>
      </c>
      <c r="DK121" s="51">
        <f t="shared" si="122"/>
        <v>9</v>
      </c>
      <c r="DL121" s="20"/>
      <c r="DM121" s="52"/>
    </row>
    <row r="122" spans="1:117" s="6" customFormat="1" x14ac:dyDescent="0.3">
      <c r="A122" s="44" t="str">
        <f>'[1]Indicator Data'!A123</f>
        <v>Myanmar</v>
      </c>
      <c r="B122" s="45" t="str">
        <f>'[1]Indicator Data'!B123</f>
        <v>MMR</v>
      </c>
      <c r="C122" s="46">
        <f>ROUND(IF('[1]Indicator Data'!C123=0,0.1,IF(LOG('[1]Indicator Data'!C123)&gt;C$2,10,IF(LOG('[1]Indicator Data'!C123)&lt;C$3,0,10-(C$2-LOG('[1]Indicator Data'!C123))/(C$2-C$3)*10))),1)</f>
        <v>10</v>
      </c>
      <c r="D122" s="47">
        <f>ROUND(IF('[1]Indicator Data'!D123=0,0.1,IF(LOG('[1]Indicator Data'!D123)&gt;D$2,10,IF(LOG('[1]Indicator Data'!D123)&lt;D$3,0,10-(D$2-LOG('[1]Indicator Data'!D123))/(D$2-D$3)*10))),1)</f>
        <v>10</v>
      </c>
      <c r="E122" s="47">
        <f t="shared" si="79"/>
        <v>10</v>
      </c>
      <c r="F122" s="47">
        <f>IF('[1]Indicator Data'!E123="No data",0.1,(ROUND(IF('[1]Indicator Data'!E123=0,0,IF(LOG('[1]Indicator Data'!E123)&gt;F$2,10,IF(LOG('[1]Indicator Data'!E123)&lt;F$3,0,10-(F$2-LOG('[1]Indicator Data'!E123))/(F$2-F$3)*10))),1)))</f>
        <v>9.8000000000000007</v>
      </c>
      <c r="G122" s="47">
        <f>ROUND(IF('[1]Indicator Data'!F123=0,0,IF(LOG('[1]Indicator Data'!F123)&gt;G$2,10,IF(LOG('[1]Indicator Data'!F123)&lt;G$3,0,10-(G$2-LOG('[1]Indicator Data'!F123))/(G$2-G$3)*10))),1)</f>
        <v>8.8000000000000007</v>
      </c>
      <c r="H122" s="47">
        <f>ROUND(IF('[1]Indicator Data'!G123=0,0,IF(LOG('[1]Indicator Data'!G123)&gt;H$2,10,IF(LOG('[1]Indicator Data'!G123)&lt;H$3,0,10-(H$2-LOG('[1]Indicator Data'!G123))/(H$2-H$3)*10))),1)</f>
        <v>8.1999999999999993</v>
      </c>
      <c r="I122" s="47">
        <f>ROUND(IF('[1]Indicator Data'!H123=0,0,IF(LOG('[1]Indicator Data'!H123)&gt;I$2,10,IF(LOG('[1]Indicator Data'!H123)&lt;I$3,0,10-(I$2-LOG('[1]Indicator Data'!H123))/(I$2-I$3)*10))),1)</f>
        <v>7.6</v>
      </c>
      <c r="J122" s="47">
        <f t="shared" si="80"/>
        <v>7.9</v>
      </c>
      <c r="K122" s="47">
        <f>ROUND(IF('[1]Indicator Data'!I123=0,0,IF(LOG('[1]Indicator Data'!I123)&gt;K$2,10,IF(LOG('[1]Indicator Data'!I123)&lt;K$3,0,10-(K$2-LOG('[1]Indicator Data'!I123))/(K$2-K$3)*10))),1)</f>
        <v>8</v>
      </c>
      <c r="L122" s="47">
        <f t="shared" si="81"/>
        <v>8</v>
      </c>
      <c r="M122" s="47">
        <f>ROUND(IF('[1]Indicator Data'!J123=0,0,IF(LOG('[1]Indicator Data'!J123)&gt;M$2,10,IF(LOG('[1]Indicator Data'!J123)&lt;M$3,0,10-(M$2-LOG('[1]Indicator Data'!J123))/(M$2-M$3)*10))),1)</f>
        <v>0</v>
      </c>
      <c r="N122" s="48">
        <f>'[1]Indicator Data'!C123/'[1]Indicator Data'!$CB123</f>
        <v>1.8851018918514023E-3</v>
      </c>
      <c r="O122" s="48">
        <f>'[1]Indicator Data'!D123/'[1]Indicator Data'!$CB123</f>
        <v>2.5610729190485098E-4</v>
      </c>
      <c r="P122" s="48">
        <f>IF(F122=0.1,"x",'[1]Indicator Data'!E123/'[1]Indicator Data'!$CB123)</f>
        <v>1.5249326521705032E-2</v>
      </c>
      <c r="Q122" s="48">
        <f>'[1]Indicator Data'!F123/'[1]Indicator Data'!$CB123</f>
        <v>3.3534947015140184E-5</v>
      </c>
      <c r="R122" s="48">
        <f>'[1]Indicator Data'!G123/'[1]Indicator Data'!$CB123</f>
        <v>3.6700072114691958E-3</v>
      </c>
      <c r="S122" s="48">
        <f>'[1]Indicator Data'!H123/'[1]Indicator Data'!$CB123</f>
        <v>4.1023822541342394E-5</v>
      </c>
      <c r="T122" s="48">
        <f>'[1]Indicator Data'!I123/'[1]Indicator Data'!$CB123</f>
        <v>1.8668372377232359E-3</v>
      </c>
      <c r="U122" s="48">
        <f>'[1]Indicator Data'!J123/'[1]Indicator Data'!$CB123</f>
        <v>0</v>
      </c>
      <c r="V122" s="47">
        <f t="shared" si="138"/>
        <v>9.4</v>
      </c>
      <c r="W122" s="47">
        <f t="shared" si="139"/>
        <v>2.6</v>
      </c>
      <c r="X122" s="47">
        <f t="shared" si="84"/>
        <v>7.3</v>
      </c>
      <c r="Y122" s="47">
        <f t="shared" si="140"/>
        <v>10</v>
      </c>
      <c r="Z122" s="47">
        <f t="shared" si="141"/>
        <v>8.9</v>
      </c>
      <c r="AA122" s="47">
        <f t="shared" si="142"/>
        <v>2</v>
      </c>
      <c r="AB122" s="47">
        <f t="shared" si="143"/>
        <v>0.1</v>
      </c>
      <c r="AC122" s="47">
        <f t="shared" si="89"/>
        <v>1.1000000000000001</v>
      </c>
      <c r="AD122" s="47">
        <f t="shared" si="144"/>
        <v>1.9</v>
      </c>
      <c r="AE122" s="47">
        <f t="shared" si="91"/>
        <v>1.5</v>
      </c>
      <c r="AF122" s="47">
        <f t="shared" si="145"/>
        <v>0</v>
      </c>
      <c r="AG122" s="47">
        <f>ROUND(IF('[1]Indicator Data'!K123=0,0,IF('[1]Indicator Data'!K123&gt;AG$2,10,IF('[1]Indicator Data'!K123&lt;AG$3,0,10-(AG$2-'[1]Indicator Data'!K123)/(AG$2-AG$3)*10))),1)</f>
        <v>0</v>
      </c>
      <c r="AH122" s="47">
        <f t="shared" si="146"/>
        <v>9.6999999999999993</v>
      </c>
      <c r="AI122" s="47">
        <f t="shared" si="146"/>
        <v>6.3</v>
      </c>
      <c r="AJ122" s="47">
        <f t="shared" si="147"/>
        <v>5.0999999999999996</v>
      </c>
      <c r="AK122" s="47">
        <f t="shared" si="147"/>
        <v>3.9</v>
      </c>
      <c r="AL122" s="47">
        <f t="shared" si="95"/>
        <v>4.5</v>
      </c>
      <c r="AM122" s="47">
        <f t="shared" si="96"/>
        <v>5</v>
      </c>
      <c r="AN122" s="47">
        <f t="shared" si="97"/>
        <v>0</v>
      </c>
      <c r="AO122" s="49">
        <f t="shared" si="98"/>
        <v>9.1</v>
      </c>
      <c r="AP122" s="49">
        <f t="shared" si="123"/>
        <v>9.9</v>
      </c>
      <c r="AQ122" s="49">
        <f t="shared" si="99"/>
        <v>8.9</v>
      </c>
      <c r="AR122" s="49">
        <f t="shared" si="100"/>
        <v>5.6</v>
      </c>
      <c r="AS122" s="47">
        <f t="shared" si="101"/>
        <v>0</v>
      </c>
      <c r="AT122" s="47">
        <f>IF('[1]Indicator Data'!L123="No data","x",IF('[1]Indicator Data'!CC123&lt;1000,"x",ROUND((IF('[1]Indicator Data'!L123&gt;AT$2,10,IF('[1]Indicator Data'!L123&lt;AT$3,0,10-(AT$2-'[1]Indicator Data'!L123)/(AT$2-AT$3)*10))),1)))</f>
        <v>1.9</v>
      </c>
      <c r="AU122" s="49">
        <f t="shared" si="102"/>
        <v>1</v>
      </c>
      <c r="AV122" s="47">
        <f>IF('[1]Indicator Data'!M123="No data","x",ROUND(IF('[1]Indicator Data'!M123=0,0,IF(LOG('[1]Indicator Data'!M123)&gt;AV$2,10,IF(LOG('[1]Indicator Data'!M123)&lt;AV$3,0,10-(AV$2-LOG('[1]Indicator Data'!M123))/(AV$2-AV$3)*10))),1))</f>
        <v>8.9</v>
      </c>
      <c r="AW122" s="48">
        <f>IF(AV122="x","x",'[1]Indicator Data'!M123/'[1]Indicator Data'!$CB123)</f>
        <v>0.30765095358228928</v>
      </c>
      <c r="AX122" s="47">
        <f t="shared" si="148"/>
        <v>3.4</v>
      </c>
      <c r="AY122" s="47">
        <f t="shared" si="124"/>
        <v>7</v>
      </c>
      <c r="AZ122" s="47" t="str">
        <f>IF('[1]Indicator Data'!N123="No data","x",ROUND(IF('[1]Indicator Data'!N123=0,0,IF(LOG('[1]Indicator Data'!N123)&gt;AZ$2,10,IF(LOG('[1]Indicator Data'!N123)&lt;AZ$3,0,10-(AZ$2-LOG('[1]Indicator Data'!N123))/(AZ$2-AZ$3)*10))),1))</f>
        <v>x</v>
      </c>
      <c r="BA122" s="48" t="str">
        <f>IF(AZ122="x","x",'[1]Indicator Data'!N123/'[1]Indicator Data'!$CB123)</f>
        <v>x</v>
      </c>
      <c r="BB122" s="47" t="str">
        <f t="shared" si="149"/>
        <v>x</v>
      </c>
      <c r="BC122" s="47" t="str">
        <f t="shared" si="125"/>
        <v>x</v>
      </c>
      <c r="BD122" s="47" t="str">
        <f>IF('[1]Indicator Data'!O123="No data","x",ROUND(IF('[1]Indicator Data'!O123=0,0,IF(LOG('[1]Indicator Data'!O123)&gt;BD$2,10,IF(LOG('[1]Indicator Data'!O123)&lt;BD$3,0,10-(BD$2-LOG('[1]Indicator Data'!O123))/(BD$2-BD$3)*10))),1))</f>
        <v>x</v>
      </c>
      <c r="BE122" s="48" t="str">
        <f>IF(BD122="x","x",'[1]Indicator Data'!O123/'[1]Indicator Data'!$CB123)</f>
        <v>x</v>
      </c>
      <c r="BF122" s="47" t="str">
        <f t="shared" si="150"/>
        <v>x</v>
      </c>
      <c r="BG122" s="47" t="str">
        <f t="shared" si="126"/>
        <v>x</v>
      </c>
      <c r="BH122" s="47" t="str">
        <f>IF('[1]Indicator Data'!P123="No data","x",ROUND(IF('[1]Indicator Data'!P123=0,0,IF(LOG('[1]Indicator Data'!P123)&gt;BH$2,10,IF(LOG('[1]Indicator Data'!P123)&lt;BH$3,0,10-(BH$2-LOG('[1]Indicator Data'!P123))/(BH$2-BH$3)*10))),1))</f>
        <v>x</v>
      </c>
      <c r="BI122" s="48" t="str">
        <f>IF(BH122="x","x",'[1]Indicator Data'!P123/'[1]Indicator Data'!$CB123)</f>
        <v>x</v>
      </c>
      <c r="BJ122" s="47" t="str">
        <f t="shared" si="151"/>
        <v>x</v>
      </c>
      <c r="BK122" s="47" t="str">
        <f t="shared" si="127"/>
        <v>x</v>
      </c>
      <c r="BL122" s="47">
        <f t="shared" si="128"/>
        <v>7</v>
      </c>
      <c r="BM122" s="47">
        <f>ROUND(IF('[1]Indicator Data'!Q123=0,0,IF(LOG('[1]Indicator Data'!Q123)&gt;BM$2,10,IF(LOG('[1]Indicator Data'!Q123)&lt;BM$3,0,10-(BM$2-LOG('[1]Indicator Data'!Q123))/(BM$2-BM$3)*10))),1)</f>
        <v>9.6</v>
      </c>
      <c r="BN122" s="50">
        <f>'[1]Indicator Data'!R123</f>
        <v>0.99980649700000002</v>
      </c>
      <c r="BO122" s="47">
        <f t="shared" si="152"/>
        <v>10</v>
      </c>
      <c r="BP122" s="47">
        <f t="shared" si="108"/>
        <v>9.8000000000000007</v>
      </c>
      <c r="BQ122" s="47">
        <f>ROUND(IF('[1]Indicator Data'!S123=0,0,IF(LOG('[1]Indicator Data'!S123)&gt;BQ$2,10,IF(LOG('[1]Indicator Data'!S123)&lt;BQ$3,0,10-(BQ$2-LOG('[1]Indicator Data'!S123))/(BQ$2-BQ$3)*10))),1)</f>
        <v>9.6</v>
      </c>
      <c r="BR122" s="50">
        <f>'[1]Indicator Data'!T123</f>
        <v>0.99951246000000005</v>
      </c>
      <c r="BS122" s="47">
        <f t="shared" si="153"/>
        <v>10</v>
      </c>
      <c r="BT122" s="47">
        <f t="shared" si="110"/>
        <v>9.8000000000000007</v>
      </c>
      <c r="BU122" s="47">
        <f t="shared" si="111"/>
        <v>9.8000000000000007</v>
      </c>
      <c r="BV122" s="47">
        <f>ROUND(IF('[1]Indicator Data'!U123=0,0,IF(LOG('[1]Indicator Data'!U123)&gt;BV$2,10,IF(LOG('[1]Indicator Data'!U123)&lt;BV$3,0,10-(BV$2-LOG('[1]Indicator Data'!U123))/(BV$2-BV$3)*10))),1)</f>
        <v>9.1999999999999993</v>
      </c>
      <c r="BW122" s="48">
        <f>'[1]Indicator Data'!U123/'[1]Indicator Data'!$CB123</f>
        <v>0.48810191130483294</v>
      </c>
      <c r="BX122" s="47">
        <f t="shared" si="154"/>
        <v>5.4</v>
      </c>
      <c r="BY122" s="47">
        <f t="shared" si="129"/>
        <v>7.8</v>
      </c>
      <c r="BZ122" s="47">
        <f>ROUND(IF('[1]Indicator Data'!V123=0,0,IF(LOG('[1]Indicator Data'!V123)&gt;BZ$2,10,IF(LOG('[1]Indicator Data'!V123)&lt;BZ$3,0,10-(BZ$2-LOG('[1]Indicator Data'!V123))/(BZ$2-BZ$3)*10))),1)</f>
        <v>9.6</v>
      </c>
      <c r="CA122" s="48">
        <f>IF('[1]Indicator Data'!V123/'[1]Indicator Data'!$CB123&gt;1,1,'[1]Indicator Data'!V123/'[1]Indicator Data'!$CB123)</f>
        <v>0.94609174497503079</v>
      </c>
      <c r="CB122" s="47">
        <f t="shared" si="155"/>
        <v>9.5</v>
      </c>
      <c r="CC122" s="47">
        <f t="shared" si="130"/>
        <v>9.6</v>
      </c>
      <c r="CD122" s="47">
        <f>ROUND(IF('[1]Indicator Data'!W123=0,0,IF(LOG('[1]Indicator Data'!W123)&gt;CD$2,10,IF(LOG('[1]Indicator Data'!W123)&lt;CD$3,0,10-(CD$2-LOG('[1]Indicator Data'!W123))/(CD$2-CD$3)*10))),1)</f>
        <v>9.6</v>
      </c>
      <c r="CE122" s="48">
        <f>'[1]Indicator Data'!W123/'[1]Indicator Data'!$CB123</f>
        <v>0.93922675290389657</v>
      </c>
      <c r="CF122" s="47">
        <f t="shared" si="156"/>
        <v>9.4</v>
      </c>
      <c r="CG122" s="47">
        <f t="shared" si="131"/>
        <v>9.5</v>
      </c>
      <c r="CH122" s="47">
        <f t="shared" si="115"/>
        <v>9.3000000000000007</v>
      </c>
      <c r="CI122" s="47">
        <f>IF('[1]Indicator Data'!BR123="No data","x",ROUND(IF('[1]Indicator Data'!BR123&gt;CI$2,0,IF('[1]Indicator Data'!BR123&lt;CI$3,10,(CI$2-'[1]Indicator Data'!BR123)/(CI$2-CI$3)*10)),1))</f>
        <v>4</v>
      </c>
      <c r="CJ122" s="47">
        <f>IF('[1]Indicator Data'!BS123="No data","x",ROUND(IF('[1]Indicator Data'!BS123&gt;CJ$2,0,IF('[1]Indicator Data'!BS123&lt;CJ$3,10,(CJ$2-'[1]Indicator Data'!BS123)/(CJ$2-CJ$3)*10)),1))</f>
        <v>3</v>
      </c>
      <c r="CK122" s="47">
        <f>IF('[1]Indicator Data'!AC123="No data","x",ROUND(IF('[1]Indicator Data'!AC123&gt;CK$2,0,IF('[1]Indicator Data'!AC123&lt;CK$3,10,(CK$2-'[1]Indicator Data'!AC123)/(CK$2-CK$3)*10)),1))</f>
        <v>2.1</v>
      </c>
      <c r="CL122" s="47">
        <f t="shared" si="116"/>
        <v>3</v>
      </c>
      <c r="CM122" s="47">
        <f>IF('[1]Indicator Data'!X123="No data","x",ROUND(IF(LOG('[1]Indicator Data'!X123)&gt;CM$2,10,IF(LOG('[1]Indicator Data'!X123)&lt;CM$3,0,10-(CM$2-LOG('[1]Indicator Data'!X123))/(CM$2-CM$3)*10)),1))</f>
        <v>6.4</v>
      </c>
      <c r="CN122" s="47">
        <f>IF('[1]Indicator Data'!Y123="No data","x",ROUND(IF('[1]Indicator Data'!Y123&gt;CN$2,10,IF('[1]Indicator Data'!Y123&lt;CN$3,0,10-(CN$2-'[1]Indicator Data'!Y123)/(CN$2-CN$3)*10)),1))</f>
        <v>3.2</v>
      </c>
      <c r="CO122" s="47">
        <f>IF('[1]Indicator Data'!Z123="No data","x",ROUND(IF('[1]Indicator Data'!Z123&gt;CO$2,10,IF('[1]Indicator Data'!Z123&lt;CO$3,0,10-(CO$2-'[1]Indicator Data'!Z123)/(CO$2-CO$3)*10)),1))</f>
        <v>3.1</v>
      </c>
      <c r="CP122" s="47">
        <f>IF('[1]Indicator Data'!AA123="No data","x",ROUND(IF('[1]Indicator Data'!AA123&gt;CP$2,10,IF('[1]Indicator Data'!AA123&lt;CP$3,0,10-(CP$2-'[1]Indicator Data'!AA123)/(CP$2-CP$3)*10)),1))</f>
        <v>5.6</v>
      </c>
      <c r="CQ122" s="47">
        <f t="shared" si="132"/>
        <v>4.5999999999999996</v>
      </c>
      <c r="CR122" s="47">
        <f t="shared" si="133"/>
        <v>4.0999999999999996</v>
      </c>
      <c r="CS122" s="47">
        <f>IF('[1]Indicator Data'!AF123="No data","x",ROUND(IF('[1]Indicator Data'!AF123&gt;CS$2,10,IF('[1]Indicator Data'!AF123&lt;CS$3,0,10-(CS$2-'[1]Indicator Data'!AF123)/(CS$2-CS$3)*10)),1))</f>
        <v>6.2</v>
      </c>
      <c r="CT122" s="47">
        <f>IF('[1]Indicator Data'!AG123="No data","x",ROUND(IF('[1]Indicator Data'!AG123&gt;CT$2,10,IF('[1]Indicator Data'!AG123&lt;CT$3,0,10-(CT$2-'[1]Indicator Data'!AG123)/(CT$2-CT$3)*10)),1))</f>
        <v>2.2000000000000002</v>
      </c>
      <c r="CU122" s="47">
        <f t="shared" si="134"/>
        <v>4.5</v>
      </c>
      <c r="CV122" s="47">
        <f>IF('[1]Indicator Data'!AB123="No data","x",ROUND(IF('[1]Indicator Data'!AB123&gt;CV$2,10,IF('[1]Indicator Data'!AB123&lt;CV$3,0,10-(CV$2-'[1]Indicator Data'!AB123)/(CV$2-CV$3)*10)),1))</f>
        <v>3.1</v>
      </c>
      <c r="CW122" s="47">
        <f t="shared" si="135"/>
        <v>3.1</v>
      </c>
      <c r="CX122" s="48">
        <f>IF('[1]Indicator Data'!AD123="No data","x",'[1]Indicator Data'!AD123/'[1]Indicator Data'!$CA123)</f>
        <v>3.6451158039672046E-4</v>
      </c>
      <c r="CY122" s="47">
        <f t="shared" si="157"/>
        <v>6.4</v>
      </c>
      <c r="CZ122" s="47">
        <f>IF('[1]Indicator Data'!AE123="No data","x",ROUND(IF('[1]Indicator Data'!AE123&gt;CZ$2,0,IF('[1]Indicator Data'!AE123&lt;CZ$3,10,(CZ$2-'[1]Indicator Data'!AE123)/(CZ$2-CZ$3)*10)),1))</f>
        <v>4</v>
      </c>
      <c r="DA122" s="47">
        <f t="shared" si="136"/>
        <v>5.2</v>
      </c>
      <c r="DB122" s="47">
        <f t="shared" si="137"/>
        <v>4.3</v>
      </c>
      <c r="DC122" s="49">
        <f t="shared" si="118"/>
        <v>6.8</v>
      </c>
      <c r="DD122" s="51">
        <f t="shared" si="119"/>
        <v>7.8</v>
      </c>
      <c r="DE122" s="47">
        <f>ROUND(IF('[1]Indicator Data'!AH123=0,0,IF('[1]Indicator Data'!AH123&gt;DE$2,10,IF('[1]Indicator Data'!AH123&lt;DE$3,0,10-(DE$2-'[1]Indicator Data'!AH123)/(DE$2-DE$3)*10))),1)</f>
        <v>8.5</v>
      </c>
      <c r="DF122" s="47">
        <f>ROUND(IF('[1]Indicator Data'!AI123=0,0,IF(LOG('[1]Indicator Data'!AI123)&gt;LOG(DF$2),10,IF(LOG('[1]Indicator Data'!AI123)&lt;LOG(DF$3),0,10-(LOG(DF$2)-LOG('[1]Indicator Data'!AI123))/(LOG(DF$2)-LOG(DF$3))*10))),1)</f>
        <v>9.1</v>
      </c>
      <c r="DG122" s="49">
        <f t="shared" si="120"/>
        <v>8.8000000000000007</v>
      </c>
      <c r="DH122" s="47">
        <f>'[1]Indicator Data'!AJ123</f>
        <v>0</v>
      </c>
      <c r="DI122" s="47">
        <f>'[1]Indicator Data'!AK123</f>
        <v>4</v>
      </c>
      <c r="DJ122" s="49">
        <f t="shared" si="121"/>
        <v>7</v>
      </c>
      <c r="DK122" s="51">
        <f t="shared" si="122"/>
        <v>7</v>
      </c>
      <c r="DL122" s="20"/>
      <c r="DM122" s="52"/>
    </row>
    <row r="123" spans="1:117" s="6" customFormat="1" x14ac:dyDescent="0.3">
      <c r="A123" s="44" t="str">
        <f>'[1]Indicator Data'!A124</f>
        <v>Namibia</v>
      </c>
      <c r="B123" s="45" t="str">
        <f>'[1]Indicator Data'!B124</f>
        <v>NAM</v>
      </c>
      <c r="C123" s="46">
        <f>ROUND(IF('[1]Indicator Data'!C124=0,0.1,IF(LOG('[1]Indicator Data'!C124)&gt;C$2,10,IF(LOG('[1]Indicator Data'!C124)&lt;C$3,0,10-(C$2-LOG('[1]Indicator Data'!C124))/(C$2-C$3)*10))),1)</f>
        <v>0.1</v>
      </c>
      <c r="D123" s="47">
        <f>ROUND(IF('[1]Indicator Data'!D124=0,0.1,IF(LOG('[1]Indicator Data'!D124)&gt;D$2,10,IF(LOG('[1]Indicator Data'!D124)&lt;D$3,0,10-(D$2-LOG('[1]Indicator Data'!D124))/(D$2-D$3)*10))),1)</f>
        <v>0.1</v>
      </c>
      <c r="E123" s="47">
        <f t="shared" si="79"/>
        <v>0.1</v>
      </c>
      <c r="F123" s="47">
        <f>IF('[1]Indicator Data'!E124="No data",0.1,(ROUND(IF('[1]Indicator Data'!E124=0,0,IF(LOG('[1]Indicator Data'!E124)&gt;F$2,10,IF(LOG('[1]Indicator Data'!E124)&lt;F$3,0,10-(F$2-LOG('[1]Indicator Data'!E124))/(F$2-F$3)*10))),1)))</f>
        <v>5.9</v>
      </c>
      <c r="G123" s="47">
        <f>ROUND(IF('[1]Indicator Data'!F124=0,0,IF(LOG('[1]Indicator Data'!F124)&gt;G$2,10,IF(LOG('[1]Indicator Data'!F124)&lt;G$3,0,10-(G$2-LOG('[1]Indicator Data'!F124))/(G$2-G$3)*10))),1)</f>
        <v>0</v>
      </c>
      <c r="H123" s="47">
        <f>ROUND(IF('[1]Indicator Data'!G124=0,0,IF(LOG('[1]Indicator Data'!G124)&gt;H$2,10,IF(LOG('[1]Indicator Data'!G124)&lt;H$3,0,10-(H$2-LOG('[1]Indicator Data'!G124))/(H$2-H$3)*10))),1)</f>
        <v>0</v>
      </c>
      <c r="I123" s="47">
        <f>ROUND(IF('[1]Indicator Data'!H124=0,0,IF(LOG('[1]Indicator Data'!H124)&gt;I$2,10,IF(LOG('[1]Indicator Data'!H124)&lt;I$3,0,10-(I$2-LOG('[1]Indicator Data'!H124))/(I$2-I$3)*10))),1)</f>
        <v>0</v>
      </c>
      <c r="J123" s="47">
        <f t="shared" si="80"/>
        <v>0</v>
      </c>
      <c r="K123" s="47">
        <f>ROUND(IF('[1]Indicator Data'!I124=0,0,IF(LOG('[1]Indicator Data'!I124)&gt;K$2,10,IF(LOG('[1]Indicator Data'!I124)&lt;K$3,0,10-(K$2-LOG('[1]Indicator Data'!I124))/(K$2-K$3)*10))),1)</f>
        <v>0</v>
      </c>
      <c r="L123" s="47">
        <f t="shared" si="81"/>
        <v>0</v>
      </c>
      <c r="M123" s="47">
        <f>ROUND(IF('[1]Indicator Data'!J124=0,0,IF(LOG('[1]Indicator Data'!J124)&gt;M$2,10,IF(LOG('[1]Indicator Data'!J124)&lt;M$3,0,10-(M$2-LOG('[1]Indicator Data'!J124))/(M$2-M$3)*10))),1)</f>
        <v>9.5</v>
      </c>
      <c r="N123" s="48">
        <f>'[1]Indicator Data'!C124/'[1]Indicator Data'!$CB124</f>
        <v>0</v>
      </c>
      <c r="O123" s="48">
        <f>'[1]Indicator Data'!D124/'[1]Indicator Data'!$CB124</f>
        <v>0</v>
      </c>
      <c r="P123" s="48">
        <f>IF(F123=0.1,"x",'[1]Indicator Data'!E124/'[1]Indicator Data'!$CB124)</f>
        <v>9.3022115281243441E-3</v>
      </c>
      <c r="Q123" s="48">
        <f>'[1]Indicator Data'!F124/'[1]Indicator Data'!$CB124</f>
        <v>0</v>
      </c>
      <c r="R123" s="48">
        <f>'[1]Indicator Data'!G124/'[1]Indicator Data'!$CB124</f>
        <v>0</v>
      </c>
      <c r="S123" s="48">
        <f>'[1]Indicator Data'!H124/'[1]Indicator Data'!$CB124</f>
        <v>0</v>
      </c>
      <c r="T123" s="48">
        <f>'[1]Indicator Data'!I124/'[1]Indicator Data'!$CB124</f>
        <v>0</v>
      </c>
      <c r="U123" s="48">
        <f>'[1]Indicator Data'!J124/'[1]Indicator Data'!$CB124</f>
        <v>2.4748389620824311E-2</v>
      </c>
      <c r="V123" s="47">
        <f t="shared" si="138"/>
        <v>0</v>
      </c>
      <c r="W123" s="47">
        <f t="shared" si="139"/>
        <v>0</v>
      </c>
      <c r="X123" s="47">
        <f t="shared" si="84"/>
        <v>0</v>
      </c>
      <c r="Y123" s="47">
        <f t="shared" si="140"/>
        <v>6.2</v>
      </c>
      <c r="Z123" s="47">
        <f t="shared" si="141"/>
        <v>0</v>
      </c>
      <c r="AA123" s="47">
        <f t="shared" si="142"/>
        <v>0</v>
      </c>
      <c r="AB123" s="47">
        <f t="shared" si="143"/>
        <v>0</v>
      </c>
      <c r="AC123" s="47">
        <f t="shared" si="89"/>
        <v>0</v>
      </c>
      <c r="AD123" s="47">
        <f t="shared" si="144"/>
        <v>0</v>
      </c>
      <c r="AE123" s="47">
        <f t="shared" si="91"/>
        <v>0</v>
      </c>
      <c r="AF123" s="47">
        <f t="shared" si="145"/>
        <v>8.1999999999999993</v>
      </c>
      <c r="AG123" s="47">
        <f>ROUND(IF('[1]Indicator Data'!K124=0,0,IF('[1]Indicator Data'!K124&gt;AG$2,10,IF('[1]Indicator Data'!K124&lt;AG$3,0,10-(AG$2-'[1]Indicator Data'!K124)/(AG$2-AG$3)*10))),1)</f>
        <v>7.6</v>
      </c>
      <c r="AH123" s="47">
        <f t="shared" si="146"/>
        <v>0.1</v>
      </c>
      <c r="AI123" s="47">
        <f t="shared" si="146"/>
        <v>0.1</v>
      </c>
      <c r="AJ123" s="47">
        <f t="shared" si="147"/>
        <v>0</v>
      </c>
      <c r="AK123" s="47">
        <f t="shared" si="147"/>
        <v>0</v>
      </c>
      <c r="AL123" s="47">
        <f t="shared" si="95"/>
        <v>0</v>
      </c>
      <c r="AM123" s="47">
        <f t="shared" si="96"/>
        <v>0</v>
      </c>
      <c r="AN123" s="47">
        <f t="shared" si="97"/>
        <v>8.9</v>
      </c>
      <c r="AO123" s="49">
        <f t="shared" si="98"/>
        <v>0.1</v>
      </c>
      <c r="AP123" s="49">
        <f t="shared" si="123"/>
        <v>6.1</v>
      </c>
      <c r="AQ123" s="49">
        <f t="shared" si="99"/>
        <v>0</v>
      </c>
      <c r="AR123" s="49">
        <f t="shared" si="100"/>
        <v>0</v>
      </c>
      <c r="AS123" s="47">
        <f t="shared" si="101"/>
        <v>8.3000000000000007</v>
      </c>
      <c r="AT123" s="47">
        <f>IF('[1]Indicator Data'!L124="No data","x",IF('[1]Indicator Data'!CC124&lt;1000,"x",ROUND((IF('[1]Indicator Data'!L124&gt;AT$2,10,IF('[1]Indicator Data'!L124&lt;AT$3,0,10-(AT$2-'[1]Indicator Data'!L124)/(AT$2-AT$3)*10))),1)))</f>
        <v>10</v>
      </c>
      <c r="AU123" s="49">
        <f t="shared" si="102"/>
        <v>9.1999999999999993</v>
      </c>
      <c r="AV123" s="47">
        <f>IF('[1]Indicator Data'!M124="No data","x",ROUND(IF('[1]Indicator Data'!M124=0,0,IF(LOG('[1]Indicator Data'!M124)&gt;AV$2,10,IF(LOG('[1]Indicator Data'!M124)&lt;AV$3,0,10-(AV$2-LOG('[1]Indicator Data'!M124))/(AV$2-AV$3)*10))),1))</f>
        <v>7.2</v>
      </c>
      <c r="AW123" s="48">
        <f>IF(AV123="x","x",'[1]Indicator Data'!M124/'[1]Indicator Data'!$CB124)</f>
        <v>0.467463658278711</v>
      </c>
      <c r="AX123" s="47">
        <f t="shared" si="148"/>
        <v>5.2</v>
      </c>
      <c r="AY123" s="47">
        <f t="shared" si="124"/>
        <v>6.3</v>
      </c>
      <c r="AZ123" s="47">
        <f>IF('[1]Indicator Data'!N124="No data","x",ROUND(IF('[1]Indicator Data'!N124=0,0,IF(LOG('[1]Indicator Data'!N124)&gt;AZ$2,10,IF(LOG('[1]Indicator Data'!N124)&lt;AZ$3,0,10-(AZ$2-LOG('[1]Indicator Data'!N124))/(AZ$2-AZ$3)*10))),1))</f>
        <v>0</v>
      </c>
      <c r="BA123" s="48">
        <f>IF(AZ123="x","x",'[1]Indicator Data'!N124/'[1]Indicator Data'!$CB124)</f>
        <v>0</v>
      </c>
      <c r="BB123" s="47">
        <f t="shared" si="149"/>
        <v>0</v>
      </c>
      <c r="BC123" s="47">
        <f t="shared" si="125"/>
        <v>0</v>
      </c>
      <c r="BD123" s="47">
        <f>IF('[1]Indicator Data'!O124="No data","x",ROUND(IF('[1]Indicator Data'!O124=0,0,IF(LOG('[1]Indicator Data'!O124)&gt;BD$2,10,IF(LOG('[1]Indicator Data'!O124)&lt;BD$3,0,10-(BD$2-LOG('[1]Indicator Data'!O124))/(BD$2-BD$3)*10))),1))</f>
        <v>0</v>
      </c>
      <c r="BE123" s="48">
        <f>IF(BD123="x","x",'[1]Indicator Data'!O124/'[1]Indicator Data'!$CB124)</f>
        <v>0</v>
      </c>
      <c r="BF123" s="47">
        <f t="shared" si="150"/>
        <v>0</v>
      </c>
      <c r="BG123" s="47">
        <f t="shared" si="126"/>
        <v>0</v>
      </c>
      <c r="BH123" s="47">
        <f>IF('[1]Indicator Data'!P124="No data","x",ROUND(IF('[1]Indicator Data'!P124=0,0,IF(LOG('[1]Indicator Data'!P124)&gt;BH$2,10,IF(LOG('[1]Indicator Data'!P124)&lt;BH$3,0,10-(BH$2-LOG('[1]Indicator Data'!P124))/(BH$2-BH$3)*10))),1))</f>
        <v>0</v>
      </c>
      <c r="BI123" s="48">
        <f>IF(BH123="x","x",'[1]Indicator Data'!P124/'[1]Indicator Data'!$CB124)</f>
        <v>0</v>
      </c>
      <c r="BJ123" s="47">
        <f t="shared" si="151"/>
        <v>0</v>
      </c>
      <c r="BK123" s="47">
        <f t="shared" si="127"/>
        <v>0</v>
      </c>
      <c r="BL123" s="47">
        <f t="shared" si="128"/>
        <v>2.1</v>
      </c>
      <c r="BM123" s="47">
        <f>ROUND(IF('[1]Indicator Data'!Q124=0,0,IF(LOG('[1]Indicator Data'!Q124)&gt;BM$2,10,IF(LOG('[1]Indicator Data'!Q124)&lt;BM$3,0,10-(BM$2-LOG('[1]Indicator Data'!Q124))/(BM$2-BM$3)*10))),1)</f>
        <v>0</v>
      </c>
      <c r="BN123" s="50">
        <f>'[1]Indicator Data'!R124</f>
        <v>0</v>
      </c>
      <c r="BO123" s="47">
        <f t="shared" si="152"/>
        <v>0</v>
      </c>
      <c r="BP123" s="47">
        <f t="shared" si="108"/>
        <v>0</v>
      </c>
      <c r="BQ123" s="47">
        <f>ROUND(IF('[1]Indicator Data'!S124=0,0,IF(LOG('[1]Indicator Data'!S124)&gt;BQ$2,10,IF(LOG('[1]Indicator Data'!S124)&lt;BQ$3,0,10-(BQ$2-LOG('[1]Indicator Data'!S124))/(BQ$2-BQ$3)*10))),1)</f>
        <v>7.4</v>
      </c>
      <c r="BR123" s="50">
        <f>'[1]Indicator Data'!T124</f>
        <v>0.65116833500000004</v>
      </c>
      <c r="BS123" s="47">
        <f t="shared" si="153"/>
        <v>6.5</v>
      </c>
      <c r="BT123" s="47">
        <f t="shared" si="110"/>
        <v>7</v>
      </c>
      <c r="BU123" s="47">
        <f t="shared" si="111"/>
        <v>4.4000000000000004</v>
      </c>
      <c r="BV123" s="47">
        <f>ROUND(IF('[1]Indicator Data'!U124=0,0,IF(LOG('[1]Indicator Data'!U124)&gt;BV$2,10,IF(LOG('[1]Indicator Data'!U124)&lt;BV$3,0,10-(BV$2-LOG('[1]Indicator Data'!U124))/(BV$2-BV$3)*10))),1)</f>
        <v>4</v>
      </c>
      <c r="BW123" s="48">
        <f>'[1]Indicator Data'!U124/'[1]Indicator Data'!$CB124</f>
        <v>2.5591469294682615E-3</v>
      </c>
      <c r="BX123" s="47">
        <f t="shared" si="154"/>
        <v>0</v>
      </c>
      <c r="BY123" s="47">
        <f t="shared" si="129"/>
        <v>2.2000000000000002</v>
      </c>
      <c r="BZ123" s="47">
        <f>ROUND(IF('[1]Indicator Data'!V124=0,0,IF(LOG('[1]Indicator Data'!V124)&gt;BZ$2,10,IF(LOG('[1]Indicator Data'!V124)&lt;BZ$3,0,10-(BZ$2-LOG('[1]Indicator Data'!V124))/(BZ$2-BZ$3)*10))),1)</f>
        <v>7.6</v>
      </c>
      <c r="CA123" s="48">
        <f>IF('[1]Indicator Data'!V124/'[1]Indicator Data'!$CB124&gt;1,1,'[1]Indicator Data'!V124/'[1]Indicator Data'!$CB124)</f>
        <v>0.813625067393833</v>
      </c>
      <c r="CB123" s="47">
        <f t="shared" si="155"/>
        <v>8.1</v>
      </c>
      <c r="CC123" s="47">
        <f t="shared" si="130"/>
        <v>7.9</v>
      </c>
      <c r="CD123" s="47">
        <f>ROUND(IF('[1]Indicator Data'!W124=0,0,IF(LOG('[1]Indicator Data'!W124)&gt;CD$2,10,IF(LOG('[1]Indicator Data'!W124)&lt;CD$3,0,10-(CD$2-LOG('[1]Indicator Data'!W124))/(CD$2-CD$3)*10))),1)</f>
        <v>6.6</v>
      </c>
      <c r="CE123" s="48">
        <f>'[1]Indicator Data'!W124/'[1]Indicator Data'!$CB124</f>
        <v>0.15908911351223112</v>
      </c>
      <c r="CF123" s="47">
        <f t="shared" si="156"/>
        <v>1.6</v>
      </c>
      <c r="CG123" s="47">
        <f t="shared" si="131"/>
        <v>4.5999999999999996</v>
      </c>
      <c r="CH123" s="47">
        <f t="shared" si="115"/>
        <v>5.2</v>
      </c>
      <c r="CI123" s="47">
        <f>IF('[1]Indicator Data'!BR124="No data","x",ROUND(IF('[1]Indicator Data'!BR124&gt;CI$2,0,IF('[1]Indicator Data'!BR124&lt;CI$3,10,(CI$2-'[1]Indicator Data'!BR124)/(CI$2-CI$3)*10)),1))</f>
        <v>7.3</v>
      </c>
      <c r="CJ123" s="47">
        <f>IF('[1]Indicator Data'!BS124="No data","x",ROUND(IF('[1]Indicator Data'!BS124&gt;CJ$2,0,IF('[1]Indicator Data'!BS124&lt;CJ$3,10,(CJ$2-'[1]Indicator Data'!BS124)/(CJ$2-CJ$3)*10)),1))</f>
        <v>2.9</v>
      </c>
      <c r="CK123" s="47">
        <f>IF('[1]Indicator Data'!AC124="No data","x",ROUND(IF('[1]Indicator Data'!AC124&gt;CK$2,0,IF('[1]Indicator Data'!AC124&lt;CK$3,10,(CK$2-'[1]Indicator Data'!AC124)/(CK$2-CK$3)*10)),1))</f>
        <v>5.5</v>
      </c>
      <c r="CL123" s="47">
        <f t="shared" si="116"/>
        <v>5.2</v>
      </c>
      <c r="CM123" s="47">
        <f>IF('[1]Indicator Data'!X124="No data","x",ROUND(IF(LOG('[1]Indicator Data'!X124)&gt;CM$2,10,IF(LOG('[1]Indicator Data'!X124)&lt;CM$3,0,10-(CM$2-LOG('[1]Indicator Data'!X124))/(CM$2-CM$3)*10)),1))</f>
        <v>1.6</v>
      </c>
      <c r="CN123" s="47">
        <f>IF('[1]Indicator Data'!Y124="No data","x",ROUND(IF('[1]Indicator Data'!Y124&gt;CN$2,10,IF('[1]Indicator Data'!Y124&lt;CN$3,0,10-(CN$2-'[1]Indicator Data'!Y124)/(CN$2-CN$3)*10)),1))</f>
        <v>7.5</v>
      </c>
      <c r="CO123" s="47">
        <f>IF('[1]Indicator Data'!Z124="No data","x",ROUND(IF('[1]Indicator Data'!Z124&gt;CO$2,10,IF('[1]Indicator Data'!Z124&lt;CO$3,0,10-(CO$2-'[1]Indicator Data'!Z124)/(CO$2-CO$3)*10)),1))</f>
        <v>5.2</v>
      </c>
      <c r="CP123" s="47">
        <f>IF('[1]Indicator Data'!AA124="No data","x",ROUND(IF('[1]Indicator Data'!AA124&gt;CP$2,10,IF('[1]Indicator Data'!AA124&lt;CP$3,0,10-(CP$2-'[1]Indicator Data'!AA124)/(CP$2-CP$3)*10)),1))</f>
        <v>5.6</v>
      </c>
      <c r="CQ123" s="47">
        <f t="shared" si="132"/>
        <v>5</v>
      </c>
      <c r="CR123" s="47">
        <f t="shared" si="133"/>
        <v>5.0999999999999996</v>
      </c>
      <c r="CS123" s="47">
        <f>IF('[1]Indicator Data'!AF124="No data","x",ROUND(IF('[1]Indicator Data'!AF124&gt;CS$2,10,IF('[1]Indicator Data'!AF124&lt;CS$3,0,10-(CS$2-'[1]Indicator Data'!AF124)/(CS$2-CS$3)*10)),1))</f>
        <v>4.7</v>
      </c>
      <c r="CT123" s="47">
        <f>IF('[1]Indicator Data'!AG124="No data","x",ROUND(IF('[1]Indicator Data'!AG124&gt;CT$2,10,IF('[1]Indicator Data'!AG124&lt;CT$3,0,10-(CT$2-'[1]Indicator Data'!AG124)/(CT$2-CT$3)*10)),1))</f>
        <v>5.5</v>
      </c>
      <c r="CU123" s="47">
        <f t="shared" si="134"/>
        <v>5</v>
      </c>
      <c r="CV123" s="47">
        <f>IF('[1]Indicator Data'!AB124="No data","x",ROUND(IF('[1]Indicator Data'!AB124&gt;CV$2,10,IF('[1]Indicator Data'!AB124&lt;CV$3,0,10-(CV$2-'[1]Indicator Data'!AB124)/(CV$2-CV$3)*10)),1))</f>
        <v>10</v>
      </c>
      <c r="CW123" s="47">
        <f t="shared" si="135"/>
        <v>6.4</v>
      </c>
      <c r="CX123" s="48">
        <f>IF('[1]Indicator Data'!AD124="No data","x",'[1]Indicator Data'!AD124/'[1]Indicator Data'!$CA124)</f>
        <v>1.9402451714263676E-4</v>
      </c>
      <c r="CY123" s="47">
        <f t="shared" si="157"/>
        <v>8.1</v>
      </c>
      <c r="CZ123" s="47">
        <f>IF('[1]Indicator Data'!AE124="No data","x",ROUND(IF('[1]Indicator Data'!AE124&gt;CZ$2,0,IF('[1]Indicator Data'!AE124&lt;CZ$3,10,(CZ$2-'[1]Indicator Data'!AE124)/(CZ$2-CZ$3)*10)),1))</f>
        <v>4</v>
      </c>
      <c r="DA123" s="47">
        <f t="shared" si="136"/>
        <v>6.1</v>
      </c>
      <c r="DB123" s="47">
        <f t="shared" si="137"/>
        <v>5.8</v>
      </c>
      <c r="DC123" s="49">
        <f t="shared" si="118"/>
        <v>4.7</v>
      </c>
      <c r="DD123" s="51">
        <f t="shared" si="119"/>
        <v>4.5</v>
      </c>
      <c r="DE123" s="47">
        <f>ROUND(IF('[1]Indicator Data'!AH124=0,0,IF('[1]Indicator Data'!AH124&gt;DE$2,10,IF('[1]Indicator Data'!AH124&lt;DE$3,0,10-(DE$2-'[1]Indicator Data'!AH124)/(DE$2-DE$3)*10))),1)</f>
        <v>0</v>
      </c>
      <c r="DF123" s="47">
        <f>ROUND(IF('[1]Indicator Data'!AI124=0,0,IF(LOG('[1]Indicator Data'!AI124)&gt;LOG(DF$2),10,IF(LOG('[1]Indicator Data'!AI124)&lt;LOG(DF$3),0,10-(LOG(DF$2)-LOG('[1]Indicator Data'!AI124))/(LOG(DF$2)-LOG(DF$3))*10))),1)</f>
        <v>0</v>
      </c>
      <c r="DG123" s="49">
        <f t="shared" si="120"/>
        <v>0</v>
      </c>
      <c r="DH123" s="47">
        <f>'[1]Indicator Data'!AJ124</f>
        <v>0</v>
      </c>
      <c r="DI123" s="47">
        <f>'[1]Indicator Data'!AK124</f>
        <v>0</v>
      </c>
      <c r="DJ123" s="49">
        <f t="shared" si="121"/>
        <v>0</v>
      </c>
      <c r="DK123" s="51">
        <f t="shared" si="122"/>
        <v>0</v>
      </c>
      <c r="DL123" s="20"/>
      <c r="DM123" s="52"/>
    </row>
    <row r="124" spans="1:117" s="6" customFormat="1" x14ac:dyDescent="0.3">
      <c r="A124" s="44" t="str">
        <f>'[1]Indicator Data'!A125</f>
        <v>Nauru</v>
      </c>
      <c r="B124" s="45" t="str">
        <f>'[1]Indicator Data'!B125</f>
        <v>NRU</v>
      </c>
      <c r="C124" s="46">
        <f>ROUND(IF('[1]Indicator Data'!C125=0,0.1,IF(LOG('[1]Indicator Data'!C125)&gt;C$2,10,IF(LOG('[1]Indicator Data'!C125)&lt;C$3,0,10-(C$2-LOG('[1]Indicator Data'!C125))/(C$2-C$3)*10))),1)</f>
        <v>0.1</v>
      </c>
      <c r="D124" s="47">
        <f>ROUND(IF('[1]Indicator Data'!D125=0,0.1,IF(LOG('[1]Indicator Data'!D125)&gt;D$2,10,IF(LOG('[1]Indicator Data'!D125)&lt;D$3,0,10-(D$2-LOG('[1]Indicator Data'!D125))/(D$2-D$3)*10))),1)</f>
        <v>0.1</v>
      </c>
      <c r="E124" s="47">
        <f t="shared" si="79"/>
        <v>0.1</v>
      </c>
      <c r="F124" s="47">
        <f>IF('[1]Indicator Data'!E125="No data",0.1,(ROUND(IF('[1]Indicator Data'!E125=0,0,IF(LOG('[1]Indicator Data'!E125)&gt;F$2,10,IF(LOG('[1]Indicator Data'!E125)&lt;F$3,0,10-(F$2-LOG('[1]Indicator Data'!E125))/(F$2-F$3)*10))),1)))</f>
        <v>0.1</v>
      </c>
      <c r="G124" s="47">
        <f>ROUND(IF('[1]Indicator Data'!F125=0,0,IF(LOG('[1]Indicator Data'!F125)&gt;G$2,10,IF(LOG('[1]Indicator Data'!F125)&lt;G$3,0,10-(G$2-LOG('[1]Indicator Data'!F125))/(G$2-G$3)*10))),1)</f>
        <v>3.4</v>
      </c>
      <c r="H124" s="47">
        <f>ROUND(IF('[1]Indicator Data'!G125=0,0,IF(LOG('[1]Indicator Data'!G125)&gt;H$2,10,IF(LOG('[1]Indicator Data'!G125)&lt;H$3,0,10-(H$2-LOG('[1]Indicator Data'!G125))/(H$2-H$3)*10))),1)</f>
        <v>0</v>
      </c>
      <c r="I124" s="47">
        <f>ROUND(IF('[1]Indicator Data'!H125=0,0,IF(LOG('[1]Indicator Data'!H125)&gt;I$2,10,IF(LOG('[1]Indicator Data'!H125)&lt;I$3,0,10-(I$2-LOG('[1]Indicator Data'!H125))/(I$2-I$3)*10))),1)</f>
        <v>0</v>
      </c>
      <c r="J124" s="47">
        <f t="shared" si="80"/>
        <v>0</v>
      </c>
      <c r="K124" s="47">
        <f>ROUND(IF('[1]Indicator Data'!I125=0,0,IF(LOG('[1]Indicator Data'!I125)&gt;K$2,10,IF(LOG('[1]Indicator Data'!I125)&lt;K$3,0,10-(K$2-LOG('[1]Indicator Data'!I125))/(K$2-K$3)*10))),1)</f>
        <v>0</v>
      </c>
      <c r="L124" s="47">
        <f t="shared" si="81"/>
        <v>0</v>
      </c>
      <c r="M124" s="47">
        <f>ROUND(IF('[1]Indicator Data'!J125=0,0,IF(LOG('[1]Indicator Data'!J125)&gt;M$2,10,IF(LOG('[1]Indicator Data'!J125)&lt;M$3,0,10-(M$2-LOG('[1]Indicator Data'!J125))/(M$2-M$3)*10))),1)</f>
        <v>0</v>
      </c>
      <c r="N124" s="48">
        <f>'[1]Indicator Data'!C125/'[1]Indicator Data'!$CB125</f>
        <v>0</v>
      </c>
      <c r="O124" s="48">
        <f>'[1]Indicator Data'!D125/'[1]Indicator Data'!$CB125</f>
        <v>0</v>
      </c>
      <c r="P124" s="48" t="str">
        <f>IF(F124=0.1,"x",'[1]Indicator Data'!E125/'[1]Indicator Data'!$CB125)</f>
        <v>x</v>
      </c>
      <c r="Q124" s="48">
        <f>'[1]Indicator Data'!F125/'[1]Indicator Data'!$CB125</f>
        <v>1.0193699863040501E-4</v>
      </c>
      <c r="R124" s="48">
        <f>'[1]Indicator Data'!G125/'[1]Indicator Data'!$CB125</f>
        <v>0</v>
      </c>
      <c r="S124" s="48">
        <f>'[1]Indicator Data'!H125/'[1]Indicator Data'!$CB125</f>
        <v>0</v>
      </c>
      <c r="T124" s="48">
        <f>'[1]Indicator Data'!I125/'[1]Indicator Data'!$CB125</f>
        <v>0</v>
      </c>
      <c r="U124" s="48">
        <f>'[1]Indicator Data'!J125/'[1]Indicator Data'!$CB125</f>
        <v>0</v>
      </c>
      <c r="V124" s="47">
        <f t="shared" si="138"/>
        <v>0</v>
      </c>
      <c r="W124" s="47">
        <f t="shared" si="139"/>
        <v>0</v>
      </c>
      <c r="X124" s="47">
        <f t="shared" si="84"/>
        <v>0</v>
      </c>
      <c r="Y124" s="47">
        <f t="shared" si="140"/>
        <v>0.1</v>
      </c>
      <c r="Z124" s="47">
        <f t="shared" si="141"/>
        <v>10</v>
      </c>
      <c r="AA124" s="47">
        <f t="shared" si="142"/>
        <v>0</v>
      </c>
      <c r="AB124" s="47">
        <f t="shared" si="143"/>
        <v>0</v>
      </c>
      <c r="AC124" s="47">
        <f t="shared" si="89"/>
        <v>0</v>
      </c>
      <c r="AD124" s="47">
        <f t="shared" si="144"/>
        <v>0</v>
      </c>
      <c r="AE124" s="47">
        <f t="shared" si="91"/>
        <v>0</v>
      </c>
      <c r="AF124" s="47">
        <f t="shared" si="145"/>
        <v>0</v>
      </c>
      <c r="AG124" s="47">
        <f>ROUND(IF('[1]Indicator Data'!K125=0,0,IF('[1]Indicator Data'!K125&gt;AG$2,10,IF('[1]Indicator Data'!K125&lt;AG$3,0,10-(AG$2-'[1]Indicator Data'!K125)/(AG$2-AG$3)*10))),1)</f>
        <v>0</v>
      </c>
      <c r="AH124" s="47">
        <f t="shared" si="146"/>
        <v>0.1</v>
      </c>
      <c r="AI124" s="47">
        <f t="shared" si="146"/>
        <v>0.1</v>
      </c>
      <c r="AJ124" s="47">
        <f t="shared" si="147"/>
        <v>0</v>
      </c>
      <c r="AK124" s="47">
        <f t="shared" si="147"/>
        <v>0</v>
      </c>
      <c r="AL124" s="47">
        <f t="shared" si="95"/>
        <v>0</v>
      </c>
      <c r="AM124" s="47">
        <f t="shared" si="96"/>
        <v>0</v>
      </c>
      <c r="AN124" s="47">
        <f t="shared" si="97"/>
        <v>0</v>
      </c>
      <c r="AO124" s="49">
        <f t="shared" si="98"/>
        <v>0.1</v>
      </c>
      <c r="AP124" s="49">
        <f t="shared" si="123"/>
        <v>0.1</v>
      </c>
      <c r="AQ124" s="49">
        <f t="shared" si="99"/>
        <v>8.1999999999999993</v>
      </c>
      <c r="AR124" s="49">
        <f t="shared" si="100"/>
        <v>0</v>
      </c>
      <c r="AS124" s="47">
        <f t="shared" si="101"/>
        <v>0</v>
      </c>
      <c r="AT124" s="47" t="str">
        <f>IF('[1]Indicator Data'!L125="No data","x",IF('[1]Indicator Data'!CC125&lt;1000,"x",ROUND((IF('[1]Indicator Data'!L125&gt;AT$2,10,IF('[1]Indicator Data'!L125&lt;AT$3,0,10-(AT$2-'[1]Indicator Data'!L125)/(AT$2-AT$3)*10))),1)))</f>
        <v>x</v>
      </c>
      <c r="AU124" s="49">
        <f t="shared" si="102"/>
        <v>0</v>
      </c>
      <c r="AV124" s="47" t="str">
        <f>IF('[1]Indicator Data'!M125="No data","x",ROUND(IF('[1]Indicator Data'!M125=0,0,IF(LOG('[1]Indicator Data'!M125)&gt;AV$2,10,IF(LOG('[1]Indicator Data'!M125)&lt;AV$3,0,10-(AV$2-LOG('[1]Indicator Data'!M125))/(AV$2-AV$3)*10))),1))</f>
        <v>x</v>
      </c>
      <c r="AW124" s="48" t="str">
        <f>IF(AV124="x","x",'[1]Indicator Data'!M125/'[1]Indicator Data'!$CB125)</f>
        <v>x</v>
      </c>
      <c r="AX124" s="47" t="str">
        <f t="shared" si="148"/>
        <v>x</v>
      </c>
      <c r="AY124" s="47" t="str">
        <f t="shared" si="124"/>
        <v>x</v>
      </c>
      <c r="AZ124" s="47" t="str">
        <f>IF('[1]Indicator Data'!N125="No data","x",ROUND(IF('[1]Indicator Data'!N125=0,0,IF(LOG('[1]Indicator Data'!N125)&gt;AZ$2,10,IF(LOG('[1]Indicator Data'!N125)&lt;AZ$3,0,10-(AZ$2-LOG('[1]Indicator Data'!N125))/(AZ$2-AZ$3)*10))),1))</f>
        <v>x</v>
      </c>
      <c r="BA124" s="48" t="str">
        <f>IF(AZ124="x","x",'[1]Indicator Data'!N125/'[1]Indicator Data'!$CB125)</f>
        <v>x</v>
      </c>
      <c r="BB124" s="47" t="str">
        <f t="shared" si="149"/>
        <v>x</v>
      </c>
      <c r="BC124" s="47" t="str">
        <f t="shared" si="125"/>
        <v>x</v>
      </c>
      <c r="BD124" s="47" t="str">
        <f>IF('[1]Indicator Data'!O125="No data","x",ROUND(IF('[1]Indicator Data'!O125=0,0,IF(LOG('[1]Indicator Data'!O125)&gt;BD$2,10,IF(LOG('[1]Indicator Data'!O125)&lt;BD$3,0,10-(BD$2-LOG('[1]Indicator Data'!O125))/(BD$2-BD$3)*10))),1))</f>
        <v>x</v>
      </c>
      <c r="BE124" s="48" t="str">
        <f>IF(BD124="x","x",'[1]Indicator Data'!O125/'[1]Indicator Data'!$CB125)</f>
        <v>x</v>
      </c>
      <c r="BF124" s="47" t="str">
        <f t="shared" si="150"/>
        <v>x</v>
      </c>
      <c r="BG124" s="47" t="str">
        <f t="shared" si="126"/>
        <v>x</v>
      </c>
      <c r="BH124" s="47" t="str">
        <f>IF('[1]Indicator Data'!P125="No data","x",ROUND(IF('[1]Indicator Data'!P125=0,0,IF(LOG('[1]Indicator Data'!P125)&gt;BH$2,10,IF(LOG('[1]Indicator Data'!P125)&lt;BH$3,0,10-(BH$2-LOG('[1]Indicator Data'!P125))/(BH$2-BH$3)*10))),1))</f>
        <v>x</v>
      </c>
      <c r="BI124" s="48" t="str">
        <f>IF(BH124="x","x",'[1]Indicator Data'!P125/'[1]Indicator Data'!$CB125)</f>
        <v>x</v>
      </c>
      <c r="BJ124" s="47" t="str">
        <f t="shared" si="151"/>
        <v>x</v>
      </c>
      <c r="BK124" s="47" t="str">
        <f t="shared" si="127"/>
        <v>x</v>
      </c>
      <c r="BL124" s="47" t="str">
        <f t="shared" si="128"/>
        <v>x</v>
      </c>
      <c r="BM124" s="47">
        <f>ROUND(IF('[1]Indicator Data'!Q125=0,0,IF(LOG('[1]Indicator Data'!Q125)&gt;BM$2,10,IF(LOG('[1]Indicator Data'!Q125)&lt;BM$3,0,10-(BM$2-LOG('[1]Indicator Data'!Q125))/(BM$2-BM$3)*10))),1)</f>
        <v>0</v>
      </c>
      <c r="BN124" s="50">
        <f>'[1]Indicator Data'!R125</f>
        <v>0</v>
      </c>
      <c r="BO124" s="47">
        <f t="shared" si="152"/>
        <v>0</v>
      </c>
      <c r="BP124" s="47">
        <f t="shared" si="108"/>
        <v>0</v>
      </c>
      <c r="BQ124" s="47">
        <f>ROUND(IF('[1]Indicator Data'!S125=0,0,IF(LOG('[1]Indicator Data'!S125)&gt;BQ$2,10,IF(LOG('[1]Indicator Data'!S125)&lt;BQ$3,0,10-(BQ$2-LOG('[1]Indicator Data'!S125))/(BQ$2-BQ$3)*10))),1)</f>
        <v>0</v>
      </c>
      <c r="BR124" s="50">
        <f>'[1]Indicator Data'!T125</f>
        <v>0</v>
      </c>
      <c r="BS124" s="47">
        <f t="shared" si="153"/>
        <v>0</v>
      </c>
      <c r="BT124" s="47">
        <f t="shared" si="110"/>
        <v>0</v>
      </c>
      <c r="BU124" s="47">
        <f t="shared" si="111"/>
        <v>0</v>
      </c>
      <c r="BV124" s="47">
        <f>ROUND(IF('[1]Indicator Data'!U125=0,0,IF(LOG('[1]Indicator Data'!U125)&gt;BV$2,10,IF(LOG('[1]Indicator Data'!U125)&lt;BV$3,0,10-(BV$2-LOG('[1]Indicator Data'!U125))/(BV$2-BV$3)*10))),1)</f>
        <v>3.7</v>
      </c>
      <c r="BW124" s="48">
        <f>'[1]Indicator Data'!U125/'[1]Indicator Data'!$CB125</f>
        <v>0.38231265897084721</v>
      </c>
      <c r="BX124" s="47">
        <f t="shared" si="154"/>
        <v>4.2</v>
      </c>
      <c r="BY124" s="47">
        <f t="shared" si="129"/>
        <v>4</v>
      </c>
      <c r="BZ124" s="47">
        <f>ROUND(IF('[1]Indicator Data'!V125=0,0,IF(LOG('[1]Indicator Data'!V125)&gt;BZ$2,10,IF(LOG('[1]Indicator Data'!V125)&lt;BZ$3,0,10-(BZ$2-LOG('[1]Indicator Data'!V125))/(BZ$2-BZ$3)*10))),1)</f>
        <v>4.0999999999999996</v>
      </c>
      <c r="CA124" s="48">
        <f>IF('[1]Indicator Data'!V125/'[1]Indicator Data'!$CB125&gt;1,1,'[1]Indicator Data'!V125/'[1]Indicator Data'!$CB125)</f>
        <v>0.74634614585110548</v>
      </c>
      <c r="CB124" s="47">
        <f t="shared" si="155"/>
        <v>7.5</v>
      </c>
      <c r="CC124" s="47">
        <f t="shared" si="130"/>
        <v>6.1</v>
      </c>
      <c r="CD124" s="47">
        <f>ROUND(IF('[1]Indicator Data'!W125=0,0,IF(LOG('[1]Indicator Data'!W125)&gt;CD$2,10,IF(LOG('[1]Indicator Data'!W125)&lt;CD$3,0,10-(CD$2-LOG('[1]Indicator Data'!W125))/(CD$2-CD$3)*10))),1)</f>
        <v>0</v>
      </c>
      <c r="CE124" s="48">
        <f>'[1]Indicator Data'!W125/'[1]Indicator Data'!$CB125</f>
        <v>0</v>
      </c>
      <c r="CF124" s="47">
        <f t="shared" si="156"/>
        <v>0</v>
      </c>
      <c r="CG124" s="47">
        <f t="shared" si="131"/>
        <v>0</v>
      </c>
      <c r="CH124" s="47">
        <f t="shared" si="115"/>
        <v>3</v>
      </c>
      <c r="CI124" s="47">
        <f>IF('[1]Indicator Data'!BR125="No data","x",ROUND(IF('[1]Indicator Data'!BR125&gt;CI$2,0,IF('[1]Indicator Data'!BR125&lt;CI$3,10,(CI$2-'[1]Indicator Data'!BR125)/(CI$2-CI$3)*10)),1))</f>
        <v>3.8</v>
      </c>
      <c r="CJ124" s="47">
        <f>IF('[1]Indicator Data'!BS125="No data","x",ROUND(IF('[1]Indicator Data'!BS125&gt;CJ$2,0,IF('[1]Indicator Data'!BS125&lt;CJ$3,10,(CJ$2-'[1]Indicator Data'!BS125)/(CJ$2-CJ$3)*10)),1))</f>
        <v>0.1</v>
      </c>
      <c r="CK124" s="47" t="str">
        <f>IF('[1]Indicator Data'!AC125="No data","x",ROUND(IF('[1]Indicator Data'!AC125&gt;CK$2,0,IF('[1]Indicator Data'!AC125&lt;CK$3,10,(CK$2-'[1]Indicator Data'!AC125)/(CK$2-CK$3)*10)),1))</f>
        <v>x</v>
      </c>
      <c r="CL124" s="47">
        <f t="shared" si="116"/>
        <v>2</v>
      </c>
      <c r="CM124" s="47">
        <f>IF('[1]Indicator Data'!X125="No data","x",ROUND(IF(LOG('[1]Indicator Data'!X125)&gt;CM$2,10,IF(LOG('[1]Indicator Data'!X125)&lt;CM$3,0,10-(CM$2-LOG('[1]Indicator Data'!X125))/(CM$2-CM$3)*10)),1))</f>
        <v>9.3000000000000007</v>
      </c>
      <c r="CN124" s="47">
        <f>IF('[1]Indicator Data'!Y125="No data","x",ROUND(IF('[1]Indicator Data'!Y125&gt;CN$2,10,IF('[1]Indicator Data'!Y125&lt;CN$3,0,10-(CN$2-'[1]Indicator Data'!Y125)/(CN$2-CN$3)*10)),1))</f>
        <v>1.3</v>
      </c>
      <c r="CO124" s="47">
        <f>IF('[1]Indicator Data'!Z125="No data","x",ROUND(IF('[1]Indicator Data'!Z125&gt;CO$2,10,IF('[1]Indicator Data'!Z125&lt;CO$3,0,10-(CO$2-'[1]Indicator Data'!Z125)/(CO$2-CO$3)*10)),1))</f>
        <v>10</v>
      </c>
      <c r="CP124" s="47" t="str">
        <f>IF('[1]Indicator Data'!AA125="No data","x",ROUND(IF('[1]Indicator Data'!AA125&gt;CP$2,10,IF('[1]Indicator Data'!AA125&lt;CP$3,0,10-(CP$2-'[1]Indicator Data'!AA125)/(CP$2-CP$3)*10)),1))</f>
        <v>x</v>
      </c>
      <c r="CQ124" s="47">
        <f t="shared" si="132"/>
        <v>6.9</v>
      </c>
      <c r="CR124" s="47">
        <f t="shared" si="133"/>
        <v>5.3</v>
      </c>
      <c r="CS124" s="47" t="str">
        <f>IF('[1]Indicator Data'!AF125="No data","x",ROUND(IF('[1]Indicator Data'!AF125&gt;CS$2,10,IF('[1]Indicator Data'!AF125&lt;CS$3,0,10-(CS$2-'[1]Indicator Data'!AF125)/(CS$2-CS$3)*10)),1))</f>
        <v>x</v>
      </c>
      <c r="CT124" s="47" t="str">
        <f>IF('[1]Indicator Data'!AG125="No data","x",ROUND(IF('[1]Indicator Data'!AG125&gt;CT$2,10,IF('[1]Indicator Data'!AG125&lt;CT$3,0,10-(CT$2-'[1]Indicator Data'!AG125)/(CT$2-CT$3)*10)),1))</f>
        <v>x</v>
      </c>
      <c r="CU124" s="47">
        <f t="shared" si="134"/>
        <v>6.9</v>
      </c>
      <c r="CV124" s="47">
        <f>IF('[1]Indicator Data'!AB125="No data","x",ROUND(IF('[1]Indicator Data'!AB125&gt;CV$2,10,IF('[1]Indicator Data'!AB125&lt;CV$3,0,10-(CV$2-'[1]Indicator Data'!AB125)/(CV$2-CV$3)*10)),1))</f>
        <v>0.9</v>
      </c>
      <c r="CW124" s="47">
        <f t="shared" si="135"/>
        <v>1.6</v>
      </c>
      <c r="CX124" s="48" t="str">
        <f>IF('[1]Indicator Data'!AD125="No data","x",'[1]Indicator Data'!AD125/'[1]Indicator Data'!$CA125)</f>
        <v>x</v>
      </c>
      <c r="CY124" s="47" t="str">
        <f t="shared" si="157"/>
        <v>x</v>
      </c>
      <c r="CZ124" s="47" t="str">
        <f>IF('[1]Indicator Data'!AE125="No data","x",ROUND(IF('[1]Indicator Data'!AE125&gt;CZ$2,0,IF('[1]Indicator Data'!AE125&lt;CZ$3,10,(CZ$2-'[1]Indicator Data'!AE125)/(CZ$2-CZ$3)*10)),1))</f>
        <v>x</v>
      </c>
      <c r="DA124" s="47" t="str">
        <f t="shared" si="136"/>
        <v>x</v>
      </c>
      <c r="DB124" s="47">
        <f t="shared" si="137"/>
        <v>4.3</v>
      </c>
      <c r="DC124" s="49">
        <f t="shared" si="118"/>
        <v>4.3</v>
      </c>
      <c r="DD124" s="51">
        <f t="shared" si="119"/>
        <v>2.9</v>
      </c>
      <c r="DE124" s="47">
        <f>ROUND(IF('[1]Indicator Data'!AH125=0,0,IF('[1]Indicator Data'!AH125&gt;DE$2,10,IF('[1]Indicator Data'!AH125&lt;DE$3,0,10-(DE$2-'[1]Indicator Data'!AH125)/(DE$2-DE$3)*10))),1)</f>
        <v>0</v>
      </c>
      <c r="DF124" s="47">
        <f>ROUND(IF('[1]Indicator Data'!AI125=0,0,IF(LOG('[1]Indicator Data'!AI125)&gt;LOG(DF$2),10,IF(LOG('[1]Indicator Data'!AI125)&lt;LOG(DF$3),0,10-(LOG(DF$2)-LOG('[1]Indicator Data'!AI125))/(LOG(DF$2)-LOG(DF$3))*10))),1)</f>
        <v>0</v>
      </c>
      <c r="DG124" s="49">
        <f t="shared" si="120"/>
        <v>0</v>
      </c>
      <c r="DH124" s="47">
        <f>'[1]Indicator Data'!AJ125</f>
        <v>0</v>
      </c>
      <c r="DI124" s="47">
        <f>'[1]Indicator Data'!AK125</f>
        <v>0</v>
      </c>
      <c r="DJ124" s="49">
        <f t="shared" si="121"/>
        <v>0</v>
      </c>
      <c r="DK124" s="51">
        <f t="shared" si="122"/>
        <v>0</v>
      </c>
      <c r="DL124" s="20"/>
      <c r="DM124" s="52"/>
    </row>
    <row r="125" spans="1:117" s="6" customFormat="1" x14ac:dyDescent="0.3">
      <c r="A125" s="44" t="str">
        <f>'[1]Indicator Data'!A126</f>
        <v>Nepal</v>
      </c>
      <c r="B125" s="45" t="str">
        <f>'[1]Indicator Data'!B126</f>
        <v>NPL</v>
      </c>
      <c r="C125" s="46">
        <f>ROUND(IF('[1]Indicator Data'!C126=0,0.1,IF(LOG('[1]Indicator Data'!C126)&gt;C$2,10,IF(LOG('[1]Indicator Data'!C126)&lt;C$3,0,10-(C$2-LOG('[1]Indicator Data'!C126))/(C$2-C$3)*10))),1)</f>
        <v>9.4</v>
      </c>
      <c r="D125" s="47">
        <f>ROUND(IF('[1]Indicator Data'!D126=0,0.1,IF(LOG('[1]Indicator Data'!D126)&gt;D$2,10,IF(LOG('[1]Indicator Data'!D126)&lt;D$3,0,10-(D$2-LOG('[1]Indicator Data'!D126))/(D$2-D$3)*10))),1)</f>
        <v>10</v>
      </c>
      <c r="E125" s="47">
        <f t="shared" si="79"/>
        <v>9.6999999999999993</v>
      </c>
      <c r="F125" s="47">
        <f>IF('[1]Indicator Data'!E126="No data",0.1,(ROUND(IF('[1]Indicator Data'!E126=0,0,IF(LOG('[1]Indicator Data'!E126)&gt;F$2,10,IF(LOG('[1]Indicator Data'!E126)&lt;F$3,0,10-(F$2-LOG('[1]Indicator Data'!E126))/(F$2-F$3)*10))),1)))</f>
        <v>8.1999999999999993</v>
      </c>
      <c r="G125" s="47">
        <f>ROUND(IF('[1]Indicator Data'!F126=0,0,IF(LOG('[1]Indicator Data'!F126)&gt;G$2,10,IF(LOG('[1]Indicator Data'!F126)&lt;G$3,0,10-(G$2-LOG('[1]Indicator Data'!F126))/(G$2-G$3)*10))),1)</f>
        <v>0</v>
      </c>
      <c r="H125" s="47">
        <f>ROUND(IF('[1]Indicator Data'!G126=0,0,IF(LOG('[1]Indicator Data'!G126)&gt;H$2,10,IF(LOG('[1]Indicator Data'!G126)&lt;H$3,0,10-(H$2-LOG('[1]Indicator Data'!G126))/(H$2-H$3)*10))),1)</f>
        <v>1.6</v>
      </c>
      <c r="I125" s="47">
        <f>ROUND(IF('[1]Indicator Data'!H126=0,0,IF(LOG('[1]Indicator Data'!H126)&gt;I$2,10,IF(LOG('[1]Indicator Data'!H126)&lt;I$3,0,10-(I$2-LOG('[1]Indicator Data'!H126))/(I$2-I$3)*10))),1)</f>
        <v>0</v>
      </c>
      <c r="J125" s="47">
        <f t="shared" si="80"/>
        <v>0.8</v>
      </c>
      <c r="K125" s="47">
        <f>ROUND(IF('[1]Indicator Data'!I126=0,0,IF(LOG('[1]Indicator Data'!I126)&gt;K$2,10,IF(LOG('[1]Indicator Data'!I126)&lt;K$3,0,10-(K$2-LOG('[1]Indicator Data'!I126))/(K$2-K$3)*10))),1)</f>
        <v>0</v>
      </c>
      <c r="L125" s="47">
        <f t="shared" si="81"/>
        <v>0.4</v>
      </c>
      <c r="M125" s="47">
        <f>ROUND(IF('[1]Indicator Data'!J126=0,0,IF(LOG('[1]Indicator Data'!J126)&gt;M$2,10,IF(LOG('[1]Indicator Data'!J126)&lt;M$3,0,10-(M$2-LOG('[1]Indicator Data'!J126))/(M$2-M$3)*10))),1)</f>
        <v>7.9</v>
      </c>
      <c r="N125" s="48">
        <f>'[1]Indicator Data'!C126/'[1]Indicator Data'!$CB126</f>
        <v>2.1052631263988467E-3</v>
      </c>
      <c r="O125" s="48">
        <f>'[1]Indicator Data'!D126/'[1]Indicator Data'!$CB126</f>
        <v>2.1029753753912714E-3</v>
      </c>
      <c r="P125" s="48">
        <f>IF(F125=0.1,"x",'[1]Indicator Data'!E126/'[1]Indicator Data'!$CB126)</f>
        <v>6.7848529074695761E-3</v>
      </c>
      <c r="Q125" s="48">
        <f>'[1]Indicator Data'!F126/'[1]Indicator Data'!$CB126</f>
        <v>0</v>
      </c>
      <c r="R125" s="48">
        <f>'[1]Indicator Data'!G126/'[1]Indicator Data'!$CB126</f>
        <v>1.4882375514833385E-5</v>
      </c>
      <c r="S125" s="48">
        <f>'[1]Indicator Data'!H126/'[1]Indicator Data'!$CB126</f>
        <v>0</v>
      </c>
      <c r="T125" s="48">
        <f>'[1]Indicator Data'!I126/'[1]Indicator Data'!$CB126</f>
        <v>0</v>
      </c>
      <c r="U125" s="48">
        <f>'[1]Indicator Data'!J126/'[1]Indicator Data'!$CB126</f>
        <v>5.070708348070414E-4</v>
      </c>
      <c r="V125" s="47">
        <f t="shared" si="138"/>
        <v>10</v>
      </c>
      <c r="W125" s="47">
        <f t="shared" si="139"/>
        <v>10</v>
      </c>
      <c r="X125" s="47">
        <f t="shared" si="84"/>
        <v>10</v>
      </c>
      <c r="Y125" s="47">
        <f t="shared" si="140"/>
        <v>4.5</v>
      </c>
      <c r="Z125" s="47">
        <f t="shared" si="141"/>
        <v>0</v>
      </c>
      <c r="AA125" s="47">
        <f t="shared" si="142"/>
        <v>0</v>
      </c>
      <c r="AB125" s="47">
        <f t="shared" si="143"/>
        <v>0</v>
      </c>
      <c r="AC125" s="47">
        <f t="shared" si="89"/>
        <v>0</v>
      </c>
      <c r="AD125" s="47">
        <f t="shared" si="144"/>
        <v>0</v>
      </c>
      <c r="AE125" s="47">
        <f t="shared" si="91"/>
        <v>0</v>
      </c>
      <c r="AF125" s="47">
        <f t="shared" si="145"/>
        <v>0.2</v>
      </c>
      <c r="AG125" s="47">
        <f>ROUND(IF('[1]Indicator Data'!K126=0,0,IF('[1]Indicator Data'!K126&gt;AG$2,10,IF('[1]Indicator Data'!K126&lt;AG$3,0,10-(AG$2-'[1]Indicator Data'!K126)/(AG$2-AG$3)*10))),1)</f>
        <v>0</v>
      </c>
      <c r="AH125" s="47">
        <f t="shared" si="146"/>
        <v>9.6999999999999993</v>
      </c>
      <c r="AI125" s="47">
        <f t="shared" si="146"/>
        <v>10</v>
      </c>
      <c r="AJ125" s="47">
        <f t="shared" si="147"/>
        <v>0.8</v>
      </c>
      <c r="AK125" s="47">
        <f t="shared" si="147"/>
        <v>0</v>
      </c>
      <c r="AL125" s="47">
        <f t="shared" si="95"/>
        <v>0.4</v>
      </c>
      <c r="AM125" s="47">
        <f t="shared" si="96"/>
        <v>0</v>
      </c>
      <c r="AN125" s="47">
        <f t="shared" si="97"/>
        <v>5.2</v>
      </c>
      <c r="AO125" s="49">
        <f t="shared" si="98"/>
        <v>9.9</v>
      </c>
      <c r="AP125" s="49">
        <f t="shared" si="123"/>
        <v>6.7</v>
      </c>
      <c r="AQ125" s="49">
        <f t="shared" si="99"/>
        <v>0</v>
      </c>
      <c r="AR125" s="49">
        <f t="shared" si="100"/>
        <v>0.2</v>
      </c>
      <c r="AS125" s="47">
        <f t="shared" si="101"/>
        <v>2.6</v>
      </c>
      <c r="AT125" s="47">
        <f>IF('[1]Indicator Data'!L126="No data","x",IF('[1]Indicator Data'!CC126&lt;1000,"x",ROUND((IF('[1]Indicator Data'!L126&gt;AT$2,10,IF('[1]Indicator Data'!L126&lt;AT$3,0,10-(AT$2-'[1]Indicator Data'!L126)/(AT$2-AT$3)*10))),1)))</f>
        <v>2.9</v>
      </c>
      <c r="AU125" s="49">
        <f t="shared" si="102"/>
        <v>2.8</v>
      </c>
      <c r="AV125" s="47">
        <f>IF('[1]Indicator Data'!M126="No data","x",ROUND(IF('[1]Indicator Data'!M126=0,0,IF(LOG('[1]Indicator Data'!M126)&gt;AV$2,10,IF(LOG('[1]Indicator Data'!M126)&lt;AV$3,0,10-(AV$2-LOG('[1]Indicator Data'!M126))/(AV$2-AV$3)*10))),1))</f>
        <v>8.9</v>
      </c>
      <c r="AW125" s="48">
        <f>IF(AV125="x","x",'[1]Indicator Data'!M126/'[1]Indicator Data'!$CB126)</f>
        <v>0.56426362507907213</v>
      </c>
      <c r="AX125" s="47">
        <f t="shared" si="148"/>
        <v>6.3</v>
      </c>
      <c r="AY125" s="47">
        <f t="shared" si="124"/>
        <v>7.8</v>
      </c>
      <c r="AZ125" s="47" t="str">
        <f>IF('[1]Indicator Data'!N126="No data","x",ROUND(IF('[1]Indicator Data'!N126=0,0,IF(LOG('[1]Indicator Data'!N126)&gt;AZ$2,10,IF(LOG('[1]Indicator Data'!N126)&lt;AZ$3,0,10-(AZ$2-LOG('[1]Indicator Data'!N126))/(AZ$2-AZ$3)*10))),1))</f>
        <v>x</v>
      </c>
      <c r="BA125" s="48" t="str">
        <f>IF(AZ125="x","x",'[1]Indicator Data'!N126/'[1]Indicator Data'!$CB126)</f>
        <v>x</v>
      </c>
      <c r="BB125" s="47" t="str">
        <f t="shared" si="149"/>
        <v>x</v>
      </c>
      <c r="BC125" s="47" t="str">
        <f t="shared" si="125"/>
        <v>x</v>
      </c>
      <c r="BD125" s="47" t="str">
        <f>IF('[1]Indicator Data'!O126="No data","x",ROUND(IF('[1]Indicator Data'!O126=0,0,IF(LOG('[1]Indicator Data'!O126)&gt;BD$2,10,IF(LOG('[1]Indicator Data'!O126)&lt;BD$3,0,10-(BD$2-LOG('[1]Indicator Data'!O126))/(BD$2-BD$3)*10))),1))</f>
        <v>x</v>
      </c>
      <c r="BE125" s="48" t="str">
        <f>IF(BD125="x","x",'[1]Indicator Data'!O126/'[1]Indicator Data'!$CB126)</f>
        <v>x</v>
      </c>
      <c r="BF125" s="47" t="str">
        <f t="shared" si="150"/>
        <v>x</v>
      </c>
      <c r="BG125" s="47" t="str">
        <f t="shared" si="126"/>
        <v>x</v>
      </c>
      <c r="BH125" s="47" t="str">
        <f>IF('[1]Indicator Data'!P126="No data","x",ROUND(IF('[1]Indicator Data'!P126=0,0,IF(LOG('[1]Indicator Data'!P126)&gt;BH$2,10,IF(LOG('[1]Indicator Data'!P126)&lt;BH$3,0,10-(BH$2-LOG('[1]Indicator Data'!P126))/(BH$2-BH$3)*10))),1))</f>
        <v>x</v>
      </c>
      <c r="BI125" s="48" t="str">
        <f>IF(BH125="x","x",'[1]Indicator Data'!P126/'[1]Indicator Data'!$CB126)</f>
        <v>x</v>
      </c>
      <c r="BJ125" s="47" t="str">
        <f t="shared" si="151"/>
        <v>x</v>
      </c>
      <c r="BK125" s="47" t="str">
        <f t="shared" si="127"/>
        <v>x</v>
      </c>
      <c r="BL125" s="47">
        <f t="shared" si="128"/>
        <v>7.8</v>
      </c>
      <c r="BM125" s="47">
        <f>ROUND(IF('[1]Indicator Data'!Q126=0,0,IF(LOG('[1]Indicator Data'!Q126)&gt;BM$2,10,IF(LOG('[1]Indicator Data'!Q126)&lt;BM$3,0,10-(BM$2-LOG('[1]Indicator Data'!Q126))/(BM$2-BM$3)*10))),1)</f>
        <v>8.9</v>
      </c>
      <c r="BN125" s="50">
        <f>'[1]Indicator Data'!R126</f>
        <v>0.59934601799999998</v>
      </c>
      <c r="BO125" s="47">
        <f t="shared" si="152"/>
        <v>6</v>
      </c>
      <c r="BP125" s="47">
        <f t="shared" si="108"/>
        <v>7.7</v>
      </c>
      <c r="BQ125" s="47">
        <f>ROUND(IF('[1]Indicator Data'!S126=0,0,IF(LOG('[1]Indicator Data'!S126)&gt;BQ$2,10,IF(LOG('[1]Indicator Data'!S126)&lt;BQ$3,0,10-(BQ$2-LOG('[1]Indicator Data'!S126))/(BQ$2-BQ$3)*10))),1)</f>
        <v>8.6999999999999993</v>
      </c>
      <c r="BR125" s="50">
        <f>'[1]Indicator Data'!T126</f>
        <v>0.37744308300000001</v>
      </c>
      <c r="BS125" s="47">
        <f t="shared" si="153"/>
        <v>3.8</v>
      </c>
      <c r="BT125" s="47">
        <f t="shared" si="110"/>
        <v>6.9</v>
      </c>
      <c r="BU125" s="47">
        <f t="shared" si="111"/>
        <v>7.3</v>
      </c>
      <c r="BV125" s="47">
        <f>ROUND(IF('[1]Indicator Data'!U126=0,0,IF(LOG('[1]Indicator Data'!U126)&gt;BV$2,10,IF(LOG('[1]Indicator Data'!U126)&lt;BV$3,0,10-(BV$2-LOG('[1]Indicator Data'!U126))/(BV$2-BV$3)*10))),1)</f>
        <v>8.5</v>
      </c>
      <c r="BW125" s="48">
        <f>'[1]Indicator Data'!U126/'[1]Indicator Data'!$CB126</f>
        <v>0.32021394430329153</v>
      </c>
      <c r="BX125" s="47">
        <f t="shared" si="154"/>
        <v>3.6</v>
      </c>
      <c r="BY125" s="47">
        <f t="shared" si="129"/>
        <v>6.7</v>
      </c>
      <c r="BZ125" s="47">
        <f>ROUND(IF('[1]Indicator Data'!V126=0,0,IF(LOG('[1]Indicator Data'!V126)&gt;BZ$2,10,IF(LOG('[1]Indicator Data'!V126)&lt;BZ$3,0,10-(BZ$2-LOG('[1]Indicator Data'!V126))/(BZ$2-BZ$3)*10))),1)</f>
        <v>9</v>
      </c>
      <c r="CA125" s="48">
        <f>IF('[1]Indicator Data'!V126/'[1]Indicator Data'!$CB126&gt;1,1,'[1]Indicator Data'!V126/'[1]Indicator Data'!$CB126)</f>
        <v>0.70608540179374157</v>
      </c>
      <c r="CB125" s="47">
        <f t="shared" si="155"/>
        <v>7.1</v>
      </c>
      <c r="CC125" s="47">
        <f t="shared" si="130"/>
        <v>8.1999999999999993</v>
      </c>
      <c r="CD125" s="47">
        <f>ROUND(IF('[1]Indicator Data'!W126=0,0,IF(LOG('[1]Indicator Data'!W126)&gt;CD$2,10,IF(LOG('[1]Indicator Data'!W126)&lt;CD$3,0,10-(CD$2-LOG('[1]Indicator Data'!W126))/(CD$2-CD$3)*10))),1)</f>
        <v>9.1999999999999993</v>
      </c>
      <c r="CE125" s="48">
        <f>'[1]Indicator Data'!W126/'[1]Indicator Data'!$CB126</f>
        <v>0.89854310633477585</v>
      </c>
      <c r="CF125" s="47">
        <f t="shared" si="156"/>
        <v>9</v>
      </c>
      <c r="CG125" s="47">
        <f t="shared" si="131"/>
        <v>9.1</v>
      </c>
      <c r="CH125" s="47">
        <f t="shared" si="115"/>
        <v>8</v>
      </c>
      <c r="CI125" s="47">
        <f>IF('[1]Indicator Data'!BR126="No data","x",ROUND(IF('[1]Indicator Data'!BR126&gt;CI$2,0,IF('[1]Indicator Data'!BR126&lt;CI$3,10,(CI$2-'[1]Indicator Data'!BR126)/(CI$2-CI$3)*10)),1))</f>
        <v>4.2</v>
      </c>
      <c r="CJ125" s="47">
        <f>IF('[1]Indicator Data'!BS126="No data","x",ROUND(IF('[1]Indicator Data'!BS126&gt;CJ$2,0,IF('[1]Indicator Data'!BS126&lt;CJ$3,10,(CJ$2-'[1]Indicator Data'!BS126)/(CJ$2-CJ$3)*10)),1))</f>
        <v>1.9</v>
      </c>
      <c r="CK125" s="47">
        <f>IF('[1]Indicator Data'!AC126="No data","x",ROUND(IF('[1]Indicator Data'!AC126&gt;CK$2,0,IF('[1]Indicator Data'!AC126&lt;CK$3,10,(CK$2-'[1]Indicator Data'!AC126)/(CK$2-CK$3)*10)),1))</f>
        <v>5.2</v>
      </c>
      <c r="CL125" s="47">
        <f t="shared" si="116"/>
        <v>3.8</v>
      </c>
      <c r="CM125" s="47">
        <f>IF('[1]Indicator Data'!X126="No data","x",ROUND(IF(LOG('[1]Indicator Data'!X126)&gt;CM$2,10,IF(LOG('[1]Indicator Data'!X126)&lt;CM$3,0,10-(CM$2-LOG('[1]Indicator Data'!X126))/(CM$2-CM$3)*10)),1))</f>
        <v>7.6</v>
      </c>
      <c r="CN125" s="47">
        <f>IF('[1]Indicator Data'!Y126="No data","x",ROUND(IF('[1]Indicator Data'!Y126&gt;CN$2,10,IF('[1]Indicator Data'!Y126&lt;CN$3,0,10-(CN$2-'[1]Indicator Data'!Y126)/(CN$2-CN$3)*10)),1))</f>
        <v>7.8</v>
      </c>
      <c r="CO125" s="47">
        <f>IF('[1]Indicator Data'!Z126="No data","x",ROUND(IF('[1]Indicator Data'!Z126&gt;CO$2,10,IF('[1]Indicator Data'!Z126&lt;CO$3,0,10-(CO$2-'[1]Indicator Data'!Z126)/(CO$2-CO$3)*10)),1))</f>
        <v>2.1</v>
      </c>
      <c r="CP125" s="47">
        <f>IF('[1]Indicator Data'!AA126="No data","x",ROUND(IF('[1]Indicator Data'!AA126&gt;CP$2,10,IF('[1]Indicator Data'!AA126&lt;CP$3,0,10-(CP$2-'[1]Indicator Data'!AA126)/(CP$2-CP$3)*10)),1))</f>
        <v>5.6</v>
      </c>
      <c r="CQ125" s="47">
        <f t="shared" si="132"/>
        <v>5.8</v>
      </c>
      <c r="CR125" s="47">
        <f t="shared" si="133"/>
        <v>5.0999999999999996</v>
      </c>
      <c r="CS125" s="47">
        <f>IF('[1]Indicator Data'!AF126="No data","x",ROUND(IF('[1]Indicator Data'!AF126&gt;CS$2,10,IF('[1]Indicator Data'!AF126&lt;CS$3,0,10-(CS$2-'[1]Indicator Data'!AF126)/(CS$2-CS$3)*10)),1))</f>
        <v>5.5</v>
      </c>
      <c r="CT125" s="47">
        <f>IF('[1]Indicator Data'!AG126="No data","x",ROUND(IF('[1]Indicator Data'!AG126&gt;CT$2,10,IF('[1]Indicator Data'!AG126&lt;CT$3,0,10-(CT$2-'[1]Indicator Data'!AG126)/(CT$2-CT$3)*10)),1))</f>
        <v>2.9</v>
      </c>
      <c r="CU125" s="47">
        <f t="shared" si="134"/>
        <v>5.3</v>
      </c>
      <c r="CV125" s="47">
        <f>IF('[1]Indicator Data'!AB126="No data","x",ROUND(IF('[1]Indicator Data'!AB126&gt;CV$2,10,IF('[1]Indicator Data'!AB126&lt;CV$3,0,10-(CV$2-'[1]Indicator Data'!AB126)/(CV$2-CV$3)*10)),1))</f>
        <v>7.2</v>
      </c>
      <c r="CW125" s="47">
        <f t="shared" si="135"/>
        <v>4.5999999999999996</v>
      </c>
      <c r="CX125" s="48">
        <f>IF('[1]Indicator Data'!AD126="No data","x",'[1]Indicator Data'!AD126/'[1]Indicator Data'!$CA126)</f>
        <v>6.8940290233576718E-4</v>
      </c>
      <c r="CY125" s="47">
        <f t="shared" si="157"/>
        <v>3.1</v>
      </c>
      <c r="CZ125" s="47">
        <f>IF('[1]Indicator Data'!AE126="No data","x",ROUND(IF('[1]Indicator Data'!AE126&gt;CZ$2,0,IF('[1]Indicator Data'!AE126&lt;CZ$3,10,(CZ$2-'[1]Indicator Data'!AE126)/(CZ$2-CZ$3)*10)),1))</f>
        <v>6</v>
      </c>
      <c r="DA125" s="47">
        <f t="shared" si="136"/>
        <v>4.5999999999999996</v>
      </c>
      <c r="DB125" s="47">
        <f t="shared" si="137"/>
        <v>4.8</v>
      </c>
      <c r="DC125" s="49">
        <f t="shared" si="118"/>
        <v>6.7</v>
      </c>
      <c r="DD125" s="51">
        <f t="shared" si="119"/>
        <v>5.7</v>
      </c>
      <c r="DE125" s="47">
        <f>ROUND(IF('[1]Indicator Data'!AH126=0,0,IF('[1]Indicator Data'!AH126&gt;DE$2,10,IF('[1]Indicator Data'!AH126&lt;DE$3,0,10-(DE$2-'[1]Indicator Data'!AH126)/(DE$2-DE$3)*10))),1)</f>
        <v>5.9</v>
      </c>
      <c r="DF125" s="47">
        <f>ROUND(IF('[1]Indicator Data'!AI126=0,0,IF(LOG('[1]Indicator Data'!AI126)&gt;LOG(DF$2),10,IF(LOG('[1]Indicator Data'!AI126)&lt;LOG(DF$3),0,10-(LOG(DF$2)-LOG('[1]Indicator Data'!AI126))/(LOG(DF$2)-LOG(DF$3))*10))),1)</f>
        <v>6.2</v>
      </c>
      <c r="DG125" s="49">
        <f t="shared" si="120"/>
        <v>6.1</v>
      </c>
      <c r="DH125" s="47">
        <f>'[1]Indicator Data'!AJ126</f>
        <v>0</v>
      </c>
      <c r="DI125" s="47">
        <f>'[1]Indicator Data'!AK126</f>
        <v>0</v>
      </c>
      <c r="DJ125" s="49">
        <f t="shared" si="121"/>
        <v>0</v>
      </c>
      <c r="DK125" s="51">
        <f t="shared" si="122"/>
        <v>4.3</v>
      </c>
      <c r="DL125" s="20"/>
      <c r="DM125" s="52"/>
    </row>
    <row r="126" spans="1:117" s="6" customFormat="1" x14ac:dyDescent="0.3">
      <c r="A126" s="44" t="str">
        <f>'[1]Indicator Data'!A127</f>
        <v>Netherlands</v>
      </c>
      <c r="B126" s="45" t="str">
        <f>'[1]Indicator Data'!B127</f>
        <v>NLD</v>
      </c>
      <c r="C126" s="46">
        <f>ROUND(IF('[1]Indicator Data'!C127=0,0.1,IF(LOG('[1]Indicator Data'!C127)&gt;C$2,10,IF(LOG('[1]Indicator Data'!C127)&lt;C$3,0,10-(C$2-LOG('[1]Indicator Data'!C127))/(C$2-C$3)*10))),1)</f>
        <v>6.4</v>
      </c>
      <c r="D126" s="47">
        <f>ROUND(IF('[1]Indicator Data'!D127=0,0.1,IF(LOG('[1]Indicator Data'!D127)&gt;D$2,10,IF(LOG('[1]Indicator Data'!D127)&lt;D$3,0,10-(D$2-LOG('[1]Indicator Data'!D127))/(D$2-D$3)*10))),1)</f>
        <v>0.1</v>
      </c>
      <c r="E126" s="47">
        <f t="shared" si="79"/>
        <v>3.9</v>
      </c>
      <c r="F126" s="47">
        <f>IF('[1]Indicator Data'!E127="No data",0.1,(ROUND(IF('[1]Indicator Data'!E127=0,0,IF(LOG('[1]Indicator Data'!E127)&gt;F$2,10,IF(LOG('[1]Indicator Data'!E127)&lt;F$3,0,10-(F$2-LOG('[1]Indicator Data'!E127))/(F$2-F$3)*10))),1)))</f>
        <v>7.4</v>
      </c>
      <c r="G126" s="47">
        <f>ROUND(IF('[1]Indicator Data'!F127=0,0,IF(LOG('[1]Indicator Data'!F127)&gt;G$2,10,IF(LOG('[1]Indicator Data'!F127)&lt;G$3,0,10-(G$2-LOG('[1]Indicator Data'!F127))/(G$2-G$3)*10))),1)</f>
        <v>0</v>
      </c>
      <c r="H126" s="47">
        <f>ROUND(IF('[1]Indicator Data'!G127=0,0,IF(LOG('[1]Indicator Data'!G127)&gt;H$2,10,IF(LOG('[1]Indicator Data'!G127)&lt;H$3,0,10-(H$2-LOG('[1]Indicator Data'!G127))/(H$2-H$3)*10))),1)</f>
        <v>0</v>
      </c>
      <c r="I126" s="47">
        <f>ROUND(IF('[1]Indicator Data'!H127=0,0,IF(LOG('[1]Indicator Data'!H127)&gt;I$2,10,IF(LOG('[1]Indicator Data'!H127)&lt;I$3,0,10-(I$2-LOG('[1]Indicator Data'!H127))/(I$2-I$3)*10))),1)</f>
        <v>0</v>
      </c>
      <c r="J126" s="47">
        <f t="shared" si="80"/>
        <v>0</v>
      </c>
      <c r="K126" s="47">
        <f>ROUND(IF('[1]Indicator Data'!I127=0,0,IF(LOG('[1]Indicator Data'!I127)&gt;K$2,10,IF(LOG('[1]Indicator Data'!I127)&lt;K$3,0,10-(K$2-LOG('[1]Indicator Data'!I127))/(K$2-K$3)*10))),1)</f>
        <v>0</v>
      </c>
      <c r="L126" s="47">
        <f t="shared" si="81"/>
        <v>0</v>
      </c>
      <c r="M126" s="47">
        <f>ROUND(IF('[1]Indicator Data'!J127=0,0,IF(LOG('[1]Indicator Data'!J127)&gt;M$2,10,IF(LOG('[1]Indicator Data'!J127)&lt;M$3,0,10-(M$2-LOG('[1]Indicator Data'!J127))/(M$2-M$3)*10))),1)</f>
        <v>0</v>
      </c>
      <c r="N126" s="48">
        <f>'[1]Indicator Data'!C127/'[1]Indicator Data'!$CB127</f>
        <v>2.0637870819763908E-4</v>
      </c>
      <c r="O126" s="48">
        <f>'[1]Indicator Data'!D127/'[1]Indicator Data'!$CB127</f>
        <v>0</v>
      </c>
      <c r="P126" s="48">
        <f>IF(F126=0.1,"x",'[1]Indicator Data'!E127/'[1]Indicator Data'!$CB127)</f>
        <v>5.2539940095622751E-3</v>
      </c>
      <c r="Q126" s="48">
        <f>'[1]Indicator Data'!F127/'[1]Indicator Data'!$CB127</f>
        <v>0</v>
      </c>
      <c r="R126" s="48">
        <f>'[1]Indicator Data'!G127/'[1]Indicator Data'!$CB127</f>
        <v>0</v>
      </c>
      <c r="S126" s="48">
        <f>'[1]Indicator Data'!H127/'[1]Indicator Data'!$CB127</f>
        <v>0</v>
      </c>
      <c r="T126" s="48">
        <f>'[1]Indicator Data'!I127/'[1]Indicator Data'!$CB127</f>
        <v>0</v>
      </c>
      <c r="U126" s="48">
        <f>'[1]Indicator Data'!J127/'[1]Indicator Data'!$CB127</f>
        <v>0</v>
      </c>
      <c r="V126" s="47">
        <f t="shared" si="138"/>
        <v>1</v>
      </c>
      <c r="W126" s="47">
        <f t="shared" si="139"/>
        <v>0</v>
      </c>
      <c r="X126" s="47">
        <f t="shared" si="84"/>
        <v>0.5</v>
      </c>
      <c r="Y126" s="47">
        <f t="shared" si="140"/>
        <v>3.5</v>
      </c>
      <c r="Z126" s="47">
        <f t="shared" si="141"/>
        <v>0</v>
      </c>
      <c r="AA126" s="47">
        <f t="shared" si="142"/>
        <v>0</v>
      </c>
      <c r="AB126" s="47">
        <f t="shared" si="143"/>
        <v>0</v>
      </c>
      <c r="AC126" s="47">
        <f t="shared" si="89"/>
        <v>0</v>
      </c>
      <c r="AD126" s="47">
        <f t="shared" si="144"/>
        <v>0</v>
      </c>
      <c r="AE126" s="47">
        <f t="shared" si="91"/>
        <v>0</v>
      </c>
      <c r="AF126" s="47">
        <f t="shared" si="145"/>
        <v>0</v>
      </c>
      <c r="AG126" s="47">
        <f>ROUND(IF('[1]Indicator Data'!K127=0,0,IF('[1]Indicator Data'!K127&gt;AG$2,10,IF('[1]Indicator Data'!K127&lt;AG$3,0,10-(AG$2-'[1]Indicator Data'!K127)/(AG$2-AG$3)*10))),1)</f>
        <v>0</v>
      </c>
      <c r="AH126" s="47">
        <f t="shared" si="146"/>
        <v>3.7</v>
      </c>
      <c r="AI126" s="47">
        <f t="shared" si="146"/>
        <v>0.1</v>
      </c>
      <c r="AJ126" s="47">
        <f t="shared" si="147"/>
        <v>0</v>
      </c>
      <c r="AK126" s="47">
        <f t="shared" si="147"/>
        <v>0</v>
      </c>
      <c r="AL126" s="47">
        <f t="shared" si="95"/>
        <v>0</v>
      </c>
      <c r="AM126" s="47">
        <f t="shared" si="96"/>
        <v>0</v>
      </c>
      <c r="AN126" s="47">
        <f t="shared" si="97"/>
        <v>0</v>
      </c>
      <c r="AO126" s="49">
        <f t="shared" si="98"/>
        <v>2.4</v>
      </c>
      <c r="AP126" s="49">
        <f t="shared" si="123"/>
        <v>5.8</v>
      </c>
      <c r="AQ126" s="49">
        <f t="shared" si="99"/>
        <v>0</v>
      </c>
      <c r="AR126" s="49">
        <f t="shared" si="100"/>
        <v>0</v>
      </c>
      <c r="AS126" s="47">
        <f t="shared" si="101"/>
        <v>0</v>
      </c>
      <c r="AT126" s="47">
        <f>IF('[1]Indicator Data'!L127="No data","x",IF('[1]Indicator Data'!CC127&lt;1000,"x",ROUND((IF('[1]Indicator Data'!L127&gt;AT$2,10,IF('[1]Indicator Data'!L127&lt;AT$3,0,10-(AT$2-'[1]Indicator Data'!L127)/(AT$2-AT$3)*10))),1)))</f>
        <v>1</v>
      </c>
      <c r="AU126" s="49">
        <f t="shared" si="102"/>
        <v>0.5</v>
      </c>
      <c r="AV126" s="47">
        <f>IF('[1]Indicator Data'!M127="No data","x",ROUND(IF('[1]Indicator Data'!M127=0,0,IF(LOG('[1]Indicator Data'!M127)&gt;AV$2,10,IF(LOG('[1]Indicator Data'!M127)&lt;AV$3,0,10-(AV$2-LOG('[1]Indicator Data'!M127))/(AV$2-AV$3)*10))),1))</f>
        <v>0</v>
      </c>
      <c r="AW126" s="48">
        <f>IF(AV126="x","x",'[1]Indicator Data'!M127/'[1]Indicator Data'!$CB127)</f>
        <v>0</v>
      </c>
      <c r="AX126" s="47">
        <f t="shared" si="148"/>
        <v>0</v>
      </c>
      <c r="AY126" s="47">
        <f t="shared" si="124"/>
        <v>0</v>
      </c>
      <c r="AZ126" s="47" t="str">
        <f>IF('[1]Indicator Data'!N127="No data","x",ROUND(IF('[1]Indicator Data'!N127=0,0,IF(LOG('[1]Indicator Data'!N127)&gt;AZ$2,10,IF(LOG('[1]Indicator Data'!N127)&lt;AZ$3,0,10-(AZ$2-LOG('[1]Indicator Data'!N127))/(AZ$2-AZ$3)*10))),1))</f>
        <v>x</v>
      </c>
      <c r="BA126" s="48" t="str">
        <f>IF(AZ126="x","x",'[1]Indicator Data'!N127/'[1]Indicator Data'!$CB127)</f>
        <v>x</v>
      </c>
      <c r="BB126" s="47" t="str">
        <f t="shared" si="149"/>
        <v>x</v>
      </c>
      <c r="BC126" s="47" t="str">
        <f t="shared" si="125"/>
        <v>x</v>
      </c>
      <c r="BD126" s="47" t="str">
        <f>IF('[1]Indicator Data'!O127="No data","x",ROUND(IF('[1]Indicator Data'!O127=0,0,IF(LOG('[1]Indicator Data'!O127)&gt;BD$2,10,IF(LOG('[1]Indicator Data'!O127)&lt;BD$3,0,10-(BD$2-LOG('[1]Indicator Data'!O127))/(BD$2-BD$3)*10))),1))</f>
        <v>x</v>
      </c>
      <c r="BE126" s="48" t="str">
        <f>IF(BD126="x","x",'[1]Indicator Data'!O127/'[1]Indicator Data'!$CB127)</f>
        <v>x</v>
      </c>
      <c r="BF126" s="47" t="str">
        <f t="shared" si="150"/>
        <v>x</v>
      </c>
      <c r="BG126" s="47" t="str">
        <f t="shared" si="126"/>
        <v>x</v>
      </c>
      <c r="BH126" s="47" t="str">
        <f>IF('[1]Indicator Data'!P127="No data","x",ROUND(IF('[1]Indicator Data'!P127=0,0,IF(LOG('[1]Indicator Data'!P127)&gt;BH$2,10,IF(LOG('[1]Indicator Data'!P127)&lt;BH$3,0,10-(BH$2-LOG('[1]Indicator Data'!P127))/(BH$2-BH$3)*10))),1))</f>
        <v>x</v>
      </c>
      <c r="BI126" s="48" t="str">
        <f>IF(BH126="x","x",'[1]Indicator Data'!P127/'[1]Indicator Data'!$CB127)</f>
        <v>x</v>
      </c>
      <c r="BJ126" s="47" t="str">
        <f t="shared" si="151"/>
        <v>x</v>
      </c>
      <c r="BK126" s="47" t="str">
        <f t="shared" si="127"/>
        <v>x</v>
      </c>
      <c r="BL126" s="47">
        <f t="shared" si="128"/>
        <v>0</v>
      </c>
      <c r="BM126" s="47">
        <f>ROUND(IF('[1]Indicator Data'!Q127=0,0,IF(LOG('[1]Indicator Data'!Q127)&gt;BM$2,10,IF(LOG('[1]Indicator Data'!Q127)&lt;BM$3,0,10-(BM$2-LOG('[1]Indicator Data'!Q127))/(BM$2-BM$3)*10))),1)</f>
        <v>0</v>
      </c>
      <c r="BN126" s="50">
        <f>'[1]Indicator Data'!R127</f>
        <v>0</v>
      </c>
      <c r="BO126" s="47">
        <f t="shared" si="152"/>
        <v>0</v>
      </c>
      <c r="BP126" s="47">
        <f t="shared" si="108"/>
        <v>0</v>
      </c>
      <c r="BQ126" s="47">
        <f>ROUND(IF('[1]Indicator Data'!S127=0,0,IF(LOG('[1]Indicator Data'!S127)&gt;BQ$2,10,IF(LOG('[1]Indicator Data'!S127)&lt;BQ$3,0,10-(BQ$2-LOG('[1]Indicator Data'!S127))/(BQ$2-BQ$3)*10))),1)</f>
        <v>0</v>
      </c>
      <c r="BR126" s="50">
        <f>'[1]Indicator Data'!T127</f>
        <v>0</v>
      </c>
      <c r="BS126" s="47">
        <f t="shared" si="153"/>
        <v>0</v>
      </c>
      <c r="BT126" s="47">
        <f t="shared" si="110"/>
        <v>0</v>
      </c>
      <c r="BU126" s="47">
        <f t="shared" si="111"/>
        <v>0</v>
      </c>
      <c r="BV126" s="47">
        <f>ROUND(IF('[1]Indicator Data'!U127=0,0,IF(LOG('[1]Indicator Data'!U127)&gt;BV$2,10,IF(LOG('[1]Indicator Data'!U127)&lt;BV$3,0,10-(BV$2-LOG('[1]Indicator Data'!U127))/(BV$2-BV$3)*10))),1)</f>
        <v>0</v>
      </c>
      <c r="BW126" s="48">
        <f>'[1]Indicator Data'!U127/'[1]Indicator Data'!$CB127</f>
        <v>0</v>
      </c>
      <c r="BX126" s="47">
        <f t="shared" si="154"/>
        <v>0</v>
      </c>
      <c r="BY126" s="47">
        <f t="shared" si="129"/>
        <v>0</v>
      </c>
      <c r="BZ126" s="47">
        <f>ROUND(IF('[1]Indicator Data'!V127=0,0,IF(LOG('[1]Indicator Data'!V127)&gt;BZ$2,10,IF(LOG('[1]Indicator Data'!V127)&lt;BZ$3,0,10-(BZ$2-LOG('[1]Indicator Data'!V127))/(BZ$2-BZ$3)*10))),1)</f>
        <v>0</v>
      </c>
      <c r="CA126" s="48">
        <f>IF('[1]Indicator Data'!V127/'[1]Indicator Data'!$CB127&gt;1,1,'[1]Indicator Data'!V127/'[1]Indicator Data'!$CB127)</f>
        <v>0</v>
      </c>
      <c r="CB126" s="47">
        <f t="shared" si="155"/>
        <v>0</v>
      </c>
      <c r="CC126" s="47">
        <f t="shared" si="130"/>
        <v>0</v>
      </c>
      <c r="CD126" s="47">
        <f>ROUND(IF('[1]Indicator Data'!W127=0,0,IF(LOG('[1]Indicator Data'!W127)&gt;CD$2,10,IF(LOG('[1]Indicator Data'!W127)&lt;CD$3,0,10-(CD$2-LOG('[1]Indicator Data'!W127))/(CD$2-CD$3)*10))),1)</f>
        <v>0</v>
      </c>
      <c r="CE126" s="48">
        <f>'[1]Indicator Data'!W127/'[1]Indicator Data'!$CB127</f>
        <v>0</v>
      </c>
      <c r="CF126" s="47">
        <f t="shared" si="156"/>
        <v>0</v>
      </c>
      <c r="CG126" s="47">
        <f t="shared" si="131"/>
        <v>0</v>
      </c>
      <c r="CH126" s="47">
        <f t="shared" si="115"/>
        <v>0</v>
      </c>
      <c r="CI126" s="47">
        <f>IF('[1]Indicator Data'!BR127="No data","x",ROUND(IF('[1]Indicator Data'!BR127&gt;CI$2,0,IF('[1]Indicator Data'!BR127&lt;CI$3,10,(CI$2-'[1]Indicator Data'!BR127)/(CI$2-CI$3)*10)),1))</f>
        <v>0.3</v>
      </c>
      <c r="CJ126" s="47">
        <f>IF('[1]Indicator Data'!BS127="No data","x",ROUND(IF('[1]Indicator Data'!BS127&gt;CJ$2,0,IF('[1]Indicator Data'!BS127&lt;CJ$3,10,(CJ$2-'[1]Indicator Data'!BS127)/(CJ$2-CJ$3)*10)),1))</f>
        <v>0</v>
      </c>
      <c r="CK126" s="47" t="str">
        <f>IF('[1]Indicator Data'!AC127="No data","x",ROUND(IF('[1]Indicator Data'!AC127&gt;CK$2,0,IF('[1]Indicator Data'!AC127&lt;CK$3,10,(CK$2-'[1]Indicator Data'!AC127)/(CK$2-CK$3)*10)),1))</f>
        <v>x</v>
      </c>
      <c r="CL126" s="47">
        <f t="shared" si="116"/>
        <v>0.2</v>
      </c>
      <c r="CM126" s="47">
        <f>IF('[1]Indicator Data'!X127="No data","x",ROUND(IF(LOG('[1]Indicator Data'!X127)&gt;CM$2,10,IF(LOG('[1]Indicator Data'!X127)&lt;CM$3,0,10-(CM$2-LOG('[1]Indicator Data'!X127))/(CM$2-CM$3)*10)),1))</f>
        <v>9</v>
      </c>
      <c r="CN126" s="47">
        <f>IF('[1]Indicator Data'!Y127="No data","x",ROUND(IF('[1]Indicator Data'!Y127&gt;CN$2,10,IF('[1]Indicator Data'!Y127&lt;CN$3,0,10-(CN$2-'[1]Indicator Data'!Y127)/(CN$2-CN$3)*10)),1))</f>
        <v>1.9</v>
      </c>
      <c r="CO126" s="47">
        <f>IF('[1]Indicator Data'!Z127="No data","x",ROUND(IF('[1]Indicator Data'!Z127&gt;CO$2,10,IF('[1]Indicator Data'!Z127&lt;CO$3,0,10-(CO$2-'[1]Indicator Data'!Z127)/(CO$2-CO$3)*10)),1))</f>
        <v>9.1999999999999993</v>
      </c>
      <c r="CP126" s="47">
        <f>IF('[1]Indicator Data'!AA127="No data","x",ROUND(IF('[1]Indicator Data'!AA127&gt;CP$2,10,IF('[1]Indicator Data'!AA127&lt;CP$3,0,10-(CP$2-'[1]Indicator Data'!AA127)/(CP$2-CP$3)*10)),1))</f>
        <v>0.6</v>
      </c>
      <c r="CQ126" s="47">
        <f t="shared" si="132"/>
        <v>5.2</v>
      </c>
      <c r="CR126" s="47">
        <f t="shared" si="133"/>
        <v>3.5</v>
      </c>
      <c r="CS126" s="47" t="str">
        <f>IF('[1]Indicator Data'!AF127="No data","x",ROUND(IF('[1]Indicator Data'!AF127&gt;CS$2,10,IF('[1]Indicator Data'!AF127&lt;CS$3,0,10-(CS$2-'[1]Indicator Data'!AF127)/(CS$2-CS$3)*10)),1))</f>
        <v>x</v>
      </c>
      <c r="CT126" s="47">
        <f>IF('[1]Indicator Data'!AG127="No data","x",ROUND(IF('[1]Indicator Data'!AG127&gt;CT$2,10,IF('[1]Indicator Data'!AG127&lt;CT$3,0,10-(CT$2-'[1]Indicator Data'!AG127)/(CT$2-CT$3)*10)),1))</f>
        <v>0</v>
      </c>
      <c r="CU126" s="47">
        <f t="shared" si="134"/>
        <v>4.0999999999999996</v>
      </c>
      <c r="CV126" s="47">
        <f>IF('[1]Indicator Data'!AB127="No data","x",ROUND(IF('[1]Indicator Data'!AB127&gt;CV$2,10,IF('[1]Indicator Data'!AB127&lt;CV$3,0,10-(CV$2-'[1]Indicator Data'!AB127)/(CV$2-CV$3)*10)),1))</f>
        <v>0</v>
      </c>
      <c r="CW126" s="47">
        <f t="shared" si="135"/>
        <v>0.1</v>
      </c>
      <c r="CX126" s="48">
        <f>IF('[1]Indicator Data'!AD127="No data","x",'[1]Indicator Data'!AD127/'[1]Indicator Data'!$CA127)</f>
        <v>3.7438269895551606E-4</v>
      </c>
      <c r="CY126" s="47">
        <f t="shared" si="157"/>
        <v>6.3</v>
      </c>
      <c r="CZ126" s="47">
        <f>IF('[1]Indicator Data'!AE127="No data","x",ROUND(IF('[1]Indicator Data'!AE127&gt;CZ$2,0,IF('[1]Indicator Data'!AE127&lt;CZ$3,10,(CZ$2-'[1]Indicator Data'!AE127)/(CZ$2-CZ$3)*10)),1))</f>
        <v>2</v>
      </c>
      <c r="DA126" s="47">
        <f t="shared" si="136"/>
        <v>4.2</v>
      </c>
      <c r="DB126" s="47">
        <f t="shared" si="137"/>
        <v>2.8</v>
      </c>
      <c r="DC126" s="49">
        <f t="shared" si="118"/>
        <v>1.7</v>
      </c>
      <c r="DD126" s="51">
        <f t="shared" si="119"/>
        <v>2</v>
      </c>
      <c r="DE126" s="47">
        <f>ROUND(IF('[1]Indicator Data'!AH127=0,0,IF('[1]Indicator Data'!AH127&gt;DE$2,10,IF('[1]Indicator Data'!AH127&lt;DE$3,0,10-(DE$2-'[1]Indicator Data'!AH127)/(DE$2-DE$3)*10))),1)</f>
        <v>0</v>
      </c>
      <c r="DF126" s="47">
        <f>ROUND(IF('[1]Indicator Data'!AI127=0,0,IF(LOG('[1]Indicator Data'!AI127)&gt;LOG(DF$2),10,IF(LOG('[1]Indicator Data'!AI127)&lt;LOG(DF$3),0,10-(LOG(DF$2)-LOG('[1]Indicator Data'!AI127))/(LOG(DF$2)-LOG(DF$3))*10))),1)</f>
        <v>0</v>
      </c>
      <c r="DG126" s="49">
        <f t="shared" si="120"/>
        <v>0</v>
      </c>
      <c r="DH126" s="47">
        <f>'[1]Indicator Data'!AJ127</f>
        <v>0</v>
      </c>
      <c r="DI126" s="47">
        <f>'[1]Indicator Data'!AK127</f>
        <v>0</v>
      </c>
      <c r="DJ126" s="49">
        <f t="shared" si="121"/>
        <v>0</v>
      </c>
      <c r="DK126" s="51">
        <f t="shared" si="122"/>
        <v>0</v>
      </c>
      <c r="DL126" s="20"/>
      <c r="DM126" s="52"/>
    </row>
    <row r="127" spans="1:117" s="6" customFormat="1" x14ac:dyDescent="0.3">
      <c r="A127" s="44" t="str">
        <f>'[1]Indicator Data'!A128</f>
        <v>New Zealand</v>
      </c>
      <c r="B127" s="45" t="str">
        <f>'[1]Indicator Data'!B128</f>
        <v>NZL</v>
      </c>
      <c r="C127" s="46">
        <f>ROUND(IF('[1]Indicator Data'!C128=0,0.1,IF(LOG('[1]Indicator Data'!C128)&gt;C$2,10,IF(LOG('[1]Indicator Data'!C128)&lt;C$3,0,10-(C$2-LOG('[1]Indicator Data'!C128))/(C$2-C$3)*10))),1)</f>
        <v>7.2</v>
      </c>
      <c r="D127" s="47">
        <f>ROUND(IF('[1]Indicator Data'!D128=0,0.1,IF(LOG('[1]Indicator Data'!D128)&gt;D$2,10,IF(LOG('[1]Indicator Data'!D128)&lt;D$3,0,10-(D$2-LOG('[1]Indicator Data'!D128))/(D$2-D$3)*10))),1)</f>
        <v>7.6</v>
      </c>
      <c r="E127" s="47">
        <f t="shared" si="79"/>
        <v>7.4</v>
      </c>
      <c r="F127" s="47">
        <f>IF('[1]Indicator Data'!E128="No data",0.1,(ROUND(IF('[1]Indicator Data'!E128=0,0,IF(LOG('[1]Indicator Data'!E128)&gt;F$2,10,IF(LOG('[1]Indicator Data'!E128)&lt;F$3,0,10-(F$2-LOG('[1]Indicator Data'!E128))/(F$2-F$3)*10))),1)))</f>
        <v>5.3</v>
      </c>
      <c r="G127" s="47">
        <f>ROUND(IF('[1]Indicator Data'!F128=0,0,IF(LOG('[1]Indicator Data'!F128)&gt;G$2,10,IF(LOG('[1]Indicator Data'!F128)&lt;G$3,0,10-(G$2-LOG('[1]Indicator Data'!F128))/(G$2-G$3)*10))),1)</f>
        <v>6.1</v>
      </c>
      <c r="H127" s="47">
        <f>ROUND(IF('[1]Indicator Data'!G128=0,0,IF(LOG('[1]Indicator Data'!G128)&gt;H$2,10,IF(LOG('[1]Indicator Data'!G128)&lt;H$3,0,10-(H$2-LOG('[1]Indicator Data'!G128))/(H$2-H$3)*10))),1)</f>
        <v>4.9000000000000004</v>
      </c>
      <c r="I127" s="47">
        <f>ROUND(IF('[1]Indicator Data'!H128=0,0,IF(LOG('[1]Indicator Data'!H128)&gt;I$2,10,IF(LOG('[1]Indicator Data'!H128)&lt;I$3,0,10-(I$2-LOG('[1]Indicator Data'!H128))/(I$2-I$3)*10))),1)</f>
        <v>0</v>
      </c>
      <c r="J127" s="47">
        <f t="shared" si="80"/>
        <v>2.8</v>
      </c>
      <c r="K127" s="47">
        <f>ROUND(IF('[1]Indicator Data'!I128=0,0,IF(LOG('[1]Indicator Data'!I128)&gt;K$2,10,IF(LOG('[1]Indicator Data'!I128)&lt;K$3,0,10-(K$2-LOG('[1]Indicator Data'!I128))/(K$2-K$3)*10))),1)</f>
        <v>5.7</v>
      </c>
      <c r="L127" s="47">
        <f t="shared" si="81"/>
        <v>4.4000000000000004</v>
      </c>
      <c r="M127" s="47">
        <f>ROUND(IF('[1]Indicator Data'!J128=0,0,IF(LOG('[1]Indicator Data'!J128)&gt;M$2,10,IF(LOG('[1]Indicator Data'!J128)&lt;M$3,0,10-(M$2-LOG('[1]Indicator Data'!J128))/(M$2-M$3)*10))),1)</f>
        <v>0</v>
      </c>
      <c r="N127" s="48">
        <f>'[1]Indicator Data'!C128/'[1]Indicator Data'!$CB128</f>
        <v>1.6121157579495424E-3</v>
      </c>
      <c r="O127" s="48">
        <f>'[1]Indicator Data'!D128/'[1]Indicator Data'!$CB128</f>
        <v>4.3378111158837163E-4</v>
      </c>
      <c r="P127" s="48">
        <f>IF(F127=0.1,"x",'[1]Indicator Data'!E128/'[1]Indicator Data'!$CB128)</f>
        <v>2.8400882538821685E-3</v>
      </c>
      <c r="Q127" s="48">
        <f>'[1]Indicator Data'!F128/'[1]Indicator Data'!$CB128</f>
        <v>1.0691337534553186E-5</v>
      </c>
      <c r="R127" s="48">
        <f>'[1]Indicator Data'!G128/'[1]Indicator Data'!$CB128</f>
        <v>1.9854517783490697E-3</v>
      </c>
      <c r="S127" s="48">
        <f>'[1]Indicator Data'!H128/'[1]Indicator Data'!$CB128</f>
        <v>0</v>
      </c>
      <c r="T127" s="48">
        <f>'[1]Indicator Data'!I128/'[1]Indicator Data'!$CB128</f>
        <v>1.5620073728184404E-3</v>
      </c>
      <c r="U127" s="48">
        <f>'[1]Indicator Data'!J128/'[1]Indicator Data'!$CB128</f>
        <v>0</v>
      </c>
      <c r="V127" s="47">
        <f t="shared" si="138"/>
        <v>8.1</v>
      </c>
      <c r="W127" s="47">
        <f t="shared" si="139"/>
        <v>4.3</v>
      </c>
      <c r="X127" s="47">
        <f t="shared" si="84"/>
        <v>6.6</v>
      </c>
      <c r="Y127" s="47">
        <f t="shared" si="140"/>
        <v>1.9</v>
      </c>
      <c r="Z127" s="47">
        <f t="shared" si="141"/>
        <v>7.8</v>
      </c>
      <c r="AA127" s="47">
        <f t="shared" si="142"/>
        <v>1.1000000000000001</v>
      </c>
      <c r="AB127" s="47">
        <f t="shared" si="143"/>
        <v>0</v>
      </c>
      <c r="AC127" s="47">
        <f t="shared" si="89"/>
        <v>0.6</v>
      </c>
      <c r="AD127" s="47">
        <f t="shared" si="144"/>
        <v>1.6</v>
      </c>
      <c r="AE127" s="47">
        <f t="shared" si="91"/>
        <v>1.1000000000000001</v>
      </c>
      <c r="AF127" s="47">
        <f t="shared" si="145"/>
        <v>0</v>
      </c>
      <c r="AG127" s="47">
        <f>ROUND(IF('[1]Indicator Data'!K128=0,0,IF('[1]Indicator Data'!K128&gt;AG$2,10,IF('[1]Indicator Data'!K128&lt;AG$3,0,10-(AG$2-'[1]Indicator Data'!K128)/(AG$2-AG$3)*10))),1)</f>
        <v>1.9</v>
      </c>
      <c r="AH127" s="47">
        <f t="shared" si="146"/>
        <v>7.7</v>
      </c>
      <c r="AI127" s="47">
        <f t="shared" si="146"/>
        <v>6</v>
      </c>
      <c r="AJ127" s="47">
        <f t="shared" si="147"/>
        <v>3</v>
      </c>
      <c r="AK127" s="47">
        <f t="shared" si="147"/>
        <v>0</v>
      </c>
      <c r="AL127" s="47">
        <f t="shared" si="95"/>
        <v>1.6</v>
      </c>
      <c r="AM127" s="47">
        <f t="shared" si="96"/>
        <v>3.7</v>
      </c>
      <c r="AN127" s="47">
        <f t="shared" si="97"/>
        <v>0</v>
      </c>
      <c r="AO127" s="49">
        <f t="shared" si="98"/>
        <v>7</v>
      </c>
      <c r="AP127" s="49">
        <f t="shared" si="123"/>
        <v>3.8</v>
      </c>
      <c r="AQ127" s="49">
        <f t="shared" si="99"/>
        <v>7</v>
      </c>
      <c r="AR127" s="49">
        <f t="shared" si="100"/>
        <v>2.9</v>
      </c>
      <c r="AS127" s="47">
        <f t="shared" si="101"/>
        <v>1</v>
      </c>
      <c r="AT127" s="47">
        <f>IF('[1]Indicator Data'!L128="No data","x",IF('[1]Indicator Data'!CC128&lt;1000,"x",ROUND((IF('[1]Indicator Data'!L128&gt;AT$2,10,IF('[1]Indicator Data'!L128&lt;AT$3,0,10-(AT$2-'[1]Indicator Data'!L128)/(AT$2-AT$3)*10))),1)))</f>
        <v>2.9</v>
      </c>
      <c r="AU127" s="49">
        <f t="shared" si="102"/>
        <v>2</v>
      </c>
      <c r="AV127" s="47" t="str">
        <f>IF('[1]Indicator Data'!M128="No data","x",ROUND(IF('[1]Indicator Data'!M128=0,0,IF(LOG('[1]Indicator Data'!M128)&gt;AV$2,10,IF(LOG('[1]Indicator Data'!M128)&lt;AV$3,0,10-(AV$2-LOG('[1]Indicator Data'!M128))/(AV$2-AV$3)*10))),1))</f>
        <v>x</v>
      </c>
      <c r="AW127" s="48" t="str">
        <f>IF(AV127="x","x",'[1]Indicator Data'!M128/'[1]Indicator Data'!$CB128)</f>
        <v>x</v>
      </c>
      <c r="AX127" s="47" t="str">
        <f t="shared" si="148"/>
        <v>x</v>
      </c>
      <c r="AY127" s="47" t="str">
        <f t="shared" si="124"/>
        <v>x</v>
      </c>
      <c r="AZ127" s="47" t="str">
        <f>IF('[1]Indicator Data'!N128="No data","x",ROUND(IF('[1]Indicator Data'!N128=0,0,IF(LOG('[1]Indicator Data'!N128)&gt;AZ$2,10,IF(LOG('[1]Indicator Data'!N128)&lt;AZ$3,0,10-(AZ$2-LOG('[1]Indicator Data'!N128))/(AZ$2-AZ$3)*10))),1))</f>
        <v>x</v>
      </c>
      <c r="BA127" s="48" t="str">
        <f>IF(AZ127="x","x",'[1]Indicator Data'!N128/'[1]Indicator Data'!$CB128)</f>
        <v>x</v>
      </c>
      <c r="BB127" s="47" t="str">
        <f t="shared" si="149"/>
        <v>x</v>
      </c>
      <c r="BC127" s="47" t="str">
        <f t="shared" si="125"/>
        <v>x</v>
      </c>
      <c r="BD127" s="47" t="str">
        <f>IF('[1]Indicator Data'!O128="No data","x",ROUND(IF('[1]Indicator Data'!O128=0,0,IF(LOG('[1]Indicator Data'!O128)&gt;BD$2,10,IF(LOG('[1]Indicator Data'!O128)&lt;BD$3,0,10-(BD$2-LOG('[1]Indicator Data'!O128))/(BD$2-BD$3)*10))),1))</f>
        <v>x</v>
      </c>
      <c r="BE127" s="48" t="str">
        <f>IF(BD127="x","x",'[1]Indicator Data'!O128/'[1]Indicator Data'!$CB128)</f>
        <v>x</v>
      </c>
      <c r="BF127" s="47" t="str">
        <f t="shared" si="150"/>
        <v>x</v>
      </c>
      <c r="BG127" s="47" t="str">
        <f t="shared" si="126"/>
        <v>x</v>
      </c>
      <c r="BH127" s="47" t="str">
        <f>IF('[1]Indicator Data'!P128="No data","x",ROUND(IF('[1]Indicator Data'!P128=0,0,IF(LOG('[1]Indicator Data'!P128)&gt;BH$2,10,IF(LOG('[1]Indicator Data'!P128)&lt;BH$3,0,10-(BH$2-LOG('[1]Indicator Data'!P128))/(BH$2-BH$3)*10))),1))</f>
        <v>x</v>
      </c>
      <c r="BI127" s="48" t="str">
        <f>IF(BH127="x","x",'[1]Indicator Data'!P128/'[1]Indicator Data'!$CB128)</f>
        <v>x</v>
      </c>
      <c r="BJ127" s="47" t="str">
        <f t="shared" si="151"/>
        <v>x</v>
      </c>
      <c r="BK127" s="47" t="str">
        <f t="shared" si="127"/>
        <v>x</v>
      </c>
      <c r="BL127" s="47" t="str">
        <f t="shared" si="128"/>
        <v>x</v>
      </c>
      <c r="BM127" s="47">
        <f>ROUND(IF('[1]Indicator Data'!Q128=0,0,IF(LOG('[1]Indicator Data'!Q128)&gt;BM$2,10,IF(LOG('[1]Indicator Data'!Q128)&lt;BM$3,0,10-(BM$2-LOG('[1]Indicator Data'!Q128))/(BM$2-BM$3)*10))),1)</f>
        <v>0</v>
      </c>
      <c r="BN127" s="50">
        <f>'[1]Indicator Data'!R128</f>
        <v>0</v>
      </c>
      <c r="BO127" s="47">
        <f t="shared" si="152"/>
        <v>0</v>
      </c>
      <c r="BP127" s="47">
        <f t="shared" si="108"/>
        <v>0</v>
      </c>
      <c r="BQ127" s="47">
        <f>ROUND(IF('[1]Indicator Data'!S128=0,0,IF(LOG('[1]Indicator Data'!S128)&gt;BQ$2,10,IF(LOG('[1]Indicator Data'!S128)&lt;BQ$3,0,10-(BQ$2-LOG('[1]Indicator Data'!S128))/(BQ$2-BQ$3)*10))),1)</f>
        <v>0</v>
      </c>
      <c r="BR127" s="50">
        <f>'[1]Indicator Data'!T128</f>
        <v>0</v>
      </c>
      <c r="BS127" s="47">
        <f t="shared" si="153"/>
        <v>0</v>
      </c>
      <c r="BT127" s="47">
        <f t="shared" si="110"/>
        <v>0</v>
      </c>
      <c r="BU127" s="47">
        <f t="shared" si="111"/>
        <v>0</v>
      </c>
      <c r="BV127" s="47">
        <f>ROUND(IF('[1]Indicator Data'!U128=0,0,IF(LOG('[1]Indicator Data'!U128)&gt;BV$2,10,IF(LOG('[1]Indicator Data'!U128)&lt;BV$3,0,10-(BV$2-LOG('[1]Indicator Data'!U128))/(BV$2-BV$3)*10))),1)</f>
        <v>0</v>
      </c>
      <c r="BW127" s="48">
        <f>'[1]Indicator Data'!U128/'[1]Indicator Data'!$CB128</f>
        <v>0</v>
      </c>
      <c r="BX127" s="47">
        <f t="shared" si="154"/>
        <v>0</v>
      </c>
      <c r="BY127" s="47">
        <f t="shared" si="129"/>
        <v>0</v>
      </c>
      <c r="BZ127" s="47">
        <f>ROUND(IF('[1]Indicator Data'!V128=0,0,IF(LOG('[1]Indicator Data'!V128)&gt;BZ$2,10,IF(LOG('[1]Indicator Data'!V128)&lt;BZ$3,0,10-(BZ$2-LOG('[1]Indicator Data'!V128))/(BZ$2-BZ$3)*10))),1)</f>
        <v>0</v>
      </c>
      <c r="CA127" s="48">
        <f>IF('[1]Indicator Data'!V128/'[1]Indicator Data'!$CB128&gt;1,1,'[1]Indicator Data'!V128/'[1]Indicator Data'!$CB128)</f>
        <v>0</v>
      </c>
      <c r="CB127" s="47">
        <f t="shared" si="155"/>
        <v>0</v>
      </c>
      <c r="CC127" s="47">
        <f t="shared" si="130"/>
        <v>0</v>
      </c>
      <c r="CD127" s="47">
        <f>ROUND(IF('[1]Indicator Data'!W128=0,0,IF(LOG('[1]Indicator Data'!W128)&gt;CD$2,10,IF(LOG('[1]Indicator Data'!W128)&lt;CD$3,0,10-(CD$2-LOG('[1]Indicator Data'!W128))/(CD$2-CD$3)*10))),1)</f>
        <v>5.7</v>
      </c>
      <c r="CE127" s="48">
        <f>'[1]Indicator Data'!W128/'[1]Indicator Data'!$CB128</f>
        <v>2.3117802060538019E-2</v>
      </c>
      <c r="CF127" s="47">
        <f t="shared" si="156"/>
        <v>0.2</v>
      </c>
      <c r="CG127" s="47">
        <f t="shared" si="131"/>
        <v>3.4</v>
      </c>
      <c r="CH127" s="47">
        <f t="shared" si="115"/>
        <v>1</v>
      </c>
      <c r="CI127" s="47">
        <f>IF('[1]Indicator Data'!BR128="No data","x",ROUND(IF('[1]Indicator Data'!BR128&gt;CI$2,0,IF('[1]Indicator Data'!BR128&lt;CI$3,10,(CI$2-'[1]Indicator Data'!BR128)/(CI$2-CI$3)*10)),1))</f>
        <v>0</v>
      </c>
      <c r="CJ127" s="47">
        <f>IF('[1]Indicator Data'!BS128="No data","x",ROUND(IF('[1]Indicator Data'!BS128&gt;CJ$2,0,IF('[1]Indicator Data'!BS128&lt;CJ$3,10,(CJ$2-'[1]Indicator Data'!BS128)/(CJ$2-CJ$3)*10)),1))</f>
        <v>0</v>
      </c>
      <c r="CK127" s="47" t="str">
        <f>IF('[1]Indicator Data'!AC128="No data","x",ROUND(IF('[1]Indicator Data'!AC128&gt;CK$2,0,IF('[1]Indicator Data'!AC128&lt;CK$3,10,(CK$2-'[1]Indicator Data'!AC128)/(CK$2-CK$3)*10)),1))</f>
        <v>x</v>
      </c>
      <c r="CL127" s="47">
        <f t="shared" si="116"/>
        <v>0</v>
      </c>
      <c r="CM127" s="47">
        <f>IF('[1]Indicator Data'!X128="No data","x",ROUND(IF(LOG('[1]Indicator Data'!X128)&gt;CM$2,10,IF(LOG('[1]Indicator Data'!X128)&lt;CM$3,0,10-(CM$2-LOG('[1]Indicator Data'!X128))/(CM$2-CM$3)*10)),1))</f>
        <v>4.2</v>
      </c>
      <c r="CN127" s="47">
        <f>IF('[1]Indicator Data'!Y128="No data","x",ROUND(IF('[1]Indicator Data'!Y128&gt;CN$2,10,IF('[1]Indicator Data'!Y128&lt;CN$3,0,10-(CN$2-'[1]Indicator Data'!Y128)/(CN$2-CN$3)*10)),1))</f>
        <v>4.4000000000000004</v>
      </c>
      <c r="CO127" s="47">
        <f>IF('[1]Indicator Data'!Z128="No data","x",ROUND(IF('[1]Indicator Data'!Z128&gt;CO$2,10,IF('[1]Indicator Data'!Z128&lt;CO$3,0,10-(CO$2-'[1]Indicator Data'!Z128)/(CO$2-CO$3)*10)),1))</f>
        <v>8.6999999999999993</v>
      </c>
      <c r="CP127" s="47">
        <f>IF('[1]Indicator Data'!AA128="No data","x",ROUND(IF('[1]Indicator Data'!AA128&gt;CP$2,10,IF('[1]Indicator Data'!AA128&lt;CP$3,0,10-(CP$2-'[1]Indicator Data'!AA128)/(CP$2-CP$3)*10)),1))</f>
        <v>1.7</v>
      </c>
      <c r="CQ127" s="47">
        <f t="shared" si="132"/>
        <v>4.8</v>
      </c>
      <c r="CR127" s="47">
        <f t="shared" si="133"/>
        <v>3.2</v>
      </c>
      <c r="CS127" s="47" t="str">
        <f>IF('[1]Indicator Data'!AF128="No data","x",ROUND(IF('[1]Indicator Data'!AF128&gt;CS$2,10,IF('[1]Indicator Data'!AF128&lt;CS$3,0,10-(CS$2-'[1]Indicator Data'!AF128)/(CS$2-CS$3)*10)),1))</f>
        <v>x</v>
      </c>
      <c r="CT127" s="47">
        <f>IF('[1]Indicator Data'!AG128="No data","x",ROUND(IF('[1]Indicator Data'!AG128&gt;CT$2,10,IF('[1]Indicator Data'!AG128&lt;CT$3,0,10-(CT$2-'[1]Indicator Data'!AG128)/(CT$2-CT$3)*10)),1))</f>
        <v>0.8</v>
      </c>
      <c r="CU127" s="47">
        <f t="shared" si="134"/>
        <v>4</v>
      </c>
      <c r="CV127" s="47">
        <f>IF('[1]Indicator Data'!AB128="No data","x",ROUND(IF('[1]Indicator Data'!AB128&gt;CV$2,10,IF('[1]Indicator Data'!AB128&lt;CV$3,0,10-(CV$2-'[1]Indicator Data'!AB128)/(CV$2-CV$3)*10)),1))</f>
        <v>0</v>
      </c>
      <c r="CW127" s="47">
        <f t="shared" si="135"/>
        <v>0</v>
      </c>
      <c r="CX127" s="48">
        <f>IF('[1]Indicator Data'!AD128="No data","x",'[1]Indicator Data'!AD128/'[1]Indicator Data'!$CA128)</f>
        <v>5.6965310469236973E-4</v>
      </c>
      <c r="CY127" s="47">
        <f t="shared" si="157"/>
        <v>4.3</v>
      </c>
      <c r="CZ127" s="47">
        <f>IF('[1]Indicator Data'!AE128="No data","x",ROUND(IF('[1]Indicator Data'!AE128&gt;CZ$2,0,IF('[1]Indicator Data'!AE128&lt;CZ$3,10,(CZ$2-'[1]Indicator Data'!AE128)/(CZ$2-CZ$3)*10)),1))</f>
        <v>2</v>
      </c>
      <c r="DA127" s="47">
        <f t="shared" si="136"/>
        <v>3.2</v>
      </c>
      <c r="DB127" s="47">
        <f t="shared" si="137"/>
        <v>2.4</v>
      </c>
      <c r="DC127" s="49">
        <f t="shared" si="118"/>
        <v>2.2000000000000002</v>
      </c>
      <c r="DD127" s="51">
        <f t="shared" si="119"/>
        <v>4.5</v>
      </c>
      <c r="DE127" s="47">
        <f>ROUND(IF('[1]Indicator Data'!AH128=0,0,IF('[1]Indicator Data'!AH128&gt;DE$2,10,IF('[1]Indicator Data'!AH128&lt;DE$3,0,10-(DE$2-'[1]Indicator Data'!AH128)/(DE$2-DE$3)*10))),1)</f>
        <v>0</v>
      </c>
      <c r="DF127" s="47">
        <f>ROUND(IF('[1]Indicator Data'!AI128=0,0,IF(LOG('[1]Indicator Data'!AI128)&gt;LOG(DF$2),10,IF(LOG('[1]Indicator Data'!AI128)&lt;LOG(DF$3),0,10-(LOG(DF$2)-LOG('[1]Indicator Data'!AI128))/(LOG(DF$2)-LOG(DF$3))*10))),1)</f>
        <v>0</v>
      </c>
      <c r="DG127" s="49">
        <f t="shared" si="120"/>
        <v>0</v>
      </c>
      <c r="DH127" s="47">
        <f>'[1]Indicator Data'!AJ128</f>
        <v>0</v>
      </c>
      <c r="DI127" s="47">
        <f>'[1]Indicator Data'!AK128</f>
        <v>0</v>
      </c>
      <c r="DJ127" s="49">
        <f t="shared" si="121"/>
        <v>0</v>
      </c>
      <c r="DK127" s="51">
        <f t="shared" si="122"/>
        <v>0</v>
      </c>
      <c r="DL127" s="20"/>
      <c r="DM127" s="52"/>
    </row>
    <row r="128" spans="1:117" s="6" customFormat="1" x14ac:dyDescent="0.3">
      <c r="A128" s="44" t="str">
        <f>'[1]Indicator Data'!A129</f>
        <v>Nicaragua</v>
      </c>
      <c r="B128" s="45" t="str">
        <f>'[1]Indicator Data'!B129</f>
        <v>NIC</v>
      </c>
      <c r="C128" s="46">
        <f>ROUND(IF('[1]Indicator Data'!C129=0,0.1,IF(LOG('[1]Indicator Data'!C129)&gt;C$2,10,IF(LOG('[1]Indicator Data'!C129)&lt;C$3,0,10-(C$2-LOG('[1]Indicator Data'!C129))/(C$2-C$3)*10))),1)</f>
        <v>7.8</v>
      </c>
      <c r="D128" s="47">
        <f>ROUND(IF('[1]Indicator Data'!D129=0,0.1,IF(LOG('[1]Indicator Data'!D129)&gt;D$2,10,IF(LOG('[1]Indicator Data'!D129)&lt;D$3,0,10-(D$2-LOG('[1]Indicator Data'!D129))/(D$2-D$3)*10))),1)</f>
        <v>9.6999999999999993</v>
      </c>
      <c r="E128" s="47">
        <f t="shared" si="79"/>
        <v>8.9</v>
      </c>
      <c r="F128" s="47">
        <f>IF('[1]Indicator Data'!E129="No data",0.1,(ROUND(IF('[1]Indicator Data'!E129=0,0,IF(LOG('[1]Indicator Data'!E129)&gt;F$2,10,IF(LOG('[1]Indicator Data'!E129)&lt;F$3,0,10-(F$2-LOG('[1]Indicator Data'!E129))/(F$2-F$3)*10))),1)))</f>
        <v>6.3</v>
      </c>
      <c r="G128" s="47">
        <f>ROUND(IF('[1]Indicator Data'!F129=0,0,IF(LOG('[1]Indicator Data'!F129)&gt;G$2,10,IF(LOG('[1]Indicator Data'!F129)&lt;G$3,0,10-(G$2-LOG('[1]Indicator Data'!F129))/(G$2-G$3)*10))),1)</f>
        <v>7.1</v>
      </c>
      <c r="H128" s="47">
        <f>ROUND(IF('[1]Indicator Data'!G129=0,0,IF(LOG('[1]Indicator Data'!G129)&gt;H$2,10,IF(LOG('[1]Indicator Data'!G129)&lt;H$3,0,10-(H$2-LOG('[1]Indicator Data'!G129))/(H$2-H$3)*10))),1)</f>
        <v>5.7</v>
      </c>
      <c r="I128" s="47">
        <f>ROUND(IF('[1]Indicator Data'!H129=0,0,IF(LOG('[1]Indicator Data'!H129)&gt;I$2,10,IF(LOG('[1]Indicator Data'!H129)&lt;I$3,0,10-(I$2-LOG('[1]Indicator Data'!H129))/(I$2-I$3)*10))),1)</f>
        <v>6.4</v>
      </c>
      <c r="J128" s="47">
        <f t="shared" si="80"/>
        <v>6.1</v>
      </c>
      <c r="K128" s="47">
        <f>ROUND(IF('[1]Indicator Data'!I129=0,0,IF(LOG('[1]Indicator Data'!I129)&gt;K$2,10,IF(LOG('[1]Indicator Data'!I129)&lt;K$3,0,10-(K$2-LOG('[1]Indicator Data'!I129))/(K$2-K$3)*10))),1)</f>
        <v>5.2</v>
      </c>
      <c r="L128" s="47">
        <f t="shared" si="81"/>
        <v>5.7</v>
      </c>
      <c r="M128" s="47">
        <f>ROUND(IF('[1]Indicator Data'!J129=0,0,IF(LOG('[1]Indicator Data'!J129)&gt;M$2,10,IF(LOG('[1]Indicator Data'!J129)&lt;M$3,0,10-(M$2-LOG('[1]Indicator Data'!J129))/(M$2-M$3)*10))),1)</f>
        <v>8.9</v>
      </c>
      <c r="N128" s="48">
        <f>'[1]Indicator Data'!C129/'[1]Indicator Data'!$CB129</f>
        <v>2.0901460172743584E-3</v>
      </c>
      <c r="O128" s="48">
        <f>'[1]Indicator Data'!D129/'[1]Indicator Data'!$CB129</f>
        <v>1.3013315934472282E-3</v>
      </c>
      <c r="P128" s="48">
        <f>IF(F128=0.1,"x",'[1]Indicator Data'!E129/'[1]Indicator Data'!$CB129)</f>
        <v>5.6237663256994011E-3</v>
      </c>
      <c r="Q128" s="48">
        <f>'[1]Indicator Data'!F129/'[1]Indicator Data'!$CB129</f>
        <v>3.0012430394975017E-5</v>
      </c>
      <c r="R128" s="48">
        <f>'[1]Indicator Data'!G129/'[1]Indicator Data'!$CB129</f>
        <v>3.1252629459130447E-3</v>
      </c>
      <c r="S128" s="48">
        <f>'[1]Indicator Data'!H129/'[1]Indicator Data'!$CB129</f>
        <v>4.8811570921010104E-5</v>
      </c>
      <c r="T128" s="48">
        <f>'[1]Indicator Data'!I129/'[1]Indicator Data'!$CB129</f>
        <v>6.3087984110698201E-4</v>
      </c>
      <c r="U128" s="48">
        <f>'[1]Indicator Data'!J129/'[1]Indicator Data'!$CB129</f>
        <v>6.1771603800878545E-3</v>
      </c>
      <c r="V128" s="47">
        <f t="shared" si="138"/>
        <v>10</v>
      </c>
      <c r="W128" s="47">
        <f t="shared" si="139"/>
        <v>10</v>
      </c>
      <c r="X128" s="47">
        <f t="shared" si="84"/>
        <v>10</v>
      </c>
      <c r="Y128" s="47">
        <f t="shared" si="140"/>
        <v>3.7</v>
      </c>
      <c r="Z128" s="47">
        <f t="shared" si="141"/>
        <v>8.8000000000000007</v>
      </c>
      <c r="AA128" s="47">
        <f t="shared" si="142"/>
        <v>1.7</v>
      </c>
      <c r="AB128" s="47">
        <f t="shared" si="143"/>
        <v>0.1</v>
      </c>
      <c r="AC128" s="47">
        <f t="shared" si="89"/>
        <v>0.9</v>
      </c>
      <c r="AD128" s="47">
        <f t="shared" si="144"/>
        <v>0.6</v>
      </c>
      <c r="AE128" s="47">
        <f t="shared" si="91"/>
        <v>0.8</v>
      </c>
      <c r="AF128" s="47">
        <f t="shared" si="145"/>
        <v>2.1</v>
      </c>
      <c r="AG128" s="47">
        <f>ROUND(IF('[1]Indicator Data'!K129=0,0,IF('[1]Indicator Data'!K129&gt;AG$2,10,IF('[1]Indicator Data'!K129&lt;AG$3,0,10-(AG$2-'[1]Indicator Data'!K129)/(AG$2-AG$3)*10))),1)</f>
        <v>5.7</v>
      </c>
      <c r="AH128" s="47">
        <f t="shared" si="146"/>
        <v>8.9</v>
      </c>
      <c r="AI128" s="47">
        <f t="shared" si="146"/>
        <v>9.9</v>
      </c>
      <c r="AJ128" s="47">
        <f t="shared" si="147"/>
        <v>3.7</v>
      </c>
      <c r="AK128" s="47">
        <f t="shared" si="147"/>
        <v>3.3</v>
      </c>
      <c r="AL128" s="47">
        <f t="shared" si="95"/>
        <v>3.5</v>
      </c>
      <c r="AM128" s="47">
        <f t="shared" si="96"/>
        <v>2.9</v>
      </c>
      <c r="AN128" s="47">
        <f t="shared" si="97"/>
        <v>6.6</v>
      </c>
      <c r="AO128" s="49">
        <f t="shared" si="98"/>
        <v>9.5</v>
      </c>
      <c r="AP128" s="49">
        <f t="shared" si="123"/>
        <v>5.0999999999999996</v>
      </c>
      <c r="AQ128" s="49">
        <f t="shared" si="99"/>
        <v>8.1</v>
      </c>
      <c r="AR128" s="49">
        <f t="shared" si="100"/>
        <v>3.6</v>
      </c>
      <c r="AS128" s="47">
        <f t="shared" si="101"/>
        <v>6.2</v>
      </c>
      <c r="AT128" s="47">
        <f>IF('[1]Indicator Data'!L129="No data","x",IF('[1]Indicator Data'!CC129&lt;1000,"x",ROUND((IF('[1]Indicator Data'!L129&gt;AT$2,10,IF('[1]Indicator Data'!L129&lt;AT$3,0,10-(AT$2-'[1]Indicator Data'!L129)/(AT$2-AT$3)*10))),1)))</f>
        <v>1.9</v>
      </c>
      <c r="AU128" s="49">
        <f t="shared" si="102"/>
        <v>4.0999999999999996</v>
      </c>
      <c r="AV128" s="47" t="str">
        <f>IF('[1]Indicator Data'!M129="No data","x",ROUND(IF('[1]Indicator Data'!M129=0,0,IF(LOG('[1]Indicator Data'!M129)&gt;AV$2,10,IF(LOG('[1]Indicator Data'!M129)&lt;AV$3,0,10-(AV$2-LOG('[1]Indicator Data'!M129))/(AV$2-AV$3)*10))),1))</f>
        <v>x</v>
      </c>
      <c r="AW128" s="48" t="str">
        <f>IF(AV128="x","x",'[1]Indicator Data'!M129/'[1]Indicator Data'!$CB129)</f>
        <v>x</v>
      </c>
      <c r="AX128" s="47" t="str">
        <f t="shared" si="148"/>
        <v>x</v>
      </c>
      <c r="AY128" s="47" t="str">
        <f t="shared" si="124"/>
        <v>x</v>
      </c>
      <c r="AZ128" s="47" t="str">
        <f>IF('[1]Indicator Data'!N129="No data","x",ROUND(IF('[1]Indicator Data'!N129=0,0,IF(LOG('[1]Indicator Data'!N129)&gt;AZ$2,10,IF(LOG('[1]Indicator Data'!N129)&lt;AZ$3,0,10-(AZ$2-LOG('[1]Indicator Data'!N129))/(AZ$2-AZ$3)*10))),1))</f>
        <v>x</v>
      </c>
      <c r="BA128" s="48" t="str">
        <f>IF(AZ128="x","x",'[1]Indicator Data'!N129/'[1]Indicator Data'!$CB129)</f>
        <v>x</v>
      </c>
      <c r="BB128" s="47" t="str">
        <f t="shared" si="149"/>
        <v>x</v>
      </c>
      <c r="BC128" s="47" t="str">
        <f t="shared" si="125"/>
        <v>x</v>
      </c>
      <c r="BD128" s="47" t="str">
        <f>IF('[1]Indicator Data'!O129="No data","x",ROUND(IF('[1]Indicator Data'!O129=0,0,IF(LOG('[1]Indicator Data'!O129)&gt;BD$2,10,IF(LOG('[1]Indicator Data'!O129)&lt;BD$3,0,10-(BD$2-LOG('[1]Indicator Data'!O129))/(BD$2-BD$3)*10))),1))</f>
        <v>x</v>
      </c>
      <c r="BE128" s="48" t="str">
        <f>IF(BD128="x","x",'[1]Indicator Data'!O129/'[1]Indicator Data'!$CB129)</f>
        <v>x</v>
      </c>
      <c r="BF128" s="47" t="str">
        <f t="shared" si="150"/>
        <v>x</v>
      </c>
      <c r="BG128" s="47" t="str">
        <f t="shared" si="126"/>
        <v>x</v>
      </c>
      <c r="BH128" s="47" t="str">
        <f>IF('[1]Indicator Data'!P129="No data","x",ROUND(IF('[1]Indicator Data'!P129=0,0,IF(LOG('[1]Indicator Data'!P129)&gt;BH$2,10,IF(LOG('[1]Indicator Data'!P129)&lt;BH$3,0,10-(BH$2-LOG('[1]Indicator Data'!P129))/(BH$2-BH$3)*10))),1))</f>
        <v>x</v>
      </c>
      <c r="BI128" s="48" t="str">
        <f>IF(BH128="x","x",'[1]Indicator Data'!P129/'[1]Indicator Data'!$CB129)</f>
        <v>x</v>
      </c>
      <c r="BJ128" s="47" t="str">
        <f t="shared" si="151"/>
        <v>x</v>
      </c>
      <c r="BK128" s="47" t="str">
        <f t="shared" si="127"/>
        <v>x</v>
      </c>
      <c r="BL128" s="47" t="str">
        <f t="shared" si="128"/>
        <v>x</v>
      </c>
      <c r="BM128" s="47">
        <f>ROUND(IF('[1]Indicator Data'!Q129=0,0,IF(LOG('[1]Indicator Data'!Q129)&gt;BM$2,10,IF(LOG('[1]Indicator Data'!Q129)&lt;BM$3,0,10-(BM$2-LOG('[1]Indicator Data'!Q129))/(BM$2-BM$3)*10))),1)</f>
        <v>7.9</v>
      </c>
      <c r="BN128" s="50">
        <f>'[1]Indicator Data'!R129</f>
        <v>0.51144853099999998</v>
      </c>
      <c r="BO128" s="47">
        <f t="shared" si="152"/>
        <v>5.0999999999999996</v>
      </c>
      <c r="BP128" s="47">
        <f t="shared" si="108"/>
        <v>6.7</v>
      </c>
      <c r="BQ128" s="47">
        <f>ROUND(IF('[1]Indicator Data'!S129=0,0,IF(LOG('[1]Indicator Data'!S129)&gt;BQ$2,10,IF(LOG('[1]Indicator Data'!S129)&lt;BQ$3,0,10-(BQ$2-LOG('[1]Indicator Data'!S129))/(BQ$2-BQ$3)*10))),1)</f>
        <v>7.8</v>
      </c>
      <c r="BR128" s="50">
        <f>'[1]Indicator Data'!T129</f>
        <v>0.42563073699999998</v>
      </c>
      <c r="BS128" s="47">
        <f t="shared" si="153"/>
        <v>4.3</v>
      </c>
      <c r="BT128" s="47">
        <f t="shared" si="110"/>
        <v>6.4</v>
      </c>
      <c r="BU128" s="47">
        <f t="shared" si="111"/>
        <v>6.6</v>
      </c>
      <c r="BV128" s="47">
        <f>ROUND(IF('[1]Indicator Data'!U129=0,0,IF(LOG('[1]Indicator Data'!U129)&gt;BV$2,10,IF(LOG('[1]Indicator Data'!U129)&lt;BV$3,0,10-(BV$2-LOG('[1]Indicator Data'!U129))/(BV$2-BV$3)*10))),1)</f>
        <v>8.1999999999999993</v>
      </c>
      <c r="BW128" s="48">
        <f>'[1]Indicator Data'!U129/'[1]Indicator Data'!$CB129</f>
        <v>0.84363472060097966</v>
      </c>
      <c r="BX128" s="47">
        <f t="shared" si="154"/>
        <v>9.4</v>
      </c>
      <c r="BY128" s="47">
        <f t="shared" si="129"/>
        <v>8.9</v>
      </c>
      <c r="BZ128" s="47">
        <f>ROUND(IF('[1]Indicator Data'!V129=0,0,IF(LOG('[1]Indicator Data'!V129)&gt;BZ$2,10,IF(LOG('[1]Indicator Data'!V129)&lt;BZ$3,0,10-(BZ$2-LOG('[1]Indicator Data'!V129))/(BZ$2-BZ$3)*10))),1)</f>
        <v>8.1</v>
      </c>
      <c r="CA128" s="48">
        <f>IF('[1]Indicator Data'!V129/'[1]Indicator Data'!$CB129&gt;1,1,'[1]Indicator Data'!V129/'[1]Indicator Data'!$CB129)</f>
        <v>0.77471249459700176</v>
      </c>
      <c r="CB128" s="47">
        <f t="shared" si="155"/>
        <v>7.7</v>
      </c>
      <c r="CC128" s="47">
        <f t="shared" si="130"/>
        <v>7.9</v>
      </c>
      <c r="CD128" s="47">
        <f>ROUND(IF('[1]Indicator Data'!W129=0,0,IF(LOG('[1]Indicator Data'!W129)&gt;CD$2,10,IF(LOG('[1]Indicator Data'!W129)&lt;CD$3,0,10-(CD$2-LOG('[1]Indicator Data'!W129))/(CD$2-CD$3)*10))),1)</f>
        <v>8.1999999999999993</v>
      </c>
      <c r="CE128" s="48">
        <f>'[1]Indicator Data'!W129/'[1]Indicator Data'!$CB129</f>
        <v>0.91416740799671736</v>
      </c>
      <c r="CF128" s="47">
        <f t="shared" si="156"/>
        <v>9.1</v>
      </c>
      <c r="CG128" s="47">
        <f t="shared" si="131"/>
        <v>8.6999999999999993</v>
      </c>
      <c r="CH128" s="47">
        <f t="shared" si="115"/>
        <v>8.1</v>
      </c>
      <c r="CI128" s="47">
        <f>IF('[1]Indicator Data'!BR129="No data","x",ROUND(IF('[1]Indicator Data'!BR129&gt;CI$2,0,IF('[1]Indicator Data'!BR129&lt;CI$3,10,(CI$2-'[1]Indicator Data'!BR129)/(CI$2-CI$3)*10)),1))</f>
        <v>2.8</v>
      </c>
      <c r="CJ128" s="47">
        <f>IF('[1]Indicator Data'!BS129="No data","x",ROUND(IF('[1]Indicator Data'!BS129&gt;CJ$2,0,IF('[1]Indicator Data'!BS129&lt;CJ$3,10,(CJ$2-'[1]Indicator Data'!BS129)/(CJ$2-CJ$3)*10)),1))</f>
        <v>3.1</v>
      </c>
      <c r="CK128" s="47" t="str">
        <f>IF('[1]Indicator Data'!AC129="No data","x",ROUND(IF('[1]Indicator Data'!AC129&gt;CK$2,0,IF('[1]Indicator Data'!AC129&lt;CK$3,10,(CK$2-'[1]Indicator Data'!AC129)/(CK$2-CK$3)*10)),1))</f>
        <v>x</v>
      </c>
      <c r="CL128" s="47">
        <f t="shared" si="116"/>
        <v>3</v>
      </c>
      <c r="CM128" s="47">
        <f>IF('[1]Indicator Data'!X129="No data","x",ROUND(IF(LOG('[1]Indicator Data'!X129)&gt;CM$2,10,IF(LOG('[1]Indicator Data'!X129)&lt;CM$3,0,10-(CM$2-LOG('[1]Indicator Data'!X129))/(CM$2-CM$3)*10)),1))</f>
        <v>5.8</v>
      </c>
      <c r="CN128" s="47">
        <f>IF('[1]Indicator Data'!Y129="No data","x",ROUND(IF('[1]Indicator Data'!Y129&gt;CN$2,10,IF('[1]Indicator Data'!Y129&lt;CN$3,0,10-(CN$2-'[1]Indicator Data'!Y129)/(CN$2-CN$3)*10)),1))</f>
        <v>3.3</v>
      </c>
      <c r="CO128" s="47">
        <f>IF('[1]Indicator Data'!Z129="No data","x",ROUND(IF('[1]Indicator Data'!Z129&gt;CO$2,10,IF('[1]Indicator Data'!Z129&lt;CO$3,0,10-(CO$2-'[1]Indicator Data'!Z129)/(CO$2-CO$3)*10)),1))</f>
        <v>5.9</v>
      </c>
      <c r="CP128" s="47" t="str">
        <f>IF('[1]Indicator Data'!AA129="No data","x",ROUND(IF('[1]Indicator Data'!AA129&gt;CP$2,10,IF('[1]Indicator Data'!AA129&lt;CP$3,0,10-(CP$2-'[1]Indicator Data'!AA129)/(CP$2-CP$3)*10)),1))</f>
        <v>x</v>
      </c>
      <c r="CQ128" s="47">
        <f t="shared" si="132"/>
        <v>5</v>
      </c>
      <c r="CR128" s="47">
        <f t="shared" si="133"/>
        <v>4.3</v>
      </c>
      <c r="CS128" s="47">
        <f>IF('[1]Indicator Data'!AF129="No data","x",ROUND(IF('[1]Indicator Data'!AF129&gt;CS$2,10,IF('[1]Indicator Data'!AF129&lt;CS$3,0,10-(CS$2-'[1]Indicator Data'!AF129)/(CS$2-CS$3)*10)),1))</f>
        <v>4.7</v>
      </c>
      <c r="CT128" s="47">
        <f>IF('[1]Indicator Data'!AG129="No data","x",ROUND(IF('[1]Indicator Data'!AG129&gt;CT$2,10,IF('[1]Indicator Data'!AG129&lt;CT$3,0,10-(CT$2-'[1]Indicator Data'!AG129)/(CT$2-CT$3)*10)),1))</f>
        <v>3.3</v>
      </c>
      <c r="CU128" s="47">
        <f t="shared" si="134"/>
        <v>4.5999999999999996</v>
      </c>
      <c r="CV128" s="47">
        <f>IF('[1]Indicator Data'!AB129="No data","x",ROUND(IF('[1]Indicator Data'!AB129&gt;CV$2,10,IF('[1]Indicator Data'!AB129&lt;CV$3,0,10-(CV$2-'[1]Indicator Data'!AB129)/(CV$2-CV$3)*10)),1))</f>
        <v>2.2000000000000002</v>
      </c>
      <c r="CW128" s="47">
        <f t="shared" si="135"/>
        <v>2.7</v>
      </c>
      <c r="CX128" s="48">
        <f>IF('[1]Indicator Data'!AD129="No data","x",'[1]Indicator Data'!AD129/'[1]Indicator Data'!$CA129)</f>
        <v>6.0079516296493316E-5</v>
      </c>
      <c r="CY128" s="47">
        <f t="shared" si="157"/>
        <v>9.4</v>
      </c>
      <c r="CZ128" s="47">
        <f>IF('[1]Indicator Data'!AE129="No data","x",ROUND(IF('[1]Indicator Data'!AE129&gt;CZ$2,0,IF('[1]Indicator Data'!AE129&lt;CZ$3,10,(CZ$2-'[1]Indicator Data'!AE129)/(CZ$2-CZ$3)*10)),1))</f>
        <v>2</v>
      </c>
      <c r="DA128" s="47">
        <f t="shared" si="136"/>
        <v>5.7</v>
      </c>
      <c r="DB128" s="47">
        <f t="shared" si="137"/>
        <v>4.3</v>
      </c>
      <c r="DC128" s="49">
        <f t="shared" si="118"/>
        <v>5.9</v>
      </c>
      <c r="DD128" s="51">
        <f t="shared" si="119"/>
        <v>6.6</v>
      </c>
      <c r="DE128" s="47">
        <f>ROUND(IF('[1]Indicator Data'!AH129=0,0,IF('[1]Indicator Data'!AH129&gt;DE$2,10,IF('[1]Indicator Data'!AH129&lt;DE$3,0,10-(DE$2-'[1]Indicator Data'!AH129)/(DE$2-DE$3)*10))),1)</f>
        <v>1.4</v>
      </c>
      <c r="DF128" s="47">
        <f>ROUND(IF('[1]Indicator Data'!AI129=0,0,IF(LOG('[1]Indicator Data'!AI129)&gt;LOG(DF$2),10,IF(LOG('[1]Indicator Data'!AI129)&lt;LOG(DF$3),0,10-(LOG(DF$2)-LOG('[1]Indicator Data'!AI129))/(LOG(DF$2)-LOG(DF$3))*10))),1)</f>
        <v>4.9000000000000004</v>
      </c>
      <c r="DG128" s="49">
        <f t="shared" si="120"/>
        <v>3.3</v>
      </c>
      <c r="DH128" s="47">
        <f>'[1]Indicator Data'!AJ129</f>
        <v>0</v>
      </c>
      <c r="DI128" s="47">
        <f>'[1]Indicator Data'!AK129</f>
        <v>0</v>
      </c>
      <c r="DJ128" s="49">
        <f t="shared" si="121"/>
        <v>0</v>
      </c>
      <c r="DK128" s="51">
        <f t="shared" si="122"/>
        <v>2.2999999999999998</v>
      </c>
      <c r="DL128" s="20"/>
      <c r="DM128" s="52"/>
    </row>
    <row r="129" spans="1:117" s="6" customFormat="1" x14ac:dyDescent="0.3">
      <c r="A129" s="44" t="str">
        <f>'[1]Indicator Data'!A130</f>
        <v>Niger</v>
      </c>
      <c r="B129" s="45" t="str">
        <f>'[1]Indicator Data'!B130</f>
        <v>NER</v>
      </c>
      <c r="C129" s="46">
        <f>ROUND(IF('[1]Indicator Data'!C130=0,0.1,IF(LOG('[1]Indicator Data'!C130)&gt;C$2,10,IF(LOG('[1]Indicator Data'!C130)&lt;C$3,0,10-(C$2-LOG('[1]Indicator Data'!C130))/(C$2-C$3)*10))),1)</f>
        <v>0.1</v>
      </c>
      <c r="D129" s="47">
        <f>ROUND(IF('[1]Indicator Data'!D130=0,0.1,IF(LOG('[1]Indicator Data'!D130)&gt;D$2,10,IF(LOG('[1]Indicator Data'!D130)&lt;D$3,0,10-(D$2-LOG('[1]Indicator Data'!D130))/(D$2-D$3)*10))),1)</f>
        <v>0.1</v>
      </c>
      <c r="E129" s="47">
        <f t="shared" si="79"/>
        <v>0.1</v>
      </c>
      <c r="F129" s="47">
        <f>IF('[1]Indicator Data'!E130="No data",0.1,(ROUND(IF('[1]Indicator Data'!E130=0,0,IF(LOG('[1]Indicator Data'!E130)&gt;F$2,10,IF(LOG('[1]Indicator Data'!E130)&lt;F$3,0,10-(F$2-LOG('[1]Indicator Data'!E130))/(F$2-F$3)*10))),1)))</f>
        <v>8.1999999999999993</v>
      </c>
      <c r="G129" s="47">
        <f>ROUND(IF('[1]Indicator Data'!F130=0,0,IF(LOG('[1]Indicator Data'!F130)&gt;G$2,10,IF(LOG('[1]Indicator Data'!F130)&lt;G$3,0,10-(G$2-LOG('[1]Indicator Data'!F130))/(G$2-G$3)*10))),1)</f>
        <v>0</v>
      </c>
      <c r="H129" s="47">
        <f>ROUND(IF('[1]Indicator Data'!G130=0,0,IF(LOG('[1]Indicator Data'!G130)&gt;H$2,10,IF(LOG('[1]Indicator Data'!G130)&lt;H$3,0,10-(H$2-LOG('[1]Indicator Data'!G130))/(H$2-H$3)*10))),1)</f>
        <v>0</v>
      </c>
      <c r="I129" s="47">
        <f>ROUND(IF('[1]Indicator Data'!H130=0,0,IF(LOG('[1]Indicator Data'!H130)&gt;I$2,10,IF(LOG('[1]Indicator Data'!H130)&lt;I$3,0,10-(I$2-LOG('[1]Indicator Data'!H130))/(I$2-I$3)*10))),1)</f>
        <v>0</v>
      </c>
      <c r="J129" s="47">
        <f t="shared" si="80"/>
        <v>0</v>
      </c>
      <c r="K129" s="47">
        <f>ROUND(IF('[1]Indicator Data'!I130=0,0,IF(LOG('[1]Indicator Data'!I130)&gt;K$2,10,IF(LOG('[1]Indicator Data'!I130)&lt;K$3,0,10-(K$2-LOG('[1]Indicator Data'!I130))/(K$2-K$3)*10))),1)</f>
        <v>0</v>
      </c>
      <c r="L129" s="47">
        <f t="shared" si="81"/>
        <v>0</v>
      </c>
      <c r="M129" s="47">
        <f>ROUND(IF('[1]Indicator Data'!J130=0,0,IF(LOG('[1]Indicator Data'!J130)&gt;M$2,10,IF(LOG('[1]Indicator Data'!J130)&lt;M$3,0,10-(M$2-LOG('[1]Indicator Data'!J130))/(M$2-M$3)*10))),1)</f>
        <v>10</v>
      </c>
      <c r="N129" s="48">
        <f>'[1]Indicator Data'!C130/'[1]Indicator Data'!$CB130</f>
        <v>0</v>
      </c>
      <c r="O129" s="48">
        <f>'[1]Indicator Data'!D130/'[1]Indicator Data'!$CB130</f>
        <v>0</v>
      </c>
      <c r="P129" s="48">
        <f>IF(F129=0.1,"x",'[1]Indicator Data'!E130/'[1]Indicator Data'!$CB130)</f>
        <v>9.7025341232685313E-3</v>
      </c>
      <c r="Q129" s="48">
        <f>'[1]Indicator Data'!F130/'[1]Indicator Data'!$CB130</f>
        <v>0</v>
      </c>
      <c r="R129" s="48">
        <f>'[1]Indicator Data'!G130/'[1]Indicator Data'!$CB130</f>
        <v>0</v>
      </c>
      <c r="S129" s="48">
        <f>'[1]Indicator Data'!H130/'[1]Indicator Data'!$CB130</f>
        <v>0</v>
      </c>
      <c r="T129" s="48">
        <f>'[1]Indicator Data'!I130/'[1]Indicator Data'!$CB130</f>
        <v>0</v>
      </c>
      <c r="U129" s="48">
        <f>'[1]Indicator Data'!J130/'[1]Indicator Data'!$CB130</f>
        <v>3.420274873991485E-2</v>
      </c>
      <c r="V129" s="47">
        <f t="shared" si="138"/>
        <v>0</v>
      </c>
      <c r="W129" s="47">
        <f t="shared" si="139"/>
        <v>0</v>
      </c>
      <c r="X129" s="47">
        <f t="shared" si="84"/>
        <v>0</v>
      </c>
      <c r="Y129" s="47">
        <f t="shared" si="140"/>
        <v>6.5</v>
      </c>
      <c r="Z129" s="47">
        <f t="shared" si="141"/>
        <v>0</v>
      </c>
      <c r="AA129" s="47">
        <f t="shared" si="142"/>
        <v>0</v>
      </c>
      <c r="AB129" s="47">
        <f t="shared" si="143"/>
        <v>0</v>
      </c>
      <c r="AC129" s="47">
        <f t="shared" si="89"/>
        <v>0</v>
      </c>
      <c r="AD129" s="47">
        <f t="shared" si="144"/>
        <v>0</v>
      </c>
      <c r="AE129" s="47">
        <f t="shared" si="91"/>
        <v>0</v>
      </c>
      <c r="AF129" s="47">
        <f t="shared" si="145"/>
        <v>10</v>
      </c>
      <c r="AG129" s="47">
        <f>ROUND(IF('[1]Indicator Data'!K130=0,0,IF('[1]Indicator Data'!K130&gt;AG$2,10,IF('[1]Indicator Data'!K130&lt;AG$3,0,10-(AG$2-'[1]Indicator Data'!K130)/(AG$2-AG$3)*10))),1)</f>
        <v>9.5</v>
      </c>
      <c r="AH129" s="47">
        <f t="shared" si="146"/>
        <v>0.1</v>
      </c>
      <c r="AI129" s="47">
        <f t="shared" si="146"/>
        <v>0.1</v>
      </c>
      <c r="AJ129" s="47">
        <f t="shared" si="147"/>
        <v>0</v>
      </c>
      <c r="AK129" s="47">
        <f t="shared" si="147"/>
        <v>0</v>
      </c>
      <c r="AL129" s="47">
        <f t="shared" si="95"/>
        <v>0</v>
      </c>
      <c r="AM129" s="47">
        <f t="shared" si="96"/>
        <v>0</v>
      </c>
      <c r="AN129" s="47">
        <f t="shared" si="97"/>
        <v>10</v>
      </c>
      <c r="AO129" s="49">
        <f t="shared" si="98"/>
        <v>0.1</v>
      </c>
      <c r="AP129" s="49">
        <f t="shared" si="123"/>
        <v>7.4</v>
      </c>
      <c r="AQ129" s="49">
        <f t="shared" si="99"/>
        <v>0</v>
      </c>
      <c r="AR129" s="49">
        <f t="shared" si="100"/>
        <v>0</v>
      </c>
      <c r="AS129" s="47">
        <f t="shared" si="101"/>
        <v>9.8000000000000007</v>
      </c>
      <c r="AT129" s="47">
        <f>IF('[1]Indicator Data'!L130="No data","x",IF('[1]Indicator Data'!CC130&lt;1000,"x",ROUND((IF('[1]Indicator Data'!L130&gt;AT$2,10,IF('[1]Indicator Data'!L130&lt;AT$3,0,10-(AT$2-'[1]Indicator Data'!L130)/(AT$2-AT$3)*10))),1)))</f>
        <v>2.9</v>
      </c>
      <c r="AU129" s="49">
        <f t="shared" si="102"/>
        <v>6.4</v>
      </c>
      <c r="AV129" s="47">
        <f>IF('[1]Indicator Data'!M130="No data","x",ROUND(IF('[1]Indicator Data'!M130=0,0,IF(LOG('[1]Indicator Data'!M130)&gt;AV$2,10,IF(LOG('[1]Indicator Data'!M130)&lt;AV$3,0,10-(AV$2-LOG('[1]Indicator Data'!M130))/(AV$2-AV$3)*10))),1))</f>
        <v>8.8000000000000007</v>
      </c>
      <c r="AW129" s="48">
        <f>IF(AV129="x","x",'[1]Indicator Data'!M130/'[1]Indicator Data'!$CB130)</f>
        <v>0.7428947966822963</v>
      </c>
      <c r="AX129" s="47">
        <f t="shared" si="148"/>
        <v>8.3000000000000007</v>
      </c>
      <c r="AY129" s="47">
        <f t="shared" si="124"/>
        <v>8.6</v>
      </c>
      <c r="AZ129" s="47">
        <f>IF('[1]Indicator Data'!N130="No data","x",ROUND(IF('[1]Indicator Data'!N130=0,0,IF(LOG('[1]Indicator Data'!N130)&gt;AZ$2,10,IF(LOG('[1]Indicator Data'!N130)&lt;AZ$3,0,10-(AZ$2-LOG('[1]Indicator Data'!N130))/(AZ$2-AZ$3)*10))),1))</f>
        <v>0</v>
      </c>
      <c r="BA129" s="48">
        <f>IF(AZ129="x","x",'[1]Indicator Data'!N130/'[1]Indicator Data'!$CB130)</f>
        <v>0</v>
      </c>
      <c r="BB129" s="47">
        <f t="shared" si="149"/>
        <v>0</v>
      </c>
      <c r="BC129" s="47">
        <f t="shared" si="125"/>
        <v>0</v>
      </c>
      <c r="BD129" s="47">
        <f>IF('[1]Indicator Data'!O130="No data","x",ROUND(IF('[1]Indicator Data'!O130=0,0,IF(LOG('[1]Indicator Data'!O130)&gt;BD$2,10,IF(LOG('[1]Indicator Data'!O130)&lt;BD$3,0,10-(BD$2-LOG('[1]Indicator Data'!O130))/(BD$2-BD$3)*10))),1))</f>
        <v>6.8</v>
      </c>
      <c r="BE129" s="48">
        <f>IF(BD129="x","x",'[1]Indicator Data'!O130/'[1]Indicator Data'!$CB130)</f>
        <v>5.9331336534265257E-3</v>
      </c>
      <c r="BF129" s="47">
        <f t="shared" si="150"/>
        <v>0.6</v>
      </c>
      <c r="BG129" s="47">
        <f t="shared" si="126"/>
        <v>4.4000000000000004</v>
      </c>
      <c r="BH129" s="47">
        <f>IF('[1]Indicator Data'!P130="No data","x",ROUND(IF('[1]Indicator Data'!P130=0,0,IF(LOG('[1]Indicator Data'!P130)&gt;BH$2,10,IF(LOG('[1]Indicator Data'!P130)&lt;BH$3,0,10-(BH$2-LOG('[1]Indicator Data'!P130))/(BH$2-BH$3)*10))),1))</f>
        <v>0</v>
      </c>
      <c r="BI129" s="48">
        <f>IF(BH129="x","x",'[1]Indicator Data'!P130/'[1]Indicator Data'!$CB130)</f>
        <v>0</v>
      </c>
      <c r="BJ129" s="47">
        <f t="shared" si="151"/>
        <v>0</v>
      </c>
      <c r="BK129" s="47">
        <f t="shared" si="127"/>
        <v>0</v>
      </c>
      <c r="BL129" s="47">
        <f t="shared" si="128"/>
        <v>4.4000000000000004</v>
      </c>
      <c r="BM129" s="47">
        <f>ROUND(IF('[1]Indicator Data'!Q130=0,0,IF(LOG('[1]Indicator Data'!Q130)&gt;BM$2,10,IF(LOG('[1]Indicator Data'!Q130)&lt;BM$3,0,10-(BM$2-LOG('[1]Indicator Data'!Q130))/(BM$2-BM$3)*10))),1)</f>
        <v>0</v>
      </c>
      <c r="BN129" s="50">
        <f>'[1]Indicator Data'!R130</f>
        <v>0</v>
      </c>
      <c r="BO129" s="47">
        <f t="shared" si="152"/>
        <v>0</v>
      </c>
      <c r="BP129" s="47">
        <f t="shared" si="108"/>
        <v>0</v>
      </c>
      <c r="BQ129" s="47">
        <f>ROUND(IF('[1]Indicator Data'!S130=0,0,IF(LOG('[1]Indicator Data'!S130)&gt;BQ$2,10,IF(LOG('[1]Indicator Data'!S130)&lt;BQ$3,0,10-(BQ$2-LOG('[1]Indicator Data'!S130))/(BQ$2-BQ$3)*10))),1)</f>
        <v>9.1</v>
      </c>
      <c r="BR129" s="50">
        <f>'[1]Indicator Data'!T130</f>
        <v>0.979048433</v>
      </c>
      <c r="BS129" s="47">
        <f t="shared" si="153"/>
        <v>9.8000000000000007</v>
      </c>
      <c r="BT129" s="47">
        <f t="shared" si="110"/>
        <v>9.5</v>
      </c>
      <c r="BU129" s="47">
        <f t="shared" si="111"/>
        <v>6.9</v>
      </c>
      <c r="BV129" s="47">
        <f>ROUND(IF('[1]Indicator Data'!U130=0,0,IF(LOG('[1]Indicator Data'!U130)&gt;BV$2,10,IF(LOG('[1]Indicator Data'!U130)&lt;BV$3,0,10-(BV$2-LOG('[1]Indicator Data'!U130))/(BV$2-BV$3)*10))),1)</f>
        <v>7.5</v>
      </c>
      <c r="BW129" s="48">
        <f>'[1]Indicator Data'!U130/'[1]Indicator Data'!$CB130</f>
        <v>8.5882256422533054E-2</v>
      </c>
      <c r="BX129" s="47">
        <f t="shared" si="154"/>
        <v>1</v>
      </c>
      <c r="BY129" s="47">
        <f t="shared" si="129"/>
        <v>5.0999999999999996</v>
      </c>
      <c r="BZ129" s="47">
        <f>ROUND(IF('[1]Indicator Data'!V130=0,0,IF(LOG('[1]Indicator Data'!V130)&gt;BZ$2,10,IF(LOG('[1]Indicator Data'!V130)&lt;BZ$3,0,10-(BZ$2-LOG('[1]Indicator Data'!V130))/(BZ$2-BZ$3)*10))),1)</f>
        <v>9</v>
      </c>
      <c r="CA129" s="48">
        <f>IF('[1]Indicator Data'!V130/'[1]Indicator Data'!$CB130&gt;1,1,'[1]Indicator Data'!V130/'[1]Indicator Data'!$CB130)</f>
        <v>0.98361867213525322</v>
      </c>
      <c r="CB129" s="47">
        <f t="shared" si="155"/>
        <v>9.8000000000000007</v>
      </c>
      <c r="CC129" s="47">
        <f t="shared" si="130"/>
        <v>9.4</v>
      </c>
      <c r="CD129" s="47">
        <f>ROUND(IF('[1]Indicator Data'!W130=0,0,IF(LOG('[1]Indicator Data'!W130)&gt;CD$2,10,IF(LOG('[1]Indicator Data'!W130)&lt;CD$3,0,10-(CD$2-LOG('[1]Indicator Data'!W130))/(CD$2-CD$3)*10))),1)</f>
        <v>8.9</v>
      </c>
      <c r="CE129" s="48">
        <f>'[1]Indicator Data'!W130/'[1]Indicator Data'!$CB130</f>
        <v>0.84475211603628442</v>
      </c>
      <c r="CF129" s="47">
        <f t="shared" si="156"/>
        <v>8.4</v>
      </c>
      <c r="CG129" s="47">
        <f t="shared" si="131"/>
        <v>8.6999999999999993</v>
      </c>
      <c r="CH129" s="47">
        <f t="shared" si="115"/>
        <v>7.9</v>
      </c>
      <c r="CI129" s="47">
        <f>IF('[1]Indicator Data'!BR130="No data","x",ROUND(IF('[1]Indicator Data'!BR130&gt;CI$2,0,IF('[1]Indicator Data'!BR130&lt;CI$3,10,(CI$2-'[1]Indicator Data'!BR130)/(CI$2-CI$3)*10)),1))</f>
        <v>9.6</v>
      </c>
      <c r="CJ129" s="47">
        <f>IF('[1]Indicator Data'!BS130="No data","x",ROUND(IF('[1]Indicator Data'!BS130&gt;CJ$2,0,IF('[1]Indicator Data'!BS130&lt;CJ$3,10,(CJ$2-'[1]Indicator Data'!BS130)/(CJ$2-CJ$3)*10)),1))</f>
        <v>8.3000000000000007</v>
      </c>
      <c r="CK129" s="47">
        <f>IF('[1]Indicator Data'!AC130="No data","x",ROUND(IF('[1]Indicator Data'!AC130&gt;CK$2,0,IF('[1]Indicator Data'!AC130&lt;CK$3,10,(CK$2-'[1]Indicator Data'!AC130)/(CK$2-CK$3)*10)),1))</f>
        <v>9.1</v>
      </c>
      <c r="CL129" s="47">
        <f t="shared" si="116"/>
        <v>9</v>
      </c>
      <c r="CM129" s="47">
        <f>IF('[1]Indicator Data'!X130="No data","x",ROUND(IF(LOG('[1]Indicator Data'!X130)&gt;CM$2,10,IF(LOG('[1]Indicator Data'!X130)&lt;CM$3,0,10-(CM$2-LOG('[1]Indicator Data'!X130))/(CM$2-CM$3)*10)),1))</f>
        <v>4.2</v>
      </c>
      <c r="CN129" s="47">
        <f>IF('[1]Indicator Data'!Y130="No data","x",ROUND(IF('[1]Indicator Data'!Y130&gt;CN$2,10,IF('[1]Indicator Data'!Y130&lt;CN$3,0,10-(CN$2-'[1]Indicator Data'!Y130)/(CN$2-CN$3)*10)),1))</f>
        <v>8.9</v>
      </c>
      <c r="CO129" s="47">
        <f>IF('[1]Indicator Data'!Z130="No data","x",ROUND(IF('[1]Indicator Data'!Z130&gt;CO$2,10,IF('[1]Indicator Data'!Z130&lt;CO$3,0,10-(CO$2-'[1]Indicator Data'!Z130)/(CO$2-CO$3)*10)),1))</f>
        <v>1.7</v>
      </c>
      <c r="CP129" s="47">
        <f>IF('[1]Indicator Data'!AA130="No data","x",ROUND(IF('[1]Indicator Data'!AA130&gt;CP$2,10,IF('[1]Indicator Data'!AA130&lt;CP$3,0,10-(CP$2-'[1]Indicator Data'!AA130)/(CP$2-CP$3)*10)),1))</f>
        <v>9.8000000000000007</v>
      </c>
      <c r="CQ129" s="47">
        <f t="shared" si="132"/>
        <v>6.2</v>
      </c>
      <c r="CR129" s="47">
        <f t="shared" si="133"/>
        <v>7.1</v>
      </c>
      <c r="CS129" s="47">
        <f>IF('[1]Indicator Data'!AF130="No data","x",ROUND(IF('[1]Indicator Data'!AF130&gt;CS$2,10,IF('[1]Indicator Data'!AF130&lt;CS$3,0,10-(CS$2-'[1]Indicator Data'!AF130)/(CS$2-CS$3)*10)),1))</f>
        <v>6.5</v>
      </c>
      <c r="CT129" s="47">
        <f>IF('[1]Indicator Data'!AG130="No data","x",ROUND(IF('[1]Indicator Data'!AG130&gt;CT$2,10,IF('[1]Indicator Data'!AG130&lt;CT$3,0,10-(CT$2-'[1]Indicator Data'!AG130)/(CT$2-CT$3)*10)),1))</f>
        <v>9.9</v>
      </c>
      <c r="CU129" s="47">
        <f t="shared" si="134"/>
        <v>6.8</v>
      </c>
      <c r="CV129" s="47">
        <f>IF('[1]Indicator Data'!AB130="No data","x",ROUND(IF('[1]Indicator Data'!AB130&gt;CV$2,10,IF('[1]Indicator Data'!AB130&lt;CV$3,0,10-(CV$2-'[1]Indicator Data'!AB130)/(CV$2-CV$3)*10)),1))</f>
        <v>10</v>
      </c>
      <c r="CW129" s="47">
        <f t="shared" si="135"/>
        <v>9.3000000000000007</v>
      </c>
      <c r="CX129" s="48" t="str">
        <f>IF('[1]Indicator Data'!AD130="No data","x",'[1]Indicator Data'!AD130/'[1]Indicator Data'!$CA130)</f>
        <v>x</v>
      </c>
      <c r="CY129" s="47" t="str">
        <f t="shared" si="157"/>
        <v>x</v>
      </c>
      <c r="CZ129" s="47">
        <f>IF('[1]Indicator Data'!AE130="No data","x",ROUND(IF('[1]Indicator Data'!AE130&gt;CZ$2,0,IF('[1]Indicator Data'!AE130&lt;CZ$3,10,(CZ$2-'[1]Indicator Data'!AE130)/(CZ$2-CZ$3)*10)),1))</f>
        <v>8</v>
      </c>
      <c r="DA129" s="47">
        <f t="shared" si="136"/>
        <v>8</v>
      </c>
      <c r="DB129" s="47">
        <f t="shared" si="137"/>
        <v>8</v>
      </c>
      <c r="DC129" s="49">
        <f t="shared" si="118"/>
        <v>7.1</v>
      </c>
      <c r="DD129" s="51">
        <f t="shared" si="119"/>
        <v>4.4000000000000004</v>
      </c>
      <c r="DE129" s="47">
        <f>ROUND(IF('[1]Indicator Data'!AH130=0,0,IF('[1]Indicator Data'!AH130&gt;DE$2,10,IF('[1]Indicator Data'!AH130&lt;DE$3,0,10-(DE$2-'[1]Indicator Data'!AH130)/(DE$2-DE$3)*10))),1)</f>
        <v>9.1999999999999993</v>
      </c>
      <c r="DF129" s="47">
        <f>ROUND(IF('[1]Indicator Data'!AI130=0,0,IF(LOG('[1]Indicator Data'!AI130)&gt;LOG(DF$2),10,IF(LOG('[1]Indicator Data'!AI130)&lt;LOG(DF$3),0,10-(LOG(DF$2)-LOG('[1]Indicator Data'!AI130))/(LOG(DF$2)-LOG(DF$3))*10))),1)</f>
        <v>9</v>
      </c>
      <c r="DG129" s="49">
        <f t="shared" si="120"/>
        <v>9.1</v>
      </c>
      <c r="DH129" s="47">
        <f>'[1]Indicator Data'!AJ130</f>
        <v>0</v>
      </c>
      <c r="DI129" s="47">
        <f>'[1]Indicator Data'!AK130</f>
        <v>5</v>
      </c>
      <c r="DJ129" s="49">
        <f t="shared" si="121"/>
        <v>9</v>
      </c>
      <c r="DK129" s="51">
        <f t="shared" si="122"/>
        <v>9</v>
      </c>
      <c r="DL129" s="20"/>
      <c r="DM129" s="52"/>
    </row>
    <row r="130" spans="1:117" s="6" customFormat="1" x14ac:dyDescent="0.3">
      <c r="A130" s="44" t="str">
        <f>'[1]Indicator Data'!A131</f>
        <v>Nigeria</v>
      </c>
      <c r="B130" s="45" t="str">
        <f>'[1]Indicator Data'!B131</f>
        <v>NGA</v>
      </c>
      <c r="C130" s="46">
        <f>ROUND(IF('[1]Indicator Data'!C131=0,0.1,IF(LOG('[1]Indicator Data'!C131)&gt;C$2,10,IF(LOG('[1]Indicator Data'!C131)&lt;C$3,0,10-(C$2-LOG('[1]Indicator Data'!C131))/(C$2-C$3)*10))),1)</f>
        <v>0.1</v>
      </c>
      <c r="D130" s="47">
        <f>ROUND(IF('[1]Indicator Data'!D131=0,0.1,IF(LOG('[1]Indicator Data'!D131)&gt;D$2,10,IF(LOG('[1]Indicator Data'!D131)&lt;D$3,0,10-(D$2-LOG('[1]Indicator Data'!D131))/(D$2-D$3)*10))),1)</f>
        <v>0.1</v>
      </c>
      <c r="E130" s="47">
        <f t="shared" si="79"/>
        <v>0.1</v>
      </c>
      <c r="F130" s="47">
        <f>IF('[1]Indicator Data'!E131="No data",0.1,(ROUND(IF('[1]Indicator Data'!E131=0,0,IF(LOG('[1]Indicator Data'!E131)&gt;F$2,10,IF(LOG('[1]Indicator Data'!E131)&lt;F$3,0,10-(F$2-LOG('[1]Indicator Data'!E131))/(F$2-F$3)*10))),1)))</f>
        <v>9.9</v>
      </c>
      <c r="G130" s="47">
        <f>ROUND(IF('[1]Indicator Data'!F131=0,0,IF(LOG('[1]Indicator Data'!F131)&gt;G$2,10,IF(LOG('[1]Indicator Data'!F131)&lt;G$3,0,10-(G$2-LOG('[1]Indicator Data'!F131))/(G$2-G$3)*10))),1)</f>
        <v>0</v>
      </c>
      <c r="H130" s="47">
        <f>ROUND(IF('[1]Indicator Data'!G131=0,0,IF(LOG('[1]Indicator Data'!G131)&gt;H$2,10,IF(LOG('[1]Indicator Data'!G131)&lt;H$3,0,10-(H$2-LOG('[1]Indicator Data'!G131))/(H$2-H$3)*10))),1)</f>
        <v>0</v>
      </c>
      <c r="I130" s="47">
        <f>ROUND(IF('[1]Indicator Data'!H131=0,0,IF(LOG('[1]Indicator Data'!H131)&gt;I$2,10,IF(LOG('[1]Indicator Data'!H131)&lt;I$3,0,10-(I$2-LOG('[1]Indicator Data'!H131))/(I$2-I$3)*10))),1)</f>
        <v>0</v>
      </c>
      <c r="J130" s="47">
        <f t="shared" si="80"/>
        <v>0</v>
      </c>
      <c r="K130" s="47">
        <f>ROUND(IF('[1]Indicator Data'!I131=0,0,IF(LOG('[1]Indicator Data'!I131)&gt;K$2,10,IF(LOG('[1]Indicator Data'!I131)&lt;K$3,0,10-(K$2-LOG('[1]Indicator Data'!I131))/(K$2-K$3)*10))),1)</f>
        <v>0</v>
      </c>
      <c r="L130" s="47">
        <f t="shared" si="81"/>
        <v>0</v>
      </c>
      <c r="M130" s="47">
        <f>ROUND(IF('[1]Indicator Data'!J131=0,0,IF(LOG('[1]Indicator Data'!J131)&gt;M$2,10,IF(LOG('[1]Indicator Data'!J131)&lt;M$3,0,10-(M$2-LOG('[1]Indicator Data'!J131))/(M$2-M$3)*10))),1)</f>
        <v>0</v>
      </c>
      <c r="N130" s="48">
        <f>'[1]Indicator Data'!C131/'[1]Indicator Data'!$CB131</f>
        <v>0</v>
      </c>
      <c r="O130" s="48">
        <f>'[1]Indicator Data'!D131/'[1]Indicator Data'!$CB131</f>
        <v>0</v>
      </c>
      <c r="P130" s="48">
        <f>IF(F130=0.1,"x",'[1]Indicator Data'!E131/'[1]Indicator Data'!$CB131)</f>
        <v>4.916916575975849E-3</v>
      </c>
      <c r="Q130" s="48">
        <f>'[1]Indicator Data'!F131/'[1]Indicator Data'!$CB131</f>
        <v>0</v>
      </c>
      <c r="R130" s="48">
        <f>'[1]Indicator Data'!G131/'[1]Indicator Data'!$CB131</f>
        <v>0</v>
      </c>
      <c r="S130" s="48">
        <f>'[1]Indicator Data'!H131/'[1]Indicator Data'!$CB131</f>
        <v>0</v>
      </c>
      <c r="T130" s="48">
        <f>'[1]Indicator Data'!I131/'[1]Indicator Data'!$CB131</f>
        <v>0</v>
      </c>
      <c r="U130" s="48">
        <f>'[1]Indicator Data'!J131/'[1]Indicator Data'!$CB131</f>
        <v>0</v>
      </c>
      <c r="V130" s="47">
        <f t="shared" si="138"/>
        <v>0</v>
      </c>
      <c r="W130" s="47">
        <f t="shared" si="139"/>
        <v>0</v>
      </c>
      <c r="X130" s="47">
        <f t="shared" si="84"/>
        <v>0</v>
      </c>
      <c r="Y130" s="47">
        <f t="shared" si="140"/>
        <v>3.3</v>
      </c>
      <c r="Z130" s="47">
        <f t="shared" si="141"/>
        <v>0</v>
      </c>
      <c r="AA130" s="47">
        <f t="shared" si="142"/>
        <v>0</v>
      </c>
      <c r="AB130" s="47">
        <f t="shared" si="143"/>
        <v>0</v>
      </c>
      <c r="AC130" s="47">
        <f t="shared" si="89"/>
        <v>0</v>
      </c>
      <c r="AD130" s="47">
        <f t="shared" si="144"/>
        <v>0</v>
      </c>
      <c r="AE130" s="47">
        <f t="shared" si="91"/>
        <v>0</v>
      </c>
      <c r="AF130" s="47">
        <f t="shared" si="145"/>
        <v>0</v>
      </c>
      <c r="AG130" s="47">
        <f>ROUND(IF('[1]Indicator Data'!K131=0,0,IF('[1]Indicator Data'!K131&gt;AG$2,10,IF('[1]Indicator Data'!K131&lt;AG$3,0,10-(AG$2-'[1]Indicator Data'!K131)/(AG$2-AG$3)*10))),1)</f>
        <v>0</v>
      </c>
      <c r="AH130" s="47">
        <f t="shared" si="146"/>
        <v>0.1</v>
      </c>
      <c r="AI130" s="47">
        <f t="shared" si="146"/>
        <v>0.1</v>
      </c>
      <c r="AJ130" s="47">
        <f t="shared" si="147"/>
        <v>0</v>
      </c>
      <c r="AK130" s="47">
        <f t="shared" si="147"/>
        <v>0</v>
      </c>
      <c r="AL130" s="47">
        <f t="shared" si="95"/>
        <v>0</v>
      </c>
      <c r="AM130" s="47">
        <f t="shared" si="96"/>
        <v>0</v>
      </c>
      <c r="AN130" s="47">
        <f t="shared" si="97"/>
        <v>0</v>
      </c>
      <c r="AO130" s="49">
        <f t="shared" si="98"/>
        <v>0.1</v>
      </c>
      <c r="AP130" s="49">
        <f t="shared" si="123"/>
        <v>8</v>
      </c>
      <c r="AQ130" s="49">
        <f t="shared" si="99"/>
        <v>0</v>
      </c>
      <c r="AR130" s="49">
        <f t="shared" si="100"/>
        <v>0</v>
      </c>
      <c r="AS130" s="47">
        <f t="shared" si="101"/>
        <v>0</v>
      </c>
      <c r="AT130" s="47">
        <f>IF('[1]Indicator Data'!L131="No data","x",IF('[1]Indicator Data'!CC131&lt;1000,"x",ROUND((IF('[1]Indicator Data'!L131&gt;AT$2,10,IF('[1]Indicator Data'!L131&lt;AT$3,0,10-(AT$2-'[1]Indicator Data'!L131)/(AT$2-AT$3)*10))),1)))</f>
        <v>1.9</v>
      </c>
      <c r="AU130" s="49">
        <f t="shared" si="102"/>
        <v>1</v>
      </c>
      <c r="AV130" s="47">
        <f>IF('[1]Indicator Data'!M131="No data","x",ROUND(IF('[1]Indicator Data'!M131=0,0,IF(LOG('[1]Indicator Data'!M131)&gt;AV$2,10,IF(LOG('[1]Indicator Data'!M131)&lt;AV$3,0,10-(AV$2-LOG('[1]Indicator Data'!M131))/(AV$2-AV$3)*10))),1))</f>
        <v>9.8000000000000007</v>
      </c>
      <c r="AW130" s="48">
        <f>IF(AV130="x","x",'[1]Indicator Data'!M131/'[1]Indicator Data'!$CB131)</f>
        <v>0.42461093701305952</v>
      </c>
      <c r="AX130" s="47">
        <f t="shared" si="148"/>
        <v>4.7</v>
      </c>
      <c r="AY130" s="47">
        <f t="shared" si="124"/>
        <v>8.1999999999999993</v>
      </c>
      <c r="AZ130" s="47">
        <f>IF('[1]Indicator Data'!N131="No data","x",ROUND(IF('[1]Indicator Data'!N131=0,0,IF(LOG('[1]Indicator Data'!N131)&gt;AZ$2,10,IF(LOG('[1]Indicator Data'!N131)&lt;AZ$3,0,10-(AZ$2-LOG('[1]Indicator Data'!N131))/(AZ$2-AZ$3)*10))),1))</f>
        <v>9.4</v>
      </c>
      <c r="BA130" s="48">
        <f>IF(AZ130="x","x",'[1]Indicator Data'!N131/'[1]Indicator Data'!$CB131)</f>
        <v>2.4684721070498607E-2</v>
      </c>
      <c r="BB130" s="47">
        <f t="shared" si="149"/>
        <v>4.9000000000000004</v>
      </c>
      <c r="BC130" s="47">
        <f t="shared" si="125"/>
        <v>7.9</v>
      </c>
      <c r="BD130" s="47">
        <f>IF('[1]Indicator Data'!O131="No data","x",ROUND(IF('[1]Indicator Data'!O131=0,0,IF(LOG('[1]Indicator Data'!O131)&gt;BD$2,10,IF(LOG('[1]Indicator Data'!O131)&lt;BD$3,0,10-(BD$2-LOG('[1]Indicator Data'!O131))/(BD$2-BD$3)*10))),1))</f>
        <v>10</v>
      </c>
      <c r="BE130" s="48">
        <f>IF(BD130="x","x",'[1]Indicator Data'!O131/'[1]Indicator Data'!$CB131)</f>
        <v>0.3166903929055998</v>
      </c>
      <c r="BF130" s="47">
        <f t="shared" si="150"/>
        <v>10</v>
      </c>
      <c r="BG130" s="47">
        <f t="shared" si="126"/>
        <v>10</v>
      </c>
      <c r="BH130" s="47">
        <f>IF('[1]Indicator Data'!P131="No data","x",ROUND(IF('[1]Indicator Data'!P131=0,0,IF(LOG('[1]Indicator Data'!P131)&gt;BH$2,10,IF(LOG('[1]Indicator Data'!P131)&lt;BH$3,0,10-(BH$2-LOG('[1]Indicator Data'!P131))/(BH$2-BH$3)*10))),1))</f>
        <v>9.1999999999999993</v>
      </c>
      <c r="BI130" s="48">
        <f>IF(BH130="x","x",'[1]Indicator Data'!P131/'[1]Indicator Data'!$CB131)</f>
        <v>1.9348384468115962E-2</v>
      </c>
      <c r="BJ130" s="47">
        <f t="shared" si="151"/>
        <v>1.9</v>
      </c>
      <c r="BK130" s="47">
        <f t="shared" si="127"/>
        <v>6.9</v>
      </c>
      <c r="BL130" s="47">
        <f t="shared" si="128"/>
        <v>8.5</v>
      </c>
      <c r="BM130" s="47">
        <f>ROUND(IF('[1]Indicator Data'!Q131=0,0,IF(LOG('[1]Indicator Data'!Q131)&gt;BM$2,10,IF(LOG('[1]Indicator Data'!Q131)&lt;BM$3,0,10-(BM$2-LOG('[1]Indicator Data'!Q131))/(BM$2-BM$3)*10))),1)</f>
        <v>10</v>
      </c>
      <c r="BN130" s="50">
        <f>'[1]Indicator Data'!R131</f>
        <v>1</v>
      </c>
      <c r="BO130" s="47">
        <f t="shared" si="152"/>
        <v>10</v>
      </c>
      <c r="BP130" s="47">
        <f t="shared" si="108"/>
        <v>10</v>
      </c>
      <c r="BQ130" s="47">
        <f>ROUND(IF('[1]Indicator Data'!S131=0,0,IF(LOG('[1]Indicator Data'!S131)&gt;BQ$2,10,IF(LOG('[1]Indicator Data'!S131)&lt;BQ$3,0,10-(BQ$2-LOG('[1]Indicator Data'!S131))/(BQ$2-BQ$3)*10))),1)</f>
        <v>10</v>
      </c>
      <c r="BR130" s="50">
        <f>'[1]Indicator Data'!T131</f>
        <v>1</v>
      </c>
      <c r="BS130" s="47">
        <f t="shared" si="153"/>
        <v>10</v>
      </c>
      <c r="BT130" s="47">
        <f t="shared" si="110"/>
        <v>10</v>
      </c>
      <c r="BU130" s="47">
        <f t="shared" si="111"/>
        <v>10</v>
      </c>
      <c r="BV130" s="47">
        <f>ROUND(IF('[1]Indicator Data'!U131=0,0,IF(LOG('[1]Indicator Data'!U131)&gt;BV$2,10,IF(LOG('[1]Indicator Data'!U131)&lt;BV$3,0,10-(BV$2-LOG('[1]Indicator Data'!U131))/(BV$2-BV$3)*10))),1)</f>
        <v>10</v>
      </c>
      <c r="BW130" s="48">
        <f>'[1]Indicator Data'!U131/'[1]Indicator Data'!$CB131</f>
        <v>0.59309635675438066</v>
      </c>
      <c r="BX130" s="47">
        <f t="shared" si="154"/>
        <v>6.6</v>
      </c>
      <c r="BY130" s="47">
        <f t="shared" si="129"/>
        <v>8.9</v>
      </c>
      <c r="BZ130" s="47">
        <f>ROUND(IF('[1]Indicator Data'!V131=0,0,IF(LOG('[1]Indicator Data'!V131)&gt;BZ$2,10,IF(LOG('[1]Indicator Data'!V131)&lt;BZ$3,0,10-(BZ$2-LOG('[1]Indicator Data'!V131))/(BZ$2-BZ$3)*10))),1)</f>
        <v>10</v>
      </c>
      <c r="CA130" s="48">
        <f>IF('[1]Indicator Data'!V131/'[1]Indicator Data'!$CB131&gt;1,1,'[1]Indicator Data'!V131/'[1]Indicator Data'!$CB131)</f>
        <v>0.96746744221578518</v>
      </c>
      <c r="CB130" s="47">
        <f t="shared" si="155"/>
        <v>9.6999999999999993</v>
      </c>
      <c r="CC130" s="47">
        <f t="shared" si="130"/>
        <v>9.9</v>
      </c>
      <c r="CD130" s="47">
        <f>ROUND(IF('[1]Indicator Data'!W131=0,0,IF(LOG('[1]Indicator Data'!W131)&gt;CD$2,10,IF(LOG('[1]Indicator Data'!W131)&lt;CD$3,0,10-(CD$2-LOG('[1]Indicator Data'!W131))/(CD$2-CD$3)*10))),1)</f>
        <v>10</v>
      </c>
      <c r="CE130" s="48">
        <f>'[1]Indicator Data'!W131/'[1]Indicator Data'!$CB131</f>
        <v>0.99461151072998688</v>
      </c>
      <c r="CF130" s="47">
        <f t="shared" si="156"/>
        <v>9.9</v>
      </c>
      <c r="CG130" s="47">
        <f t="shared" si="131"/>
        <v>10</v>
      </c>
      <c r="CH130" s="47">
        <f t="shared" si="115"/>
        <v>9.8000000000000007</v>
      </c>
      <c r="CI130" s="47">
        <f>IF('[1]Indicator Data'!BR131="No data","x",ROUND(IF('[1]Indicator Data'!BR131&gt;CI$2,0,IF('[1]Indicator Data'!BR131&lt;CI$3,10,(CI$2-'[1]Indicator Data'!BR131)/(CI$2-CI$3)*10)),1))</f>
        <v>6.8</v>
      </c>
      <c r="CJ130" s="47">
        <f>IF('[1]Indicator Data'!BS131="No data","x",ROUND(IF('[1]Indicator Data'!BS131&gt;CJ$2,0,IF('[1]Indicator Data'!BS131&lt;CJ$3,10,(CJ$2-'[1]Indicator Data'!BS131)/(CJ$2-CJ$3)*10)),1))</f>
        <v>4.8</v>
      </c>
      <c r="CK130" s="47">
        <f>IF('[1]Indicator Data'!AC131="No data","x",ROUND(IF('[1]Indicator Data'!AC131&gt;CK$2,0,IF('[1]Indicator Data'!AC131&lt;CK$3,10,(CK$2-'[1]Indicator Data'!AC131)/(CK$2-CK$3)*10)),1))</f>
        <v>5.8</v>
      </c>
      <c r="CL130" s="47">
        <f t="shared" si="116"/>
        <v>5.8</v>
      </c>
      <c r="CM130" s="47">
        <f>IF('[1]Indicator Data'!X131="No data","x",ROUND(IF(LOG('[1]Indicator Data'!X131)&gt;CM$2,10,IF(LOG('[1]Indicator Data'!X131)&lt;CM$3,0,10-(CM$2-LOG('[1]Indicator Data'!X131))/(CM$2-CM$3)*10)),1))</f>
        <v>7.8</v>
      </c>
      <c r="CN130" s="47">
        <f>IF('[1]Indicator Data'!Y131="No data","x",ROUND(IF('[1]Indicator Data'!Y131&gt;CN$2,10,IF('[1]Indicator Data'!Y131&lt;CN$3,0,10-(CN$2-'[1]Indicator Data'!Y131)/(CN$2-CN$3)*10)),1))</f>
        <v>8.1999999999999993</v>
      </c>
      <c r="CO130" s="47">
        <f>IF('[1]Indicator Data'!Z131="No data","x",ROUND(IF('[1]Indicator Data'!Z131&gt;CO$2,10,IF('[1]Indicator Data'!Z131&lt;CO$3,0,10-(CO$2-'[1]Indicator Data'!Z131)/(CO$2-CO$3)*10)),1))</f>
        <v>5.2</v>
      </c>
      <c r="CP130" s="47">
        <f>IF('[1]Indicator Data'!AA131="No data","x",ROUND(IF('[1]Indicator Data'!AA131&gt;CP$2,10,IF('[1]Indicator Data'!AA131&lt;CP$3,0,10-(CP$2-'[1]Indicator Data'!AA131)/(CP$2-CP$3)*10)),1))</f>
        <v>7.3</v>
      </c>
      <c r="CQ130" s="47">
        <f t="shared" si="132"/>
        <v>7.1</v>
      </c>
      <c r="CR130" s="47">
        <f t="shared" si="133"/>
        <v>6.7</v>
      </c>
      <c r="CS130" s="47">
        <f>IF('[1]Indicator Data'!AF131="No data","x",ROUND(IF('[1]Indicator Data'!AF131&gt;CS$2,10,IF('[1]Indicator Data'!AF131&lt;CS$3,0,10-(CS$2-'[1]Indicator Data'!AF131)/(CS$2-CS$3)*10)),1))</f>
        <v>6</v>
      </c>
      <c r="CT130" s="47">
        <f>IF('[1]Indicator Data'!AG131="No data","x",ROUND(IF('[1]Indicator Data'!AG131&gt;CT$2,10,IF('[1]Indicator Data'!AG131&lt;CT$3,0,10-(CT$2-'[1]Indicator Data'!AG131)/(CT$2-CT$3)*10)),1))</f>
        <v>7.6</v>
      </c>
      <c r="CU130" s="47">
        <f t="shared" si="134"/>
        <v>7</v>
      </c>
      <c r="CV130" s="47">
        <f>IF('[1]Indicator Data'!AB131="No data","x",ROUND(IF('[1]Indicator Data'!AB131&gt;CV$2,10,IF('[1]Indicator Data'!AB131&lt;CV$3,0,10-(CV$2-'[1]Indicator Data'!AB131)/(CV$2-CV$3)*10)),1))</f>
        <v>6.6</v>
      </c>
      <c r="CW130" s="47">
        <f t="shared" si="135"/>
        <v>6</v>
      </c>
      <c r="CX130" s="48">
        <f>IF('[1]Indicator Data'!AD131="No data","x",'[1]Indicator Data'!AD131/'[1]Indicator Data'!$CA131)</f>
        <v>1.9598370496395724E-6</v>
      </c>
      <c r="CY130" s="47">
        <f t="shared" si="157"/>
        <v>10</v>
      </c>
      <c r="CZ130" s="47">
        <f>IF('[1]Indicator Data'!AE131="No data","x",ROUND(IF('[1]Indicator Data'!AE131&gt;CZ$2,0,IF('[1]Indicator Data'!AE131&lt;CZ$3,10,(CZ$2-'[1]Indicator Data'!AE131)/(CZ$2-CZ$3)*10)),1))</f>
        <v>6</v>
      </c>
      <c r="DA130" s="47">
        <f t="shared" si="136"/>
        <v>8</v>
      </c>
      <c r="DB130" s="47">
        <f t="shared" si="137"/>
        <v>7</v>
      </c>
      <c r="DC130" s="49">
        <f t="shared" si="118"/>
        <v>8.3000000000000007</v>
      </c>
      <c r="DD130" s="51">
        <f t="shared" si="119"/>
        <v>4.0999999999999996</v>
      </c>
      <c r="DE130" s="47">
        <f>ROUND(IF('[1]Indicator Data'!AH131=0,0,IF('[1]Indicator Data'!AH131&gt;DE$2,10,IF('[1]Indicator Data'!AH131&lt;DE$3,0,10-(DE$2-'[1]Indicator Data'!AH131)/(DE$2-DE$3)*10))),1)</f>
        <v>10</v>
      </c>
      <c r="DF130" s="47">
        <f>ROUND(IF('[1]Indicator Data'!AI131=0,0,IF(LOG('[1]Indicator Data'!AI131)&gt;LOG(DF$2),10,IF(LOG('[1]Indicator Data'!AI131)&lt;LOG(DF$3),0,10-(LOG(DF$2)-LOG('[1]Indicator Data'!AI131))/(LOG(DF$2)-LOG(DF$3))*10))),1)</f>
        <v>10</v>
      </c>
      <c r="DG130" s="49">
        <f t="shared" si="120"/>
        <v>10</v>
      </c>
      <c r="DH130" s="47">
        <f>'[1]Indicator Data'!AJ131</f>
        <v>0</v>
      </c>
      <c r="DI130" s="47">
        <f>'[1]Indicator Data'!AK131</f>
        <v>5</v>
      </c>
      <c r="DJ130" s="49">
        <f t="shared" si="121"/>
        <v>9</v>
      </c>
      <c r="DK130" s="51">
        <f t="shared" si="122"/>
        <v>9</v>
      </c>
      <c r="DL130" s="20"/>
      <c r="DM130" s="52"/>
    </row>
    <row r="131" spans="1:117" s="6" customFormat="1" x14ac:dyDescent="0.3">
      <c r="A131" s="44" t="str">
        <f>'[1]Indicator Data'!A132</f>
        <v>North Macedonia</v>
      </c>
      <c r="B131" s="45" t="str">
        <f>'[1]Indicator Data'!B132</f>
        <v>MKD</v>
      </c>
      <c r="C131" s="46">
        <f>ROUND(IF('[1]Indicator Data'!C132=0,0.1,IF(LOG('[1]Indicator Data'!C132)&gt;C$2,10,IF(LOG('[1]Indicator Data'!C132)&lt;C$3,0,10-(C$2-LOG('[1]Indicator Data'!C132))/(C$2-C$3)*10))),1)</f>
        <v>6.6</v>
      </c>
      <c r="D131" s="47">
        <f>ROUND(IF('[1]Indicator Data'!D132=0,0.1,IF(LOG('[1]Indicator Data'!D132)&gt;D$2,10,IF(LOG('[1]Indicator Data'!D132)&lt;D$3,0,10-(D$2-LOG('[1]Indicator Data'!D132))/(D$2-D$3)*10))),1)</f>
        <v>5.2</v>
      </c>
      <c r="E131" s="47">
        <f t="shared" si="79"/>
        <v>5.9</v>
      </c>
      <c r="F131" s="47">
        <f>IF('[1]Indicator Data'!E132="No data",0.1,(ROUND(IF('[1]Indicator Data'!E132=0,0,IF(LOG('[1]Indicator Data'!E132)&gt;F$2,10,IF(LOG('[1]Indicator Data'!E132)&lt;F$3,0,10-(F$2-LOG('[1]Indicator Data'!E132))/(F$2-F$3)*10))),1)))</f>
        <v>5</v>
      </c>
      <c r="G131" s="47">
        <f>ROUND(IF('[1]Indicator Data'!F132=0,0,IF(LOG('[1]Indicator Data'!F132)&gt;G$2,10,IF(LOG('[1]Indicator Data'!F132)&lt;G$3,0,10-(G$2-LOG('[1]Indicator Data'!F132))/(G$2-G$3)*10))),1)</f>
        <v>0</v>
      </c>
      <c r="H131" s="47">
        <f>ROUND(IF('[1]Indicator Data'!G132=0,0,IF(LOG('[1]Indicator Data'!G132)&gt;H$2,10,IF(LOG('[1]Indicator Data'!G132)&lt;H$3,0,10-(H$2-LOG('[1]Indicator Data'!G132))/(H$2-H$3)*10))),1)</f>
        <v>0</v>
      </c>
      <c r="I131" s="47">
        <f>ROUND(IF('[1]Indicator Data'!H132=0,0,IF(LOG('[1]Indicator Data'!H132)&gt;I$2,10,IF(LOG('[1]Indicator Data'!H132)&lt;I$3,0,10-(I$2-LOG('[1]Indicator Data'!H132))/(I$2-I$3)*10))),1)</f>
        <v>0</v>
      </c>
      <c r="J131" s="47">
        <f t="shared" si="80"/>
        <v>0</v>
      </c>
      <c r="K131" s="47">
        <f>ROUND(IF('[1]Indicator Data'!I132=0,0,IF(LOG('[1]Indicator Data'!I132)&gt;K$2,10,IF(LOG('[1]Indicator Data'!I132)&lt;K$3,0,10-(K$2-LOG('[1]Indicator Data'!I132))/(K$2-K$3)*10))),1)</f>
        <v>0</v>
      </c>
      <c r="L131" s="47">
        <f t="shared" si="81"/>
        <v>0</v>
      </c>
      <c r="M131" s="47">
        <f>ROUND(IF('[1]Indicator Data'!J132=0,0,IF(LOG('[1]Indicator Data'!J132)&gt;M$2,10,IF(LOG('[1]Indicator Data'!J132)&lt;M$3,0,10-(M$2-LOG('[1]Indicator Data'!J132))/(M$2-M$3)*10))),1)</f>
        <v>3.6</v>
      </c>
      <c r="N131" s="48">
        <f>'[1]Indicator Data'!C132/'[1]Indicator Data'!$CB132</f>
        <v>2.1052633962678913E-3</v>
      </c>
      <c r="O131" s="48">
        <f>'[1]Indicator Data'!D132/'[1]Indicator Data'!$CB132</f>
        <v>1.7777383738181568E-4</v>
      </c>
      <c r="P131" s="48">
        <f>IF(F131=0.1,"x",'[1]Indicator Data'!E132/'[1]Indicator Data'!$CB132)</f>
        <v>5.0154392481991713E-3</v>
      </c>
      <c r="Q131" s="48">
        <f>'[1]Indicator Data'!F132/'[1]Indicator Data'!$CB132</f>
        <v>0</v>
      </c>
      <c r="R131" s="48">
        <f>'[1]Indicator Data'!G132/'[1]Indicator Data'!$CB132</f>
        <v>0</v>
      </c>
      <c r="S131" s="48">
        <f>'[1]Indicator Data'!H132/'[1]Indicator Data'!$CB132</f>
        <v>0</v>
      </c>
      <c r="T131" s="48">
        <f>'[1]Indicator Data'!I132/'[1]Indicator Data'!$CB132</f>
        <v>0</v>
      </c>
      <c r="U131" s="48">
        <f>'[1]Indicator Data'!J132/'[1]Indicator Data'!$CB132</f>
        <v>1.3713724792008508E-4</v>
      </c>
      <c r="V131" s="47">
        <f t="shared" si="138"/>
        <v>10</v>
      </c>
      <c r="W131" s="47">
        <f t="shared" si="139"/>
        <v>1.8</v>
      </c>
      <c r="X131" s="47">
        <f t="shared" si="84"/>
        <v>7.9</v>
      </c>
      <c r="Y131" s="47">
        <f t="shared" si="140"/>
        <v>3.3</v>
      </c>
      <c r="Z131" s="47">
        <f t="shared" si="141"/>
        <v>0</v>
      </c>
      <c r="AA131" s="47">
        <f t="shared" si="142"/>
        <v>0</v>
      </c>
      <c r="AB131" s="47">
        <f t="shared" si="143"/>
        <v>0</v>
      </c>
      <c r="AC131" s="47">
        <f t="shared" si="89"/>
        <v>0</v>
      </c>
      <c r="AD131" s="47">
        <f t="shared" si="144"/>
        <v>0</v>
      </c>
      <c r="AE131" s="47">
        <f t="shared" si="91"/>
        <v>0</v>
      </c>
      <c r="AF131" s="47">
        <f t="shared" si="145"/>
        <v>0</v>
      </c>
      <c r="AG131" s="47">
        <f>ROUND(IF('[1]Indicator Data'!K132=0,0,IF('[1]Indicator Data'!K132&gt;AG$2,10,IF('[1]Indicator Data'!K132&lt;AG$3,0,10-(AG$2-'[1]Indicator Data'!K132)/(AG$2-AG$3)*10))),1)</f>
        <v>1</v>
      </c>
      <c r="AH131" s="47">
        <f t="shared" si="146"/>
        <v>8.3000000000000007</v>
      </c>
      <c r="AI131" s="47">
        <f t="shared" si="146"/>
        <v>3.5</v>
      </c>
      <c r="AJ131" s="47">
        <f t="shared" si="147"/>
        <v>0</v>
      </c>
      <c r="AK131" s="47">
        <f t="shared" si="147"/>
        <v>0</v>
      </c>
      <c r="AL131" s="47">
        <f t="shared" si="95"/>
        <v>0</v>
      </c>
      <c r="AM131" s="47">
        <f t="shared" si="96"/>
        <v>0</v>
      </c>
      <c r="AN131" s="47">
        <f t="shared" si="97"/>
        <v>2</v>
      </c>
      <c r="AO131" s="49">
        <f t="shared" si="98"/>
        <v>7</v>
      </c>
      <c r="AP131" s="49">
        <f t="shared" si="123"/>
        <v>4.2</v>
      </c>
      <c r="AQ131" s="49">
        <f t="shared" si="99"/>
        <v>0</v>
      </c>
      <c r="AR131" s="49">
        <f t="shared" si="100"/>
        <v>0</v>
      </c>
      <c r="AS131" s="47">
        <f t="shared" si="101"/>
        <v>1.5</v>
      </c>
      <c r="AT131" s="47">
        <f>IF('[1]Indicator Data'!L132="No data","x",IF('[1]Indicator Data'!CC132&lt;1000,"x",ROUND((IF('[1]Indicator Data'!L132&gt;AT$2,10,IF('[1]Indicator Data'!L132&lt;AT$3,0,10-(AT$2-'[1]Indicator Data'!L132)/(AT$2-AT$3)*10))),1)))</f>
        <v>5.7</v>
      </c>
      <c r="AU131" s="49">
        <f t="shared" si="102"/>
        <v>3.6</v>
      </c>
      <c r="AV131" s="47">
        <f>IF('[1]Indicator Data'!M132="No data","x",ROUND(IF('[1]Indicator Data'!M132=0,0,IF(LOG('[1]Indicator Data'!M132)&gt;AV$2,10,IF(LOG('[1]Indicator Data'!M132)&lt;AV$3,0,10-(AV$2-LOG('[1]Indicator Data'!M132))/(AV$2-AV$3)*10))),1))</f>
        <v>7.5</v>
      </c>
      <c r="AW131" s="48">
        <f>IF(AV131="x","x",'[1]Indicator Data'!M132/'[1]Indicator Data'!$CB132)</f>
        <v>0.8886338326973694</v>
      </c>
      <c r="AX131" s="47">
        <f t="shared" si="148"/>
        <v>9.9</v>
      </c>
      <c r="AY131" s="47">
        <f t="shared" si="124"/>
        <v>9</v>
      </c>
      <c r="AZ131" s="47" t="str">
        <f>IF('[1]Indicator Data'!N132="No data","x",ROUND(IF('[1]Indicator Data'!N132=0,0,IF(LOG('[1]Indicator Data'!N132)&gt;AZ$2,10,IF(LOG('[1]Indicator Data'!N132)&lt;AZ$3,0,10-(AZ$2-LOG('[1]Indicator Data'!N132))/(AZ$2-AZ$3)*10))),1))</f>
        <v>x</v>
      </c>
      <c r="BA131" s="48" t="str">
        <f>IF(AZ131="x","x",'[1]Indicator Data'!N132/'[1]Indicator Data'!$CB132)</f>
        <v>x</v>
      </c>
      <c r="BB131" s="47" t="str">
        <f t="shared" si="149"/>
        <v>x</v>
      </c>
      <c r="BC131" s="47" t="str">
        <f t="shared" si="125"/>
        <v>x</v>
      </c>
      <c r="BD131" s="47" t="str">
        <f>IF('[1]Indicator Data'!O132="No data","x",ROUND(IF('[1]Indicator Data'!O132=0,0,IF(LOG('[1]Indicator Data'!O132)&gt;BD$2,10,IF(LOG('[1]Indicator Data'!O132)&lt;BD$3,0,10-(BD$2-LOG('[1]Indicator Data'!O132))/(BD$2-BD$3)*10))),1))</f>
        <v>x</v>
      </c>
      <c r="BE131" s="48" t="str">
        <f>IF(BD131="x","x",'[1]Indicator Data'!O132/'[1]Indicator Data'!$CB132)</f>
        <v>x</v>
      </c>
      <c r="BF131" s="47" t="str">
        <f t="shared" si="150"/>
        <v>x</v>
      </c>
      <c r="BG131" s="47" t="str">
        <f t="shared" si="126"/>
        <v>x</v>
      </c>
      <c r="BH131" s="47" t="str">
        <f>IF('[1]Indicator Data'!P132="No data","x",ROUND(IF('[1]Indicator Data'!P132=0,0,IF(LOG('[1]Indicator Data'!P132)&gt;BH$2,10,IF(LOG('[1]Indicator Data'!P132)&lt;BH$3,0,10-(BH$2-LOG('[1]Indicator Data'!P132))/(BH$2-BH$3)*10))),1))</f>
        <v>x</v>
      </c>
      <c r="BI131" s="48" t="str">
        <f>IF(BH131="x","x",'[1]Indicator Data'!P132/'[1]Indicator Data'!$CB132)</f>
        <v>x</v>
      </c>
      <c r="BJ131" s="47" t="str">
        <f t="shared" si="151"/>
        <v>x</v>
      </c>
      <c r="BK131" s="47" t="str">
        <f t="shared" si="127"/>
        <v>x</v>
      </c>
      <c r="BL131" s="47">
        <f t="shared" si="128"/>
        <v>9</v>
      </c>
      <c r="BM131" s="47">
        <f>ROUND(IF('[1]Indicator Data'!Q132=0,0,IF(LOG('[1]Indicator Data'!Q132)&gt;BM$2,10,IF(LOG('[1]Indicator Data'!Q132)&lt;BM$3,0,10-(BM$2-LOG('[1]Indicator Data'!Q132))/(BM$2-BM$3)*10))),1)</f>
        <v>0</v>
      </c>
      <c r="BN131" s="50">
        <f>'[1]Indicator Data'!R132</f>
        <v>0</v>
      </c>
      <c r="BO131" s="47">
        <f t="shared" si="152"/>
        <v>0</v>
      </c>
      <c r="BP131" s="47">
        <f t="shared" si="108"/>
        <v>0</v>
      </c>
      <c r="BQ131" s="47">
        <f>ROUND(IF('[1]Indicator Data'!S132=0,0,IF(LOG('[1]Indicator Data'!S132)&gt;BQ$2,10,IF(LOG('[1]Indicator Data'!S132)&lt;BQ$3,0,10-(BQ$2-LOG('[1]Indicator Data'!S132))/(BQ$2-BQ$3)*10))),1)</f>
        <v>0</v>
      </c>
      <c r="BR131" s="50">
        <f>'[1]Indicator Data'!T132</f>
        <v>0</v>
      </c>
      <c r="BS131" s="47">
        <f t="shared" si="153"/>
        <v>0</v>
      </c>
      <c r="BT131" s="47">
        <f t="shared" si="110"/>
        <v>0</v>
      </c>
      <c r="BU131" s="47">
        <f t="shared" si="111"/>
        <v>0</v>
      </c>
      <c r="BV131" s="47">
        <f>ROUND(IF('[1]Indicator Data'!U132=0,0,IF(LOG('[1]Indicator Data'!U132)&gt;BV$2,10,IF(LOG('[1]Indicator Data'!U132)&lt;BV$3,0,10-(BV$2-LOG('[1]Indicator Data'!U132))/(BV$2-BV$3)*10))),1)</f>
        <v>0</v>
      </c>
      <c r="BW131" s="48">
        <f>'[1]Indicator Data'!U132/'[1]Indicator Data'!$CB132</f>
        <v>0</v>
      </c>
      <c r="BX131" s="47">
        <f t="shared" si="154"/>
        <v>0</v>
      </c>
      <c r="BY131" s="47">
        <f t="shared" si="129"/>
        <v>0</v>
      </c>
      <c r="BZ131" s="47">
        <f>ROUND(IF('[1]Indicator Data'!V132=0,0,IF(LOG('[1]Indicator Data'!V132)&gt;BZ$2,10,IF(LOG('[1]Indicator Data'!V132)&lt;BZ$3,0,10-(BZ$2-LOG('[1]Indicator Data'!V132))/(BZ$2-BZ$3)*10))),1)</f>
        <v>0</v>
      </c>
      <c r="CA131" s="48">
        <f>IF('[1]Indicator Data'!V132/'[1]Indicator Data'!$CB132&gt;1,1,'[1]Indicator Data'!V132/'[1]Indicator Data'!$CB132)</f>
        <v>0</v>
      </c>
      <c r="CB131" s="47">
        <f t="shared" si="155"/>
        <v>0</v>
      </c>
      <c r="CC131" s="47">
        <f t="shared" si="130"/>
        <v>0</v>
      </c>
      <c r="CD131" s="47">
        <f>ROUND(IF('[1]Indicator Data'!W132=0,0,IF(LOG('[1]Indicator Data'!W132)&gt;CD$2,10,IF(LOG('[1]Indicator Data'!W132)&lt;CD$3,0,10-(CD$2-LOG('[1]Indicator Data'!W132))/(CD$2-CD$3)*10))),1)</f>
        <v>0</v>
      </c>
      <c r="CE131" s="48">
        <f>'[1]Indicator Data'!W132/'[1]Indicator Data'!$CB132</f>
        <v>0</v>
      </c>
      <c r="CF131" s="47">
        <f t="shared" si="156"/>
        <v>0</v>
      </c>
      <c r="CG131" s="47">
        <f t="shared" si="131"/>
        <v>0</v>
      </c>
      <c r="CH131" s="47">
        <f t="shared" si="115"/>
        <v>0</v>
      </c>
      <c r="CI131" s="47">
        <f>IF('[1]Indicator Data'!BR132="No data","x",ROUND(IF('[1]Indicator Data'!BR132&gt;CI$2,0,IF('[1]Indicator Data'!BR132&lt;CI$3,10,(CI$2-'[1]Indicator Data'!BR132)/(CI$2-CI$3)*10)),1))</f>
        <v>0.1</v>
      </c>
      <c r="CJ131" s="47">
        <f>IF('[1]Indicator Data'!BS132="No data","x",ROUND(IF('[1]Indicator Data'!BS132&gt;CJ$2,0,IF('[1]Indicator Data'!BS132&lt;CJ$3,10,(CJ$2-'[1]Indicator Data'!BS132)/(CJ$2-CJ$3)*10)),1))</f>
        <v>1.1000000000000001</v>
      </c>
      <c r="CK131" s="47" t="str">
        <f>IF('[1]Indicator Data'!AC132="No data","x",ROUND(IF('[1]Indicator Data'!AC132&gt;CK$2,0,IF('[1]Indicator Data'!AC132&lt;CK$3,10,(CK$2-'[1]Indicator Data'!AC132)/(CK$2-CK$3)*10)),1))</f>
        <v>x</v>
      </c>
      <c r="CL131" s="47">
        <f t="shared" si="116"/>
        <v>0.6</v>
      </c>
      <c r="CM131" s="47">
        <f>IF('[1]Indicator Data'!X132="No data","x",ROUND(IF(LOG('[1]Indicator Data'!X132)&gt;CM$2,10,IF(LOG('[1]Indicator Data'!X132)&lt;CM$3,0,10-(CM$2-LOG('[1]Indicator Data'!X132))/(CM$2-CM$3)*10)),1))</f>
        <v>6.4</v>
      </c>
      <c r="CN131" s="47">
        <f>IF('[1]Indicator Data'!Y132="No data","x",ROUND(IF('[1]Indicator Data'!Y132&gt;CN$2,10,IF('[1]Indicator Data'!Y132&lt;CN$3,0,10-(CN$2-'[1]Indicator Data'!Y132)/(CN$2-CN$3)*10)),1))</f>
        <v>0.9</v>
      </c>
      <c r="CO131" s="47">
        <f>IF('[1]Indicator Data'!Z132="No data","x",ROUND(IF('[1]Indicator Data'!Z132&gt;CO$2,10,IF('[1]Indicator Data'!Z132&lt;CO$3,0,10-(CO$2-'[1]Indicator Data'!Z132)/(CO$2-CO$3)*10)),1))</f>
        <v>5.8</v>
      </c>
      <c r="CP131" s="47" t="str">
        <f>IF('[1]Indicator Data'!AA132="No data","x",ROUND(IF('[1]Indicator Data'!AA132&gt;CP$2,10,IF('[1]Indicator Data'!AA132&lt;CP$3,0,10-(CP$2-'[1]Indicator Data'!AA132)/(CP$2-CP$3)*10)),1))</f>
        <v>x</v>
      </c>
      <c r="CQ131" s="47">
        <f t="shared" si="132"/>
        <v>4.4000000000000004</v>
      </c>
      <c r="CR131" s="47">
        <f t="shared" si="133"/>
        <v>3.1</v>
      </c>
      <c r="CS131" s="47">
        <f>IF('[1]Indicator Data'!AF132="No data","x",ROUND(IF('[1]Indicator Data'!AF132&gt;CS$2,10,IF('[1]Indicator Data'!AF132&lt;CS$3,0,10-(CS$2-'[1]Indicator Data'!AF132)/(CS$2-CS$3)*10)),1))</f>
        <v>0.9</v>
      </c>
      <c r="CT131" s="47">
        <f>IF('[1]Indicator Data'!AG132="No data","x",ROUND(IF('[1]Indicator Data'!AG132&gt;CT$2,10,IF('[1]Indicator Data'!AG132&lt;CT$3,0,10-(CT$2-'[1]Indicator Data'!AG132)/(CT$2-CT$3)*10)),1))</f>
        <v>0.2</v>
      </c>
      <c r="CU131" s="47">
        <f t="shared" si="134"/>
        <v>2.8</v>
      </c>
      <c r="CV131" s="47">
        <f>IF('[1]Indicator Data'!AB132="No data","x",ROUND(IF('[1]Indicator Data'!AB132&gt;CV$2,10,IF('[1]Indicator Data'!AB132&lt;CV$3,0,10-(CV$2-'[1]Indicator Data'!AB132)/(CV$2-CV$3)*10)),1))</f>
        <v>0.2</v>
      </c>
      <c r="CW131" s="47">
        <f t="shared" si="135"/>
        <v>0.5</v>
      </c>
      <c r="CX131" s="48">
        <f>IF('[1]Indicator Data'!AD132="No data","x",'[1]Indicator Data'!AD132/'[1]Indicator Data'!$CA132)</f>
        <v>2.5631425856060825E-4</v>
      </c>
      <c r="CY131" s="47">
        <f t="shared" si="157"/>
        <v>7.4</v>
      </c>
      <c r="CZ131" s="47">
        <f>IF('[1]Indicator Data'!AE132="No data","x",ROUND(IF('[1]Indicator Data'!AE132&gt;CZ$2,0,IF('[1]Indicator Data'!AE132&lt;CZ$3,10,(CZ$2-'[1]Indicator Data'!AE132)/(CZ$2-CZ$3)*10)),1))</f>
        <v>4</v>
      </c>
      <c r="DA131" s="47">
        <f t="shared" si="136"/>
        <v>5.7</v>
      </c>
      <c r="DB131" s="47">
        <f t="shared" si="137"/>
        <v>3</v>
      </c>
      <c r="DC131" s="49">
        <f t="shared" si="118"/>
        <v>4.9000000000000004</v>
      </c>
      <c r="DD131" s="51">
        <f t="shared" si="119"/>
        <v>3.7</v>
      </c>
      <c r="DE131" s="47">
        <f>ROUND(IF('[1]Indicator Data'!AH132=0,0,IF('[1]Indicator Data'!AH132&gt;DE$2,10,IF('[1]Indicator Data'!AH132&lt;DE$3,0,10-(DE$2-'[1]Indicator Data'!AH132)/(DE$2-DE$3)*10))),1)</f>
        <v>0.1</v>
      </c>
      <c r="DF131" s="47">
        <f>ROUND(IF('[1]Indicator Data'!AI132=0,0,IF(LOG('[1]Indicator Data'!AI132)&gt;LOG(DF$2),10,IF(LOG('[1]Indicator Data'!AI132)&lt;LOG(DF$3),0,10-(LOG(DF$2)-LOG('[1]Indicator Data'!AI132))/(LOG(DF$2)-LOG(DF$3))*10))),1)</f>
        <v>0</v>
      </c>
      <c r="DG131" s="49">
        <f t="shared" si="120"/>
        <v>0.1</v>
      </c>
      <c r="DH131" s="47">
        <f>'[1]Indicator Data'!AJ132</f>
        <v>0</v>
      </c>
      <c r="DI131" s="47">
        <f>'[1]Indicator Data'!AK132</f>
        <v>0</v>
      </c>
      <c r="DJ131" s="49">
        <f t="shared" si="121"/>
        <v>0</v>
      </c>
      <c r="DK131" s="51">
        <f t="shared" si="122"/>
        <v>0.1</v>
      </c>
      <c r="DL131" s="20"/>
      <c r="DM131" s="52"/>
    </row>
    <row r="132" spans="1:117" s="6" customFormat="1" x14ac:dyDescent="0.3">
      <c r="A132" s="44" t="str">
        <f>'[1]Indicator Data'!A133</f>
        <v>Norway</v>
      </c>
      <c r="B132" s="45" t="str">
        <f>'[1]Indicator Data'!B133</f>
        <v>NOR</v>
      </c>
      <c r="C132" s="46">
        <f>ROUND(IF('[1]Indicator Data'!C133=0,0.1,IF(LOG('[1]Indicator Data'!C133)&gt;C$2,10,IF(LOG('[1]Indicator Data'!C133)&lt;C$3,0,10-(C$2-LOG('[1]Indicator Data'!C133))/(C$2-C$3)*10))),1)</f>
        <v>2.8</v>
      </c>
      <c r="D132" s="47">
        <f>ROUND(IF('[1]Indicator Data'!D133=0,0.1,IF(LOG('[1]Indicator Data'!D133)&gt;D$2,10,IF(LOG('[1]Indicator Data'!D133)&lt;D$3,0,10-(D$2-LOG('[1]Indicator Data'!D133))/(D$2-D$3)*10))),1)</f>
        <v>0.1</v>
      </c>
      <c r="E132" s="47">
        <f t="shared" si="79"/>
        <v>1.5</v>
      </c>
      <c r="F132" s="47">
        <f>IF('[1]Indicator Data'!E133="No data",0.1,(ROUND(IF('[1]Indicator Data'!E133=0,0,IF(LOG('[1]Indicator Data'!E133)&gt;F$2,10,IF(LOG('[1]Indicator Data'!E133)&lt;F$3,0,10-(F$2-LOG('[1]Indicator Data'!E133))/(F$2-F$3)*10))),1)))</f>
        <v>0.1</v>
      </c>
      <c r="G132" s="47">
        <f>ROUND(IF('[1]Indicator Data'!F133=0,0,IF(LOG('[1]Indicator Data'!F133)&gt;G$2,10,IF(LOG('[1]Indicator Data'!F133)&lt;G$3,0,10-(G$2-LOG('[1]Indicator Data'!F133))/(G$2-G$3)*10))),1)</f>
        <v>0</v>
      </c>
      <c r="H132" s="47">
        <f>ROUND(IF('[1]Indicator Data'!G133=0,0,IF(LOG('[1]Indicator Data'!G133)&gt;H$2,10,IF(LOG('[1]Indicator Data'!G133)&lt;H$3,0,10-(H$2-LOG('[1]Indicator Data'!G133))/(H$2-H$3)*10))),1)</f>
        <v>0</v>
      </c>
      <c r="I132" s="47">
        <f>ROUND(IF('[1]Indicator Data'!H133=0,0,IF(LOG('[1]Indicator Data'!H133)&gt;I$2,10,IF(LOG('[1]Indicator Data'!H133)&lt;I$3,0,10-(I$2-LOG('[1]Indicator Data'!H133))/(I$2-I$3)*10))),1)</f>
        <v>0</v>
      </c>
      <c r="J132" s="47">
        <f t="shared" si="80"/>
        <v>0</v>
      </c>
      <c r="K132" s="47">
        <f>ROUND(IF('[1]Indicator Data'!I133=0,0,IF(LOG('[1]Indicator Data'!I133)&gt;K$2,10,IF(LOG('[1]Indicator Data'!I133)&lt;K$3,0,10-(K$2-LOG('[1]Indicator Data'!I133))/(K$2-K$3)*10))),1)</f>
        <v>0</v>
      </c>
      <c r="L132" s="47">
        <f t="shared" si="81"/>
        <v>0</v>
      </c>
      <c r="M132" s="47">
        <f>ROUND(IF('[1]Indicator Data'!J133=0,0,IF(LOG('[1]Indicator Data'!J133)&gt;M$2,10,IF(LOG('[1]Indicator Data'!J133)&lt;M$3,0,10-(M$2-LOG('[1]Indicator Data'!J133))/(M$2-M$3)*10))),1)</f>
        <v>0</v>
      </c>
      <c r="N132" s="48">
        <f>'[1]Indicator Data'!C133/'[1]Indicator Data'!$CB133</f>
        <v>2.6315742457969987E-5</v>
      </c>
      <c r="O132" s="48">
        <f>'[1]Indicator Data'!D133/'[1]Indicator Data'!$CB133</f>
        <v>0</v>
      </c>
      <c r="P132" s="48" t="str">
        <f>IF(F132=0.1,"x",'[1]Indicator Data'!E133/'[1]Indicator Data'!$CB133)</f>
        <v>x</v>
      </c>
      <c r="Q132" s="48">
        <f>'[1]Indicator Data'!F133/'[1]Indicator Data'!$CB133</f>
        <v>0</v>
      </c>
      <c r="R132" s="48">
        <f>'[1]Indicator Data'!G133/'[1]Indicator Data'!$CB133</f>
        <v>0</v>
      </c>
      <c r="S132" s="48">
        <f>'[1]Indicator Data'!H133/'[1]Indicator Data'!$CB133</f>
        <v>0</v>
      </c>
      <c r="T132" s="48">
        <f>'[1]Indicator Data'!I133/'[1]Indicator Data'!$CB133</f>
        <v>0</v>
      </c>
      <c r="U132" s="48">
        <f>'[1]Indicator Data'!J133/'[1]Indicator Data'!$CB133</f>
        <v>0</v>
      </c>
      <c r="V132" s="47">
        <f t="shared" si="138"/>
        <v>0.1</v>
      </c>
      <c r="W132" s="47">
        <f t="shared" si="139"/>
        <v>0</v>
      </c>
      <c r="X132" s="47">
        <f t="shared" si="84"/>
        <v>0.1</v>
      </c>
      <c r="Y132" s="47">
        <f t="shared" si="140"/>
        <v>0.1</v>
      </c>
      <c r="Z132" s="47">
        <f t="shared" si="141"/>
        <v>0</v>
      </c>
      <c r="AA132" s="47">
        <f t="shared" si="142"/>
        <v>0</v>
      </c>
      <c r="AB132" s="47">
        <f t="shared" si="143"/>
        <v>0</v>
      </c>
      <c r="AC132" s="47">
        <f t="shared" si="89"/>
        <v>0</v>
      </c>
      <c r="AD132" s="47">
        <f t="shared" si="144"/>
        <v>0</v>
      </c>
      <c r="AE132" s="47">
        <f t="shared" si="91"/>
        <v>0</v>
      </c>
      <c r="AF132" s="47">
        <f t="shared" si="145"/>
        <v>0</v>
      </c>
      <c r="AG132" s="47">
        <f>ROUND(IF('[1]Indicator Data'!K133=0,0,IF('[1]Indicator Data'!K133&gt;AG$2,10,IF('[1]Indicator Data'!K133&lt;AG$3,0,10-(AG$2-'[1]Indicator Data'!K133)/(AG$2-AG$3)*10))),1)</f>
        <v>0</v>
      </c>
      <c r="AH132" s="47">
        <f t="shared" si="146"/>
        <v>1.5</v>
      </c>
      <c r="AI132" s="47">
        <f t="shared" si="146"/>
        <v>0.1</v>
      </c>
      <c r="AJ132" s="47">
        <f t="shared" si="147"/>
        <v>0</v>
      </c>
      <c r="AK132" s="47">
        <f t="shared" si="147"/>
        <v>0</v>
      </c>
      <c r="AL132" s="47">
        <f t="shared" si="95"/>
        <v>0</v>
      </c>
      <c r="AM132" s="47">
        <f t="shared" si="96"/>
        <v>0</v>
      </c>
      <c r="AN132" s="47">
        <f t="shared" si="97"/>
        <v>0</v>
      </c>
      <c r="AO132" s="49">
        <f t="shared" si="98"/>
        <v>0.8</v>
      </c>
      <c r="AP132" s="49">
        <f t="shared" si="123"/>
        <v>0.1</v>
      </c>
      <c r="AQ132" s="49">
        <f t="shared" si="99"/>
        <v>0</v>
      </c>
      <c r="AR132" s="49">
        <f t="shared" si="100"/>
        <v>0</v>
      </c>
      <c r="AS132" s="47">
        <f t="shared" si="101"/>
        <v>0</v>
      </c>
      <c r="AT132" s="47">
        <f>IF('[1]Indicator Data'!L133="No data","x",IF('[1]Indicator Data'!CC133&lt;1000,"x",ROUND((IF('[1]Indicator Data'!L133&gt;AT$2,10,IF('[1]Indicator Data'!L133&lt;AT$3,0,10-(AT$2-'[1]Indicator Data'!L133)/(AT$2-AT$3)*10))),1)))</f>
        <v>2.9</v>
      </c>
      <c r="AU132" s="49">
        <f t="shared" si="102"/>
        <v>1.5</v>
      </c>
      <c r="AV132" s="47">
        <f>IF('[1]Indicator Data'!M133="No data","x",ROUND(IF('[1]Indicator Data'!M133=0,0,IF(LOG('[1]Indicator Data'!M133)&gt;AV$2,10,IF(LOG('[1]Indicator Data'!M133)&lt;AV$3,0,10-(AV$2-LOG('[1]Indicator Data'!M133))/(AV$2-AV$3)*10))),1))</f>
        <v>0</v>
      </c>
      <c r="AW132" s="48">
        <f>IF(AV132="x","x",'[1]Indicator Data'!M133/'[1]Indicator Data'!$CB133)</f>
        <v>0</v>
      </c>
      <c r="AX132" s="47">
        <f t="shared" si="148"/>
        <v>0</v>
      </c>
      <c r="AY132" s="47">
        <f t="shared" si="124"/>
        <v>0</v>
      </c>
      <c r="AZ132" s="47" t="str">
        <f>IF('[1]Indicator Data'!N133="No data","x",ROUND(IF('[1]Indicator Data'!N133=0,0,IF(LOG('[1]Indicator Data'!N133)&gt;AZ$2,10,IF(LOG('[1]Indicator Data'!N133)&lt;AZ$3,0,10-(AZ$2-LOG('[1]Indicator Data'!N133))/(AZ$2-AZ$3)*10))),1))</f>
        <v>x</v>
      </c>
      <c r="BA132" s="48" t="str">
        <f>IF(AZ132="x","x",'[1]Indicator Data'!N133/'[1]Indicator Data'!$CB133)</f>
        <v>x</v>
      </c>
      <c r="BB132" s="47" t="str">
        <f t="shared" si="149"/>
        <v>x</v>
      </c>
      <c r="BC132" s="47" t="str">
        <f t="shared" si="125"/>
        <v>x</v>
      </c>
      <c r="BD132" s="47" t="str">
        <f>IF('[1]Indicator Data'!O133="No data","x",ROUND(IF('[1]Indicator Data'!O133=0,0,IF(LOG('[1]Indicator Data'!O133)&gt;BD$2,10,IF(LOG('[1]Indicator Data'!O133)&lt;BD$3,0,10-(BD$2-LOG('[1]Indicator Data'!O133))/(BD$2-BD$3)*10))),1))</f>
        <v>x</v>
      </c>
      <c r="BE132" s="48" t="str">
        <f>IF(BD132="x","x",'[1]Indicator Data'!O133/'[1]Indicator Data'!$CB133)</f>
        <v>x</v>
      </c>
      <c r="BF132" s="47" t="str">
        <f t="shared" si="150"/>
        <v>x</v>
      </c>
      <c r="BG132" s="47" t="str">
        <f t="shared" si="126"/>
        <v>x</v>
      </c>
      <c r="BH132" s="47" t="str">
        <f>IF('[1]Indicator Data'!P133="No data","x",ROUND(IF('[1]Indicator Data'!P133=0,0,IF(LOG('[1]Indicator Data'!P133)&gt;BH$2,10,IF(LOG('[1]Indicator Data'!P133)&lt;BH$3,0,10-(BH$2-LOG('[1]Indicator Data'!P133))/(BH$2-BH$3)*10))),1))</f>
        <v>x</v>
      </c>
      <c r="BI132" s="48" t="str">
        <f>IF(BH132="x","x",'[1]Indicator Data'!P133/'[1]Indicator Data'!$CB133)</f>
        <v>x</v>
      </c>
      <c r="BJ132" s="47" t="str">
        <f t="shared" si="151"/>
        <v>x</v>
      </c>
      <c r="BK132" s="47" t="str">
        <f t="shared" si="127"/>
        <v>x</v>
      </c>
      <c r="BL132" s="47">
        <f t="shared" si="128"/>
        <v>0</v>
      </c>
      <c r="BM132" s="47">
        <f>ROUND(IF('[1]Indicator Data'!Q133=0,0,IF(LOG('[1]Indicator Data'!Q133)&gt;BM$2,10,IF(LOG('[1]Indicator Data'!Q133)&lt;BM$3,0,10-(BM$2-LOG('[1]Indicator Data'!Q133))/(BM$2-BM$3)*10))),1)</f>
        <v>0</v>
      </c>
      <c r="BN132" s="50">
        <f>'[1]Indicator Data'!R133</f>
        <v>0</v>
      </c>
      <c r="BO132" s="47">
        <f t="shared" si="152"/>
        <v>0</v>
      </c>
      <c r="BP132" s="47">
        <f t="shared" si="108"/>
        <v>0</v>
      </c>
      <c r="BQ132" s="47">
        <f>ROUND(IF('[1]Indicator Data'!S133=0,0,IF(LOG('[1]Indicator Data'!S133)&gt;BQ$2,10,IF(LOG('[1]Indicator Data'!S133)&lt;BQ$3,0,10-(BQ$2-LOG('[1]Indicator Data'!S133))/(BQ$2-BQ$3)*10))),1)</f>
        <v>0</v>
      </c>
      <c r="BR132" s="50">
        <f>'[1]Indicator Data'!T133</f>
        <v>0</v>
      </c>
      <c r="BS132" s="47">
        <f t="shared" si="153"/>
        <v>0</v>
      </c>
      <c r="BT132" s="47">
        <f t="shared" si="110"/>
        <v>0</v>
      </c>
      <c r="BU132" s="47">
        <f t="shared" si="111"/>
        <v>0</v>
      </c>
      <c r="BV132" s="47">
        <f>ROUND(IF('[1]Indicator Data'!U133=0,0,IF(LOG('[1]Indicator Data'!U133)&gt;BV$2,10,IF(LOG('[1]Indicator Data'!U133)&lt;BV$3,0,10-(BV$2-LOG('[1]Indicator Data'!U133))/(BV$2-BV$3)*10))),1)</f>
        <v>0</v>
      </c>
      <c r="BW132" s="48">
        <f>'[1]Indicator Data'!U133/'[1]Indicator Data'!$CB133</f>
        <v>0</v>
      </c>
      <c r="BX132" s="47">
        <f t="shared" si="154"/>
        <v>0</v>
      </c>
      <c r="BY132" s="47">
        <f t="shared" si="129"/>
        <v>0</v>
      </c>
      <c r="BZ132" s="47">
        <f>ROUND(IF('[1]Indicator Data'!V133=0,0,IF(LOG('[1]Indicator Data'!V133)&gt;BZ$2,10,IF(LOG('[1]Indicator Data'!V133)&lt;BZ$3,0,10-(BZ$2-LOG('[1]Indicator Data'!V133))/(BZ$2-BZ$3)*10))),1)</f>
        <v>0</v>
      </c>
      <c r="CA132" s="48">
        <f>IF('[1]Indicator Data'!V133/'[1]Indicator Data'!$CB133&gt;1,1,'[1]Indicator Data'!V133/'[1]Indicator Data'!$CB133)</f>
        <v>0</v>
      </c>
      <c r="CB132" s="47">
        <f t="shared" si="155"/>
        <v>0</v>
      </c>
      <c r="CC132" s="47">
        <f t="shared" si="130"/>
        <v>0</v>
      </c>
      <c r="CD132" s="47">
        <f>ROUND(IF('[1]Indicator Data'!W133=0,0,IF(LOG('[1]Indicator Data'!W133)&gt;CD$2,10,IF(LOG('[1]Indicator Data'!W133)&lt;CD$3,0,10-(CD$2-LOG('[1]Indicator Data'!W133))/(CD$2-CD$3)*10))),1)</f>
        <v>0</v>
      </c>
      <c r="CE132" s="48">
        <f>'[1]Indicator Data'!W133/'[1]Indicator Data'!$CB133</f>
        <v>0</v>
      </c>
      <c r="CF132" s="47">
        <f t="shared" si="156"/>
        <v>0</v>
      </c>
      <c r="CG132" s="47">
        <f t="shared" si="131"/>
        <v>0</v>
      </c>
      <c r="CH132" s="47">
        <f t="shared" si="115"/>
        <v>0</v>
      </c>
      <c r="CI132" s="47">
        <f>IF('[1]Indicator Data'!BR133="No data","x",ROUND(IF('[1]Indicator Data'!BR133&gt;CI$2,0,IF('[1]Indicator Data'!BR133&lt;CI$3,10,(CI$2-'[1]Indicator Data'!BR133)/(CI$2-CI$3)*10)),1))</f>
        <v>0.2</v>
      </c>
      <c r="CJ132" s="47">
        <f>IF('[1]Indicator Data'!BS133="No data","x",ROUND(IF('[1]Indicator Data'!BS133&gt;CJ$2,0,IF('[1]Indicator Data'!BS133&lt;CJ$3,10,(CJ$2-'[1]Indicator Data'!BS133)/(CJ$2-CJ$3)*10)),1))</f>
        <v>0</v>
      </c>
      <c r="CK132" s="47" t="str">
        <f>IF('[1]Indicator Data'!AC133="No data","x",ROUND(IF('[1]Indicator Data'!AC133&gt;CK$2,0,IF('[1]Indicator Data'!AC133&lt;CK$3,10,(CK$2-'[1]Indicator Data'!AC133)/(CK$2-CK$3)*10)),1))</f>
        <v>x</v>
      </c>
      <c r="CL132" s="47">
        <f t="shared" si="116"/>
        <v>0.1</v>
      </c>
      <c r="CM132" s="47">
        <f>IF('[1]Indicator Data'!X133="No data","x",ROUND(IF(LOG('[1]Indicator Data'!X133)&gt;CM$2,10,IF(LOG('[1]Indicator Data'!X133)&lt;CM$3,0,10-(CM$2-LOG('[1]Indicator Data'!X133))/(CM$2-CM$3)*10)),1))</f>
        <v>3.9</v>
      </c>
      <c r="CN132" s="47">
        <f>IF('[1]Indicator Data'!Y133="No data","x",ROUND(IF('[1]Indicator Data'!Y133&gt;CN$2,10,IF('[1]Indicator Data'!Y133&lt;CN$3,0,10-(CN$2-'[1]Indicator Data'!Y133)/(CN$2-CN$3)*10)),1))</f>
        <v>2</v>
      </c>
      <c r="CO132" s="47">
        <f>IF('[1]Indicator Data'!Z133="No data","x",ROUND(IF('[1]Indicator Data'!Z133&gt;CO$2,10,IF('[1]Indicator Data'!Z133&lt;CO$3,0,10-(CO$2-'[1]Indicator Data'!Z133)/(CO$2-CO$3)*10)),1))</f>
        <v>8.3000000000000007</v>
      </c>
      <c r="CP132" s="47">
        <f>IF('[1]Indicator Data'!AA133="No data","x",ROUND(IF('[1]Indicator Data'!AA133&gt;CP$2,10,IF('[1]Indicator Data'!AA133&lt;CP$3,0,10-(CP$2-'[1]Indicator Data'!AA133)/(CP$2-CP$3)*10)),1))</f>
        <v>0.5</v>
      </c>
      <c r="CQ132" s="47">
        <f t="shared" si="132"/>
        <v>3.7</v>
      </c>
      <c r="CR132" s="47">
        <f t="shared" si="133"/>
        <v>2.5</v>
      </c>
      <c r="CS132" s="47">
        <f>IF('[1]Indicator Data'!AF133="No data","x",ROUND(IF('[1]Indicator Data'!AF133&gt;CS$2,10,IF('[1]Indicator Data'!AF133&lt;CS$3,0,10-(CS$2-'[1]Indicator Data'!AF133)/(CS$2-CS$3)*10)),1))</f>
        <v>0</v>
      </c>
      <c r="CT132" s="47">
        <f>IF('[1]Indicator Data'!AG133="No data","x",ROUND(IF('[1]Indicator Data'!AG133&gt;CT$2,10,IF('[1]Indicator Data'!AG133&lt;CT$3,0,10-(CT$2-'[1]Indicator Data'!AG133)/(CT$2-CT$3)*10)),1))</f>
        <v>0.4</v>
      </c>
      <c r="CU132" s="47">
        <f t="shared" si="134"/>
        <v>2.5</v>
      </c>
      <c r="CV132" s="47">
        <f>IF('[1]Indicator Data'!AB133="No data","x",ROUND(IF('[1]Indicator Data'!AB133&gt;CV$2,10,IF('[1]Indicator Data'!AB133&lt;CV$3,0,10-(CV$2-'[1]Indicator Data'!AB133)/(CV$2-CV$3)*10)),1))</f>
        <v>0</v>
      </c>
      <c r="CW132" s="47">
        <f t="shared" si="135"/>
        <v>0.1</v>
      </c>
      <c r="CX132" s="48">
        <f>IF('[1]Indicator Data'!AD133="No data","x",'[1]Indicator Data'!AD133/'[1]Indicator Data'!$CA133)</f>
        <v>8.9628907914459451E-4</v>
      </c>
      <c r="CY132" s="47">
        <f t="shared" si="157"/>
        <v>1</v>
      </c>
      <c r="CZ132" s="47">
        <f>IF('[1]Indicator Data'!AE133="No data","x",ROUND(IF('[1]Indicator Data'!AE133&gt;CZ$2,0,IF('[1]Indicator Data'!AE133&lt;CZ$3,10,(CZ$2-'[1]Indicator Data'!AE133)/(CZ$2-CZ$3)*10)),1))</f>
        <v>0</v>
      </c>
      <c r="DA132" s="47">
        <f t="shared" si="136"/>
        <v>0.5</v>
      </c>
      <c r="DB132" s="47">
        <f t="shared" si="137"/>
        <v>1</v>
      </c>
      <c r="DC132" s="49">
        <f t="shared" si="118"/>
        <v>0.9</v>
      </c>
      <c r="DD132" s="51">
        <f t="shared" si="119"/>
        <v>0.6</v>
      </c>
      <c r="DE132" s="47">
        <f>ROUND(IF('[1]Indicator Data'!AH133=0,0,IF('[1]Indicator Data'!AH133&gt;DE$2,10,IF('[1]Indicator Data'!AH133&lt;DE$3,0,10-(DE$2-'[1]Indicator Data'!AH133)/(DE$2-DE$3)*10))),1)</f>
        <v>0</v>
      </c>
      <c r="DF132" s="47">
        <f>ROUND(IF('[1]Indicator Data'!AI133=0,0,IF(LOG('[1]Indicator Data'!AI133)&gt;LOG(DF$2),10,IF(LOG('[1]Indicator Data'!AI133)&lt;LOG(DF$3),0,10-(LOG(DF$2)-LOG('[1]Indicator Data'!AI133))/(LOG(DF$2)-LOG(DF$3))*10))),1)</f>
        <v>0</v>
      </c>
      <c r="DG132" s="49">
        <f t="shared" si="120"/>
        <v>0</v>
      </c>
      <c r="DH132" s="47">
        <f>'[1]Indicator Data'!AJ133</f>
        <v>0</v>
      </c>
      <c r="DI132" s="47">
        <f>'[1]Indicator Data'!AK133</f>
        <v>0</v>
      </c>
      <c r="DJ132" s="49">
        <f t="shared" si="121"/>
        <v>0</v>
      </c>
      <c r="DK132" s="51">
        <f t="shared" si="122"/>
        <v>0</v>
      </c>
      <c r="DL132" s="20"/>
      <c r="DM132" s="52"/>
    </row>
    <row r="133" spans="1:117" s="6" customFormat="1" x14ac:dyDescent="0.3">
      <c r="A133" s="44" t="str">
        <f>'[1]Indicator Data'!A134</f>
        <v>Oman</v>
      </c>
      <c r="B133" s="45" t="str">
        <f>'[1]Indicator Data'!B134</f>
        <v>OMN</v>
      </c>
      <c r="C133" s="46">
        <f>ROUND(IF('[1]Indicator Data'!C134=0,0.1,IF(LOG('[1]Indicator Data'!C134)&gt;C$2,10,IF(LOG('[1]Indicator Data'!C134)&lt;C$3,0,10-(C$2-LOG('[1]Indicator Data'!C134))/(C$2-C$3)*10))),1)</f>
        <v>0.1</v>
      </c>
      <c r="D133" s="47">
        <f>ROUND(IF('[1]Indicator Data'!D134=0,0.1,IF(LOG('[1]Indicator Data'!D134)&gt;D$2,10,IF(LOG('[1]Indicator Data'!D134)&lt;D$3,0,10-(D$2-LOG('[1]Indicator Data'!D134))/(D$2-D$3)*10))),1)</f>
        <v>0.1</v>
      </c>
      <c r="E133" s="47">
        <f t="shared" ref="E133:E195" si="158">ROUND((10-GEOMEAN(((10-C133)/10*9+1),((10-D133)/10*9+1)))/9*10,1)</f>
        <v>0.1</v>
      </c>
      <c r="F133" s="47">
        <f>IF('[1]Indicator Data'!E134="No data",0.1,(ROUND(IF('[1]Indicator Data'!E134=0,0,IF(LOG('[1]Indicator Data'!E134)&gt;F$2,10,IF(LOG('[1]Indicator Data'!E134)&lt;F$3,0,10-(F$2-LOG('[1]Indicator Data'!E134))/(F$2-F$3)*10))),1)))</f>
        <v>5.2</v>
      </c>
      <c r="G133" s="47">
        <f>ROUND(IF('[1]Indicator Data'!F134=0,0,IF(LOG('[1]Indicator Data'!F134)&gt;G$2,10,IF(LOG('[1]Indicator Data'!F134)&lt;G$3,0,10-(G$2-LOG('[1]Indicator Data'!F134))/(G$2-G$3)*10))),1)</f>
        <v>7.9</v>
      </c>
      <c r="H133" s="47">
        <f>ROUND(IF('[1]Indicator Data'!G134=0,0,IF(LOG('[1]Indicator Data'!G134)&gt;H$2,10,IF(LOG('[1]Indicator Data'!G134)&lt;H$3,0,10-(H$2-LOG('[1]Indicator Data'!G134))/(H$2-H$3)*10))),1)</f>
        <v>4.7</v>
      </c>
      <c r="I133" s="47">
        <f>ROUND(IF('[1]Indicator Data'!H134=0,0,IF(LOG('[1]Indicator Data'!H134)&gt;I$2,10,IF(LOG('[1]Indicator Data'!H134)&lt;I$3,0,10-(I$2-LOG('[1]Indicator Data'!H134))/(I$2-I$3)*10))),1)</f>
        <v>0</v>
      </c>
      <c r="J133" s="47">
        <f t="shared" ref="J133:J195" si="159">ROUND((10-GEOMEAN(((10-H133)/10*9+1),((10-I133)/10*9+1)))/9*10,1)</f>
        <v>2.7</v>
      </c>
      <c r="K133" s="47">
        <f>ROUND(IF('[1]Indicator Data'!I134=0,0,IF(LOG('[1]Indicator Data'!I134)&gt;K$2,10,IF(LOG('[1]Indicator Data'!I134)&lt;K$3,0,10-(K$2-LOG('[1]Indicator Data'!I134))/(K$2-K$3)*10))),1)</f>
        <v>6.1</v>
      </c>
      <c r="L133" s="47">
        <f t="shared" ref="L133:L195" si="160">ROUND((10-GEOMEAN(((10-J133)/10*9+1),((10-K133)/10*9+1)))/9*10,1)</f>
        <v>4.5999999999999996</v>
      </c>
      <c r="M133" s="47">
        <f>ROUND(IF('[1]Indicator Data'!J134=0,0,IF(LOG('[1]Indicator Data'!J134)&gt;M$2,10,IF(LOG('[1]Indicator Data'!J134)&lt;M$3,0,10-(M$2-LOG('[1]Indicator Data'!J134))/(M$2-M$3)*10))),1)</f>
        <v>0</v>
      </c>
      <c r="N133" s="48">
        <f>'[1]Indicator Data'!C134/'[1]Indicator Data'!$CB134</f>
        <v>0</v>
      </c>
      <c r="O133" s="48">
        <f>'[1]Indicator Data'!D134/'[1]Indicator Data'!$CB134</f>
        <v>0</v>
      </c>
      <c r="P133" s="48">
        <f>IF(F133=0.1,"x",'[1]Indicator Data'!E134/'[1]Indicator Data'!$CB134)</f>
        <v>2.5567572256263698E-3</v>
      </c>
      <c r="Q133" s="48">
        <f>'[1]Indicator Data'!F134/'[1]Indicator Data'!$CB134</f>
        <v>1.1852985331895066E-4</v>
      </c>
      <c r="R133" s="48">
        <f>'[1]Indicator Data'!G134/'[1]Indicator Data'!$CB134</f>
        <v>1.6942867786884333E-3</v>
      </c>
      <c r="S133" s="48">
        <f>'[1]Indicator Data'!H134/'[1]Indicator Data'!$CB134</f>
        <v>0</v>
      </c>
      <c r="T133" s="48">
        <f>'[1]Indicator Data'!I134/'[1]Indicator Data'!$CB134</f>
        <v>2.5554839140153247E-3</v>
      </c>
      <c r="U133" s="48">
        <f>'[1]Indicator Data'!J134/'[1]Indicator Data'!$CB134</f>
        <v>0</v>
      </c>
      <c r="V133" s="47">
        <f t="shared" ref="V133:V164" si="161">ROUND(IF(N133&gt;V$2,10,IF(N133&lt;V$3,0,10-(V$2-N133)/(V$2-V$3)*10)),1)</f>
        <v>0</v>
      </c>
      <c r="W133" s="47">
        <f t="shared" ref="W133:W164" si="162">ROUND(IF(O133&gt;W$2,10,IF(O133&lt;W$3,0,10-(W$2-O133)/(W$2-W$3)*10)),1)</f>
        <v>0</v>
      </c>
      <c r="X133" s="47">
        <f t="shared" ref="X133:X195" si="163">ROUND(((10-GEOMEAN(((10-V133)/10*9+1),((10-W133)/10*9+1)))/9*10),1)</f>
        <v>0</v>
      </c>
      <c r="Y133" s="47">
        <f t="shared" ref="Y133:Y164" si="164">IF(P133="x",0.1,ROUND(IF(P133&gt;Y$2,10,IF(P133&lt;Y$3,0,10-(Y$2-P133)/(Y$2-Y$3)*10)),1))</f>
        <v>1.7</v>
      </c>
      <c r="Z133" s="47">
        <f t="shared" ref="Z133:Z164" si="165">ROUND(IF(Q133=0,0,IF(LOG(Q133)&gt;Z$2,10,IF(LOG(Q133)&lt;=Z$3,0,10-(Z$2-LOG(Q133))/(Z$2-Z$3)*10))),1)</f>
        <v>10</v>
      </c>
      <c r="AA133" s="47">
        <f t="shared" ref="AA133:AA164" si="166">ROUND(IF(R133&gt;AA$2,10,IF(R133&lt;AA$3,0,10-(AA$2-R133)/(AA$2-AA$3)*10)),1)</f>
        <v>0.9</v>
      </c>
      <c r="AB133" s="47">
        <f t="shared" ref="AB133:AB164" si="167">ROUND(IF(S133&gt;AB$2,10,IF(S133&lt;AB$3,0,10-(AB$2-S133)/(AB$2-AB$3)*10)),1)</f>
        <v>0</v>
      </c>
      <c r="AC133" s="47">
        <f t="shared" ref="AC133:AC195" si="168">ROUND(((10-GEOMEAN(((10-AA133)/10*9+1),((10-AB133)/10*9+1)))/9*10),1)</f>
        <v>0.5</v>
      </c>
      <c r="AD133" s="47">
        <f t="shared" ref="AD133:AD164" si="169">ROUND(IF(T133=0,0,IF(T133&gt;AD$2,10,IF(T133&lt;=AD$3,0,10-(AD$2-T133)/(AD$2-AD$3)*10))),1)</f>
        <v>2.6</v>
      </c>
      <c r="AE133" s="47">
        <f t="shared" ref="AE133:AE195" si="170">ROUND((10-GEOMEAN(((10-AC133)/10*9+1),((10-AD133)/10*9+1)))/9*10,1)</f>
        <v>1.6</v>
      </c>
      <c r="AF133" s="47">
        <f t="shared" ref="AF133:AF164" si="171">ROUND(IF(U133&gt;AF$2,10,IF(U133&lt;AF$3,0,10-(AF$2-U133)/(AF$2-AF$3)*10)),1)</f>
        <v>0</v>
      </c>
      <c r="AG133" s="47">
        <f>ROUND(IF('[1]Indicator Data'!K134=0,0,IF('[1]Indicator Data'!K134&gt;AG$2,10,IF('[1]Indicator Data'!K134&lt;AG$3,0,10-(AG$2-'[1]Indicator Data'!K134)/(AG$2-AG$3)*10))),1)</f>
        <v>0</v>
      </c>
      <c r="AH133" s="47">
        <f t="shared" ref="AH133:AI164" si="172">ROUND(AVERAGE(C133,V133),1)</f>
        <v>0.1</v>
      </c>
      <c r="AI133" s="47">
        <f t="shared" si="172"/>
        <v>0.1</v>
      </c>
      <c r="AJ133" s="47">
        <f t="shared" ref="AJ133:AK164" si="173">ROUND(AVERAGE(AA133,H133),1)</f>
        <v>2.8</v>
      </c>
      <c r="AK133" s="47">
        <f t="shared" si="173"/>
        <v>0</v>
      </c>
      <c r="AL133" s="47">
        <f t="shared" ref="AL133:AL195" si="174">ROUND((10-GEOMEAN(((10-AJ133)/10*9+1),((10-AK133)/10*9+1)))/9*10,1)</f>
        <v>1.5</v>
      </c>
      <c r="AM133" s="47">
        <f t="shared" ref="AM133:AM195" si="175">ROUND(AVERAGE(AD133,K133),1)</f>
        <v>4.4000000000000004</v>
      </c>
      <c r="AN133" s="47">
        <f t="shared" ref="AN133:AN195" si="176">ROUND((10-GEOMEAN(((10-M133)/10*9+1),((10-AF133)/10*9+1)))/9*10,1)</f>
        <v>0</v>
      </c>
      <c r="AO133" s="49">
        <f t="shared" ref="AO133:AO195" si="177">ROUND((10-GEOMEAN(((10-E133)/10*9+1),((10-X133)/10*9+1)))/9*10,1)</f>
        <v>0.1</v>
      </c>
      <c r="AP133" s="49">
        <f t="shared" si="123"/>
        <v>3.7</v>
      </c>
      <c r="AQ133" s="49">
        <f t="shared" ref="AQ133:AQ195" si="178">ROUND((10-GEOMEAN(((10-G133)/10*9+1),((10-Z133)/10*9+1)))/9*10,1)</f>
        <v>9.1999999999999993</v>
      </c>
      <c r="AR133" s="49">
        <f t="shared" ref="AR133:AR195" si="179">ROUND((10-GEOMEAN(((10-L133)/10*9+1),((10-AE133)/10*9+1)))/9*10,1)</f>
        <v>3.2</v>
      </c>
      <c r="AS133" s="47">
        <f t="shared" ref="AS133:AS195" si="180">ROUND(AVERAGE(AG133,AN133),1)</f>
        <v>0</v>
      </c>
      <c r="AT133" s="47">
        <f>IF('[1]Indicator Data'!L134="No data","x",IF('[1]Indicator Data'!CC134&lt;1000,"x",ROUND((IF('[1]Indicator Data'!L134&gt;AT$2,10,IF('[1]Indicator Data'!L134&lt;AT$3,0,10-(AT$2-'[1]Indicator Data'!L134)/(AT$2-AT$3)*10))),1)))</f>
        <v>6.7</v>
      </c>
      <c r="AU133" s="49">
        <f t="shared" ref="AU133:AU195" si="181">ROUND(AVERAGE(AS133,AT133),1)</f>
        <v>3.4</v>
      </c>
      <c r="AV133" s="47">
        <f>IF('[1]Indicator Data'!M134="No data","x",ROUND(IF('[1]Indicator Data'!M134=0,0,IF(LOG('[1]Indicator Data'!M134)&gt;AV$2,10,IF(LOG('[1]Indicator Data'!M134)&lt;AV$3,0,10-(AV$2-LOG('[1]Indicator Data'!M134))/(AV$2-AV$3)*10))),1))</f>
        <v>7.6</v>
      </c>
      <c r="AW133" s="48">
        <f>IF(AV133="x","x",'[1]Indicator Data'!M134/'[1]Indicator Data'!$CB134)</f>
        <v>0.45942631311010529</v>
      </c>
      <c r="AX133" s="47">
        <f t="shared" ref="AX133:AX164" si="182">IF(AV133="x","x",ROUND(IF(AW133&gt;AX$2,10,IF(AW133&lt;AX$3,0,10-(AX$2-AW133)/(AX$2-AX$3)*10)),1))</f>
        <v>5.0999999999999996</v>
      </c>
      <c r="AY133" s="47">
        <f t="shared" si="124"/>
        <v>6.5</v>
      </c>
      <c r="AZ133" s="47" t="str">
        <f>IF('[1]Indicator Data'!N134="No data","x",ROUND(IF('[1]Indicator Data'!N134=0,0,IF(LOG('[1]Indicator Data'!N134)&gt;AZ$2,10,IF(LOG('[1]Indicator Data'!N134)&lt;AZ$3,0,10-(AZ$2-LOG('[1]Indicator Data'!N134))/(AZ$2-AZ$3)*10))),1))</f>
        <v>x</v>
      </c>
      <c r="BA133" s="48" t="str">
        <f>IF(AZ133="x","x",'[1]Indicator Data'!N134/'[1]Indicator Data'!$CB134)</f>
        <v>x</v>
      </c>
      <c r="BB133" s="47" t="str">
        <f t="shared" ref="BB133:BB164" si="183">IF(AZ133="x","x",ROUND(IF(BA133&gt;BB$2,10,IF(BA133&lt;BB$3,0,10-(BB$2-BA133)/(BB$2-BB$3)*10)),1))</f>
        <v>x</v>
      </c>
      <c r="BC133" s="47" t="str">
        <f t="shared" si="125"/>
        <v>x</v>
      </c>
      <c r="BD133" s="47" t="str">
        <f>IF('[1]Indicator Data'!O134="No data","x",ROUND(IF('[1]Indicator Data'!O134=0,0,IF(LOG('[1]Indicator Data'!O134)&gt;BD$2,10,IF(LOG('[1]Indicator Data'!O134)&lt;BD$3,0,10-(BD$2-LOG('[1]Indicator Data'!O134))/(BD$2-BD$3)*10))),1))</f>
        <v>x</v>
      </c>
      <c r="BE133" s="48" t="str">
        <f>IF(BD133="x","x",'[1]Indicator Data'!O134/'[1]Indicator Data'!$CB134)</f>
        <v>x</v>
      </c>
      <c r="BF133" s="47" t="str">
        <f t="shared" ref="BF133:BF164" si="184">IF(BD133="x","x",ROUND(IF(BE133&gt;BF$2,10,IF(BE133&lt;BF$3,0,10-(BF$2-BE133)/(BF$2-BF$3)*10)),1))</f>
        <v>x</v>
      </c>
      <c r="BG133" s="47" t="str">
        <f t="shared" si="126"/>
        <v>x</v>
      </c>
      <c r="BH133" s="47" t="str">
        <f>IF('[1]Indicator Data'!P134="No data","x",ROUND(IF('[1]Indicator Data'!P134=0,0,IF(LOG('[1]Indicator Data'!P134)&gt;BH$2,10,IF(LOG('[1]Indicator Data'!P134)&lt;BH$3,0,10-(BH$2-LOG('[1]Indicator Data'!P134))/(BH$2-BH$3)*10))),1))</f>
        <v>x</v>
      </c>
      <c r="BI133" s="48" t="str">
        <f>IF(BH133="x","x",'[1]Indicator Data'!P134/'[1]Indicator Data'!$CB134)</f>
        <v>x</v>
      </c>
      <c r="BJ133" s="47" t="str">
        <f t="shared" ref="BJ133:BJ164" si="185">IF(BH133="x","x",ROUND(IF(BI133&gt;BJ$2,10,IF(BI133&lt;BJ$3,0,10-(BJ$2-BI133)/(BJ$2-BJ$3)*10)),1))</f>
        <v>x</v>
      </c>
      <c r="BK133" s="47" t="str">
        <f t="shared" si="127"/>
        <v>x</v>
      </c>
      <c r="BL133" s="47">
        <f t="shared" si="128"/>
        <v>6.5</v>
      </c>
      <c r="BM133" s="47">
        <f>ROUND(IF('[1]Indicator Data'!Q134=0,0,IF(LOG('[1]Indicator Data'!Q134)&gt;BM$2,10,IF(LOG('[1]Indicator Data'!Q134)&lt;BM$3,0,10-(BM$2-LOG('[1]Indicator Data'!Q134))/(BM$2-BM$3)*10))),1)</f>
        <v>7.5</v>
      </c>
      <c r="BN133" s="50">
        <f>'[1]Indicator Data'!R134</f>
        <v>0.36069122300000001</v>
      </c>
      <c r="BO133" s="47">
        <f t="shared" ref="BO133:BO164" si="186">ROUND(IF(BN133&gt;BO$2,10,IF(BN133&lt;BO$3,0,10-(BO$2-BN133)/(BO$2-BO$3)*10)),1)</f>
        <v>3.6</v>
      </c>
      <c r="BP133" s="47">
        <f t="shared" ref="BP133:BP195" si="187">ROUND((10-GEOMEAN(((10-BO133)/10*9+1),((10-BM133)/10*9+1)))/9*10,1)</f>
        <v>5.9</v>
      </c>
      <c r="BQ133" s="47">
        <f>ROUND(IF('[1]Indicator Data'!S134=0,0,IF(LOG('[1]Indicator Data'!S134)&gt;BQ$2,10,IF(LOG('[1]Indicator Data'!S134)&lt;BQ$3,0,10-(BQ$2-LOG('[1]Indicator Data'!S134))/(BQ$2-BQ$3)*10))),1)</f>
        <v>7.5</v>
      </c>
      <c r="BR133" s="50">
        <f>'[1]Indicator Data'!T134</f>
        <v>0.36069122300000001</v>
      </c>
      <c r="BS133" s="47">
        <f t="shared" ref="BS133:BS164" si="188">ROUND(IF(BR133&gt;BS$2,10,IF(BR133&lt;BS$3,0,10-(BS$2-BR133)/(BS$2-BS$3)*10)),1)</f>
        <v>3.6</v>
      </c>
      <c r="BT133" s="47">
        <f t="shared" ref="BT133:BT195" si="189">ROUND((10-GEOMEAN(((10-BS133)/10*9+1),((10-BQ133)/10*9+1)))/9*10,1)</f>
        <v>5.9</v>
      </c>
      <c r="BU133" s="47">
        <f t="shared" ref="BU133:BU195" si="190">ROUND((10-GEOMEAN(((10-BT133)/10*9+1),((10-BP133)/10*9+1)))/9*10,1)</f>
        <v>5.9</v>
      </c>
      <c r="BV133" s="47">
        <f>ROUND(IF('[1]Indicator Data'!U134=0,0,IF(LOG('[1]Indicator Data'!U134)&gt;BV$2,10,IF(LOG('[1]Indicator Data'!U134)&lt;BV$3,0,10-(BV$2-LOG('[1]Indicator Data'!U134))/(BV$2-BV$3)*10))),1)</f>
        <v>6.5</v>
      </c>
      <c r="BW133" s="48">
        <f>'[1]Indicator Data'!U134/'[1]Indicator Data'!$CB134</f>
        <v>7.637222957419125E-2</v>
      </c>
      <c r="BX133" s="47">
        <f t="shared" ref="BX133:BX164" si="191">ROUND(IF(BW133&gt;BX$2,10,IF(BW133&lt;BX$3,0,10-(BX$2-BW133)/(BX$2-BX$3)*10)),1)</f>
        <v>0.8</v>
      </c>
      <c r="BY133" s="47">
        <f t="shared" si="129"/>
        <v>4.2</v>
      </c>
      <c r="BZ133" s="47">
        <f>ROUND(IF('[1]Indicator Data'!V134=0,0,IF(LOG('[1]Indicator Data'!V134)&gt;BZ$2,10,IF(LOG('[1]Indicator Data'!V134)&lt;BZ$3,0,10-(BZ$2-LOG('[1]Indicator Data'!V134))/(BZ$2-BZ$3)*10))),1)</f>
        <v>7.9</v>
      </c>
      <c r="CA133" s="48">
        <f>IF('[1]Indicator Data'!V134/'[1]Indicator Data'!$CB134&gt;1,1,'[1]Indicator Data'!V134/'[1]Indicator Data'!$CB134)</f>
        <v>0.74247279149716983</v>
      </c>
      <c r="CB133" s="47">
        <f t="shared" ref="CB133:CB164" si="192">ROUND(IF(CA133&gt;CB$2,10,IF(CA133&lt;CB$3,0,10-(CB$2-CA133)/(CB$2-CB$3)*10)),1)</f>
        <v>7.4</v>
      </c>
      <c r="CC133" s="47">
        <f t="shared" si="130"/>
        <v>7.7</v>
      </c>
      <c r="CD133" s="47">
        <f>ROUND(IF('[1]Indicator Data'!W134=0,0,IF(LOG('[1]Indicator Data'!W134)&gt;CD$2,10,IF(LOG('[1]Indicator Data'!W134)&lt;CD$3,0,10-(CD$2-LOG('[1]Indicator Data'!W134))/(CD$2-CD$3)*10))),1)</f>
        <v>7.8</v>
      </c>
      <c r="CE133" s="48">
        <f>'[1]Indicator Data'!W134/'[1]Indicator Data'!$CB134</f>
        <v>0.68817478246944608</v>
      </c>
      <c r="CF133" s="47">
        <f t="shared" ref="CF133:CF164" si="193">ROUND(IF(CE133&gt;CF$2,10,IF(CE133&lt;CF$3,0,10-(CF$2-CE133)/(CF$2-CF$3)*10)),1)</f>
        <v>6.9</v>
      </c>
      <c r="CG133" s="47">
        <f t="shared" si="131"/>
        <v>7.4</v>
      </c>
      <c r="CH133" s="47">
        <f t="shared" ref="CH133:CH195" si="194">ROUND((10-GEOMEAN(((10-CC133)/10*9+1),((10-BU133)/10*9+1),((10-BY133)/10*9+1),((10-CG133)/10*9+1)))/9*10,1)</f>
        <v>6.5</v>
      </c>
      <c r="CI133" s="47">
        <f>IF('[1]Indicator Data'!BR134="No data","x",ROUND(IF('[1]Indicator Data'!BR134&gt;CI$2,0,IF('[1]Indicator Data'!BR134&lt;CI$3,10,(CI$2-'[1]Indicator Data'!BR134)/(CI$2-CI$3)*10)),1))</f>
        <v>0</v>
      </c>
      <c r="CJ133" s="47">
        <f>IF('[1]Indicator Data'!BS134="No data","x",ROUND(IF('[1]Indicator Data'!BS134&gt;CJ$2,0,IF('[1]Indicator Data'!BS134&lt;CJ$3,10,(CJ$2-'[1]Indicator Data'!BS134)/(CJ$2-CJ$3)*10)),1))</f>
        <v>1.3</v>
      </c>
      <c r="CK133" s="47">
        <f>IF('[1]Indicator Data'!AC134="No data","x",ROUND(IF('[1]Indicator Data'!AC134&gt;CK$2,0,IF('[1]Indicator Data'!AC134&lt;CK$3,10,(CK$2-'[1]Indicator Data'!AC134)/(CK$2-CK$3)*10)),1))</f>
        <v>0.3</v>
      </c>
      <c r="CL133" s="47">
        <f t="shared" ref="CL133:CL195" si="195">IF(AND(CJ133="x",CI133="x",CK133="x"),"x",ROUND(AVERAGE(CI133:CK133),1))</f>
        <v>0.5</v>
      </c>
      <c r="CM133" s="47">
        <f>IF('[1]Indicator Data'!X134="No data","x",ROUND(IF(LOG('[1]Indicator Data'!X134)&gt;CM$2,10,IF(LOG('[1]Indicator Data'!X134)&lt;CM$3,0,10-(CM$2-LOG('[1]Indicator Data'!X134))/(CM$2-CM$3)*10)),1))</f>
        <v>4</v>
      </c>
      <c r="CN133" s="47">
        <f>IF('[1]Indicator Data'!Y134="No data","x",ROUND(IF('[1]Indicator Data'!Y134&gt;CN$2,10,IF('[1]Indicator Data'!Y134&lt;CN$3,0,10-(CN$2-'[1]Indicator Data'!Y134)/(CN$2-CN$3)*10)),1))</f>
        <v>7.2</v>
      </c>
      <c r="CO133" s="47">
        <f>IF('[1]Indicator Data'!Z134="No data","x",ROUND(IF('[1]Indicator Data'!Z134&gt;CO$2,10,IF('[1]Indicator Data'!Z134&lt;CO$3,0,10-(CO$2-'[1]Indicator Data'!Z134)/(CO$2-CO$3)*10)),1))</f>
        <v>8.6</v>
      </c>
      <c r="CP133" s="47" t="str">
        <f>IF('[1]Indicator Data'!AA134="No data","x",ROUND(IF('[1]Indicator Data'!AA134&gt;CP$2,10,IF('[1]Indicator Data'!AA134&lt;CP$3,0,10-(CP$2-'[1]Indicator Data'!AA134)/(CP$2-CP$3)*10)),1))</f>
        <v>x</v>
      </c>
      <c r="CQ133" s="47">
        <f t="shared" si="132"/>
        <v>6.6</v>
      </c>
      <c r="CR133" s="47">
        <f t="shared" si="133"/>
        <v>4.5999999999999996</v>
      </c>
      <c r="CS133" s="47" t="str">
        <f>IF('[1]Indicator Data'!AF134="No data","x",ROUND(IF('[1]Indicator Data'!AF134&gt;CS$2,10,IF('[1]Indicator Data'!AF134&lt;CS$3,0,10-(CS$2-'[1]Indicator Data'!AF134)/(CS$2-CS$3)*10)),1))</f>
        <v>x</v>
      </c>
      <c r="CT133" s="47">
        <f>IF('[1]Indicator Data'!AG134="No data","x",ROUND(IF('[1]Indicator Data'!AG134&gt;CT$2,10,IF('[1]Indicator Data'!AG134&lt;CT$3,0,10-(CT$2-'[1]Indicator Data'!AG134)/(CT$2-CT$3)*10)),1))</f>
        <v>2.6</v>
      </c>
      <c r="CU133" s="47">
        <f t="shared" si="134"/>
        <v>5.6</v>
      </c>
      <c r="CV133" s="47">
        <f>IF('[1]Indicator Data'!AB134="No data","x",ROUND(IF('[1]Indicator Data'!AB134&gt;CV$2,10,IF('[1]Indicator Data'!AB134&lt;CV$3,0,10-(CV$2-'[1]Indicator Data'!AB134)/(CV$2-CV$3)*10)),1))</f>
        <v>0</v>
      </c>
      <c r="CW133" s="47">
        <f t="shared" si="135"/>
        <v>0.4</v>
      </c>
      <c r="CX133" s="48">
        <f>IF('[1]Indicator Data'!AD134="No data","x",'[1]Indicator Data'!AD134/'[1]Indicator Data'!$CA134)</f>
        <v>1.3472702698574517E-4</v>
      </c>
      <c r="CY133" s="47">
        <f t="shared" ref="CY133:CY164" si="196">IF(CX133="x","x",ROUND(IF(CX133&gt;CY$2,0,IF(CX133&lt;CY$3,10,(CY$2-CX133)/(CY$2-CY$3)*10)),1))</f>
        <v>8.6999999999999993</v>
      </c>
      <c r="CZ133" s="47">
        <f>IF('[1]Indicator Data'!AE134="No data","x",ROUND(IF('[1]Indicator Data'!AE134&gt;CZ$2,0,IF('[1]Indicator Data'!AE134&lt;CZ$3,10,(CZ$2-'[1]Indicator Data'!AE134)/(CZ$2-CZ$3)*10)),1))</f>
        <v>2</v>
      </c>
      <c r="DA133" s="47">
        <f t="shared" si="136"/>
        <v>5.4</v>
      </c>
      <c r="DB133" s="47">
        <f t="shared" si="137"/>
        <v>3.8</v>
      </c>
      <c r="DC133" s="49">
        <f t="shared" ref="DC133:DC195" si="197">IF(BL133="x",ROUND((10-GEOMEAN(((10-DB133)/10*9+1),((10-CH133)/10*9+1),((10-CR133)/10*9+1)))/9*10,1),ROUND((10-GEOMEAN(((10-BL133)/10*9+1),((10-DB133)/10*9+1),((10-CH133)/10*9+1),((10-CR133)/10*9+1)))/9*10,1))</f>
        <v>5.5</v>
      </c>
      <c r="DD133" s="51">
        <f t="shared" ref="DD133:DD195" si="198">IF(ROUND(IF(AP133="x",(10-GEOMEAN(((10-AO133)/10*9+1),((10-DC133)/10*9+1),((10-AU133)/10*9+1),((10-AQ133)/10*9+1),((10-AR133)/10*9+1)))/9*10,(10-GEOMEAN(((10-AO133)/10*9+1),((10-DC133)/10*9+1),((10-AP133)/10*9+1),((10-AQ133)/10*9+1),((10-AR133)/10*9+1),((10-AU133)/10*9+1)))/9*10),1)=0,0.1,ROUND(IF(AP133="x",(10-GEOMEAN(((10-AO133)/10*9+1),((10-DC133)/10*9+1),((10-AU133)/10*9+1),((10-AQ133)/10*9+1),((10-AR133)/10*9+1)))/9*10,(10-GEOMEAN(((10-AO133)/10*9+1),((10-DC133)/10*9+1),((10-AP133)/10*9+1),((10-AQ133)/10*9+1),((10-AR133)/10*9+1),((10-AU133)/10*9+1)))/9*10),1))</f>
        <v>5</v>
      </c>
      <c r="DE133" s="47">
        <f>ROUND(IF('[1]Indicator Data'!AH134=0,0,IF('[1]Indicator Data'!AH134&gt;DE$2,10,IF('[1]Indicator Data'!AH134&lt;DE$3,0,10-(DE$2-'[1]Indicator Data'!AH134)/(DE$2-DE$3)*10))),1)</f>
        <v>0.2</v>
      </c>
      <c r="DF133" s="47">
        <f>ROUND(IF('[1]Indicator Data'!AI134=0,0,IF(LOG('[1]Indicator Data'!AI134)&gt;LOG(DF$2),10,IF(LOG('[1]Indicator Data'!AI134)&lt;LOG(DF$3),0,10-(LOG(DF$2)-LOG('[1]Indicator Data'!AI134))/(LOG(DF$2)-LOG(DF$3))*10))),1)</f>
        <v>0</v>
      </c>
      <c r="DG133" s="49">
        <f t="shared" ref="DG133:DG195" si="199">ROUND((10-GEOMEAN(((10-DE133)/10*9+1),((10-DF133)/10*9+1)))/9*10,1)</f>
        <v>0.1</v>
      </c>
      <c r="DH133" s="47">
        <f>'[1]Indicator Data'!AJ134</f>
        <v>0</v>
      </c>
      <c r="DI133" s="47">
        <f>'[1]Indicator Data'!AK134</f>
        <v>0</v>
      </c>
      <c r="DJ133" s="49">
        <f t="shared" ref="DJ133:DJ195" si="200">ROUND(IF(DH133=5,10,IF(DI133=5,9,IF(DH133=4,8,IF(DI133=4,7,0)))),1)</f>
        <v>0</v>
      </c>
      <c r="DK133" s="51">
        <f t="shared" ref="DK133:DK195" si="201">ROUND(IF(DJ133&gt;5,DJ133,DG133/10*7),1)</f>
        <v>0.1</v>
      </c>
      <c r="DL133" s="20"/>
      <c r="DM133" s="52"/>
    </row>
    <row r="134" spans="1:117" s="6" customFormat="1" x14ac:dyDescent="0.3">
      <c r="A134" s="44" t="str">
        <f>'[1]Indicator Data'!A135</f>
        <v>Pakistan</v>
      </c>
      <c r="B134" s="45" t="str">
        <f>'[1]Indicator Data'!B135</f>
        <v>PAK</v>
      </c>
      <c r="C134" s="46">
        <f>ROUND(IF('[1]Indicator Data'!C135=0,0.1,IF(LOG('[1]Indicator Data'!C135)&gt;C$2,10,IF(LOG('[1]Indicator Data'!C135)&lt;C$3,0,10-(C$2-LOG('[1]Indicator Data'!C135))/(C$2-C$3)*10))),1)</f>
        <v>10</v>
      </c>
      <c r="D134" s="47">
        <f>ROUND(IF('[1]Indicator Data'!D135=0,0.1,IF(LOG('[1]Indicator Data'!D135)&gt;D$2,10,IF(LOG('[1]Indicator Data'!D135)&lt;D$3,0,10-(D$2-LOG('[1]Indicator Data'!D135))/(D$2-D$3)*10))),1)</f>
        <v>10</v>
      </c>
      <c r="E134" s="47">
        <f t="shared" si="158"/>
        <v>10</v>
      </c>
      <c r="F134" s="47">
        <f>IF('[1]Indicator Data'!E135="No data",0.1,(ROUND(IF('[1]Indicator Data'!E135=0,0,IF(LOG('[1]Indicator Data'!E135)&gt;F$2,10,IF(LOG('[1]Indicator Data'!E135)&lt;F$3,0,10-(F$2-LOG('[1]Indicator Data'!E135))/(F$2-F$3)*10))),1)))</f>
        <v>10</v>
      </c>
      <c r="G134" s="47">
        <f>ROUND(IF('[1]Indicator Data'!F135=0,0,IF(LOG('[1]Indicator Data'!F135)&gt;G$2,10,IF(LOG('[1]Indicator Data'!F135)&lt;G$3,0,10-(G$2-LOG('[1]Indicator Data'!F135))/(G$2-G$3)*10))),1)</f>
        <v>7.4</v>
      </c>
      <c r="H134" s="47">
        <f>ROUND(IF('[1]Indicator Data'!G135=0,0,IF(LOG('[1]Indicator Data'!G135)&gt;H$2,10,IF(LOG('[1]Indicator Data'!G135)&lt;H$3,0,10-(H$2-LOG('[1]Indicator Data'!G135))/(H$2-H$3)*10))),1)</f>
        <v>7.4</v>
      </c>
      <c r="I134" s="47">
        <f>ROUND(IF('[1]Indicator Data'!H135=0,0,IF(LOG('[1]Indicator Data'!H135)&gt;I$2,10,IF(LOG('[1]Indicator Data'!H135)&lt;I$3,0,10-(I$2-LOG('[1]Indicator Data'!H135))/(I$2-I$3)*10))),1)</f>
        <v>3.5</v>
      </c>
      <c r="J134" s="47">
        <f t="shared" si="159"/>
        <v>5.8</v>
      </c>
      <c r="K134" s="47">
        <f>ROUND(IF('[1]Indicator Data'!I135=0,0,IF(LOG('[1]Indicator Data'!I135)&gt;K$2,10,IF(LOG('[1]Indicator Data'!I135)&lt;K$3,0,10-(K$2-LOG('[1]Indicator Data'!I135))/(K$2-K$3)*10))),1)</f>
        <v>6.6</v>
      </c>
      <c r="L134" s="47">
        <f t="shared" si="160"/>
        <v>6.2</v>
      </c>
      <c r="M134" s="47">
        <f>ROUND(IF('[1]Indicator Data'!J135=0,0,IF(LOG('[1]Indicator Data'!J135)&gt;M$2,10,IF(LOG('[1]Indicator Data'!J135)&lt;M$3,0,10-(M$2-LOG('[1]Indicator Data'!J135))/(M$2-M$3)*10))),1)</f>
        <v>10</v>
      </c>
      <c r="N134" s="48">
        <f>'[1]Indicator Data'!C135/'[1]Indicator Data'!$CB135</f>
        <v>2.1029823593189034E-3</v>
      </c>
      <c r="O134" s="48">
        <f>'[1]Indicator Data'!D135/'[1]Indicator Data'!$CB135</f>
        <v>3.3846886785122955E-4</v>
      </c>
      <c r="P134" s="48">
        <f>IF(F134=0.1,"x",'[1]Indicator Data'!E135/'[1]Indicator Data'!$CB135)</f>
        <v>9.8233277586427057E-3</v>
      </c>
      <c r="Q134" s="48">
        <f>'[1]Indicator Data'!F135/'[1]Indicator Data'!$CB135</f>
        <v>1.4333512095487671E-6</v>
      </c>
      <c r="R134" s="48">
        <f>'[1]Indicator Data'!G135/'[1]Indicator Data'!$CB135</f>
        <v>4.6544379574879721E-4</v>
      </c>
      <c r="S134" s="48">
        <f>'[1]Indicator Data'!H135/'[1]Indicator Data'!$CB135</f>
        <v>1.5135218086025519E-8</v>
      </c>
      <c r="T134" s="48">
        <f>'[1]Indicator Data'!I135/'[1]Indicator Data'!$CB135</f>
        <v>1.0751671415908227E-4</v>
      </c>
      <c r="U134" s="48">
        <f>'[1]Indicator Data'!J135/'[1]Indicator Data'!$CB135</f>
        <v>1.0407619692404193E-3</v>
      </c>
      <c r="V134" s="47">
        <f t="shared" si="161"/>
        <v>10</v>
      </c>
      <c r="W134" s="47">
        <f t="shared" si="162"/>
        <v>3.4</v>
      </c>
      <c r="X134" s="47">
        <f t="shared" si="163"/>
        <v>8.1999999999999993</v>
      </c>
      <c r="Y134" s="47">
        <f t="shared" si="164"/>
        <v>6.5</v>
      </c>
      <c r="Z134" s="47">
        <f t="shared" si="165"/>
        <v>5.9</v>
      </c>
      <c r="AA134" s="47">
        <f t="shared" si="166"/>
        <v>0.3</v>
      </c>
      <c r="AB134" s="47">
        <f t="shared" si="167"/>
        <v>0</v>
      </c>
      <c r="AC134" s="47">
        <f t="shared" si="168"/>
        <v>0.2</v>
      </c>
      <c r="AD134" s="47">
        <f t="shared" si="169"/>
        <v>0.1</v>
      </c>
      <c r="AE134" s="47">
        <f t="shared" si="170"/>
        <v>0.2</v>
      </c>
      <c r="AF134" s="47">
        <f t="shared" si="171"/>
        <v>0.3</v>
      </c>
      <c r="AG134" s="47">
        <f>ROUND(IF('[1]Indicator Data'!K135=0,0,IF('[1]Indicator Data'!K135&gt;AG$2,10,IF('[1]Indicator Data'!K135&lt;AG$3,0,10-(AG$2-'[1]Indicator Data'!K135)/(AG$2-AG$3)*10))),1)</f>
        <v>1.9</v>
      </c>
      <c r="AH134" s="47">
        <f t="shared" si="172"/>
        <v>10</v>
      </c>
      <c r="AI134" s="47">
        <f t="shared" si="172"/>
        <v>6.7</v>
      </c>
      <c r="AJ134" s="47">
        <f t="shared" si="173"/>
        <v>3.9</v>
      </c>
      <c r="AK134" s="47">
        <f t="shared" si="173"/>
        <v>1.8</v>
      </c>
      <c r="AL134" s="47">
        <f t="shared" si="174"/>
        <v>2.9</v>
      </c>
      <c r="AM134" s="47">
        <f t="shared" si="175"/>
        <v>3.4</v>
      </c>
      <c r="AN134" s="47">
        <f t="shared" si="176"/>
        <v>7.6</v>
      </c>
      <c r="AO134" s="49">
        <f t="shared" si="177"/>
        <v>9.3000000000000007</v>
      </c>
      <c r="AP134" s="49">
        <f t="shared" ref="AP134:AP195" si="202">IF(AND(Y134="x",F134="x"),"x",ROUND((10-GEOMEAN(((10-F134)/10*9+1),((10-Y134)/10*9+1)))/9*10,1))</f>
        <v>8.8000000000000007</v>
      </c>
      <c r="AQ134" s="49">
        <f t="shared" si="178"/>
        <v>6.7</v>
      </c>
      <c r="AR134" s="49">
        <f t="shared" si="179"/>
        <v>3.8</v>
      </c>
      <c r="AS134" s="47">
        <f t="shared" si="180"/>
        <v>4.8</v>
      </c>
      <c r="AT134" s="47">
        <f>IF('[1]Indicator Data'!L135="No data","x",IF('[1]Indicator Data'!CC135&lt;1000,"x",ROUND((IF('[1]Indicator Data'!L135&gt;AT$2,10,IF('[1]Indicator Data'!L135&lt;AT$3,0,10-(AT$2-'[1]Indicator Data'!L135)/(AT$2-AT$3)*10))),1)))</f>
        <v>4.8</v>
      </c>
      <c r="AU134" s="49">
        <f t="shared" si="181"/>
        <v>4.8</v>
      </c>
      <c r="AV134" s="47">
        <f>IF('[1]Indicator Data'!M135="No data","x",ROUND(IF('[1]Indicator Data'!M135=0,0,IF(LOG('[1]Indicator Data'!M135)&gt;AV$2,10,IF(LOG('[1]Indicator Data'!M135)&lt;AV$3,0,10-(AV$2-LOG('[1]Indicator Data'!M135))/(AV$2-AV$3)*10))),1))</f>
        <v>10</v>
      </c>
      <c r="AW134" s="48">
        <f>IF(AV134="x","x",'[1]Indicator Data'!M135/'[1]Indicator Data'!$CB135)</f>
        <v>0.77682543041577135</v>
      </c>
      <c r="AX134" s="47">
        <f t="shared" si="182"/>
        <v>8.6</v>
      </c>
      <c r="AY134" s="47">
        <f t="shared" ref="AY134:AY195" si="203">IF(AND(AV134="x",AX134="x"),"x",ROUND((10-GEOMEAN(((10-AV134)/10*9+1),((10-AX134)/10*9+1)))/9*10,1))</f>
        <v>9.4</v>
      </c>
      <c r="AZ134" s="47" t="str">
        <f>IF('[1]Indicator Data'!N135="No data","x",ROUND(IF('[1]Indicator Data'!N135=0,0,IF(LOG('[1]Indicator Data'!N135)&gt;AZ$2,10,IF(LOG('[1]Indicator Data'!N135)&lt;AZ$3,0,10-(AZ$2-LOG('[1]Indicator Data'!N135))/(AZ$2-AZ$3)*10))),1))</f>
        <v>x</v>
      </c>
      <c r="BA134" s="48" t="str">
        <f>IF(AZ134="x","x",'[1]Indicator Data'!N135/'[1]Indicator Data'!$CB135)</f>
        <v>x</v>
      </c>
      <c r="BB134" s="47" t="str">
        <f t="shared" si="183"/>
        <v>x</v>
      </c>
      <c r="BC134" s="47" t="str">
        <f t="shared" ref="BC134:BC195" si="204">IF(AND(AZ134="x",BB134="x"),"x",ROUND((10-GEOMEAN(((10-AZ134)/10*9+1),((10-BB134)/10*9+1)))/9*10,1))</f>
        <v>x</v>
      </c>
      <c r="BD134" s="47" t="str">
        <f>IF('[1]Indicator Data'!O135="No data","x",ROUND(IF('[1]Indicator Data'!O135=0,0,IF(LOG('[1]Indicator Data'!O135)&gt;BD$2,10,IF(LOG('[1]Indicator Data'!O135)&lt;BD$3,0,10-(BD$2-LOG('[1]Indicator Data'!O135))/(BD$2-BD$3)*10))),1))</f>
        <v>x</v>
      </c>
      <c r="BE134" s="48" t="str">
        <f>IF(BD134="x","x",'[1]Indicator Data'!O135/'[1]Indicator Data'!$CB135)</f>
        <v>x</v>
      </c>
      <c r="BF134" s="47" t="str">
        <f t="shared" si="184"/>
        <v>x</v>
      </c>
      <c r="BG134" s="47" t="str">
        <f t="shared" ref="BG134:BG195" si="205">IF(AND(BD134="x",BF134="x"),"x",ROUND((10-GEOMEAN(((10-BD134)/10*9+1),((10-BF134)/10*9+1)))/9*10,1))</f>
        <v>x</v>
      </c>
      <c r="BH134" s="47" t="str">
        <f>IF('[1]Indicator Data'!P135="No data","x",ROUND(IF('[1]Indicator Data'!P135=0,0,IF(LOG('[1]Indicator Data'!P135)&gt;BH$2,10,IF(LOG('[1]Indicator Data'!P135)&lt;BH$3,0,10-(BH$2-LOG('[1]Indicator Data'!P135))/(BH$2-BH$3)*10))),1))</f>
        <v>x</v>
      </c>
      <c r="BI134" s="48" t="str">
        <f>IF(BH134="x","x",'[1]Indicator Data'!P135/'[1]Indicator Data'!$CB135)</f>
        <v>x</v>
      </c>
      <c r="BJ134" s="47" t="str">
        <f t="shared" si="185"/>
        <v>x</v>
      </c>
      <c r="BK134" s="47" t="str">
        <f t="shared" ref="BK134:BK195" si="206">IF(AND(BH134="x",BJ134="x"),"x",ROUND((10-GEOMEAN(((10-BH134)/10*9+1),((10-BJ134)/10*9+1)))/9*10,1))</f>
        <v>x</v>
      </c>
      <c r="BL134" s="47">
        <f t="shared" ref="BL134:BL195" si="207">IF(AND(BC134="x",BG134="x",BK134="x",AY134="x"),"x",IF(AND(BC134="x",BG134="x",BK134="x"),AY134,ROUND((10-GEOMEAN(((10-AY134)/10*9+1),((10-BC134)/10*9+1),((10-BG134)/10*9+1),((10-BK134)/10*9+1)))/9*10,1)))</f>
        <v>9.4</v>
      </c>
      <c r="BM134" s="47">
        <f>ROUND(IF('[1]Indicator Data'!Q135=0,0,IF(LOG('[1]Indicator Data'!Q135)&gt;BM$2,10,IF(LOG('[1]Indicator Data'!Q135)&lt;BM$3,0,10-(BM$2-LOG('[1]Indicator Data'!Q135))/(BM$2-BM$3)*10))),1)</f>
        <v>10</v>
      </c>
      <c r="BN134" s="50">
        <f>'[1]Indicator Data'!R135</f>
        <v>0.96778708800000002</v>
      </c>
      <c r="BO134" s="47">
        <f t="shared" si="186"/>
        <v>9.6999999999999993</v>
      </c>
      <c r="BP134" s="47">
        <f t="shared" si="187"/>
        <v>9.9</v>
      </c>
      <c r="BQ134" s="47">
        <f>ROUND(IF('[1]Indicator Data'!S135=0,0,IF(LOG('[1]Indicator Data'!S135)&gt;BQ$2,10,IF(LOG('[1]Indicator Data'!S135)&lt;BQ$3,0,10-(BQ$2-LOG('[1]Indicator Data'!S135))/(BQ$2-BQ$3)*10))),1)</f>
        <v>10</v>
      </c>
      <c r="BR134" s="50">
        <f>'[1]Indicator Data'!T135</f>
        <v>0.964431814</v>
      </c>
      <c r="BS134" s="47">
        <f t="shared" si="188"/>
        <v>9.6</v>
      </c>
      <c r="BT134" s="47">
        <f t="shared" si="189"/>
        <v>9.8000000000000007</v>
      </c>
      <c r="BU134" s="47">
        <f t="shared" si="190"/>
        <v>9.9</v>
      </c>
      <c r="BV134" s="47">
        <f>ROUND(IF('[1]Indicator Data'!U135=0,0,IF(LOG('[1]Indicator Data'!U135)&gt;BV$2,10,IF(LOG('[1]Indicator Data'!U135)&lt;BV$3,0,10-(BV$2-LOG('[1]Indicator Data'!U135))/(BV$2-BV$3)*10))),1)</f>
        <v>9.5</v>
      </c>
      <c r="BW134" s="48">
        <f>'[1]Indicator Data'!U135/'[1]Indicator Data'!$CB135</f>
        <v>0.22388396811367944</v>
      </c>
      <c r="BX134" s="47">
        <f t="shared" si="191"/>
        <v>2.5</v>
      </c>
      <c r="BY134" s="47">
        <f t="shared" ref="BY134:BY195" si="208">ROUND((10-GEOMEAN(((10-BV134)/10*9+1),((10-BX134)/10*9+1)))/9*10,1)</f>
        <v>7.4</v>
      </c>
      <c r="BZ134" s="47">
        <f>ROUND(IF('[1]Indicator Data'!V135=0,0,IF(LOG('[1]Indicator Data'!V135)&gt;BZ$2,10,IF(LOG('[1]Indicator Data'!V135)&lt;BZ$3,0,10-(BZ$2-LOG('[1]Indicator Data'!V135))/(BZ$2-BZ$3)*10))),1)</f>
        <v>10</v>
      </c>
      <c r="CA134" s="48">
        <f>IF('[1]Indicator Data'!V135/'[1]Indicator Data'!$CB135&gt;1,1,'[1]Indicator Data'!V135/'[1]Indicator Data'!$CB135)</f>
        <v>0.78964157788190159</v>
      </c>
      <c r="CB134" s="47">
        <f t="shared" si="192"/>
        <v>7.9</v>
      </c>
      <c r="CC134" s="47">
        <f t="shared" ref="CC134:CC195" si="209">ROUND((10-GEOMEAN(((10-BZ134)/10*9+1),((10-CB134)/10*9+1)))/9*10,1)</f>
        <v>9.1999999999999993</v>
      </c>
      <c r="CD134" s="47">
        <f>ROUND(IF('[1]Indicator Data'!W135=0,0,IF(LOG('[1]Indicator Data'!W135)&gt;CD$2,10,IF(LOG('[1]Indicator Data'!W135)&lt;CD$3,0,10-(CD$2-LOG('[1]Indicator Data'!W135))/(CD$2-CD$3)*10))),1)</f>
        <v>10</v>
      </c>
      <c r="CE134" s="48">
        <f>'[1]Indicator Data'!W135/'[1]Indicator Data'!$CB135</f>
        <v>0.86166829001718437</v>
      </c>
      <c r="CF134" s="47">
        <f t="shared" si="193"/>
        <v>8.6</v>
      </c>
      <c r="CG134" s="47">
        <f t="shared" ref="CG134:CG195" si="210">ROUND((10-GEOMEAN(((10-CD134)/10*9+1),((10-CF134)/10*9+1)))/9*10,1)</f>
        <v>9.4</v>
      </c>
      <c r="CH134" s="47">
        <f t="shared" si="194"/>
        <v>9.1999999999999993</v>
      </c>
      <c r="CI134" s="47">
        <f>IF('[1]Indicator Data'!BR135="No data","x",ROUND(IF('[1]Indicator Data'!BR135&gt;CI$2,0,IF('[1]Indicator Data'!BR135&lt;CI$3,10,(CI$2-'[1]Indicator Data'!BR135)/(CI$2-CI$3)*10)),1))</f>
        <v>4.5</v>
      </c>
      <c r="CJ134" s="47">
        <f>IF('[1]Indicator Data'!BS135="No data","x",ROUND(IF('[1]Indicator Data'!BS135&gt;CJ$2,0,IF('[1]Indicator Data'!BS135&lt;CJ$3,10,(CJ$2-'[1]Indicator Data'!BS135)/(CJ$2-CJ$3)*10)),1))</f>
        <v>1.4</v>
      </c>
      <c r="CK134" s="47">
        <f>IF('[1]Indicator Data'!AC135="No data","x",ROUND(IF('[1]Indicator Data'!AC135&gt;CK$2,0,IF('[1]Indicator Data'!AC135&lt;CK$3,10,(CK$2-'[1]Indicator Data'!AC135)/(CK$2-CK$3)*10)),1))</f>
        <v>4</v>
      </c>
      <c r="CL134" s="47">
        <f t="shared" si="195"/>
        <v>3.3</v>
      </c>
      <c r="CM134" s="47">
        <f>IF('[1]Indicator Data'!X135="No data","x",ROUND(IF(LOG('[1]Indicator Data'!X135)&gt;CM$2,10,IF(LOG('[1]Indicator Data'!X135)&lt;CM$3,0,10-(CM$2-LOG('[1]Indicator Data'!X135))/(CM$2-CM$3)*10)),1))</f>
        <v>8.1</v>
      </c>
      <c r="CN134" s="47">
        <f>IF('[1]Indicator Data'!Y135="No data","x",ROUND(IF('[1]Indicator Data'!Y135&gt;CN$2,10,IF('[1]Indicator Data'!Y135&lt;CN$3,0,10-(CN$2-'[1]Indicator Data'!Y135)/(CN$2-CN$3)*10)),1))</f>
        <v>5.3</v>
      </c>
      <c r="CO134" s="47">
        <f>IF('[1]Indicator Data'!Z135="No data","x",ROUND(IF('[1]Indicator Data'!Z135&gt;CO$2,10,IF('[1]Indicator Data'!Z135&lt;CO$3,0,10-(CO$2-'[1]Indicator Data'!Z135)/(CO$2-CO$3)*10)),1))</f>
        <v>3.7</v>
      </c>
      <c r="CP134" s="47">
        <f>IF('[1]Indicator Data'!AA135="No data","x",ROUND(IF('[1]Indicator Data'!AA135&gt;CP$2,10,IF('[1]Indicator Data'!AA135&lt;CP$3,0,10-(CP$2-'[1]Indicator Data'!AA135)/(CP$2-CP$3)*10)),1))</f>
        <v>10</v>
      </c>
      <c r="CQ134" s="47">
        <f t="shared" ref="CQ134:CQ195" si="211">ROUND(AVERAGE(CM134:CP134),1)</f>
        <v>6.8</v>
      </c>
      <c r="CR134" s="47">
        <f t="shared" ref="CR134:CR195" si="212">ROUND(AVERAGE(CL134,CQ134,CQ134),1)</f>
        <v>5.6</v>
      </c>
      <c r="CS134" s="47">
        <f>IF('[1]Indicator Data'!AF135="No data","x",ROUND(IF('[1]Indicator Data'!AF135&gt;CS$2,10,IF('[1]Indicator Data'!AF135&lt;CS$3,0,10-(CS$2-'[1]Indicator Data'!AF135)/(CS$2-CS$3)*10)),1))</f>
        <v>4.5</v>
      </c>
      <c r="CT134" s="47">
        <f>IF('[1]Indicator Data'!AG135="No data","x",ROUND(IF('[1]Indicator Data'!AG135&gt;CT$2,10,IF('[1]Indicator Data'!AG135&lt;CT$3,0,10-(CT$2-'[1]Indicator Data'!AG135)/(CT$2-CT$3)*10)),1))</f>
        <v>5.0999999999999996</v>
      </c>
      <c r="CU134" s="47">
        <f t="shared" ref="CU134:CU195" si="213">ROUND(AVERAGE(CM134,CN134,CO134,CP134,CS134,CT134),1)</f>
        <v>6.1</v>
      </c>
      <c r="CV134" s="47">
        <f>IF('[1]Indicator Data'!AB135="No data","x",ROUND(IF('[1]Indicator Data'!AB135&gt;CV$2,10,IF('[1]Indicator Data'!AB135&lt;CV$3,0,10-(CV$2-'[1]Indicator Data'!AB135)/(CV$2-CV$3)*10)),1))</f>
        <v>3.5</v>
      </c>
      <c r="CW134" s="47">
        <f t="shared" ref="CW134:CW195" si="214">IF(AND(CJ134="x",CI134="x",CK134="x"),"x",ROUND(AVERAGE(CI134:CK134,CV134),1))</f>
        <v>3.4</v>
      </c>
      <c r="CX134" s="48">
        <f>IF('[1]Indicator Data'!AD135="No data","x",'[1]Indicator Data'!AD135/'[1]Indicator Data'!$CA135)</f>
        <v>6.1219870960572189E-5</v>
      </c>
      <c r="CY134" s="47">
        <f t="shared" si="196"/>
        <v>9.4</v>
      </c>
      <c r="CZ134" s="47">
        <f>IF('[1]Indicator Data'!AE135="No data","x",ROUND(IF('[1]Indicator Data'!AE135&gt;CZ$2,0,IF('[1]Indicator Data'!AE135&lt;CZ$3,10,(CZ$2-'[1]Indicator Data'!AE135)/(CZ$2-CZ$3)*10)),1))</f>
        <v>6</v>
      </c>
      <c r="DA134" s="47">
        <f t="shared" ref="DA134:DA195" si="215">IF(AND(CY134="x",CZ134="x"),"x",ROUND(AVERAGE(CY134:CZ134),1))</f>
        <v>7.7</v>
      </c>
      <c r="DB134" s="47">
        <f t="shared" ref="DB134:DB195" si="216">ROUND(AVERAGE(CW134,DA134,CU134),1)</f>
        <v>5.7</v>
      </c>
      <c r="DC134" s="49">
        <f t="shared" si="197"/>
        <v>8</v>
      </c>
      <c r="DD134" s="51">
        <f t="shared" si="198"/>
        <v>7.4</v>
      </c>
      <c r="DE134" s="47">
        <f>ROUND(IF('[1]Indicator Data'!AH135=0,0,IF('[1]Indicator Data'!AH135&gt;DE$2,10,IF('[1]Indicator Data'!AH135&lt;DE$3,0,10-(DE$2-'[1]Indicator Data'!AH135)/(DE$2-DE$3)*10))),1)</f>
        <v>8.6999999999999993</v>
      </c>
      <c r="DF134" s="47">
        <f>ROUND(IF('[1]Indicator Data'!AI135=0,0,IF(LOG('[1]Indicator Data'!AI135)&gt;LOG(DF$2),10,IF(LOG('[1]Indicator Data'!AI135)&lt;LOG(DF$3),0,10-(LOG(DF$2)-LOG('[1]Indicator Data'!AI135))/(LOG(DF$2)-LOG(DF$3))*10))),1)</f>
        <v>8.9</v>
      </c>
      <c r="DG134" s="49">
        <f t="shared" si="199"/>
        <v>8.8000000000000007</v>
      </c>
      <c r="DH134" s="47">
        <f>'[1]Indicator Data'!AJ135</f>
        <v>0</v>
      </c>
      <c r="DI134" s="47">
        <f>'[1]Indicator Data'!AK135</f>
        <v>0</v>
      </c>
      <c r="DJ134" s="49">
        <f t="shared" si="200"/>
        <v>0</v>
      </c>
      <c r="DK134" s="51">
        <f t="shared" si="201"/>
        <v>6.2</v>
      </c>
      <c r="DL134" s="20"/>
      <c r="DM134" s="52"/>
    </row>
    <row r="135" spans="1:117" s="6" customFormat="1" x14ac:dyDescent="0.3">
      <c r="A135" s="44" t="str">
        <f>'[1]Indicator Data'!A136</f>
        <v>Palau</v>
      </c>
      <c r="B135" s="45" t="str">
        <f>'[1]Indicator Data'!B136</f>
        <v>PLW</v>
      </c>
      <c r="C135" s="46">
        <f>ROUND(IF('[1]Indicator Data'!C136=0,0.1,IF(LOG('[1]Indicator Data'!C136)&gt;C$2,10,IF(LOG('[1]Indicator Data'!C136)&lt;C$3,0,10-(C$2-LOG('[1]Indicator Data'!C136))/(C$2-C$3)*10))),1)</f>
        <v>0.1</v>
      </c>
      <c r="D135" s="47">
        <f>ROUND(IF('[1]Indicator Data'!D136=0,0.1,IF(LOG('[1]Indicator Data'!D136)&gt;D$2,10,IF(LOG('[1]Indicator Data'!D136)&lt;D$3,0,10-(D$2-LOG('[1]Indicator Data'!D136))/(D$2-D$3)*10))),1)</f>
        <v>0.1</v>
      </c>
      <c r="E135" s="47">
        <f t="shared" si="158"/>
        <v>0.1</v>
      </c>
      <c r="F135" s="47">
        <f>IF('[1]Indicator Data'!E136="No data",0.1,(ROUND(IF('[1]Indicator Data'!E136=0,0,IF(LOG('[1]Indicator Data'!E136)&gt;F$2,10,IF(LOG('[1]Indicator Data'!E136)&lt;F$3,0,10-(F$2-LOG('[1]Indicator Data'!E136))/(F$2-F$3)*10))),1)))</f>
        <v>0.1</v>
      </c>
      <c r="G135" s="47">
        <f>ROUND(IF('[1]Indicator Data'!F136=0,0,IF(LOG('[1]Indicator Data'!F136)&gt;G$2,10,IF(LOG('[1]Indicator Data'!F136)&lt;G$3,0,10-(G$2-LOG('[1]Indicator Data'!F136))/(G$2-G$3)*10))),1)</f>
        <v>3.6</v>
      </c>
      <c r="H135" s="47">
        <f>ROUND(IF('[1]Indicator Data'!G136=0,0,IF(LOG('[1]Indicator Data'!G136)&gt;H$2,10,IF(LOG('[1]Indicator Data'!G136)&lt;H$3,0,10-(H$2-LOG('[1]Indicator Data'!G136))/(H$2-H$3)*10))),1)</f>
        <v>1.5</v>
      </c>
      <c r="I135" s="47">
        <f>ROUND(IF('[1]Indicator Data'!H136=0,0,IF(LOG('[1]Indicator Data'!H136)&gt;I$2,10,IF(LOG('[1]Indicator Data'!H136)&lt;I$3,0,10-(I$2-LOG('[1]Indicator Data'!H136))/(I$2-I$3)*10))),1)</f>
        <v>5.2</v>
      </c>
      <c r="J135" s="47">
        <f t="shared" si="159"/>
        <v>3.6</v>
      </c>
      <c r="K135" s="47">
        <f>ROUND(IF('[1]Indicator Data'!I136=0,0,IF(LOG('[1]Indicator Data'!I136)&gt;K$2,10,IF(LOG('[1]Indicator Data'!I136)&lt;K$3,0,10-(K$2-LOG('[1]Indicator Data'!I136))/(K$2-K$3)*10))),1)</f>
        <v>1.7</v>
      </c>
      <c r="L135" s="47">
        <f t="shared" si="160"/>
        <v>2.7</v>
      </c>
      <c r="M135" s="47">
        <f>ROUND(IF('[1]Indicator Data'!J136=0,0,IF(LOG('[1]Indicator Data'!J136)&gt;M$2,10,IF(LOG('[1]Indicator Data'!J136)&lt;M$3,0,10-(M$2-LOG('[1]Indicator Data'!J136))/(M$2-M$3)*10))),1)</f>
        <v>0</v>
      </c>
      <c r="N135" s="48">
        <f>'[1]Indicator Data'!C136/'[1]Indicator Data'!$CB136</f>
        <v>0</v>
      </c>
      <c r="O135" s="48">
        <f>'[1]Indicator Data'!D136/'[1]Indicator Data'!$CB136</f>
        <v>0</v>
      </c>
      <c r="P135" s="48" t="str">
        <f>IF(F135=0.1,"x",'[1]Indicator Data'!E136/'[1]Indicator Data'!$CB136)</f>
        <v>x</v>
      </c>
      <c r="Q135" s="48">
        <f>'[1]Indicator Data'!F136/'[1]Indicator Data'!$CB136</f>
        <v>6.7822084448828141E-5</v>
      </c>
      <c r="R135" s="48">
        <f>'[1]Indicator Data'!G136/'[1]Indicator Data'!$CB136</f>
        <v>1.8390352731200977E-2</v>
      </c>
      <c r="S135" s="48">
        <f>'[1]Indicator Data'!H136/'[1]Indicator Data'!$CB136</f>
        <v>2.047015170729416E-3</v>
      </c>
      <c r="T135" s="48">
        <f>'[1]Indicator Data'!I136/'[1]Indicator Data'!$CB136</f>
        <v>3.4028462730731298E-3</v>
      </c>
      <c r="U135" s="48">
        <f>'[1]Indicator Data'!J136/'[1]Indicator Data'!$CB136</f>
        <v>0</v>
      </c>
      <c r="V135" s="47">
        <f t="shared" si="161"/>
        <v>0</v>
      </c>
      <c r="W135" s="47">
        <f t="shared" si="162"/>
        <v>0</v>
      </c>
      <c r="X135" s="47">
        <f t="shared" si="163"/>
        <v>0</v>
      </c>
      <c r="Y135" s="47">
        <f t="shared" si="164"/>
        <v>0.1</v>
      </c>
      <c r="Z135" s="47">
        <f t="shared" si="165"/>
        <v>9.6</v>
      </c>
      <c r="AA135" s="47">
        <f t="shared" si="166"/>
        <v>10</v>
      </c>
      <c r="AB135" s="47">
        <f t="shared" si="167"/>
        <v>4.0999999999999996</v>
      </c>
      <c r="AC135" s="47">
        <f t="shared" si="168"/>
        <v>8.3000000000000007</v>
      </c>
      <c r="AD135" s="47">
        <f t="shared" si="169"/>
        <v>3.4</v>
      </c>
      <c r="AE135" s="47">
        <f t="shared" si="170"/>
        <v>6.5</v>
      </c>
      <c r="AF135" s="47">
        <f t="shared" si="171"/>
        <v>0</v>
      </c>
      <c r="AG135" s="47">
        <f>ROUND(IF('[1]Indicator Data'!K136=0,0,IF('[1]Indicator Data'!K136&gt;AG$2,10,IF('[1]Indicator Data'!K136&lt;AG$3,0,10-(AG$2-'[1]Indicator Data'!K136)/(AG$2-AG$3)*10))),1)</f>
        <v>1</v>
      </c>
      <c r="AH135" s="47">
        <f t="shared" si="172"/>
        <v>0.1</v>
      </c>
      <c r="AI135" s="47">
        <f t="shared" si="172"/>
        <v>0.1</v>
      </c>
      <c r="AJ135" s="47">
        <f t="shared" si="173"/>
        <v>5.8</v>
      </c>
      <c r="AK135" s="47">
        <f t="shared" si="173"/>
        <v>4.7</v>
      </c>
      <c r="AL135" s="47">
        <f t="shared" si="174"/>
        <v>5.3</v>
      </c>
      <c r="AM135" s="47">
        <f t="shared" si="175"/>
        <v>2.6</v>
      </c>
      <c r="AN135" s="47">
        <f t="shared" si="176"/>
        <v>0</v>
      </c>
      <c r="AO135" s="49">
        <f t="shared" si="177"/>
        <v>0.1</v>
      </c>
      <c r="AP135" s="49">
        <f t="shared" si="202"/>
        <v>0.1</v>
      </c>
      <c r="AQ135" s="49">
        <f t="shared" si="178"/>
        <v>7.7</v>
      </c>
      <c r="AR135" s="49">
        <f t="shared" si="179"/>
        <v>4.9000000000000004</v>
      </c>
      <c r="AS135" s="47">
        <f t="shared" si="180"/>
        <v>0.5</v>
      </c>
      <c r="AT135" s="47" t="str">
        <f>IF('[1]Indicator Data'!L136="No data","x",IF('[1]Indicator Data'!CC136&lt;1000,"x",ROUND((IF('[1]Indicator Data'!L136&gt;AT$2,10,IF('[1]Indicator Data'!L136&lt;AT$3,0,10-(AT$2-'[1]Indicator Data'!L136)/(AT$2-AT$3)*10))),1)))</f>
        <v>x</v>
      </c>
      <c r="AU135" s="49">
        <f t="shared" si="181"/>
        <v>0.5</v>
      </c>
      <c r="AV135" s="47">
        <f>IF('[1]Indicator Data'!M136="No data","x",ROUND(IF('[1]Indicator Data'!M136=0,0,IF(LOG('[1]Indicator Data'!M136)&gt;AV$2,10,IF(LOG('[1]Indicator Data'!M136)&lt;AV$3,0,10-(AV$2-LOG('[1]Indicator Data'!M136))/(AV$2-AV$3)*10))),1))</f>
        <v>0</v>
      </c>
      <c r="AW135" s="48">
        <f>IF(AV135="x","x",'[1]Indicator Data'!M136/'[1]Indicator Data'!$CB136)</f>
        <v>0</v>
      </c>
      <c r="AX135" s="47">
        <f t="shared" si="182"/>
        <v>0</v>
      </c>
      <c r="AY135" s="47">
        <f t="shared" si="203"/>
        <v>0</v>
      </c>
      <c r="AZ135" s="47" t="str">
        <f>IF('[1]Indicator Data'!N136="No data","x",ROUND(IF('[1]Indicator Data'!N136=0,0,IF(LOG('[1]Indicator Data'!N136)&gt;AZ$2,10,IF(LOG('[1]Indicator Data'!N136)&lt;AZ$3,0,10-(AZ$2-LOG('[1]Indicator Data'!N136))/(AZ$2-AZ$3)*10))),1))</f>
        <v>x</v>
      </c>
      <c r="BA135" s="48" t="str">
        <f>IF(AZ135="x","x",'[1]Indicator Data'!N136/'[1]Indicator Data'!$CB136)</f>
        <v>x</v>
      </c>
      <c r="BB135" s="47" t="str">
        <f t="shared" si="183"/>
        <v>x</v>
      </c>
      <c r="BC135" s="47" t="str">
        <f t="shared" si="204"/>
        <v>x</v>
      </c>
      <c r="BD135" s="47" t="str">
        <f>IF('[1]Indicator Data'!O136="No data","x",ROUND(IF('[1]Indicator Data'!O136=0,0,IF(LOG('[1]Indicator Data'!O136)&gt;BD$2,10,IF(LOG('[1]Indicator Data'!O136)&lt;BD$3,0,10-(BD$2-LOG('[1]Indicator Data'!O136))/(BD$2-BD$3)*10))),1))</f>
        <v>x</v>
      </c>
      <c r="BE135" s="48" t="str">
        <f>IF(BD135="x","x",'[1]Indicator Data'!O136/'[1]Indicator Data'!$CB136)</f>
        <v>x</v>
      </c>
      <c r="BF135" s="47" t="str">
        <f t="shared" si="184"/>
        <v>x</v>
      </c>
      <c r="BG135" s="47" t="str">
        <f t="shared" si="205"/>
        <v>x</v>
      </c>
      <c r="BH135" s="47" t="str">
        <f>IF('[1]Indicator Data'!P136="No data","x",ROUND(IF('[1]Indicator Data'!P136=0,0,IF(LOG('[1]Indicator Data'!P136)&gt;BH$2,10,IF(LOG('[1]Indicator Data'!P136)&lt;BH$3,0,10-(BH$2-LOG('[1]Indicator Data'!P136))/(BH$2-BH$3)*10))),1))</f>
        <v>x</v>
      </c>
      <c r="BI135" s="48" t="str">
        <f>IF(BH135="x","x",'[1]Indicator Data'!P136/'[1]Indicator Data'!$CB136)</f>
        <v>x</v>
      </c>
      <c r="BJ135" s="47" t="str">
        <f t="shared" si="185"/>
        <v>x</v>
      </c>
      <c r="BK135" s="47" t="str">
        <f t="shared" si="206"/>
        <v>x</v>
      </c>
      <c r="BL135" s="47">
        <f t="shared" si="207"/>
        <v>0</v>
      </c>
      <c r="BM135" s="47">
        <f>ROUND(IF('[1]Indicator Data'!Q136=0,0,IF(LOG('[1]Indicator Data'!Q136)&gt;BM$2,10,IF(LOG('[1]Indicator Data'!Q136)&lt;BM$3,0,10-(BM$2-LOG('[1]Indicator Data'!Q136))/(BM$2-BM$3)*10))),1)</f>
        <v>0</v>
      </c>
      <c r="BN135" s="50">
        <f>'[1]Indicator Data'!R136</f>
        <v>0</v>
      </c>
      <c r="BO135" s="47">
        <f t="shared" si="186"/>
        <v>0</v>
      </c>
      <c r="BP135" s="47">
        <f t="shared" si="187"/>
        <v>0</v>
      </c>
      <c r="BQ135" s="47">
        <f>ROUND(IF('[1]Indicator Data'!S136=0,0,IF(LOG('[1]Indicator Data'!S136)&gt;BQ$2,10,IF(LOG('[1]Indicator Data'!S136)&lt;BQ$3,0,10-(BQ$2-LOG('[1]Indicator Data'!S136))/(BQ$2-BQ$3)*10))),1)</f>
        <v>0</v>
      </c>
      <c r="BR135" s="50">
        <f>'[1]Indicator Data'!T136</f>
        <v>0</v>
      </c>
      <c r="BS135" s="47">
        <f t="shared" si="188"/>
        <v>0</v>
      </c>
      <c r="BT135" s="47">
        <f t="shared" si="189"/>
        <v>0</v>
      </c>
      <c r="BU135" s="47">
        <f t="shared" si="190"/>
        <v>0</v>
      </c>
      <c r="BV135" s="47">
        <f>ROUND(IF('[1]Indicator Data'!U136=0,0,IF(LOG('[1]Indicator Data'!U136)&gt;BV$2,10,IF(LOG('[1]Indicator Data'!U136)&lt;BV$3,0,10-(BV$2-LOG('[1]Indicator Data'!U136))/(BV$2-BV$3)*10))),1)</f>
        <v>0</v>
      </c>
      <c r="BW135" s="48">
        <f>'[1]Indicator Data'!U136/'[1]Indicator Data'!$CB136</f>
        <v>0</v>
      </c>
      <c r="BX135" s="47">
        <f t="shared" si="191"/>
        <v>0</v>
      </c>
      <c r="BY135" s="47">
        <f t="shared" si="208"/>
        <v>0</v>
      </c>
      <c r="BZ135" s="47">
        <f>ROUND(IF('[1]Indicator Data'!V136=0,0,IF(LOG('[1]Indicator Data'!V136)&gt;BZ$2,10,IF(LOG('[1]Indicator Data'!V136)&lt;BZ$3,0,10-(BZ$2-LOG('[1]Indicator Data'!V136))/(BZ$2-BZ$3)*10))),1)</f>
        <v>4.5</v>
      </c>
      <c r="CA135" s="48">
        <f>IF('[1]Indicator Data'!V136/'[1]Indicator Data'!$CB136&gt;1,1,'[1]Indicator Data'!V136/'[1]Indicator Data'!$CB136)</f>
        <v>0.63667429756704708</v>
      </c>
      <c r="CB135" s="47">
        <f t="shared" si="192"/>
        <v>6.4</v>
      </c>
      <c r="CC135" s="47">
        <f t="shared" si="209"/>
        <v>5.5</v>
      </c>
      <c r="CD135" s="47">
        <f>ROUND(IF('[1]Indicator Data'!W136=0,0,IF(LOG('[1]Indicator Data'!W136)&gt;CD$2,10,IF(LOG('[1]Indicator Data'!W136)&lt;CD$3,0,10-(CD$2-LOG('[1]Indicator Data'!W136))/(CD$2-CD$3)*10))),1)</f>
        <v>3.8</v>
      </c>
      <c r="CE135" s="48">
        <f>'[1]Indicator Data'!W136/'[1]Indicator Data'!$CB136</f>
        <v>0.22809922450472031</v>
      </c>
      <c r="CF135" s="47">
        <f t="shared" si="193"/>
        <v>2.2999999999999998</v>
      </c>
      <c r="CG135" s="47">
        <f t="shared" si="210"/>
        <v>3.1</v>
      </c>
      <c r="CH135" s="47">
        <f t="shared" si="194"/>
        <v>2.5</v>
      </c>
      <c r="CI135" s="47">
        <f>IF('[1]Indicator Data'!BR136="No data","x",ROUND(IF('[1]Indicator Data'!BR136&gt;CI$2,0,IF('[1]Indicator Data'!BR136&lt;CI$3,10,(CI$2-'[1]Indicator Data'!BR136)/(CI$2-CI$3)*10)),1))</f>
        <v>0</v>
      </c>
      <c r="CJ135" s="47">
        <f>IF('[1]Indicator Data'!BS136="No data","x",ROUND(IF('[1]Indicator Data'!BS136&gt;CJ$2,0,IF('[1]Indicator Data'!BS136&lt;CJ$3,10,(CJ$2-'[1]Indicator Data'!BS136)/(CJ$2-CJ$3)*10)),1))</f>
        <v>0</v>
      </c>
      <c r="CK135" s="47" t="str">
        <f>IF('[1]Indicator Data'!AC136="No data","x",ROUND(IF('[1]Indicator Data'!AC136&gt;CK$2,0,IF('[1]Indicator Data'!AC136&lt;CK$3,10,(CK$2-'[1]Indicator Data'!AC136)/(CK$2-CK$3)*10)),1))</f>
        <v>x</v>
      </c>
      <c r="CL135" s="47">
        <f t="shared" si="195"/>
        <v>0</v>
      </c>
      <c r="CM135" s="47">
        <f>IF('[1]Indicator Data'!X136="No data","x",ROUND(IF(LOG('[1]Indicator Data'!X136)&gt;CM$2,10,IF(LOG('[1]Indicator Data'!X136)&lt;CM$3,0,10-(CM$2-LOG('[1]Indicator Data'!X136))/(CM$2-CM$3)*10)),1))</f>
        <v>5.3</v>
      </c>
      <c r="CN135" s="47">
        <f>IF('[1]Indicator Data'!Y136="No data","x",ROUND(IF('[1]Indicator Data'!Y136&gt;CN$2,10,IF('[1]Indicator Data'!Y136&lt;CN$3,0,10-(CN$2-'[1]Indicator Data'!Y136)/(CN$2-CN$3)*10)),1))</f>
        <v>2.2999999999999998</v>
      </c>
      <c r="CO135" s="47">
        <f>IF('[1]Indicator Data'!Z136="No data","x",ROUND(IF('[1]Indicator Data'!Z136&gt;CO$2,10,IF('[1]Indicator Data'!Z136&lt;CO$3,0,10-(CO$2-'[1]Indicator Data'!Z136)/(CO$2-CO$3)*10)),1))</f>
        <v>8.1</v>
      </c>
      <c r="CP135" s="47" t="str">
        <f>IF('[1]Indicator Data'!AA136="No data","x",ROUND(IF('[1]Indicator Data'!AA136&gt;CP$2,10,IF('[1]Indicator Data'!AA136&lt;CP$3,0,10-(CP$2-'[1]Indicator Data'!AA136)/(CP$2-CP$3)*10)),1))</f>
        <v>x</v>
      </c>
      <c r="CQ135" s="47">
        <f t="shared" si="211"/>
        <v>5.2</v>
      </c>
      <c r="CR135" s="47">
        <f t="shared" si="212"/>
        <v>3.5</v>
      </c>
      <c r="CS135" s="47" t="str">
        <f>IF('[1]Indicator Data'!AF136="No data","x",ROUND(IF('[1]Indicator Data'!AF136&gt;CS$2,10,IF('[1]Indicator Data'!AF136&lt;CS$3,0,10-(CS$2-'[1]Indicator Data'!AF136)/(CS$2-CS$3)*10)),1))</f>
        <v>x</v>
      </c>
      <c r="CT135" s="47" t="str">
        <f>IF('[1]Indicator Data'!AG136="No data","x",ROUND(IF('[1]Indicator Data'!AG136&gt;CT$2,10,IF('[1]Indicator Data'!AG136&lt;CT$3,0,10-(CT$2-'[1]Indicator Data'!AG136)/(CT$2-CT$3)*10)),1))</f>
        <v>x</v>
      </c>
      <c r="CU135" s="47">
        <f t="shared" si="213"/>
        <v>5.2</v>
      </c>
      <c r="CV135" s="47">
        <f>IF('[1]Indicator Data'!AB136="No data","x",ROUND(IF('[1]Indicator Data'!AB136&gt;CV$2,10,IF('[1]Indicator Data'!AB136&lt;CV$3,0,10-(CV$2-'[1]Indicator Data'!AB136)/(CV$2-CV$3)*10)),1))</f>
        <v>0</v>
      </c>
      <c r="CW135" s="47">
        <f t="shared" si="214"/>
        <v>0</v>
      </c>
      <c r="CX135" s="48">
        <f>IF('[1]Indicator Data'!AD136="No data","x",'[1]Indicator Data'!AD136/'[1]Indicator Data'!$CA136)</f>
        <v>6.0800353747512709E-4</v>
      </c>
      <c r="CY135" s="47">
        <f t="shared" si="196"/>
        <v>3.9</v>
      </c>
      <c r="CZ135" s="47">
        <f>IF('[1]Indicator Data'!AE136="No data","x",ROUND(IF('[1]Indicator Data'!AE136&gt;CZ$2,0,IF('[1]Indicator Data'!AE136&lt;CZ$3,10,(CZ$2-'[1]Indicator Data'!AE136)/(CZ$2-CZ$3)*10)),1))</f>
        <v>4</v>
      </c>
      <c r="DA135" s="47">
        <f t="shared" si="215"/>
        <v>4</v>
      </c>
      <c r="DB135" s="47">
        <f t="shared" si="216"/>
        <v>3.1</v>
      </c>
      <c r="DC135" s="49">
        <f t="shared" si="197"/>
        <v>2.4</v>
      </c>
      <c r="DD135" s="51">
        <f t="shared" si="198"/>
        <v>3.2</v>
      </c>
      <c r="DE135" s="47">
        <f>ROUND(IF('[1]Indicator Data'!AH136=0,0,IF('[1]Indicator Data'!AH136&gt;DE$2,10,IF('[1]Indicator Data'!AH136&lt;DE$3,0,10-(DE$2-'[1]Indicator Data'!AH136)/(DE$2-DE$3)*10))),1)</f>
        <v>0</v>
      </c>
      <c r="DF135" s="47">
        <f>ROUND(IF('[1]Indicator Data'!AI136=0,0,IF(LOG('[1]Indicator Data'!AI136)&gt;LOG(DF$2),10,IF(LOG('[1]Indicator Data'!AI136)&lt;LOG(DF$3),0,10-(LOG(DF$2)-LOG('[1]Indicator Data'!AI136))/(LOG(DF$2)-LOG(DF$3))*10))),1)</f>
        <v>0</v>
      </c>
      <c r="DG135" s="49">
        <f t="shared" si="199"/>
        <v>0</v>
      </c>
      <c r="DH135" s="47">
        <f>'[1]Indicator Data'!AJ136</f>
        <v>0</v>
      </c>
      <c r="DI135" s="47">
        <f>'[1]Indicator Data'!AK136</f>
        <v>0</v>
      </c>
      <c r="DJ135" s="49">
        <f t="shared" si="200"/>
        <v>0</v>
      </c>
      <c r="DK135" s="51">
        <f t="shared" si="201"/>
        <v>0</v>
      </c>
      <c r="DL135" s="20"/>
      <c r="DM135" s="52"/>
    </row>
    <row r="136" spans="1:117" s="6" customFormat="1" x14ac:dyDescent="0.3">
      <c r="A136" s="44" t="str">
        <f>'[1]Indicator Data'!A137</f>
        <v>Palestine</v>
      </c>
      <c r="B136" s="45" t="str">
        <f>'[1]Indicator Data'!B137</f>
        <v>PSE</v>
      </c>
      <c r="C136" s="46">
        <f>ROUND(IF('[1]Indicator Data'!C137=0,0.1,IF(LOG('[1]Indicator Data'!C137)&gt;C$2,10,IF(LOG('[1]Indicator Data'!C137)&lt;C$3,0,10-(C$2-LOG('[1]Indicator Data'!C137))/(C$2-C$3)*10))),1)</f>
        <v>7</v>
      </c>
      <c r="D136" s="47">
        <f>ROUND(IF('[1]Indicator Data'!D137=0,0.1,IF(LOG('[1]Indicator Data'!D137)&gt;D$2,10,IF(LOG('[1]Indicator Data'!D137)&lt;D$3,0,10-(D$2-LOG('[1]Indicator Data'!D137))/(D$2-D$3)*10))),1)</f>
        <v>4.7</v>
      </c>
      <c r="E136" s="47">
        <f t="shared" si="158"/>
        <v>6</v>
      </c>
      <c r="F136" s="47">
        <f>IF('[1]Indicator Data'!E137="No data",0.1,(ROUND(IF('[1]Indicator Data'!E137=0,0,IF(LOG('[1]Indicator Data'!E137)&gt;F$2,10,IF(LOG('[1]Indicator Data'!E137)&lt;F$3,0,10-(F$2-LOG('[1]Indicator Data'!E137))/(F$2-F$3)*10))),1)))</f>
        <v>3.1</v>
      </c>
      <c r="G136" s="47">
        <f>ROUND(IF('[1]Indicator Data'!F137=0,0,IF(LOG('[1]Indicator Data'!F137)&gt;G$2,10,IF(LOG('[1]Indicator Data'!F137)&lt;G$3,0,10-(G$2-LOG('[1]Indicator Data'!F137))/(G$2-G$3)*10))),1)</f>
        <v>4.9000000000000004</v>
      </c>
      <c r="H136" s="47">
        <f>ROUND(IF('[1]Indicator Data'!G137=0,0,IF(LOG('[1]Indicator Data'!G137)&gt;H$2,10,IF(LOG('[1]Indicator Data'!G137)&lt;H$3,0,10-(H$2-LOG('[1]Indicator Data'!G137))/(H$2-H$3)*10))),1)</f>
        <v>0</v>
      </c>
      <c r="I136" s="47">
        <f>ROUND(IF('[1]Indicator Data'!H137=0,0,IF(LOG('[1]Indicator Data'!H137)&gt;I$2,10,IF(LOG('[1]Indicator Data'!H137)&lt;I$3,0,10-(I$2-LOG('[1]Indicator Data'!H137))/(I$2-I$3)*10))),1)</f>
        <v>0</v>
      </c>
      <c r="J136" s="47">
        <f t="shared" si="159"/>
        <v>0</v>
      </c>
      <c r="K136" s="47">
        <f>ROUND(IF('[1]Indicator Data'!I137=0,0,IF(LOG('[1]Indicator Data'!I137)&gt;K$2,10,IF(LOG('[1]Indicator Data'!I137)&lt;K$3,0,10-(K$2-LOG('[1]Indicator Data'!I137))/(K$2-K$3)*10))),1)</f>
        <v>0</v>
      </c>
      <c r="L136" s="47">
        <f t="shared" si="160"/>
        <v>0</v>
      </c>
      <c r="M136" s="47">
        <f>ROUND(IF('[1]Indicator Data'!J137=0,0,IF(LOG('[1]Indicator Data'!J137)&gt;M$2,10,IF(LOG('[1]Indicator Data'!J137)&lt;M$3,0,10-(M$2-LOG('[1]Indicator Data'!J137))/(M$2-M$3)*10))),1)</f>
        <v>0</v>
      </c>
      <c r="N136" s="48">
        <f>'[1]Indicator Data'!C137/'[1]Indicator Data'!$CB137</f>
        <v>1.3416269677287132E-3</v>
      </c>
      <c r="O136" s="48">
        <f>'[1]Indicator Data'!D137/'[1]Indicator Data'!$CB137</f>
        <v>5.3464969093470681E-5</v>
      </c>
      <c r="P136" s="48">
        <f>IF(F136=0.1,"x",'[1]Indicator Data'!E137/'[1]Indicator Data'!$CB137)</f>
        <v>3.8009240580520433E-4</v>
      </c>
      <c r="Q136" s="48">
        <f>'[1]Indicator Data'!F137/'[1]Indicator Data'!$CB137</f>
        <v>1.8993954948739901E-6</v>
      </c>
      <c r="R136" s="48">
        <f>'[1]Indicator Data'!G137/'[1]Indicator Data'!$CB137</f>
        <v>0</v>
      </c>
      <c r="S136" s="48">
        <f>'[1]Indicator Data'!H137/'[1]Indicator Data'!$CB137</f>
        <v>0</v>
      </c>
      <c r="T136" s="48">
        <f>'[1]Indicator Data'!I137/'[1]Indicator Data'!$CB137</f>
        <v>0</v>
      </c>
      <c r="U136" s="48">
        <f>'[1]Indicator Data'!J137/'[1]Indicator Data'!$CB137</f>
        <v>0</v>
      </c>
      <c r="V136" s="47">
        <f t="shared" si="161"/>
        <v>6.7</v>
      </c>
      <c r="W136" s="47">
        <f t="shared" si="162"/>
        <v>0.5</v>
      </c>
      <c r="X136" s="47">
        <f t="shared" si="163"/>
        <v>4.3</v>
      </c>
      <c r="Y136" s="47">
        <f t="shared" si="164"/>
        <v>0.3</v>
      </c>
      <c r="Z136" s="47">
        <f t="shared" si="165"/>
        <v>6.2</v>
      </c>
      <c r="AA136" s="47">
        <f t="shared" si="166"/>
        <v>0</v>
      </c>
      <c r="AB136" s="47">
        <f t="shared" si="167"/>
        <v>0</v>
      </c>
      <c r="AC136" s="47">
        <f t="shared" si="168"/>
        <v>0</v>
      </c>
      <c r="AD136" s="47">
        <f t="shared" si="169"/>
        <v>0</v>
      </c>
      <c r="AE136" s="47">
        <f t="shared" si="170"/>
        <v>0</v>
      </c>
      <c r="AF136" s="47">
        <f t="shared" si="171"/>
        <v>0</v>
      </c>
      <c r="AG136" s="47">
        <f>ROUND(IF('[1]Indicator Data'!K137=0,0,IF('[1]Indicator Data'!K137&gt;AG$2,10,IF('[1]Indicator Data'!K137&lt;AG$3,0,10-(AG$2-'[1]Indicator Data'!K137)/(AG$2-AG$3)*10))),1)</f>
        <v>0</v>
      </c>
      <c r="AH136" s="47">
        <f t="shared" si="172"/>
        <v>6.9</v>
      </c>
      <c r="AI136" s="47">
        <f t="shared" si="172"/>
        <v>2.6</v>
      </c>
      <c r="AJ136" s="47">
        <f t="shared" si="173"/>
        <v>0</v>
      </c>
      <c r="AK136" s="47">
        <f t="shared" si="173"/>
        <v>0</v>
      </c>
      <c r="AL136" s="47">
        <f t="shared" si="174"/>
        <v>0</v>
      </c>
      <c r="AM136" s="47">
        <f t="shared" si="175"/>
        <v>0</v>
      </c>
      <c r="AN136" s="47">
        <f t="shared" si="176"/>
        <v>0</v>
      </c>
      <c r="AO136" s="49">
        <f t="shared" si="177"/>
        <v>5.2</v>
      </c>
      <c r="AP136" s="49">
        <f t="shared" si="202"/>
        <v>1.8</v>
      </c>
      <c r="AQ136" s="49">
        <f t="shared" si="178"/>
        <v>5.6</v>
      </c>
      <c r="AR136" s="49">
        <f t="shared" si="179"/>
        <v>0</v>
      </c>
      <c r="AS136" s="47">
        <f t="shared" si="180"/>
        <v>0</v>
      </c>
      <c r="AT136" s="47" t="str">
        <f>IF('[1]Indicator Data'!L137="No data","x",IF('[1]Indicator Data'!CC137&lt;1000,"x",ROUND((IF('[1]Indicator Data'!L137&gt;AT$2,10,IF('[1]Indicator Data'!L137&lt;AT$3,0,10-(AT$2-'[1]Indicator Data'!L137)/(AT$2-AT$3)*10))),1)))</f>
        <v>x</v>
      </c>
      <c r="AU136" s="49">
        <f t="shared" si="181"/>
        <v>0</v>
      </c>
      <c r="AV136" s="47">
        <f>IF('[1]Indicator Data'!M137="No data","x",ROUND(IF('[1]Indicator Data'!M137=0,0,IF(LOG('[1]Indicator Data'!M137)&gt;AV$2,10,IF(LOG('[1]Indicator Data'!M137)&lt;AV$3,0,10-(AV$2-LOG('[1]Indicator Data'!M137))/(AV$2-AV$3)*10))),1))</f>
        <v>0</v>
      </c>
      <c r="AW136" s="48">
        <f>IF(AV136="x","x",'[1]Indicator Data'!M137/'[1]Indicator Data'!$CB137)</f>
        <v>0</v>
      </c>
      <c r="AX136" s="47">
        <f t="shared" si="182"/>
        <v>0</v>
      </c>
      <c r="AY136" s="47">
        <f t="shared" si="203"/>
        <v>0</v>
      </c>
      <c r="AZ136" s="47" t="str">
        <f>IF('[1]Indicator Data'!N137="No data","x",ROUND(IF('[1]Indicator Data'!N137=0,0,IF(LOG('[1]Indicator Data'!N137)&gt;AZ$2,10,IF(LOG('[1]Indicator Data'!N137)&lt;AZ$3,0,10-(AZ$2-LOG('[1]Indicator Data'!N137))/(AZ$2-AZ$3)*10))),1))</f>
        <v>x</v>
      </c>
      <c r="BA136" s="48" t="str">
        <f>IF(AZ136="x","x",'[1]Indicator Data'!N137/'[1]Indicator Data'!$CB137)</f>
        <v>x</v>
      </c>
      <c r="BB136" s="47" t="str">
        <f t="shared" si="183"/>
        <v>x</v>
      </c>
      <c r="BC136" s="47" t="str">
        <f t="shared" si="204"/>
        <v>x</v>
      </c>
      <c r="BD136" s="47" t="str">
        <f>IF('[1]Indicator Data'!O137="No data","x",ROUND(IF('[1]Indicator Data'!O137=0,0,IF(LOG('[1]Indicator Data'!O137)&gt;BD$2,10,IF(LOG('[1]Indicator Data'!O137)&lt;BD$3,0,10-(BD$2-LOG('[1]Indicator Data'!O137))/(BD$2-BD$3)*10))),1))</f>
        <v>x</v>
      </c>
      <c r="BE136" s="48" t="str">
        <f>IF(BD136="x","x",'[1]Indicator Data'!O137/'[1]Indicator Data'!$CB137)</f>
        <v>x</v>
      </c>
      <c r="BF136" s="47" t="str">
        <f t="shared" si="184"/>
        <v>x</v>
      </c>
      <c r="BG136" s="47" t="str">
        <f t="shared" si="205"/>
        <v>x</v>
      </c>
      <c r="BH136" s="47" t="str">
        <f>IF('[1]Indicator Data'!P137="No data","x",ROUND(IF('[1]Indicator Data'!P137=0,0,IF(LOG('[1]Indicator Data'!P137)&gt;BH$2,10,IF(LOG('[1]Indicator Data'!P137)&lt;BH$3,0,10-(BH$2-LOG('[1]Indicator Data'!P137))/(BH$2-BH$3)*10))),1))</f>
        <v>x</v>
      </c>
      <c r="BI136" s="48" t="str">
        <f>IF(BH136="x","x",'[1]Indicator Data'!P137/'[1]Indicator Data'!$CB137)</f>
        <v>x</v>
      </c>
      <c r="BJ136" s="47" t="str">
        <f t="shared" si="185"/>
        <v>x</v>
      </c>
      <c r="BK136" s="47" t="str">
        <f t="shared" si="206"/>
        <v>x</v>
      </c>
      <c r="BL136" s="47">
        <f t="shared" si="207"/>
        <v>0</v>
      </c>
      <c r="BM136" s="47">
        <f>ROUND(IF('[1]Indicator Data'!Q137=0,0,IF(LOG('[1]Indicator Data'!Q137)&gt;BM$2,10,IF(LOG('[1]Indicator Data'!Q137)&lt;BM$3,0,10-(BM$2-LOG('[1]Indicator Data'!Q137))/(BM$2-BM$3)*10))),1)</f>
        <v>8.1</v>
      </c>
      <c r="BN136" s="50">
        <f>'[1]Indicator Data'!R137</f>
        <v>0.978430982</v>
      </c>
      <c r="BO136" s="47">
        <f t="shared" si="186"/>
        <v>9.8000000000000007</v>
      </c>
      <c r="BP136" s="47">
        <f t="shared" si="187"/>
        <v>9.1</v>
      </c>
      <c r="BQ136" s="47">
        <f>ROUND(IF('[1]Indicator Data'!S137=0,0,IF(LOG('[1]Indicator Data'!S137)&gt;BQ$2,10,IF(LOG('[1]Indicator Data'!S137)&lt;BQ$3,0,10-(BQ$2-LOG('[1]Indicator Data'!S137))/(BQ$2-BQ$3)*10))),1)</f>
        <v>8.1</v>
      </c>
      <c r="BR136" s="50">
        <f>'[1]Indicator Data'!T137</f>
        <v>0.978430982</v>
      </c>
      <c r="BS136" s="47">
        <f t="shared" si="188"/>
        <v>9.8000000000000007</v>
      </c>
      <c r="BT136" s="47">
        <f t="shared" si="189"/>
        <v>9.1</v>
      </c>
      <c r="BU136" s="47">
        <f t="shared" si="190"/>
        <v>9.1</v>
      </c>
      <c r="BV136" s="47">
        <f>ROUND(IF('[1]Indicator Data'!U137=0,0,IF(LOG('[1]Indicator Data'!U137)&gt;BV$2,10,IF(LOG('[1]Indicator Data'!U137)&lt;BV$3,0,10-(BV$2-LOG('[1]Indicator Data'!U137))/(BV$2-BV$3)*10))),1)</f>
        <v>5.4</v>
      </c>
      <c r="BW136" s="48">
        <f>'[1]Indicator Data'!U137/'[1]Indicator Data'!$CB137</f>
        <v>1.2766038637048675E-2</v>
      </c>
      <c r="BX136" s="47">
        <f t="shared" si="191"/>
        <v>0.1</v>
      </c>
      <c r="BY136" s="47">
        <f t="shared" si="208"/>
        <v>3.2</v>
      </c>
      <c r="BZ136" s="47">
        <f>ROUND(IF('[1]Indicator Data'!V137=0,0,IF(LOG('[1]Indicator Data'!V137)&gt;BZ$2,10,IF(LOG('[1]Indicator Data'!V137)&lt;BZ$3,0,10-(BZ$2-LOG('[1]Indicator Data'!V137))/(BZ$2-BZ$3)*10))),1)</f>
        <v>8.1</v>
      </c>
      <c r="CA136" s="48">
        <f>IF('[1]Indicator Data'!V137/'[1]Indicator Data'!$CB137&gt;1,1,'[1]Indicator Data'!V137/'[1]Indicator Data'!$CB137)</f>
        <v>0.9547563264104727</v>
      </c>
      <c r="CB136" s="47">
        <f t="shared" si="192"/>
        <v>9.5</v>
      </c>
      <c r="CC136" s="47">
        <f t="shared" si="209"/>
        <v>8.9</v>
      </c>
      <c r="CD136" s="47">
        <f>ROUND(IF('[1]Indicator Data'!W137=0,0,IF(LOG('[1]Indicator Data'!W137)&gt;CD$2,10,IF(LOG('[1]Indicator Data'!W137)&lt;CD$3,0,10-(CD$2-LOG('[1]Indicator Data'!W137))/(CD$2-CD$3)*10))),1)</f>
        <v>7.3</v>
      </c>
      <c r="CE136" s="48">
        <f>'[1]Indicator Data'!W137/'[1]Indicator Data'!$CB137</f>
        <v>0.26128492786370316</v>
      </c>
      <c r="CF136" s="47">
        <f t="shared" si="193"/>
        <v>2.6</v>
      </c>
      <c r="CG136" s="47">
        <f t="shared" si="210"/>
        <v>5.4</v>
      </c>
      <c r="CH136" s="47">
        <f t="shared" si="194"/>
        <v>7.3</v>
      </c>
      <c r="CI136" s="47">
        <f>IF('[1]Indicator Data'!BR137="No data","x",ROUND(IF('[1]Indicator Data'!BR137&gt;CI$2,0,IF('[1]Indicator Data'!BR137&lt;CI$3,10,(CI$2-'[1]Indicator Data'!BR137)/(CI$2-CI$3)*10)),1))</f>
        <v>0.3</v>
      </c>
      <c r="CJ136" s="47">
        <f>IF('[1]Indicator Data'!BS137="No data","x",ROUND(IF('[1]Indicator Data'!BS137&gt;CJ$2,0,IF('[1]Indicator Data'!BS137&lt;CJ$3,10,(CJ$2-'[1]Indicator Data'!BS137)/(CJ$2-CJ$3)*10)),1))</f>
        <v>0.5</v>
      </c>
      <c r="CK136" s="47" t="str">
        <f>IF('[1]Indicator Data'!AC137="No data","x",ROUND(IF('[1]Indicator Data'!AC137&gt;CK$2,0,IF('[1]Indicator Data'!AC137&lt;CK$3,10,(CK$2-'[1]Indicator Data'!AC137)/(CK$2-CK$3)*10)),1))</f>
        <v>x</v>
      </c>
      <c r="CL136" s="47">
        <f t="shared" si="195"/>
        <v>0.4</v>
      </c>
      <c r="CM136" s="47">
        <f>IF('[1]Indicator Data'!X137="No data","x",ROUND(IF(LOG('[1]Indicator Data'!X137)&gt;CM$2,10,IF(LOG('[1]Indicator Data'!X137)&lt;CM$3,0,10-(CM$2-LOG('[1]Indicator Data'!X137))/(CM$2-CM$3)*10)),1))</f>
        <v>9.6</v>
      </c>
      <c r="CN136" s="47">
        <f>IF('[1]Indicator Data'!Y137="No data","x",ROUND(IF('[1]Indicator Data'!Y137&gt;CN$2,10,IF('[1]Indicator Data'!Y137&lt;CN$3,0,10-(CN$2-'[1]Indicator Data'!Y137)/(CN$2-CN$3)*10)),1))</f>
        <v>5.7</v>
      </c>
      <c r="CO136" s="47">
        <f>IF('[1]Indicator Data'!Z137="No data","x",ROUND(IF('[1]Indicator Data'!Z137&gt;CO$2,10,IF('[1]Indicator Data'!Z137&lt;CO$3,0,10-(CO$2-'[1]Indicator Data'!Z137)/(CO$2-CO$3)*10)),1))</f>
        <v>7.7</v>
      </c>
      <c r="CP136" s="47" t="str">
        <f>IF('[1]Indicator Data'!AA137="No data","x",ROUND(IF('[1]Indicator Data'!AA137&gt;CP$2,10,IF('[1]Indicator Data'!AA137&lt;CP$3,0,10-(CP$2-'[1]Indicator Data'!AA137)/(CP$2-CP$3)*10)),1))</f>
        <v>x</v>
      </c>
      <c r="CQ136" s="47">
        <f t="shared" si="211"/>
        <v>7.7</v>
      </c>
      <c r="CR136" s="47">
        <f t="shared" si="212"/>
        <v>5.3</v>
      </c>
      <c r="CS136" s="47">
        <f>IF('[1]Indicator Data'!AF137="No data","x",ROUND(IF('[1]Indicator Data'!AF137&gt;CS$2,10,IF('[1]Indicator Data'!AF137&lt;CS$3,0,10-(CS$2-'[1]Indicator Data'!AF137)/(CS$2-CS$3)*10)),1))</f>
        <v>4.7</v>
      </c>
      <c r="CT136" s="47">
        <f>IF('[1]Indicator Data'!AG137="No data","x",ROUND(IF('[1]Indicator Data'!AG137&gt;CT$2,10,IF('[1]Indicator Data'!AG137&lt;CT$3,0,10-(CT$2-'[1]Indicator Data'!AG137)/(CT$2-CT$3)*10)),1))</f>
        <v>5.7</v>
      </c>
      <c r="CU136" s="47">
        <f t="shared" si="213"/>
        <v>6.7</v>
      </c>
      <c r="CV136" s="47">
        <f>IF('[1]Indicator Data'!AB137="No data","x",ROUND(IF('[1]Indicator Data'!AB137&gt;CV$2,10,IF('[1]Indicator Data'!AB137&lt;CV$3,0,10-(CV$2-'[1]Indicator Data'!AB137)/(CV$2-CV$3)*10)),1))</f>
        <v>0.1</v>
      </c>
      <c r="CW136" s="47">
        <f t="shared" si="214"/>
        <v>0.3</v>
      </c>
      <c r="CX136" s="48">
        <f>IF('[1]Indicator Data'!AD137="No data","x",'[1]Indicator Data'!AD137/'[1]Indicator Data'!$CA137)</f>
        <v>1.0663705920081797E-4</v>
      </c>
      <c r="CY136" s="47">
        <f t="shared" si="196"/>
        <v>8.9</v>
      </c>
      <c r="CZ136" s="47" t="str">
        <f>IF('[1]Indicator Data'!AE137="No data","x",ROUND(IF('[1]Indicator Data'!AE137&gt;CZ$2,0,IF('[1]Indicator Data'!AE137&lt;CZ$3,10,(CZ$2-'[1]Indicator Data'!AE137)/(CZ$2-CZ$3)*10)),1))</f>
        <v>x</v>
      </c>
      <c r="DA136" s="47">
        <f t="shared" si="215"/>
        <v>8.9</v>
      </c>
      <c r="DB136" s="47">
        <f t="shared" si="216"/>
        <v>5.3</v>
      </c>
      <c r="DC136" s="49">
        <f t="shared" si="197"/>
        <v>5</v>
      </c>
      <c r="DD136" s="51">
        <f t="shared" si="198"/>
        <v>3.3</v>
      </c>
      <c r="DE136" s="47">
        <f>ROUND(IF('[1]Indicator Data'!AH137=0,0,IF('[1]Indicator Data'!AH137&gt;DE$2,10,IF('[1]Indicator Data'!AH137&lt;DE$3,0,10-(DE$2-'[1]Indicator Data'!AH137)/(DE$2-DE$3)*10))),1)</f>
        <v>3.5</v>
      </c>
      <c r="DF136" s="47">
        <f>ROUND(IF('[1]Indicator Data'!AI137=0,0,IF(LOG('[1]Indicator Data'!AI137)&gt;LOG(DF$2),10,IF(LOG('[1]Indicator Data'!AI137)&lt;LOG(DF$3),0,10-(LOG(DF$2)-LOG('[1]Indicator Data'!AI137))/(LOG(DF$2)-LOG(DF$3))*10))),1)</f>
        <v>6.7</v>
      </c>
      <c r="DG136" s="49">
        <f t="shared" si="199"/>
        <v>5.3</v>
      </c>
      <c r="DH136" s="47">
        <f>'[1]Indicator Data'!AJ137</f>
        <v>0</v>
      </c>
      <c r="DI136" s="47">
        <f>'[1]Indicator Data'!AK137</f>
        <v>0</v>
      </c>
      <c r="DJ136" s="49">
        <f t="shared" si="200"/>
        <v>0</v>
      </c>
      <c r="DK136" s="51">
        <f t="shared" si="201"/>
        <v>3.7</v>
      </c>
      <c r="DL136" s="20"/>
      <c r="DM136" s="52"/>
    </row>
    <row r="137" spans="1:117" s="6" customFormat="1" x14ac:dyDescent="0.3">
      <c r="A137" s="44" t="str">
        <f>'[1]Indicator Data'!A138</f>
        <v>Panama</v>
      </c>
      <c r="B137" s="45" t="str">
        <f>'[1]Indicator Data'!B138</f>
        <v>PAN</v>
      </c>
      <c r="C137" s="46">
        <f>ROUND(IF('[1]Indicator Data'!C138=0,0.1,IF(LOG('[1]Indicator Data'!C138)&gt;C$2,10,IF(LOG('[1]Indicator Data'!C138)&lt;C$3,0,10-(C$2-LOG('[1]Indicator Data'!C138))/(C$2-C$3)*10))),1)</f>
        <v>7.3</v>
      </c>
      <c r="D137" s="47">
        <f>ROUND(IF('[1]Indicator Data'!D138=0,0.1,IF(LOG('[1]Indicator Data'!D138)&gt;D$2,10,IF(LOG('[1]Indicator Data'!D138)&lt;D$3,0,10-(D$2-LOG('[1]Indicator Data'!D138))/(D$2-D$3)*10))),1)</f>
        <v>8.6999999999999993</v>
      </c>
      <c r="E137" s="47">
        <f t="shared" si="158"/>
        <v>8.1</v>
      </c>
      <c r="F137" s="47">
        <f>IF('[1]Indicator Data'!E138="No data",0.1,(ROUND(IF('[1]Indicator Data'!E138=0,0,IF(LOG('[1]Indicator Data'!E138)&gt;F$2,10,IF(LOG('[1]Indicator Data'!E138)&lt;F$3,0,10-(F$2-LOG('[1]Indicator Data'!E138))/(F$2-F$3)*10))),1)))</f>
        <v>4.5</v>
      </c>
      <c r="G137" s="47">
        <f>ROUND(IF('[1]Indicator Data'!F138=0,0,IF(LOG('[1]Indicator Data'!F138)&gt;G$2,10,IF(LOG('[1]Indicator Data'!F138)&lt;G$3,0,10-(G$2-LOG('[1]Indicator Data'!F138))/(G$2-G$3)*10))),1)</f>
        <v>7.6</v>
      </c>
      <c r="H137" s="47">
        <f>ROUND(IF('[1]Indicator Data'!G138=0,0,IF(LOG('[1]Indicator Data'!G138)&gt;H$2,10,IF(LOG('[1]Indicator Data'!G138)&lt;H$3,0,10-(H$2-LOG('[1]Indicator Data'!G138))/(H$2-H$3)*10))),1)</f>
        <v>2.7</v>
      </c>
      <c r="I137" s="47">
        <f>ROUND(IF('[1]Indicator Data'!H138=0,0,IF(LOG('[1]Indicator Data'!H138)&gt;I$2,10,IF(LOG('[1]Indicator Data'!H138)&lt;I$3,0,10-(I$2-LOG('[1]Indicator Data'!H138))/(I$2-I$3)*10))),1)</f>
        <v>0</v>
      </c>
      <c r="J137" s="47">
        <f t="shared" si="159"/>
        <v>1.4</v>
      </c>
      <c r="K137" s="47">
        <f>ROUND(IF('[1]Indicator Data'!I138=0,0,IF(LOG('[1]Indicator Data'!I138)&gt;K$2,10,IF(LOG('[1]Indicator Data'!I138)&lt;K$3,0,10-(K$2-LOG('[1]Indicator Data'!I138))/(K$2-K$3)*10))),1)</f>
        <v>5.5</v>
      </c>
      <c r="L137" s="47">
        <f t="shared" si="160"/>
        <v>3.7</v>
      </c>
      <c r="M137" s="47">
        <f>ROUND(IF('[1]Indicator Data'!J138=0,0,IF(LOG('[1]Indicator Data'!J138)&gt;M$2,10,IF(LOG('[1]Indicator Data'!J138)&lt;M$3,0,10-(M$2-LOG('[1]Indicator Data'!J138))/(M$2-M$3)*10))),1)</f>
        <v>0</v>
      </c>
      <c r="N137" s="48">
        <f>'[1]Indicator Data'!C138/'[1]Indicator Data'!$CB138</f>
        <v>2.0852913165707431E-3</v>
      </c>
      <c r="O137" s="48">
        <f>'[1]Indicator Data'!D138/'[1]Indicator Data'!$CB138</f>
        <v>1.0202512828969904E-3</v>
      </c>
      <c r="P137" s="48">
        <f>IF(F137=0.1,"x",'[1]Indicator Data'!E138/'[1]Indicator Data'!$CB138)</f>
        <v>1.6569392245297237E-3</v>
      </c>
      <c r="Q137" s="48">
        <f>'[1]Indicator Data'!F138/'[1]Indicator Data'!$CB138</f>
        <v>9.6473956626169728E-5</v>
      </c>
      <c r="R137" s="48">
        <f>'[1]Indicator Data'!G138/'[1]Indicator Data'!$CB138</f>
        <v>3.1709584361929257E-4</v>
      </c>
      <c r="S137" s="48">
        <f>'[1]Indicator Data'!H138/'[1]Indicator Data'!$CB138</f>
        <v>0</v>
      </c>
      <c r="T137" s="48">
        <f>'[1]Indicator Data'!I138/'[1]Indicator Data'!$CB138</f>
        <v>1.4132244517911642E-3</v>
      </c>
      <c r="U137" s="48">
        <f>'[1]Indicator Data'!J138/'[1]Indicator Data'!$CB138</f>
        <v>0</v>
      </c>
      <c r="V137" s="47">
        <f t="shared" si="161"/>
        <v>10</v>
      </c>
      <c r="W137" s="47">
        <f t="shared" si="162"/>
        <v>10</v>
      </c>
      <c r="X137" s="47">
        <f t="shared" si="163"/>
        <v>10</v>
      </c>
      <c r="Y137" s="47">
        <f t="shared" si="164"/>
        <v>1.1000000000000001</v>
      </c>
      <c r="Z137" s="47">
        <f t="shared" si="165"/>
        <v>10</v>
      </c>
      <c r="AA137" s="47">
        <f t="shared" si="166"/>
        <v>0.2</v>
      </c>
      <c r="AB137" s="47">
        <f t="shared" si="167"/>
        <v>0</v>
      </c>
      <c r="AC137" s="47">
        <f t="shared" si="168"/>
        <v>0.1</v>
      </c>
      <c r="AD137" s="47">
        <f t="shared" si="169"/>
        <v>1.4</v>
      </c>
      <c r="AE137" s="47">
        <f t="shared" si="170"/>
        <v>0.8</v>
      </c>
      <c r="AF137" s="47">
        <f t="shared" si="171"/>
        <v>0</v>
      </c>
      <c r="AG137" s="47">
        <f>ROUND(IF('[1]Indicator Data'!K138=0,0,IF('[1]Indicator Data'!K138&gt;AG$2,10,IF('[1]Indicator Data'!K138&lt;AG$3,0,10-(AG$2-'[1]Indicator Data'!K138)/(AG$2-AG$3)*10))),1)</f>
        <v>2.9</v>
      </c>
      <c r="AH137" s="47">
        <f t="shared" si="172"/>
        <v>8.6999999999999993</v>
      </c>
      <c r="AI137" s="47">
        <f t="shared" si="172"/>
        <v>9.4</v>
      </c>
      <c r="AJ137" s="47">
        <f t="shared" si="173"/>
        <v>1.5</v>
      </c>
      <c r="AK137" s="47">
        <f t="shared" si="173"/>
        <v>0</v>
      </c>
      <c r="AL137" s="47">
        <f t="shared" si="174"/>
        <v>0.8</v>
      </c>
      <c r="AM137" s="47">
        <f t="shared" si="175"/>
        <v>3.5</v>
      </c>
      <c r="AN137" s="47">
        <f t="shared" si="176"/>
        <v>0</v>
      </c>
      <c r="AO137" s="49">
        <f t="shared" si="177"/>
        <v>9.3000000000000007</v>
      </c>
      <c r="AP137" s="49">
        <f t="shared" si="202"/>
        <v>3</v>
      </c>
      <c r="AQ137" s="49">
        <f t="shared" si="178"/>
        <v>9.1</v>
      </c>
      <c r="AR137" s="49">
        <f t="shared" si="179"/>
        <v>2.4</v>
      </c>
      <c r="AS137" s="47">
        <f t="shared" si="180"/>
        <v>1.5</v>
      </c>
      <c r="AT137" s="47">
        <f>IF('[1]Indicator Data'!L138="No data","x",IF('[1]Indicator Data'!CC138&lt;1000,"x",ROUND((IF('[1]Indicator Data'!L138&gt;AT$2,10,IF('[1]Indicator Data'!L138&lt;AT$3,0,10-(AT$2-'[1]Indicator Data'!L138)/(AT$2-AT$3)*10))),1)))</f>
        <v>1</v>
      </c>
      <c r="AU137" s="49">
        <f t="shared" si="181"/>
        <v>1.3</v>
      </c>
      <c r="AV137" s="47" t="str">
        <f>IF('[1]Indicator Data'!M138="No data","x",ROUND(IF('[1]Indicator Data'!M138=0,0,IF(LOG('[1]Indicator Data'!M138)&gt;AV$2,10,IF(LOG('[1]Indicator Data'!M138)&lt;AV$3,0,10-(AV$2-LOG('[1]Indicator Data'!M138))/(AV$2-AV$3)*10))),1))</f>
        <v>x</v>
      </c>
      <c r="AW137" s="48" t="str">
        <f>IF(AV137="x","x",'[1]Indicator Data'!M138/'[1]Indicator Data'!$CB138)</f>
        <v>x</v>
      </c>
      <c r="AX137" s="47" t="str">
        <f t="shared" si="182"/>
        <v>x</v>
      </c>
      <c r="AY137" s="47" t="str">
        <f t="shared" si="203"/>
        <v>x</v>
      </c>
      <c r="AZ137" s="47" t="str">
        <f>IF('[1]Indicator Data'!N138="No data","x",ROUND(IF('[1]Indicator Data'!N138=0,0,IF(LOG('[1]Indicator Data'!N138)&gt;AZ$2,10,IF(LOG('[1]Indicator Data'!N138)&lt;AZ$3,0,10-(AZ$2-LOG('[1]Indicator Data'!N138))/(AZ$2-AZ$3)*10))),1))</f>
        <v>x</v>
      </c>
      <c r="BA137" s="48" t="str">
        <f>IF(AZ137="x","x",'[1]Indicator Data'!N138/'[1]Indicator Data'!$CB138)</f>
        <v>x</v>
      </c>
      <c r="BB137" s="47" t="str">
        <f t="shared" si="183"/>
        <v>x</v>
      </c>
      <c r="BC137" s="47" t="str">
        <f t="shared" si="204"/>
        <v>x</v>
      </c>
      <c r="BD137" s="47" t="str">
        <f>IF('[1]Indicator Data'!O138="No data","x",ROUND(IF('[1]Indicator Data'!O138=0,0,IF(LOG('[1]Indicator Data'!O138)&gt;BD$2,10,IF(LOG('[1]Indicator Data'!O138)&lt;BD$3,0,10-(BD$2-LOG('[1]Indicator Data'!O138))/(BD$2-BD$3)*10))),1))</f>
        <v>x</v>
      </c>
      <c r="BE137" s="48" t="str">
        <f>IF(BD137="x","x",'[1]Indicator Data'!O138/'[1]Indicator Data'!$CB138)</f>
        <v>x</v>
      </c>
      <c r="BF137" s="47" t="str">
        <f t="shared" si="184"/>
        <v>x</v>
      </c>
      <c r="BG137" s="47" t="str">
        <f t="shared" si="205"/>
        <v>x</v>
      </c>
      <c r="BH137" s="47" t="str">
        <f>IF('[1]Indicator Data'!P138="No data","x",ROUND(IF('[1]Indicator Data'!P138=0,0,IF(LOG('[1]Indicator Data'!P138)&gt;BH$2,10,IF(LOG('[1]Indicator Data'!P138)&lt;BH$3,0,10-(BH$2-LOG('[1]Indicator Data'!P138))/(BH$2-BH$3)*10))),1))</f>
        <v>x</v>
      </c>
      <c r="BI137" s="48" t="str">
        <f>IF(BH137="x","x",'[1]Indicator Data'!P138/'[1]Indicator Data'!$CB138)</f>
        <v>x</v>
      </c>
      <c r="BJ137" s="47" t="str">
        <f t="shared" si="185"/>
        <v>x</v>
      </c>
      <c r="BK137" s="47" t="str">
        <f t="shared" si="206"/>
        <v>x</v>
      </c>
      <c r="BL137" s="47" t="str">
        <f t="shared" si="207"/>
        <v>x</v>
      </c>
      <c r="BM137" s="47">
        <f>ROUND(IF('[1]Indicator Data'!Q138=0,0,IF(LOG('[1]Indicator Data'!Q138)&gt;BM$2,10,IF(LOG('[1]Indicator Data'!Q138)&lt;BM$3,0,10-(BM$2-LOG('[1]Indicator Data'!Q138))/(BM$2-BM$3)*10))),1)</f>
        <v>6.8</v>
      </c>
      <c r="BN137" s="50">
        <f>'[1]Indicator Data'!R138</f>
        <v>0.13644482099999999</v>
      </c>
      <c r="BO137" s="47">
        <f t="shared" si="186"/>
        <v>1.4</v>
      </c>
      <c r="BP137" s="47">
        <f t="shared" si="187"/>
        <v>4.5999999999999996</v>
      </c>
      <c r="BQ137" s="47">
        <f>ROUND(IF('[1]Indicator Data'!S138=0,0,IF(LOG('[1]Indicator Data'!S138)&gt;BQ$2,10,IF(LOG('[1]Indicator Data'!S138)&lt;BQ$3,0,10-(BQ$2-LOG('[1]Indicator Data'!S138))/(BQ$2-BQ$3)*10))),1)</f>
        <v>6.6</v>
      </c>
      <c r="BR137" s="50">
        <f>'[1]Indicator Data'!T138</f>
        <v>0.100093633</v>
      </c>
      <c r="BS137" s="47">
        <f t="shared" si="188"/>
        <v>1</v>
      </c>
      <c r="BT137" s="47">
        <f t="shared" si="189"/>
        <v>4.4000000000000004</v>
      </c>
      <c r="BU137" s="47">
        <f t="shared" si="190"/>
        <v>4.5</v>
      </c>
      <c r="BV137" s="47">
        <f>ROUND(IF('[1]Indicator Data'!U138=0,0,IF(LOG('[1]Indicator Data'!U138)&gt;BV$2,10,IF(LOG('[1]Indicator Data'!U138)&lt;BV$3,0,10-(BV$2-LOG('[1]Indicator Data'!U138))/(BV$2-BV$3)*10))),1)</f>
        <v>7.9</v>
      </c>
      <c r="BW137" s="48">
        <f>'[1]Indicator Data'!U138/'[1]Indicator Data'!$CB138</f>
        <v>0.79741441992793016</v>
      </c>
      <c r="BX137" s="47">
        <f t="shared" si="191"/>
        <v>8.9</v>
      </c>
      <c r="BY137" s="47">
        <f t="shared" si="208"/>
        <v>8.4</v>
      </c>
      <c r="BZ137" s="47">
        <f>ROUND(IF('[1]Indicator Data'!V138=0,0,IF(LOG('[1]Indicator Data'!V138)&gt;BZ$2,10,IF(LOG('[1]Indicator Data'!V138)&lt;BZ$3,0,10-(BZ$2-LOG('[1]Indicator Data'!V138))/(BZ$2-BZ$3)*10))),1)</f>
        <v>7.8</v>
      </c>
      <c r="CA137" s="48">
        <f>IF('[1]Indicator Data'!V138/'[1]Indicator Data'!$CB138&gt;1,1,'[1]Indicator Data'!V138/'[1]Indicator Data'!$CB138)</f>
        <v>0.74389712335688885</v>
      </c>
      <c r="CB137" s="47">
        <f t="shared" si="192"/>
        <v>7.4</v>
      </c>
      <c r="CC137" s="47">
        <f t="shared" si="209"/>
        <v>7.6</v>
      </c>
      <c r="CD137" s="47">
        <f>ROUND(IF('[1]Indicator Data'!W138=0,0,IF(LOG('[1]Indicator Data'!W138)&gt;CD$2,10,IF(LOG('[1]Indicator Data'!W138)&lt;CD$3,0,10-(CD$2-LOG('[1]Indicator Data'!W138))/(CD$2-CD$3)*10))),1)</f>
        <v>8</v>
      </c>
      <c r="CE137" s="48">
        <f>'[1]Indicator Data'!W138/'[1]Indicator Data'!$CB138</f>
        <v>0.96049428399154557</v>
      </c>
      <c r="CF137" s="47">
        <f t="shared" si="193"/>
        <v>9.6</v>
      </c>
      <c r="CG137" s="47">
        <f t="shared" si="210"/>
        <v>8.9</v>
      </c>
      <c r="CH137" s="47">
        <f t="shared" si="194"/>
        <v>7.7</v>
      </c>
      <c r="CI137" s="47">
        <f>IF('[1]Indicator Data'!BR138="No data","x",ROUND(IF('[1]Indicator Data'!BR138&gt;CI$2,0,IF('[1]Indicator Data'!BR138&lt;CI$3,10,(CI$2-'[1]Indicator Data'!BR138)/(CI$2-CI$3)*10)),1))</f>
        <v>1.9</v>
      </c>
      <c r="CJ137" s="47">
        <f>IF('[1]Indicator Data'!BS138="No data","x",ROUND(IF('[1]Indicator Data'!BS138&gt;CJ$2,0,IF('[1]Indicator Data'!BS138&lt;CJ$3,10,(CJ$2-'[1]Indicator Data'!BS138)/(CJ$2-CJ$3)*10)),1))</f>
        <v>0.6</v>
      </c>
      <c r="CK137" s="47" t="str">
        <f>IF('[1]Indicator Data'!AC138="No data","x",ROUND(IF('[1]Indicator Data'!AC138&gt;CK$2,0,IF('[1]Indicator Data'!AC138&lt;CK$3,10,(CK$2-'[1]Indicator Data'!AC138)/(CK$2-CK$3)*10)),1))</f>
        <v>x</v>
      </c>
      <c r="CL137" s="47">
        <f t="shared" si="195"/>
        <v>1.3</v>
      </c>
      <c r="CM137" s="47">
        <f>IF('[1]Indicator Data'!X138="No data","x",ROUND(IF(LOG('[1]Indicator Data'!X138)&gt;CM$2,10,IF(LOG('[1]Indicator Data'!X138)&lt;CM$3,0,10-(CM$2-LOG('[1]Indicator Data'!X138))/(CM$2-CM$3)*10)),1))</f>
        <v>5.8</v>
      </c>
      <c r="CN137" s="47">
        <f>IF('[1]Indicator Data'!Y138="No data","x",ROUND(IF('[1]Indicator Data'!Y138&gt;CN$2,10,IF('[1]Indicator Data'!Y138&lt;CN$3,0,10-(CN$2-'[1]Indicator Data'!Y138)/(CN$2-CN$3)*10)),1))</f>
        <v>4.2</v>
      </c>
      <c r="CO137" s="47">
        <f>IF('[1]Indicator Data'!Z138="No data","x",ROUND(IF('[1]Indicator Data'!Z138&gt;CO$2,10,IF('[1]Indicator Data'!Z138&lt;CO$3,0,10-(CO$2-'[1]Indicator Data'!Z138)/(CO$2-CO$3)*10)),1))</f>
        <v>6.8</v>
      </c>
      <c r="CP137" s="47">
        <f>IF('[1]Indicator Data'!AA138="No data","x",ROUND(IF('[1]Indicator Data'!AA138&gt;CP$2,10,IF('[1]Indicator Data'!AA138&lt;CP$3,0,10-(CP$2-'[1]Indicator Data'!AA138)/(CP$2-CP$3)*10)),1))</f>
        <v>4.2</v>
      </c>
      <c r="CQ137" s="47">
        <f t="shared" si="211"/>
        <v>5.3</v>
      </c>
      <c r="CR137" s="47">
        <f t="shared" si="212"/>
        <v>4</v>
      </c>
      <c r="CS137" s="47">
        <f>IF('[1]Indicator Data'!AF138="No data","x",ROUND(IF('[1]Indicator Data'!AF138&gt;CS$2,10,IF('[1]Indicator Data'!AF138&lt;CS$3,0,10-(CS$2-'[1]Indicator Data'!AF138)/(CS$2-CS$3)*10)),1))</f>
        <v>2.5</v>
      </c>
      <c r="CT137" s="47">
        <f>IF('[1]Indicator Data'!AG138="No data","x",ROUND(IF('[1]Indicator Data'!AG138&gt;CT$2,10,IF('[1]Indicator Data'!AG138&lt;CT$3,0,10-(CT$2-'[1]Indicator Data'!AG138)/(CT$2-CT$3)*10)),1))</f>
        <v>2.7</v>
      </c>
      <c r="CU137" s="47">
        <f t="shared" si="213"/>
        <v>4.4000000000000004</v>
      </c>
      <c r="CV137" s="47">
        <f>IF('[1]Indicator Data'!AB138="No data","x",ROUND(IF('[1]Indicator Data'!AB138&gt;CV$2,10,IF('[1]Indicator Data'!AB138&lt;CV$3,0,10-(CV$2-'[1]Indicator Data'!AB138)/(CV$2-CV$3)*10)),1))</f>
        <v>1.5</v>
      </c>
      <c r="CW137" s="47">
        <f t="shared" si="214"/>
        <v>1.3</v>
      </c>
      <c r="CX137" s="48">
        <f>IF('[1]Indicator Data'!AD138="No data","x",'[1]Indicator Data'!AD138/'[1]Indicator Data'!$CA138)</f>
        <v>2.2365049522940746E-4</v>
      </c>
      <c r="CY137" s="47">
        <f t="shared" si="196"/>
        <v>7.8</v>
      </c>
      <c r="CZ137" s="47">
        <f>IF('[1]Indicator Data'!AE138="No data","x",ROUND(IF('[1]Indicator Data'!AE138&gt;CZ$2,0,IF('[1]Indicator Data'!AE138&lt;CZ$3,10,(CZ$2-'[1]Indicator Data'!AE138)/(CZ$2-CZ$3)*10)),1))</f>
        <v>2</v>
      </c>
      <c r="DA137" s="47">
        <f t="shared" si="215"/>
        <v>4.9000000000000004</v>
      </c>
      <c r="DB137" s="47">
        <f t="shared" si="216"/>
        <v>3.5</v>
      </c>
      <c r="DC137" s="49">
        <f t="shared" si="197"/>
        <v>5.4</v>
      </c>
      <c r="DD137" s="51">
        <f t="shared" si="198"/>
        <v>6.2</v>
      </c>
      <c r="DE137" s="47">
        <f>ROUND(IF('[1]Indicator Data'!AH138=0,0,IF('[1]Indicator Data'!AH138&gt;DE$2,10,IF('[1]Indicator Data'!AH138&lt;DE$3,0,10-(DE$2-'[1]Indicator Data'!AH138)/(DE$2-DE$3)*10))),1)</f>
        <v>0</v>
      </c>
      <c r="DF137" s="47">
        <f>ROUND(IF('[1]Indicator Data'!AI138=0,0,IF(LOG('[1]Indicator Data'!AI138)&gt;LOG(DF$2),10,IF(LOG('[1]Indicator Data'!AI138)&lt;LOG(DF$3),0,10-(LOG(DF$2)-LOG('[1]Indicator Data'!AI138))/(LOG(DF$2)-LOG(DF$3))*10))),1)</f>
        <v>0</v>
      </c>
      <c r="DG137" s="49">
        <f t="shared" si="199"/>
        <v>0</v>
      </c>
      <c r="DH137" s="47">
        <f>'[1]Indicator Data'!AJ138</f>
        <v>0</v>
      </c>
      <c r="DI137" s="47">
        <f>'[1]Indicator Data'!AK138</f>
        <v>0</v>
      </c>
      <c r="DJ137" s="49">
        <f t="shared" si="200"/>
        <v>0</v>
      </c>
      <c r="DK137" s="51">
        <f t="shared" si="201"/>
        <v>0</v>
      </c>
      <c r="DL137" s="20"/>
      <c r="DM137" s="52"/>
    </row>
    <row r="138" spans="1:117" s="6" customFormat="1" x14ac:dyDescent="0.3">
      <c r="A138" s="44" t="str">
        <f>'[1]Indicator Data'!A139</f>
        <v>Papua New Guinea</v>
      </c>
      <c r="B138" s="45" t="str">
        <f>'[1]Indicator Data'!B139</f>
        <v>PNG</v>
      </c>
      <c r="C138" s="46">
        <f>ROUND(IF('[1]Indicator Data'!C139=0,0.1,IF(LOG('[1]Indicator Data'!C139)&gt;C$2,10,IF(LOG('[1]Indicator Data'!C139)&lt;C$3,0,10-(C$2-LOG('[1]Indicator Data'!C139))/(C$2-C$3)*10))),1)</f>
        <v>8</v>
      </c>
      <c r="D138" s="47">
        <f>ROUND(IF('[1]Indicator Data'!D139=0,0.1,IF(LOG('[1]Indicator Data'!D139)&gt;D$2,10,IF(LOG('[1]Indicator Data'!D139)&lt;D$3,0,10-(D$2-LOG('[1]Indicator Data'!D139))/(D$2-D$3)*10))),1)</f>
        <v>10</v>
      </c>
      <c r="E138" s="47">
        <f t="shared" si="158"/>
        <v>9.3000000000000007</v>
      </c>
      <c r="F138" s="47">
        <f>IF('[1]Indicator Data'!E139="No data",0.1,(ROUND(IF('[1]Indicator Data'!E139=0,0,IF(LOG('[1]Indicator Data'!E139)&gt;F$2,10,IF(LOG('[1]Indicator Data'!E139)&lt;F$3,0,10-(F$2-LOG('[1]Indicator Data'!E139))/(F$2-F$3)*10))),1)))</f>
        <v>6.4</v>
      </c>
      <c r="G138" s="47">
        <f>ROUND(IF('[1]Indicator Data'!F139=0,0,IF(LOG('[1]Indicator Data'!F139)&gt;G$2,10,IF(LOG('[1]Indicator Data'!F139)&lt;G$3,0,10-(G$2-LOG('[1]Indicator Data'!F139))/(G$2-G$3)*10))),1)</f>
        <v>7.6</v>
      </c>
      <c r="H138" s="47">
        <f>ROUND(IF('[1]Indicator Data'!G139=0,0,IF(LOG('[1]Indicator Data'!G139)&gt;H$2,10,IF(LOG('[1]Indicator Data'!G139)&lt;H$3,0,10-(H$2-LOG('[1]Indicator Data'!G139))/(H$2-H$3)*10))),1)</f>
        <v>3.5</v>
      </c>
      <c r="I138" s="47">
        <f>ROUND(IF('[1]Indicator Data'!H139=0,0,IF(LOG('[1]Indicator Data'!H139)&gt;I$2,10,IF(LOG('[1]Indicator Data'!H139)&lt;I$3,0,10-(I$2-LOG('[1]Indicator Data'!H139))/(I$2-I$3)*10))),1)</f>
        <v>0</v>
      </c>
      <c r="J138" s="47">
        <f t="shared" si="159"/>
        <v>1.9</v>
      </c>
      <c r="K138" s="47">
        <f>ROUND(IF('[1]Indicator Data'!I139=0,0,IF(LOG('[1]Indicator Data'!I139)&gt;K$2,10,IF(LOG('[1]Indicator Data'!I139)&lt;K$3,0,10-(K$2-LOG('[1]Indicator Data'!I139))/(K$2-K$3)*10))),1)</f>
        <v>5.9</v>
      </c>
      <c r="L138" s="47">
        <f t="shared" si="160"/>
        <v>4.2</v>
      </c>
      <c r="M138" s="47">
        <f>ROUND(IF('[1]Indicator Data'!J139=0,0,IF(LOG('[1]Indicator Data'!J139)&gt;M$2,10,IF(LOG('[1]Indicator Data'!J139)&lt;M$3,0,10-(M$2-LOG('[1]Indicator Data'!J139))/(M$2-M$3)*10))),1)</f>
        <v>9.8000000000000007</v>
      </c>
      <c r="N138" s="48">
        <f>'[1]Indicator Data'!C139/'[1]Indicator Data'!$CB139</f>
        <v>2.0113145992527361E-3</v>
      </c>
      <c r="O138" s="48">
        <f>'[1]Indicator Data'!D139/'[1]Indicator Data'!$CB139</f>
        <v>1.9493934598470498E-3</v>
      </c>
      <c r="P138" s="48">
        <f>IF(F138=0.1,"x",'[1]Indicator Data'!E139/'[1]Indicator Data'!$CB139)</f>
        <v>4.8471381689730829E-3</v>
      </c>
      <c r="Q138" s="48">
        <f>'[1]Indicator Data'!F139/'[1]Indicator Data'!$CB139</f>
        <v>4.6977508597384125E-5</v>
      </c>
      <c r="R138" s="48">
        <f>'[1]Indicator Data'!G139/'[1]Indicator Data'!$CB139</f>
        <v>3.1869343385861315E-4</v>
      </c>
      <c r="S138" s="48">
        <f>'[1]Indicator Data'!H139/'[1]Indicator Data'!$CB139</f>
        <v>0</v>
      </c>
      <c r="T138" s="48">
        <f>'[1]Indicator Data'!I139/'[1]Indicator Data'!$CB139</f>
        <v>1.2353755221363777E-3</v>
      </c>
      <c r="U138" s="48">
        <f>'[1]Indicator Data'!J139/'[1]Indicator Data'!$CB139</f>
        <v>1.1324712455858098E-2</v>
      </c>
      <c r="V138" s="47">
        <f t="shared" si="161"/>
        <v>10</v>
      </c>
      <c r="W138" s="47">
        <f t="shared" si="162"/>
        <v>10</v>
      </c>
      <c r="X138" s="47">
        <f t="shared" si="163"/>
        <v>10</v>
      </c>
      <c r="Y138" s="47">
        <f t="shared" si="164"/>
        <v>3.2</v>
      </c>
      <c r="Z138" s="47">
        <f t="shared" si="165"/>
        <v>9.3000000000000007</v>
      </c>
      <c r="AA138" s="47">
        <f t="shared" si="166"/>
        <v>0.2</v>
      </c>
      <c r="AB138" s="47">
        <f t="shared" si="167"/>
        <v>0</v>
      </c>
      <c r="AC138" s="47">
        <f t="shared" si="168"/>
        <v>0.1</v>
      </c>
      <c r="AD138" s="47">
        <f t="shared" si="169"/>
        <v>1.2</v>
      </c>
      <c r="AE138" s="47">
        <f t="shared" si="170"/>
        <v>0.7</v>
      </c>
      <c r="AF138" s="47">
        <f t="shared" si="171"/>
        <v>3.8</v>
      </c>
      <c r="AG138" s="47">
        <f>ROUND(IF('[1]Indicator Data'!K139=0,0,IF('[1]Indicator Data'!K139&gt;AG$2,10,IF('[1]Indicator Data'!K139&lt;AG$3,0,10-(AG$2-'[1]Indicator Data'!K139)/(AG$2-AG$3)*10))),1)</f>
        <v>1.9</v>
      </c>
      <c r="AH138" s="47">
        <f t="shared" si="172"/>
        <v>9</v>
      </c>
      <c r="AI138" s="47">
        <f t="shared" si="172"/>
        <v>10</v>
      </c>
      <c r="AJ138" s="47">
        <f t="shared" si="173"/>
        <v>1.9</v>
      </c>
      <c r="AK138" s="47">
        <f t="shared" si="173"/>
        <v>0</v>
      </c>
      <c r="AL138" s="47">
        <f t="shared" si="174"/>
        <v>1</v>
      </c>
      <c r="AM138" s="47">
        <f t="shared" si="175"/>
        <v>3.6</v>
      </c>
      <c r="AN138" s="47">
        <f t="shared" si="176"/>
        <v>8</v>
      </c>
      <c r="AO138" s="49">
        <f t="shared" si="177"/>
        <v>9.6999999999999993</v>
      </c>
      <c r="AP138" s="49">
        <f t="shared" si="202"/>
        <v>5</v>
      </c>
      <c r="AQ138" s="49">
        <f t="shared" si="178"/>
        <v>8.6</v>
      </c>
      <c r="AR138" s="49">
        <f t="shared" si="179"/>
        <v>2.6</v>
      </c>
      <c r="AS138" s="47">
        <f t="shared" si="180"/>
        <v>5</v>
      </c>
      <c r="AT138" s="47">
        <f>IF('[1]Indicator Data'!L139="No data","x",IF('[1]Indicator Data'!CC139&lt;1000,"x",ROUND((IF('[1]Indicator Data'!L139&gt;AT$2,10,IF('[1]Indicator Data'!L139&lt;AT$3,0,10-(AT$2-'[1]Indicator Data'!L139)/(AT$2-AT$3)*10))),1)))</f>
        <v>0</v>
      </c>
      <c r="AU138" s="49">
        <f t="shared" si="181"/>
        <v>2.5</v>
      </c>
      <c r="AV138" s="47">
        <f>IF('[1]Indicator Data'!M139="No data","x",ROUND(IF('[1]Indicator Data'!M139=0,0,IF(LOG('[1]Indicator Data'!M139)&gt;AV$2,10,IF(LOG('[1]Indicator Data'!M139)&lt;AV$3,0,10-(AV$2-LOG('[1]Indicator Data'!M139))/(AV$2-AV$3)*10))),1))</f>
        <v>7.8</v>
      </c>
      <c r="AW138" s="48">
        <f>IF(AV138="x","x",'[1]Indicator Data'!M139/'[1]Indicator Data'!$CB139)</f>
        <v>0.35483652765298301</v>
      </c>
      <c r="AX138" s="47">
        <f t="shared" si="182"/>
        <v>3.9</v>
      </c>
      <c r="AY138" s="47">
        <f t="shared" si="203"/>
        <v>6.2</v>
      </c>
      <c r="AZ138" s="47" t="str">
        <f>IF('[1]Indicator Data'!N139="No data","x",ROUND(IF('[1]Indicator Data'!N139=0,0,IF(LOG('[1]Indicator Data'!N139)&gt;AZ$2,10,IF(LOG('[1]Indicator Data'!N139)&lt;AZ$3,0,10-(AZ$2-LOG('[1]Indicator Data'!N139))/(AZ$2-AZ$3)*10))),1))</f>
        <v>x</v>
      </c>
      <c r="BA138" s="48" t="str">
        <f>IF(AZ138="x","x",'[1]Indicator Data'!N139/'[1]Indicator Data'!$CB139)</f>
        <v>x</v>
      </c>
      <c r="BB138" s="47" t="str">
        <f t="shared" si="183"/>
        <v>x</v>
      </c>
      <c r="BC138" s="47" t="str">
        <f t="shared" si="204"/>
        <v>x</v>
      </c>
      <c r="BD138" s="47" t="str">
        <f>IF('[1]Indicator Data'!O139="No data","x",ROUND(IF('[1]Indicator Data'!O139=0,0,IF(LOG('[1]Indicator Data'!O139)&gt;BD$2,10,IF(LOG('[1]Indicator Data'!O139)&lt;BD$3,0,10-(BD$2-LOG('[1]Indicator Data'!O139))/(BD$2-BD$3)*10))),1))</f>
        <v>x</v>
      </c>
      <c r="BE138" s="48" t="str">
        <f>IF(BD138="x","x",'[1]Indicator Data'!O139/'[1]Indicator Data'!$CB139)</f>
        <v>x</v>
      </c>
      <c r="BF138" s="47" t="str">
        <f t="shared" si="184"/>
        <v>x</v>
      </c>
      <c r="BG138" s="47" t="str">
        <f t="shared" si="205"/>
        <v>x</v>
      </c>
      <c r="BH138" s="47" t="str">
        <f>IF('[1]Indicator Data'!P139="No data","x",ROUND(IF('[1]Indicator Data'!P139=0,0,IF(LOG('[1]Indicator Data'!P139)&gt;BH$2,10,IF(LOG('[1]Indicator Data'!P139)&lt;BH$3,0,10-(BH$2-LOG('[1]Indicator Data'!P139))/(BH$2-BH$3)*10))),1))</f>
        <v>x</v>
      </c>
      <c r="BI138" s="48" t="str">
        <f>IF(BH138="x","x",'[1]Indicator Data'!P139/'[1]Indicator Data'!$CB139)</f>
        <v>x</v>
      </c>
      <c r="BJ138" s="47" t="str">
        <f t="shared" si="185"/>
        <v>x</v>
      </c>
      <c r="BK138" s="47" t="str">
        <f t="shared" si="206"/>
        <v>x</v>
      </c>
      <c r="BL138" s="47">
        <f t="shared" si="207"/>
        <v>6.2</v>
      </c>
      <c r="BM138" s="47">
        <f>ROUND(IF('[1]Indicator Data'!Q139=0,0,IF(LOG('[1]Indicator Data'!Q139)&gt;BM$2,10,IF(LOG('[1]Indicator Data'!Q139)&lt;BM$3,0,10-(BM$2-LOG('[1]Indicator Data'!Q139))/(BM$2-BM$3)*10))),1)</f>
        <v>8.5</v>
      </c>
      <c r="BN138" s="50">
        <f>'[1]Indicator Data'!R139</f>
        <v>0.88039591399999995</v>
      </c>
      <c r="BO138" s="47">
        <f t="shared" si="186"/>
        <v>8.8000000000000007</v>
      </c>
      <c r="BP138" s="47">
        <f t="shared" si="187"/>
        <v>8.6999999999999993</v>
      </c>
      <c r="BQ138" s="47">
        <f>ROUND(IF('[1]Indicator Data'!S139=0,0,IF(LOG('[1]Indicator Data'!S139)&gt;BQ$2,10,IF(LOG('[1]Indicator Data'!S139)&lt;BQ$3,0,10-(BQ$2-LOG('[1]Indicator Data'!S139))/(BQ$2-BQ$3)*10))),1)</f>
        <v>8.4</v>
      </c>
      <c r="BR138" s="50">
        <f>'[1]Indicator Data'!T139</f>
        <v>0.78386657199999998</v>
      </c>
      <c r="BS138" s="47">
        <f t="shared" si="188"/>
        <v>7.8</v>
      </c>
      <c r="BT138" s="47">
        <f t="shared" si="189"/>
        <v>8.1</v>
      </c>
      <c r="BU138" s="47">
        <f t="shared" si="190"/>
        <v>8.4</v>
      </c>
      <c r="BV138" s="47">
        <f>ROUND(IF('[1]Indicator Data'!U139=0,0,IF(LOG('[1]Indicator Data'!U139)&gt;BV$2,10,IF(LOG('[1]Indicator Data'!U139)&lt;BV$3,0,10-(BV$2-LOG('[1]Indicator Data'!U139))/(BV$2-BV$3)*10))),1)</f>
        <v>7.8</v>
      </c>
      <c r="BW138" s="48">
        <f>'[1]Indicator Data'!U139/'[1]Indicator Data'!$CB139</f>
        <v>0.35803888555957086</v>
      </c>
      <c r="BX138" s="47">
        <f t="shared" si="191"/>
        <v>4</v>
      </c>
      <c r="BY138" s="47">
        <f t="shared" si="208"/>
        <v>6.3</v>
      </c>
      <c r="BZ138" s="47">
        <f>ROUND(IF('[1]Indicator Data'!V139=0,0,IF(LOG('[1]Indicator Data'!V139)&gt;BZ$2,10,IF(LOG('[1]Indicator Data'!V139)&lt;BZ$3,0,10-(BZ$2-LOG('[1]Indicator Data'!V139))/(BZ$2-BZ$3)*10))),1)</f>
        <v>7.6</v>
      </c>
      <c r="CA138" s="48">
        <f>IF('[1]Indicator Data'!V139/'[1]Indicator Data'!$CB139&gt;1,1,'[1]Indicator Data'!V139/'[1]Indicator Data'!$CB139)</f>
        <v>0.27358905130448458</v>
      </c>
      <c r="CB138" s="47">
        <f t="shared" si="192"/>
        <v>2.7</v>
      </c>
      <c r="CC138" s="47">
        <f t="shared" si="209"/>
        <v>5.7</v>
      </c>
      <c r="CD138" s="47">
        <f>ROUND(IF('[1]Indicator Data'!W139=0,0,IF(LOG('[1]Indicator Data'!W139)&gt;CD$2,10,IF(LOG('[1]Indicator Data'!W139)&lt;CD$3,0,10-(CD$2-LOG('[1]Indicator Data'!W139))/(CD$2-CD$3)*10))),1)</f>
        <v>8.1999999999999993</v>
      </c>
      <c r="CE138" s="48">
        <f>'[1]Indicator Data'!W139/'[1]Indicator Data'!$CB139</f>
        <v>0.77778496177934164</v>
      </c>
      <c r="CF138" s="47">
        <f t="shared" si="193"/>
        <v>7.8</v>
      </c>
      <c r="CG138" s="47">
        <f t="shared" si="210"/>
        <v>8</v>
      </c>
      <c r="CH138" s="47">
        <f t="shared" si="194"/>
        <v>7.3</v>
      </c>
      <c r="CI138" s="47">
        <f>IF('[1]Indicator Data'!BR139="No data","x",ROUND(IF('[1]Indicator Data'!BR139&gt;CI$2,0,IF('[1]Indicator Data'!BR139&lt;CI$3,10,(CI$2-'[1]Indicator Data'!BR139)/(CI$2-CI$3)*10)),1))</f>
        <v>9.6999999999999993</v>
      </c>
      <c r="CJ138" s="47">
        <f>IF('[1]Indicator Data'!BS139="No data","x",ROUND(IF('[1]Indicator Data'!BS139&gt;CJ$2,0,IF('[1]Indicator Data'!BS139&lt;CJ$3,10,(CJ$2-'[1]Indicator Data'!BS139)/(CJ$2-CJ$3)*10)),1))</f>
        <v>9.8000000000000007</v>
      </c>
      <c r="CK138" s="47" t="str">
        <f>IF('[1]Indicator Data'!AC139="No data","x",ROUND(IF('[1]Indicator Data'!AC139&gt;CK$2,0,IF('[1]Indicator Data'!AC139&lt;CK$3,10,(CK$2-'[1]Indicator Data'!AC139)/(CK$2-CK$3)*10)),1))</f>
        <v>x</v>
      </c>
      <c r="CL138" s="47">
        <f t="shared" si="195"/>
        <v>9.8000000000000007</v>
      </c>
      <c r="CM138" s="47">
        <f>IF('[1]Indicator Data'!X139="No data","x",ROUND(IF(LOG('[1]Indicator Data'!X139)&gt;CM$2,10,IF(LOG('[1]Indicator Data'!X139)&lt;CM$3,0,10-(CM$2-LOG('[1]Indicator Data'!X139))/(CM$2-CM$3)*10)),1))</f>
        <v>4.3</v>
      </c>
      <c r="CN138" s="47">
        <f>IF('[1]Indicator Data'!Y139="No data","x",ROUND(IF('[1]Indicator Data'!Y139&gt;CN$2,10,IF('[1]Indicator Data'!Y139&lt;CN$3,0,10-(CN$2-'[1]Indicator Data'!Y139)/(CN$2-CN$3)*10)),1))</f>
        <v>5.3</v>
      </c>
      <c r="CO138" s="47">
        <f>IF('[1]Indicator Data'!Z139="No data","x",ROUND(IF('[1]Indicator Data'!Z139&gt;CO$2,10,IF('[1]Indicator Data'!Z139&lt;CO$3,0,10-(CO$2-'[1]Indicator Data'!Z139)/(CO$2-CO$3)*10)),1))</f>
        <v>1.3</v>
      </c>
      <c r="CP138" s="47" t="str">
        <f>IF('[1]Indicator Data'!AA139="No data","x",ROUND(IF('[1]Indicator Data'!AA139&gt;CP$2,10,IF('[1]Indicator Data'!AA139&lt;CP$3,0,10-(CP$2-'[1]Indicator Data'!AA139)/(CP$2-CP$3)*10)),1))</f>
        <v>x</v>
      </c>
      <c r="CQ138" s="47">
        <f t="shared" si="211"/>
        <v>3.6</v>
      </c>
      <c r="CR138" s="47">
        <f t="shared" si="212"/>
        <v>5.7</v>
      </c>
      <c r="CS138" s="47" t="str">
        <f>IF('[1]Indicator Data'!AF139="No data","x",ROUND(IF('[1]Indicator Data'!AF139&gt;CS$2,10,IF('[1]Indicator Data'!AF139&lt;CS$3,0,10-(CS$2-'[1]Indicator Data'!AF139)/(CS$2-CS$3)*10)),1))</f>
        <v>x</v>
      </c>
      <c r="CT138" s="47">
        <f>IF('[1]Indicator Data'!AG139="No data","x",ROUND(IF('[1]Indicator Data'!AG139&gt;CT$2,10,IF('[1]Indicator Data'!AG139&lt;CT$3,0,10-(CT$2-'[1]Indicator Data'!AG139)/(CT$2-CT$3)*10)),1))</f>
        <v>4.9000000000000004</v>
      </c>
      <c r="CU138" s="47">
        <f t="shared" si="213"/>
        <v>4</v>
      </c>
      <c r="CV138" s="47">
        <f>IF('[1]Indicator Data'!AB139="No data","x",ROUND(IF('[1]Indicator Data'!AB139&gt;CV$2,10,IF('[1]Indicator Data'!AB139&lt;CV$3,0,10-(CV$2-'[1]Indicator Data'!AB139)/(CV$2-CV$3)*10)),1))</f>
        <v>4.8</v>
      </c>
      <c r="CW138" s="47">
        <f t="shared" si="214"/>
        <v>8.1</v>
      </c>
      <c r="CX138" s="48">
        <f>IF('[1]Indicator Data'!AD139="No data","x",'[1]Indicator Data'!AD139/'[1]Indicator Data'!$CA139)</f>
        <v>1.151220399804315E-5</v>
      </c>
      <c r="CY138" s="47">
        <f t="shared" si="196"/>
        <v>9.9</v>
      </c>
      <c r="CZ138" s="47" t="str">
        <f>IF('[1]Indicator Data'!AE139="No data","x",ROUND(IF('[1]Indicator Data'!AE139&gt;CZ$2,0,IF('[1]Indicator Data'!AE139&lt;CZ$3,10,(CZ$2-'[1]Indicator Data'!AE139)/(CZ$2-CZ$3)*10)),1))</f>
        <v>x</v>
      </c>
      <c r="DA138" s="47">
        <f t="shared" si="215"/>
        <v>9.9</v>
      </c>
      <c r="DB138" s="47">
        <f t="shared" si="216"/>
        <v>7.3</v>
      </c>
      <c r="DC138" s="49">
        <f t="shared" si="197"/>
        <v>6.7</v>
      </c>
      <c r="DD138" s="51">
        <f t="shared" si="198"/>
        <v>6.7</v>
      </c>
      <c r="DE138" s="47">
        <f>ROUND(IF('[1]Indicator Data'!AH139=0,0,IF('[1]Indicator Data'!AH139&gt;DE$2,10,IF('[1]Indicator Data'!AH139&lt;DE$3,0,10-(DE$2-'[1]Indicator Data'!AH139)/(DE$2-DE$3)*10))),1)</f>
        <v>3.3</v>
      </c>
      <c r="DF138" s="47">
        <f>ROUND(IF('[1]Indicator Data'!AI139=0,0,IF(LOG('[1]Indicator Data'!AI139)&gt;LOG(DF$2),10,IF(LOG('[1]Indicator Data'!AI139)&lt;LOG(DF$3),0,10-(LOG(DF$2)-LOG('[1]Indicator Data'!AI139))/(LOG(DF$2)-LOG(DF$3))*10))),1)</f>
        <v>4.4000000000000004</v>
      </c>
      <c r="DG138" s="49">
        <f t="shared" si="199"/>
        <v>3.9</v>
      </c>
      <c r="DH138" s="47">
        <f>'[1]Indicator Data'!AJ139</f>
        <v>0</v>
      </c>
      <c r="DI138" s="47">
        <f>'[1]Indicator Data'!AK139</f>
        <v>0</v>
      </c>
      <c r="DJ138" s="49">
        <f t="shared" si="200"/>
        <v>0</v>
      </c>
      <c r="DK138" s="51">
        <f t="shared" si="201"/>
        <v>2.7</v>
      </c>
      <c r="DL138" s="20"/>
      <c r="DM138" s="52"/>
    </row>
    <row r="139" spans="1:117" s="6" customFormat="1" x14ac:dyDescent="0.3">
      <c r="A139" s="44" t="str">
        <f>'[1]Indicator Data'!A140</f>
        <v>Paraguay</v>
      </c>
      <c r="B139" s="45" t="str">
        <f>'[1]Indicator Data'!B140</f>
        <v>PRY</v>
      </c>
      <c r="C139" s="46">
        <f>ROUND(IF('[1]Indicator Data'!C140=0,0.1,IF(LOG('[1]Indicator Data'!C140)&gt;C$2,10,IF(LOG('[1]Indicator Data'!C140)&lt;C$3,0,10-(C$2-LOG('[1]Indicator Data'!C140))/(C$2-C$3)*10))),1)</f>
        <v>0</v>
      </c>
      <c r="D139" s="47">
        <f>ROUND(IF('[1]Indicator Data'!D140=0,0.1,IF(LOG('[1]Indicator Data'!D140)&gt;D$2,10,IF(LOG('[1]Indicator Data'!D140)&lt;D$3,0,10-(D$2-LOG('[1]Indicator Data'!D140))/(D$2-D$3)*10))),1)</f>
        <v>0.1</v>
      </c>
      <c r="E139" s="47">
        <f t="shared" si="158"/>
        <v>0.1</v>
      </c>
      <c r="F139" s="47">
        <f>IF('[1]Indicator Data'!E140="No data",0.1,(ROUND(IF('[1]Indicator Data'!E140=0,0,IF(LOG('[1]Indicator Data'!E140)&gt;F$2,10,IF(LOG('[1]Indicator Data'!E140)&lt;F$3,0,10-(F$2-LOG('[1]Indicator Data'!E140))/(F$2-F$3)*10))),1)))</f>
        <v>6.2</v>
      </c>
      <c r="G139" s="47">
        <f>ROUND(IF('[1]Indicator Data'!F140=0,0,IF(LOG('[1]Indicator Data'!F140)&gt;G$2,10,IF(LOG('[1]Indicator Data'!F140)&lt;G$3,0,10-(G$2-LOG('[1]Indicator Data'!F140))/(G$2-G$3)*10))),1)</f>
        <v>0</v>
      </c>
      <c r="H139" s="47">
        <f>ROUND(IF('[1]Indicator Data'!G140=0,0,IF(LOG('[1]Indicator Data'!G140)&gt;H$2,10,IF(LOG('[1]Indicator Data'!G140)&lt;H$3,0,10-(H$2-LOG('[1]Indicator Data'!G140))/(H$2-H$3)*10))),1)</f>
        <v>0</v>
      </c>
      <c r="I139" s="47">
        <f>ROUND(IF('[1]Indicator Data'!H140=0,0,IF(LOG('[1]Indicator Data'!H140)&gt;I$2,10,IF(LOG('[1]Indicator Data'!H140)&lt;I$3,0,10-(I$2-LOG('[1]Indicator Data'!H140))/(I$2-I$3)*10))),1)</f>
        <v>0</v>
      </c>
      <c r="J139" s="47">
        <f t="shared" si="159"/>
        <v>0</v>
      </c>
      <c r="K139" s="47">
        <f>ROUND(IF('[1]Indicator Data'!I140=0,0,IF(LOG('[1]Indicator Data'!I140)&gt;K$2,10,IF(LOG('[1]Indicator Data'!I140)&lt;K$3,0,10-(K$2-LOG('[1]Indicator Data'!I140))/(K$2-K$3)*10))),1)</f>
        <v>0</v>
      </c>
      <c r="L139" s="47">
        <f t="shared" si="160"/>
        <v>0</v>
      </c>
      <c r="M139" s="47">
        <f>ROUND(IF('[1]Indicator Data'!J140=0,0,IF(LOG('[1]Indicator Data'!J140)&gt;M$2,10,IF(LOG('[1]Indicator Data'!J140)&lt;M$3,0,10-(M$2-LOG('[1]Indicator Data'!J140))/(M$2-M$3)*10))),1)</f>
        <v>9.3000000000000007</v>
      </c>
      <c r="N139" s="48">
        <f>'[1]Indicator Data'!C140/'[1]Indicator Data'!$CB140</f>
        <v>1.2169526670892242E-7</v>
      </c>
      <c r="O139" s="48">
        <f>'[1]Indicator Data'!D140/'[1]Indicator Data'!$CB140</f>
        <v>0</v>
      </c>
      <c r="P139" s="48">
        <f>IF(F139=0.1,"x",'[1]Indicator Data'!E140/'[1]Indicator Data'!$CB140)</f>
        <v>4.4146435577070934E-3</v>
      </c>
      <c r="Q139" s="48">
        <f>'[1]Indicator Data'!F140/'[1]Indicator Data'!$CB140</f>
        <v>0</v>
      </c>
      <c r="R139" s="48">
        <f>'[1]Indicator Data'!G140/'[1]Indicator Data'!$CB140</f>
        <v>0</v>
      </c>
      <c r="S139" s="48">
        <f>'[1]Indicator Data'!H140/'[1]Indicator Data'!$CB140</f>
        <v>0</v>
      </c>
      <c r="T139" s="48">
        <f>'[1]Indicator Data'!I140/'[1]Indicator Data'!$CB140</f>
        <v>0</v>
      </c>
      <c r="U139" s="48">
        <f>'[1]Indicator Data'!J140/'[1]Indicator Data'!$CB140</f>
        <v>7.6729101078007915E-3</v>
      </c>
      <c r="V139" s="47">
        <f t="shared" si="161"/>
        <v>0</v>
      </c>
      <c r="W139" s="47">
        <f t="shared" si="162"/>
        <v>0</v>
      </c>
      <c r="X139" s="47">
        <f t="shared" si="163"/>
        <v>0</v>
      </c>
      <c r="Y139" s="47">
        <f t="shared" si="164"/>
        <v>2.9</v>
      </c>
      <c r="Z139" s="47">
        <f t="shared" si="165"/>
        <v>0</v>
      </c>
      <c r="AA139" s="47">
        <f t="shared" si="166"/>
        <v>0</v>
      </c>
      <c r="AB139" s="47">
        <f t="shared" si="167"/>
        <v>0</v>
      </c>
      <c r="AC139" s="47">
        <f t="shared" si="168"/>
        <v>0</v>
      </c>
      <c r="AD139" s="47">
        <f t="shared" si="169"/>
        <v>0</v>
      </c>
      <c r="AE139" s="47">
        <f t="shared" si="170"/>
        <v>0</v>
      </c>
      <c r="AF139" s="47">
        <f t="shared" si="171"/>
        <v>2.6</v>
      </c>
      <c r="AG139" s="47">
        <f>ROUND(IF('[1]Indicator Data'!K140=0,0,IF('[1]Indicator Data'!K140&gt;AG$2,10,IF('[1]Indicator Data'!K140&lt;AG$3,0,10-(AG$2-'[1]Indicator Data'!K140)/(AG$2-AG$3)*10))),1)</f>
        <v>6.7</v>
      </c>
      <c r="AH139" s="47">
        <f t="shared" si="172"/>
        <v>0</v>
      </c>
      <c r="AI139" s="47">
        <f t="shared" si="172"/>
        <v>0.1</v>
      </c>
      <c r="AJ139" s="47">
        <f t="shared" si="173"/>
        <v>0</v>
      </c>
      <c r="AK139" s="47">
        <f t="shared" si="173"/>
        <v>0</v>
      </c>
      <c r="AL139" s="47">
        <f t="shared" si="174"/>
        <v>0</v>
      </c>
      <c r="AM139" s="47">
        <f t="shared" si="175"/>
        <v>0</v>
      </c>
      <c r="AN139" s="47">
        <f t="shared" si="176"/>
        <v>7.2</v>
      </c>
      <c r="AO139" s="49">
        <f t="shared" si="177"/>
        <v>0.1</v>
      </c>
      <c r="AP139" s="49">
        <f t="shared" si="202"/>
        <v>4.8</v>
      </c>
      <c r="AQ139" s="49">
        <f t="shared" si="178"/>
        <v>0</v>
      </c>
      <c r="AR139" s="49">
        <f t="shared" si="179"/>
        <v>0</v>
      </c>
      <c r="AS139" s="47">
        <f t="shared" si="180"/>
        <v>7</v>
      </c>
      <c r="AT139" s="47">
        <f>IF('[1]Indicator Data'!L140="No data","x",IF('[1]Indicator Data'!CC140&lt;1000,"x",ROUND((IF('[1]Indicator Data'!L140&gt;AT$2,10,IF('[1]Indicator Data'!L140&lt;AT$3,0,10-(AT$2-'[1]Indicator Data'!L140)/(AT$2-AT$3)*10))),1)))</f>
        <v>0</v>
      </c>
      <c r="AU139" s="49">
        <f t="shared" si="181"/>
        <v>3.5</v>
      </c>
      <c r="AV139" s="47" t="str">
        <f>IF('[1]Indicator Data'!M140="No data","x",ROUND(IF('[1]Indicator Data'!M140=0,0,IF(LOG('[1]Indicator Data'!M140)&gt;AV$2,10,IF(LOG('[1]Indicator Data'!M140)&lt;AV$3,0,10-(AV$2-LOG('[1]Indicator Data'!M140))/(AV$2-AV$3)*10))),1))</f>
        <v>x</v>
      </c>
      <c r="AW139" s="48" t="str">
        <f>IF(AV139="x","x",'[1]Indicator Data'!M140/'[1]Indicator Data'!$CB140)</f>
        <v>x</v>
      </c>
      <c r="AX139" s="47" t="str">
        <f t="shared" si="182"/>
        <v>x</v>
      </c>
      <c r="AY139" s="47" t="str">
        <f t="shared" si="203"/>
        <v>x</v>
      </c>
      <c r="AZ139" s="47" t="str">
        <f>IF('[1]Indicator Data'!N140="No data","x",ROUND(IF('[1]Indicator Data'!N140=0,0,IF(LOG('[1]Indicator Data'!N140)&gt;AZ$2,10,IF(LOG('[1]Indicator Data'!N140)&lt;AZ$3,0,10-(AZ$2-LOG('[1]Indicator Data'!N140))/(AZ$2-AZ$3)*10))),1))</f>
        <v>x</v>
      </c>
      <c r="BA139" s="48" t="str">
        <f>IF(AZ139="x","x",'[1]Indicator Data'!N140/'[1]Indicator Data'!$CB140)</f>
        <v>x</v>
      </c>
      <c r="BB139" s="47" t="str">
        <f t="shared" si="183"/>
        <v>x</v>
      </c>
      <c r="BC139" s="47" t="str">
        <f t="shared" si="204"/>
        <v>x</v>
      </c>
      <c r="BD139" s="47" t="str">
        <f>IF('[1]Indicator Data'!O140="No data","x",ROUND(IF('[1]Indicator Data'!O140=0,0,IF(LOG('[1]Indicator Data'!O140)&gt;BD$2,10,IF(LOG('[1]Indicator Data'!O140)&lt;BD$3,0,10-(BD$2-LOG('[1]Indicator Data'!O140))/(BD$2-BD$3)*10))),1))</f>
        <v>x</v>
      </c>
      <c r="BE139" s="48" t="str">
        <f>IF(BD139="x","x",'[1]Indicator Data'!O140/'[1]Indicator Data'!$CB140)</f>
        <v>x</v>
      </c>
      <c r="BF139" s="47" t="str">
        <f t="shared" si="184"/>
        <v>x</v>
      </c>
      <c r="BG139" s="47" t="str">
        <f t="shared" si="205"/>
        <v>x</v>
      </c>
      <c r="BH139" s="47" t="str">
        <f>IF('[1]Indicator Data'!P140="No data","x",ROUND(IF('[1]Indicator Data'!P140=0,0,IF(LOG('[1]Indicator Data'!P140)&gt;BH$2,10,IF(LOG('[1]Indicator Data'!P140)&lt;BH$3,0,10-(BH$2-LOG('[1]Indicator Data'!P140))/(BH$2-BH$3)*10))),1))</f>
        <v>x</v>
      </c>
      <c r="BI139" s="48" t="str">
        <f>IF(BH139="x","x",'[1]Indicator Data'!P140/'[1]Indicator Data'!$CB140)</f>
        <v>x</v>
      </c>
      <c r="BJ139" s="47" t="str">
        <f t="shared" si="185"/>
        <v>x</v>
      </c>
      <c r="BK139" s="47" t="str">
        <f t="shared" si="206"/>
        <v>x</v>
      </c>
      <c r="BL139" s="47" t="str">
        <f t="shared" si="207"/>
        <v>x</v>
      </c>
      <c r="BM139" s="47">
        <f>ROUND(IF('[1]Indicator Data'!Q140=0,0,IF(LOG('[1]Indicator Data'!Q140)&gt;BM$2,10,IF(LOG('[1]Indicator Data'!Q140)&lt;BM$3,0,10-(BM$2-LOG('[1]Indicator Data'!Q140))/(BM$2-BM$3)*10))),1)</f>
        <v>0</v>
      </c>
      <c r="BN139" s="50">
        <f>'[1]Indicator Data'!R140</f>
        <v>0</v>
      </c>
      <c r="BO139" s="47">
        <f t="shared" si="186"/>
        <v>0</v>
      </c>
      <c r="BP139" s="47">
        <f t="shared" si="187"/>
        <v>0</v>
      </c>
      <c r="BQ139" s="47">
        <f>ROUND(IF('[1]Indicator Data'!S140=0,0,IF(LOG('[1]Indicator Data'!S140)&gt;BQ$2,10,IF(LOG('[1]Indicator Data'!S140)&lt;BQ$3,0,10-(BQ$2-LOG('[1]Indicator Data'!S140))/(BQ$2-BQ$3)*10))),1)</f>
        <v>0</v>
      </c>
      <c r="BR139" s="50">
        <f>'[1]Indicator Data'!T140</f>
        <v>0</v>
      </c>
      <c r="BS139" s="47">
        <f t="shared" si="188"/>
        <v>0</v>
      </c>
      <c r="BT139" s="47">
        <f t="shared" si="189"/>
        <v>0</v>
      </c>
      <c r="BU139" s="47">
        <f t="shared" si="190"/>
        <v>0</v>
      </c>
      <c r="BV139" s="47">
        <f>ROUND(IF('[1]Indicator Data'!U140=0,0,IF(LOG('[1]Indicator Data'!U140)&gt;BV$2,10,IF(LOG('[1]Indicator Data'!U140)&lt;BV$3,0,10-(BV$2-LOG('[1]Indicator Data'!U140))/(BV$2-BV$3)*10))),1)</f>
        <v>8.1999999999999993</v>
      </c>
      <c r="BW139" s="48">
        <f>'[1]Indicator Data'!U140/'[1]Indicator Data'!$CB140</f>
        <v>0.81518174597827786</v>
      </c>
      <c r="BX139" s="47">
        <f t="shared" si="191"/>
        <v>9.1</v>
      </c>
      <c r="BY139" s="47">
        <f t="shared" si="208"/>
        <v>8.6999999999999993</v>
      </c>
      <c r="BZ139" s="47">
        <f>ROUND(IF('[1]Indicator Data'!V140=0,0,IF(LOG('[1]Indicator Data'!V140)&gt;BZ$2,10,IF(LOG('[1]Indicator Data'!V140)&lt;BZ$3,0,10-(BZ$2-LOG('[1]Indicator Data'!V140))/(BZ$2-BZ$3)*10))),1)</f>
        <v>8.3000000000000007</v>
      </c>
      <c r="CA139" s="48">
        <f>IF('[1]Indicator Data'!V140/'[1]Indicator Data'!$CB140&gt;1,1,'[1]Indicator Data'!V140/'[1]Indicator Data'!$CB140)</f>
        <v>0.99395666876882693</v>
      </c>
      <c r="CB139" s="47">
        <f t="shared" si="192"/>
        <v>9.9</v>
      </c>
      <c r="CC139" s="47">
        <f t="shared" si="209"/>
        <v>9.3000000000000007</v>
      </c>
      <c r="CD139" s="47">
        <f>ROUND(IF('[1]Indicator Data'!W140=0,0,IF(LOG('[1]Indicator Data'!W140)&gt;CD$2,10,IF(LOG('[1]Indicator Data'!W140)&lt;CD$3,0,10-(CD$2-LOG('[1]Indicator Data'!W140))/(CD$2-CD$3)*10))),1)</f>
        <v>8.1999999999999993</v>
      </c>
      <c r="CE139" s="48">
        <f>'[1]Indicator Data'!W140/'[1]Indicator Data'!$CB140</f>
        <v>0.86559227701416919</v>
      </c>
      <c r="CF139" s="47">
        <f t="shared" si="193"/>
        <v>8.6999999999999993</v>
      </c>
      <c r="CG139" s="47">
        <f t="shared" si="210"/>
        <v>8.5</v>
      </c>
      <c r="CH139" s="47">
        <f t="shared" si="194"/>
        <v>7.8</v>
      </c>
      <c r="CI139" s="47">
        <f>IF('[1]Indicator Data'!BR140="No data","x",ROUND(IF('[1]Indicator Data'!BR140&gt;CI$2,0,IF('[1]Indicator Data'!BR140&lt;CI$3,10,(CI$2-'[1]Indicator Data'!BR140)/(CI$2-CI$3)*10)),1))</f>
        <v>1.1000000000000001</v>
      </c>
      <c r="CJ139" s="47">
        <f>IF('[1]Indicator Data'!BS140="No data","x",ROUND(IF('[1]Indicator Data'!BS140&gt;CJ$2,0,IF('[1]Indicator Data'!BS140&lt;CJ$3,10,(CJ$2-'[1]Indicator Data'!BS140)/(CJ$2-CJ$3)*10)),1))</f>
        <v>0.1</v>
      </c>
      <c r="CK139" s="47">
        <f>IF('[1]Indicator Data'!AC140="No data","x",ROUND(IF('[1]Indicator Data'!AC140&gt;CK$2,0,IF('[1]Indicator Data'!AC140&lt;CK$3,10,(CK$2-'[1]Indicator Data'!AC140)/(CK$2-CK$3)*10)),1))</f>
        <v>2</v>
      </c>
      <c r="CL139" s="47">
        <f t="shared" si="195"/>
        <v>1.1000000000000001</v>
      </c>
      <c r="CM139" s="47">
        <f>IF('[1]Indicator Data'!X140="No data","x",ROUND(IF(LOG('[1]Indicator Data'!X140)&gt;CM$2,10,IF(LOG('[1]Indicator Data'!X140)&lt;CM$3,0,10-(CM$2-LOG('[1]Indicator Data'!X140))/(CM$2-CM$3)*10)),1))</f>
        <v>4.0999999999999996</v>
      </c>
      <c r="CN139" s="47">
        <f>IF('[1]Indicator Data'!Y140="No data","x",ROUND(IF('[1]Indicator Data'!Y140&gt;CN$2,10,IF('[1]Indicator Data'!Y140&lt;CN$3,0,10-(CN$2-'[1]Indicator Data'!Y140)/(CN$2-CN$3)*10)),1))</f>
        <v>3.5</v>
      </c>
      <c r="CO139" s="47">
        <f>IF('[1]Indicator Data'!Z140="No data","x",ROUND(IF('[1]Indicator Data'!Z140&gt;CO$2,10,IF('[1]Indicator Data'!Z140&lt;CO$3,0,10-(CO$2-'[1]Indicator Data'!Z140)/(CO$2-CO$3)*10)),1))</f>
        <v>6.2</v>
      </c>
      <c r="CP139" s="47" t="str">
        <f>IF('[1]Indicator Data'!AA140="No data","x",ROUND(IF('[1]Indicator Data'!AA140&gt;CP$2,10,IF('[1]Indicator Data'!AA140&lt;CP$3,0,10-(CP$2-'[1]Indicator Data'!AA140)/(CP$2-CP$3)*10)),1))</f>
        <v>x</v>
      </c>
      <c r="CQ139" s="47">
        <f t="shared" si="211"/>
        <v>4.5999999999999996</v>
      </c>
      <c r="CR139" s="47">
        <f t="shared" si="212"/>
        <v>3.4</v>
      </c>
      <c r="CS139" s="47">
        <f>IF('[1]Indicator Data'!AF140="No data","x",ROUND(IF('[1]Indicator Data'!AF140&gt;CS$2,10,IF('[1]Indicator Data'!AF140&lt;CS$3,0,10-(CS$2-'[1]Indicator Data'!AF140)/(CS$2-CS$3)*10)),1))</f>
        <v>1.9</v>
      </c>
      <c r="CT139" s="47">
        <f>IF('[1]Indicator Data'!AG140="No data","x",ROUND(IF('[1]Indicator Data'!AG140&gt;CT$2,10,IF('[1]Indicator Data'!AG140&lt;CT$3,0,10-(CT$2-'[1]Indicator Data'!AG140)/(CT$2-CT$3)*10)),1))</f>
        <v>3.2</v>
      </c>
      <c r="CU139" s="47">
        <f t="shared" si="213"/>
        <v>3.8</v>
      </c>
      <c r="CV139" s="47">
        <f>IF('[1]Indicator Data'!AB140="No data","x",ROUND(IF('[1]Indicator Data'!AB140&gt;CV$2,10,IF('[1]Indicator Data'!AB140&lt;CV$3,0,10-(CV$2-'[1]Indicator Data'!AB140)/(CV$2-CV$3)*10)),1))</f>
        <v>0.2</v>
      </c>
      <c r="CW139" s="47">
        <f t="shared" si="214"/>
        <v>0.9</v>
      </c>
      <c r="CX139" s="48">
        <f>IF('[1]Indicator Data'!AD140="No data","x",'[1]Indicator Data'!AD140/'[1]Indicator Data'!$CA140)</f>
        <v>1.7637500297930749E-4</v>
      </c>
      <c r="CY139" s="47">
        <f t="shared" si="196"/>
        <v>8.1999999999999993</v>
      </c>
      <c r="CZ139" s="47">
        <f>IF('[1]Indicator Data'!AE140="No data","x",ROUND(IF('[1]Indicator Data'!AE140&gt;CZ$2,0,IF('[1]Indicator Data'!AE140&lt;CZ$3,10,(CZ$2-'[1]Indicator Data'!AE140)/(CZ$2-CZ$3)*10)),1))</f>
        <v>2</v>
      </c>
      <c r="DA139" s="47">
        <f t="shared" si="215"/>
        <v>5.0999999999999996</v>
      </c>
      <c r="DB139" s="47">
        <f t="shared" si="216"/>
        <v>3.3</v>
      </c>
      <c r="DC139" s="49">
        <f t="shared" si="197"/>
        <v>5.3</v>
      </c>
      <c r="DD139" s="51">
        <f t="shared" si="198"/>
        <v>2.6</v>
      </c>
      <c r="DE139" s="47">
        <f>ROUND(IF('[1]Indicator Data'!AH140=0,0,IF('[1]Indicator Data'!AH140&gt;DE$2,10,IF('[1]Indicator Data'!AH140&lt;DE$3,0,10-(DE$2-'[1]Indicator Data'!AH140)/(DE$2-DE$3)*10))),1)</f>
        <v>1.5</v>
      </c>
      <c r="DF139" s="47">
        <f>ROUND(IF('[1]Indicator Data'!AI140=0,0,IF(LOG('[1]Indicator Data'!AI140)&gt;LOG(DF$2),10,IF(LOG('[1]Indicator Data'!AI140)&lt;LOG(DF$3),0,10-(LOG(DF$2)-LOG('[1]Indicator Data'!AI140))/(LOG(DF$2)-LOG(DF$3))*10))),1)</f>
        <v>1.5</v>
      </c>
      <c r="DG139" s="49">
        <f t="shared" si="199"/>
        <v>1.5</v>
      </c>
      <c r="DH139" s="47">
        <f>'[1]Indicator Data'!AJ140</f>
        <v>0</v>
      </c>
      <c r="DI139" s="47">
        <f>'[1]Indicator Data'!AK140</f>
        <v>0</v>
      </c>
      <c r="DJ139" s="49">
        <f t="shared" si="200"/>
        <v>0</v>
      </c>
      <c r="DK139" s="51">
        <f t="shared" si="201"/>
        <v>1.1000000000000001</v>
      </c>
      <c r="DL139" s="20"/>
      <c r="DM139" s="52"/>
    </row>
    <row r="140" spans="1:117" s="6" customFormat="1" x14ac:dyDescent="0.3">
      <c r="A140" s="44" t="str">
        <f>'[1]Indicator Data'!A141</f>
        <v>Peru</v>
      </c>
      <c r="B140" s="45" t="str">
        <f>'[1]Indicator Data'!B141</f>
        <v>PER</v>
      </c>
      <c r="C140" s="46">
        <f>ROUND(IF('[1]Indicator Data'!C141=0,0.1,IF(LOG('[1]Indicator Data'!C141)&gt;C$2,10,IF(LOG('[1]Indicator Data'!C141)&lt;C$3,0,10-(C$2-LOG('[1]Indicator Data'!C141))/(C$2-C$3)*10))),1)</f>
        <v>9.5</v>
      </c>
      <c r="D140" s="47">
        <f>ROUND(IF('[1]Indicator Data'!D141=0,0.1,IF(LOG('[1]Indicator Data'!D141)&gt;D$2,10,IF(LOG('[1]Indicator Data'!D141)&lt;D$3,0,10-(D$2-LOG('[1]Indicator Data'!D141))/(D$2-D$3)*10))),1)</f>
        <v>10</v>
      </c>
      <c r="E140" s="47">
        <f t="shared" si="158"/>
        <v>9.8000000000000007</v>
      </c>
      <c r="F140" s="47">
        <f>IF('[1]Indicator Data'!E141="No data",0.1,(ROUND(IF('[1]Indicator Data'!E141=0,0,IF(LOG('[1]Indicator Data'!E141)&gt;F$2,10,IF(LOG('[1]Indicator Data'!E141)&lt;F$3,0,10-(F$2-LOG('[1]Indicator Data'!E141))/(F$2-F$3)*10))),1)))</f>
        <v>8.1</v>
      </c>
      <c r="G140" s="47">
        <f>ROUND(IF('[1]Indicator Data'!F141=0,0,IF(LOG('[1]Indicator Data'!F141)&gt;G$2,10,IF(LOG('[1]Indicator Data'!F141)&lt;G$3,0,10-(G$2-LOG('[1]Indicator Data'!F141))/(G$2-G$3)*10))),1)</f>
        <v>8.9</v>
      </c>
      <c r="H140" s="47">
        <f>ROUND(IF('[1]Indicator Data'!G141=0,0,IF(LOG('[1]Indicator Data'!G141)&gt;H$2,10,IF(LOG('[1]Indicator Data'!G141)&lt;H$3,0,10-(H$2-LOG('[1]Indicator Data'!G141))/(H$2-H$3)*10))),1)</f>
        <v>0</v>
      </c>
      <c r="I140" s="47">
        <f>ROUND(IF('[1]Indicator Data'!H141=0,0,IF(LOG('[1]Indicator Data'!H141)&gt;I$2,10,IF(LOG('[1]Indicator Data'!H141)&lt;I$3,0,10-(I$2-LOG('[1]Indicator Data'!H141))/(I$2-I$3)*10))),1)</f>
        <v>0</v>
      </c>
      <c r="J140" s="47">
        <f t="shared" si="159"/>
        <v>0</v>
      </c>
      <c r="K140" s="47">
        <f>ROUND(IF('[1]Indicator Data'!I141=0,0,IF(LOG('[1]Indicator Data'!I141)&gt;K$2,10,IF(LOG('[1]Indicator Data'!I141)&lt;K$3,0,10-(K$2-LOG('[1]Indicator Data'!I141))/(K$2-K$3)*10))),1)</f>
        <v>0</v>
      </c>
      <c r="L140" s="47">
        <f t="shared" si="160"/>
        <v>0</v>
      </c>
      <c r="M140" s="47">
        <f>ROUND(IF('[1]Indicator Data'!J141=0,0,IF(LOG('[1]Indicator Data'!J141)&gt;M$2,10,IF(LOG('[1]Indicator Data'!J141)&lt;M$3,0,10-(M$2-LOG('[1]Indicator Data'!J141))/(M$2-M$3)*10))),1)</f>
        <v>9.9</v>
      </c>
      <c r="N140" s="48">
        <f>'[1]Indicator Data'!C141/'[1]Indicator Data'!$CB141</f>
        <v>2.045963214224658E-3</v>
      </c>
      <c r="O140" s="48">
        <f>'[1]Indicator Data'!D141/'[1]Indicator Data'!$CB141</f>
        <v>1.7765266430686192E-3</v>
      </c>
      <c r="P140" s="48">
        <f>IF(F140=0.1,"x",'[1]Indicator Data'!E141/'[1]Indicator Data'!$CB141)</f>
        <v>5.5722701303168821E-3</v>
      </c>
      <c r="Q140" s="48">
        <f>'[1]Indicator Data'!F141/'[1]Indicator Data'!$CB141</f>
        <v>7.2386841849673313E-5</v>
      </c>
      <c r="R140" s="48">
        <f>'[1]Indicator Data'!G141/'[1]Indicator Data'!$CB141</f>
        <v>0</v>
      </c>
      <c r="S140" s="48">
        <f>'[1]Indicator Data'!H141/'[1]Indicator Data'!$CB141</f>
        <v>0</v>
      </c>
      <c r="T140" s="48">
        <f>'[1]Indicator Data'!I141/'[1]Indicator Data'!$CB141</f>
        <v>0</v>
      </c>
      <c r="U140" s="48">
        <f>'[1]Indicator Data'!J141/'[1]Indicator Data'!$CB141</f>
        <v>3.0249691279428384E-3</v>
      </c>
      <c r="V140" s="47">
        <f t="shared" si="161"/>
        <v>10</v>
      </c>
      <c r="W140" s="47">
        <f t="shared" si="162"/>
        <v>10</v>
      </c>
      <c r="X140" s="47">
        <f t="shared" si="163"/>
        <v>10</v>
      </c>
      <c r="Y140" s="47">
        <f t="shared" si="164"/>
        <v>3.7</v>
      </c>
      <c r="Z140" s="47">
        <f t="shared" si="165"/>
        <v>9.6999999999999993</v>
      </c>
      <c r="AA140" s="47">
        <f t="shared" si="166"/>
        <v>0</v>
      </c>
      <c r="AB140" s="47">
        <f t="shared" si="167"/>
        <v>0</v>
      </c>
      <c r="AC140" s="47">
        <f t="shared" si="168"/>
        <v>0</v>
      </c>
      <c r="AD140" s="47">
        <f t="shared" si="169"/>
        <v>0</v>
      </c>
      <c r="AE140" s="47">
        <f t="shared" si="170"/>
        <v>0</v>
      </c>
      <c r="AF140" s="47">
        <f t="shared" si="171"/>
        <v>1</v>
      </c>
      <c r="AG140" s="47">
        <f>ROUND(IF('[1]Indicator Data'!K141=0,0,IF('[1]Indicator Data'!K141&gt;AG$2,10,IF('[1]Indicator Data'!K141&lt;AG$3,0,10-(AG$2-'[1]Indicator Data'!K141)/(AG$2-AG$3)*10))),1)</f>
        <v>4.8</v>
      </c>
      <c r="AH140" s="47">
        <f t="shared" si="172"/>
        <v>9.8000000000000007</v>
      </c>
      <c r="AI140" s="47">
        <f t="shared" si="172"/>
        <v>10</v>
      </c>
      <c r="AJ140" s="47">
        <f t="shared" si="173"/>
        <v>0</v>
      </c>
      <c r="AK140" s="47">
        <f t="shared" si="173"/>
        <v>0</v>
      </c>
      <c r="AL140" s="47">
        <f t="shared" si="174"/>
        <v>0</v>
      </c>
      <c r="AM140" s="47">
        <f t="shared" si="175"/>
        <v>0</v>
      </c>
      <c r="AN140" s="47">
        <f t="shared" si="176"/>
        <v>7.6</v>
      </c>
      <c r="AO140" s="49">
        <f t="shared" si="177"/>
        <v>9.9</v>
      </c>
      <c r="AP140" s="49">
        <f t="shared" si="202"/>
        <v>6.4</v>
      </c>
      <c r="AQ140" s="49">
        <f t="shared" si="178"/>
        <v>9.3000000000000007</v>
      </c>
      <c r="AR140" s="49">
        <f t="shared" si="179"/>
        <v>0</v>
      </c>
      <c r="AS140" s="47">
        <f t="shared" si="180"/>
        <v>6.2</v>
      </c>
      <c r="AT140" s="47">
        <f>IF('[1]Indicator Data'!L141="No data","x",IF('[1]Indicator Data'!CC141&lt;1000,"x",ROUND((IF('[1]Indicator Data'!L141&gt;AT$2,10,IF('[1]Indicator Data'!L141&lt;AT$3,0,10-(AT$2-'[1]Indicator Data'!L141)/(AT$2-AT$3)*10))),1)))</f>
        <v>2.9</v>
      </c>
      <c r="AU140" s="49">
        <f t="shared" si="181"/>
        <v>4.5999999999999996</v>
      </c>
      <c r="AV140" s="47" t="str">
        <f>IF('[1]Indicator Data'!M141="No data","x",ROUND(IF('[1]Indicator Data'!M141=0,0,IF(LOG('[1]Indicator Data'!M141)&gt;AV$2,10,IF(LOG('[1]Indicator Data'!M141)&lt;AV$3,0,10-(AV$2-LOG('[1]Indicator Data'!M141))/(AV$2-AV$3)*10))),1))</f>
        <v>x</v>
      </c>
      <c r="AW140" s="48" t="str">
        <f>IF(AV140="x","x",'[1]Indicator Data'!M141/'[1]Indicator Data'!$CB141)</f>
        <v>x</v>
      </c>
      <c r="AX140" s="47" t="str">
        <f t="shared" si="182"/>
        <v>x</v>
      </c>
      <c r="AY140" s="47" t="str">
        <f t="shared" si="203"/>
        <v>x</v>
      </c>
      <c r="AZ140" s="47" t="str">
        <f>IF('[1]Indicator Data'!N141="No data","x",ROUND(IF('[1]Indicator Data'!N141=0,0,IF(LOG('[1]Indicator Data'!N141)&gt;AZ$2,10,IF(LOG('[1]Indicator Data'!N141)&lt;AZ$3,0,10-(AZ$2-LOG('[1]Indicator Data'!N141))/(AZ$2-AZ$3)*10))),1))</f>
        <v>x</v>
      </c>
      <c r="BA140" s="48" t="str">
        <f>IF(AZ140="x","x",'[1]Indicator Data'!N141/'[1]Indicator Data'!$CB141)</f>
        <v>x</v>
      </c>
      <c r="BB140" s="47" t="str">
        <f t="shared" si="183"/>
        <v>x</v>
      </c>
      <c r="BC140" s="47" t="str">
        <f t="shared" si="204"/>
        <v>x</v>
      </c>
      <c r="BD140" s="47" t="str">
        <f>IF('[1]Indicator Data'!O141="No data","x",ROUND(IF('[1]Indicator Data'!O141=0,0,IF(LOG('[1]Indicator Data'!O141)&gt;BD$2,10,IF(LOG('[1]Indicator Data'!O141)&lt;BD$3,0,10-(BD$2-LOG('[1]Indicator Data'!O141))/(BD$2-BD$3)*10))),1))</f>
        <v>x</v>
      </c>
      <c r="BE140" s="48" t="str">
        <f>IF(BD140="x","x",'[1]Indicator Data'!O141/'[1]Indicator Data'!$CB141)</f>
        <v>x</v>
      </c>
      <c r="BF140" s="47" t="str">
        <f t="shared" si="184"/>
        <v>x</v>
      </c>
      <c r="BG140" s="47" t="str">
        <f t="shared" si="205"/>
        <v>x</v>
      </c>
      <c r="BH140" s="47" t="str">
        <f>IF('[1]Indicator Data'!P141="No data","x",ROUND(IF('[1]Indicator Data'!P141=0,0,IF(LOG('[1]Indicator Data'!P141)&gt;BH$2,10,IF(LOG('[1]Indicator Data'!P141)&lt;BH$3,0,10-(BH$2-LOG('[1]Indicator Data'!P141))/(BH$2-BH$3)*10))),1))</f>
        <v>x</v>
      </c>
      <c r="BI140" s="48" t="str">
        <f>IF(BH140="x","x",'[1]Indicator Data'!P141/'[1]Indicator Data'!$CB141)</f>
        <v>x</v>
      </c>
      <c r="BJ140" s="47" t="str">
        <f t="shared" si="185"/>
        <v>x</v>
      </c>
      <c r="BK140" s="47" t="str">
        <f t="shared" si="206"/>
        <v>x</v>
      </c>
      <c r="BL140" s="47" t="str">
        <f t="shared" si="207"/>
        <v>x</v>
      </c>
      <c r="BM140" s="47">
        <f>ROUND(IF('[1]Indicator Data'!Q141=0,0,IF(LOG('[1]Indicator Data'!Q141)&gt;BM$2,10,IF(LOG('[1]Indicator Data'!Q141)&lt;BM$3,0,10-(BM$2-LOG('[1]Indicator Data'!Q141))/(BM$2-BM$3)*10))),1)</f>
        <v>8.5</v>
      </c>
      <c r="BN140" s="50">
        <f>'[1]Indicator Data'!R141</f>
        <v>0.24980566300000001</v>
      </c>
      <c r="BO140" s="47">
        <f t="shared" si="186"/>
        <v>2.5</v>
      </c>
      <c r="BP140" s="47">
        <f t="shared" si="187"/>
        <v>6.4</v>
      </c>
      <c r="BQ140" s="47">
        <f>ROUND(IF('[1]Indicator Data'!S141=0,0,IF(LOG('[1]Indicator Data'!S141)&gt;BQ$2,10,IF(LOG('[1]Indicator Data'!S141)&lt;BQ$3,0,10-(BQ$2-LOG('[1]Indicator Data'!S141))/(BQ$2-BQ$3)*10))),1)</f>
        <v>9.1</v>
      </c>
      <c r="BR140" s="50">
        <f>'[1]Indicator Data'!T141</f>
        <v>0.66882900099999998</v>
      </c>
      <c r="BS140" s="47">
        <f t="shared" si="188"/>
        <v>6.7</v>
      </c>
      <c r="BT140" s="47">
        <f t="shared" si="189"/>
        <v>8.1</v>
      </c>
      <c r="BU140" s="47">
        <f t="shared" si="190"/>
        <v>7.3</v>
      </c>
      <c r="BV140" s="47">
        <f>ROUND(IF('[1]Indicator Data'!U141=0,0,IF(LOG('[1]Indicator Data'!U141)&gt;BV$2,10,IF(LOG('[1]Indicator Data'!U141)&lt;BV$3,0,10-(BV$2-LOG('[1]Indicator Data'!U141))/(BV$2-BV$3)*10))),1)</f>
        <v>8.3000000000000007</v>
      </c>
      <c r="BW140" s="48">
        <f>'[1]Indicator Data'!U141/'[1]Indicator Data'!$CB141</f>
        <v>0.20290205146776188</v>
      </c>
      <c r="BX140" s="47">
        <f t="shared" si="191"/>
        <v>2.2999999999999998</v>
      </c>
      <c r="BY140" s="47">
        <f t="shared" si="208"/>
        <v>6.1</v>
      </c>
      <c r="BZ140" s="47">
        <f>ROUND(IF('[1]Indicator Data'!V141=0,0,IF(LOG('[1]Indicator Data'!V141)&gt;BZ$2,10,IF(LOG('[1]Indicator Data'!V141)&lt;BZ$3,0,10-(BZ$2-LOG('[1]Indicator Data'!V141))/(BZ$2-BZ$3)*10))),1)</f>
        <v>8.8000000000000007</v>
      </c>
      <c r="CA140" s="48">
        <f>IF('[1]Indicator Data'!V141/'[1]Indicator Data'!$CB141&gt;1,1,'[1]Indicator Data'!V141/'[1]Indicator Data'!$CB141)</f>
        <v>0.48856193965355527</v>
      </c>
      <c r="CB140" s="47">
        <f t="shared" si="192"/>
        <v>4.9000000000000004</v>
      </c>
      <c r="CC140" s="47">
        <f t="shared" si="209"/>
        <v>7.3</v>
      </c>
      <c r="CD140" s="47">
        <f>ROUND(IF('[1]Indicator Data'!W141=0,0,IF(LOG('[1]Indicator Data'!W141)&gt;CD$2,10,IF(LOG('[1]Indicator Data'!W141)&lt;CD$3,0,10-(CD$2-LOG('[1]Indicator Data'!W141))/(CD$2-CD$3)*10))),1)</f>
        <v>9</v>
      </c>
      <c r="CE140" s="48">
        <f>'[1]Indicator Data'!W141/'[1]Indicator Data'!$CB141</f>
        <v>0.59040355662737432</v>
      </c>
      <c r="CF140" s="47">
        <f t="shared" si="193"/>
        <v>5.9</v>
      </c>
      <c r="CG140" s="47">
        <f t="shared" si="210"/>
        <v>7.8</v>
      </c>
      <c r="CH140" s="47">
        <f t="shared" si="194"/>
        <v>7.2</v>
      </c>
      <c r="CI140" s="47">
        <f>IF('[1]Indicator Data'!BR141="No data","x",ROUND(IF('[1]Indicator Data'!BR141&gt;CI$2,0,IF('[1]Indicator Data'!BR141&lt;CI$3,10,(CI$2-'[1]Indicator Data'!BR141)/(CI$2-CI$3)*10)),1))</f>
        <v>2.9</v>
      </c>
      <c r="CJ140" s="47">
        <f>IF('[1]Indicator Data'!BS141="No data","x",ROUND(IF('[1]Indicator Data'!BS141&gt;CJ$2,0,IF('[1]Indicator Data'!BS141&lt;CJ$3,10,(CJ$2-'[1]Indicator Data'!BS141)/(CJ$2-CJ$3)*10)),1))</f>
        <v>1.5</v>
      </c>
      <c r="CK140" s="47" t="str">
        <f>IF('[1]Indicator Data'!AC141="No data","x",ROUND(IF('[1]Indicator Data'!AC141&gt;CK$2,0,IF('[1]Indicator Data'!AC141&lt;CK$3,10,(CK$2-'[1]Indicator Data'!AC141)/(CK$2-CK$3)*10)),1))</f>
        <v>x</v>
      </c>
      <c r="CL140" s="47">
        <f t="shared" si="195"/>
        <v>2.2000000000000002</v>
      </c>
      <c r="CM140" s="47">
        <f>IF('[1]Indicator Data'!X141="No data","x",ROUND(IF(LOG('[1]Indicator Data'!X141)&gt;CM$2,10,IF(LOG('[1]Indicator Data'!X141)&lt;CM$3,0,10-(CM$2-LOG('[1]Indicator Data'!X141))/(CM$2-CM$3)*10)),1))</f>
        <v>4.7</v>
      </c>
      <c r="CN140" s="47">
        <f>IF('[1]Indicator Data'!Y141="No data","x",ROUND(IF('[1]Indicator Data'!Y141&gt;CN$2,10,IF('[1]Indicator Data'!Y141&lt;CN$3,0,10-(CN$2-'[1]Indicator Data'!Y141)/(CN$2-CN$3)*10)),1))</f>
        <v>3.3</v>
      </c>
      <c r="CO140" s="47">
        <f>IF('[1]Indicator Data'!Z141="No data","x",ROUND(IF('[1]Indicator Data'!Z141&gt;CO$2,10,IF('[1]Indicator Data'!Z141&lt;CO$3,0,10-(CO$2-'[1]Indicator Data'!Z141)/(CO$2-CO$3)*10)),1))</f>
        <v>7.8</v>
      </c>
      <c r="CP140" s="47">
        <f>IF('[1]Indicator Data'!AA141="No data","x",ROUND(IF('[1]Indicator Data'!AA141&gt;CP$2,10,IF('[1]Indicator Data'!AA141&lt;CP$3,0,10-(CP$2-'[1]Indicator Data'!AA141)/(CP$2-CP$3)*10)),1))</f>
        <v>4.4000000000000004</v>
      </c>
      <c r="CQ140" s="47">
        <f t="shared" si="211"/>
        <v>5.0999999999999996</v>
      </c>
      <c r="CR140" s="47">
        <f t="shared" si="212"/>
        <v>4.0999999999999996</v>
      </c>
      <c r="CS140" s="47">
        <f>IF('[1]Indicator Data'!AF141="No data","x",ROUND(IF('[1]Indicator Data'!AF141&gt;CS$2,10,IF('[1]Indicator Data'!AF141&lt;CS$3,0,10-(CS$2-'[1]Indicator Data'!AF141)/(CS$2-CS$3)*10)),1))</f>
        <v>3.7</v>
      </c>
      <c r="CT140" s="47">
        <f>IF('[1]Indicator Data'!AG141="No data","x",ROUND(IF('[1]Indicator Data'!AG141&gt;CT$2,10,IF('[1]Indicator Data'!AG141&lt;CT$3,0,10-(CT$2-'[1]Indicator Data'!AG141)/(CT$2-CT$3)*10)),1))</f>
        <v>2.4</v>
      </c>
      <c r="CU140" s="47">
        <f t="shared" si="213"/>
        <v>4.4000000000000004</v>
      </c>
      <c r="CV140" s="47">
        <f>IF('[1]Indicator Data'!AB141="No data","x",ROUND(IF('[1]Indicator Data'!AB141&gt;CV$2,10,IF('[1]Indicator Data'!AB141&lt;CV$3,0,10-(CV$2-'[1]Indicator Data'!AB141)/(CV$2-CV$3)*10)),1))</f>
        <v>2.2000000000000002</v>
      </c>
      <c r="CW140" s="47">
        <f t="shared" si="214"/>
        <v>2.2000000000000002</v>
      </c>
      <c r="CX140" s="48">
        <f>IF('[1]Indicator Data'!AD141="No data","x",'[1]Indicator Data'!AD141/'[1]Indicator Data'!$CA141)</f>
        <v>3.0844496847401266E-5</v>
      </c>
      <c r="CY140" s="47">
        <f t="shared" si="196"/>
        <v>9.6999999999999993</v>
      </c>
      <c r="CZ140" s="47">
        <f>IF('[1]Indicator Data'!AE141="No data","x",ROUND(IF('[1]Indicator Data'!AE141&gt;CZ$2,0,IF('[1]Indicator Data'!AE141&lt;CZ$3,10,(CZ$2-'[1]Indicator Data'!AE141)/(CZ$2-CZ$3)*10)),1))</f>
        <v>2</v>
      </c>
      <c r="DA140" s="47">
        <f t="shared" si="215"/>
        <v>5.9</v>
      </c>
      <c r="DB140" s="47">
        <f t="shared" si="216"/>
        <v>4.2</v>
      </c>
      <c r="DC140" s="49">
        <f t="shared" si="197"/>
        <v>5.4</v>
      </c>
      <c r="DD140" s="51">
        <f t="shared" si="198"/>
        <v>7.1</v>
      </c>
      <c r="DE140" s="47">
        <f>ROUND(IF('[1]Indicator Data'!AH141=0,0,IF('[1]Indicator Data'!AH141&gt;DE$2,10,IF('[1]Indicator Data'!AH141&lt;DE$3,0,10-(DE$2-'[1]Indicator Data'!AH141)/(DE$2-DE$3)*10))),1)</f>
        <v>2.7</v>
      </c>
      <c r="DF140" s="47">
        <f>ROUND(IF('[1]Indicator Data'!AI141=0,0,IF(LOG('[1]Indicator Data'!AI141)&gt;LOG(DF$2),10,IF(LOG('[1]Indicator Data'!AI141)&lt;LOG(DF$3),0,10-(LOG(DF$2)-LOG('[1]Indicator Data'!AI141))/(LOG(DF$2)-LOG(DF$3))*10))),1)</f>
        <v>3.1</v>
      </c>
      <c r="DG140" s="49">
        <f t="shared" si="199"/>
        <v>2.9</v>
      </c>
      <c r="DH140" s="47">
        <f>'[1]Indicator Data'!AJ141</f>
        <v>0</v>
      </c>
      <c r="DI140" s="47">
        <f>'[1]Indicator Data'!AK141</f>
        <v>0</v>
      </c>
      <c r="DJ140" s="49">
        <f t="shared" si="200"/>
        <v>0</v>
      </c>
      <c r="DK140" s="51">
        <f t="shared" si="201"/>
        <v>2</v>
      </c>
      <c r="DL140" s="20"/>
      <c r="DM140" s="52"/>
    </row>
    <row r="141" spans="1:117" s="6" customFormat="1" x14ac:dyDescent="0.3">
      <c r="A141" s="44" t="str">
        <f>'[1]Indicator Data'!A142</f>
        <v>Philippines</v>
      </c>
      <c r="B141" s="45" t="str">
        <f>'[1]Indicator Data'!B142</f>
        <v>PHL</v>
      </c>
      <c r="C141" s="46">
        <f>ROUND(IF('[1]Indicator Data'!C142=0,0.1,IF(LOG('[1]Indicator Data'!C142)&gt;C$2,10,IF(LOG('[1]Indicator Data'!C142)&lt;C$3,0,10-(C$2-LOG('[1]Indicator Data'!C142))/(C$2-C$3)*10))),1)</f>
        <v>10</v>
      </c>
      <c r="D141" s="47">
        <f>ROUND(IF('[1]Indicator Data'!D142=0,0.1,IF(LOG('[1]Indicator Data'!D142)&gt;D$2,10,IF(LOG('[1]Indicator Data'!D142)&lt;D$3,0,10-(D$2-LOG('[1]Indicator Data'!D142))/(D$2-D$3)*10))),1)</f>
        <v>10</v>
      </c>
      <c r="E141" s="47">
        <f t="shared" si="158"/>
        <v>10</v>
      </c>
      <c r="F141" s="47">
        <f>IF('[1]Indicator Data'!E142="No data",0.1,(ROUND(IF('[1]Indicator Data'!E142=0,0,IF(LOG('[1]Indicator Data'!E142)&gt;F$2,10,IF(LOG('[1]Indicator Data'!E142)&lt;F$3,0,10-(F$2-LOG('[1]Indicator Data'!E142))/(F$2-F$3)*10))),1)))</f>
        <v>9.1999999999999993</v>
      </c>
      <c r="G141" s="47">
        <f>ROUND(IF('[1]Indicator Data'!F142=0,0,IF(LOG('[1]Indicator Data'!F142)&gt;G$2,10,IF(LOG('[1]Indicator Data'!F142)&lt;G$3,0,10-(G$2-LOG('[1]Indicator Data'!F142))/(G$2-G$3)*10))),1)</f>
        <v>9.4</v>
      </c>
      <c r="H141" s="47">
        <f>ROUND(IF('[1]Indicator Data'!G142=0,0,IF(LOG('[1]Indicator Data'!G142)&gt;H$2,10,IF(LOG('[1]Indicator Data'!G142)&lt;H$3,0,10-(H$2-LOG('[1]Indicator Data'!G142))/(H$2-H$3)*10))),1)</f>
        <v>10</v>
      </c>
      <c r="I141" s="47">
        <f>ROUND(IF('[1]Indicator Data'!H142=0,0,IF(LOG('[1]Indicator Data'!H142)&gt;I$2,10,IF(LOG('[1]Indicator Data'!H142)&lt;I$3,0,10-(I$2-LOG('[1]Indicator Data'!H142))/(I$2-I$3)*10))),1)</f>
        <v>10</v>
      </c>
      <c r="J141" s="47">
        <f t="shared" si="159"/>
        <v>10</v>
      </c>
      <c r="K141" s="47">
        <f>ROUND(IF('[1]Indicator Data'!I142=0,0,IF(LOG('[1]Indicator Data'!I142)&gt;K$2,10,IF(LOG('[1]Indicator Data'!I142)&lt;K$3,0,10-(K$2-LOG('[1]Indicator Data'!I142))/(K$2-K$3)*10))),1)</f>
        <v>9.8000000000000007</v>
      </c>
      <c r="L141" s="47">
        <f t="shared" si="160"/>
        <v>9.9</v>
      </c>
      <c r="M141" s="47">
        <f>ROUND(IF('[1]Indicator Data'!J142=0,0,IF(LOG('[1]Indicator Data'!J142)&gt;M$2,10,IF(LOG('[1]Indicator Data'!J142)&lt;M$3,0,10-(M$2-LOG('[1]Indicator Data'!J142))/(M$2-M$3)*10))),1)</f>
        <v>10</v>
      </c>
      <c r="N141" s="48">
        <f>'[1]Indicator Data'!C142/'[1]Indicator Data'!$CB142</f>
        <v>1.9735048695199665E-3</v>
      </c>
      <c r="O141" s="48">
        <f>'[1]Indicator Data'!D142/'[1]Indicator Data'!$CB142</f>
        <v>1.6679646274866773E-3</v>
      </c>
      <c r="P141" s="48">
        <f>IF(F141=0.1,"x",'[1]Indicator Data'!E142/'[1]Indicator Data'!$CB142)</f>
        <v>4.8065778265760232E-3</v>
      </c>
      <c r="Q141" s="48">
        <f>'[1]Indicator Data'!F142/'[1]Indicator Data'!$CB142</f>
        <v>4.482783974392229E-5</v>
      </c>
      <c r="R141" s="48">
        <f>'[1]Indicator Data'!G142/'[1]Indicator Data'!$CB142</f>
        <v>1.7325610525787277E-2</v>
      </c>
      <c r="S141" s="48">
        <f>'[1]Indicator Data'!H142/'[1]Indicator Data'!$CB142</f>
        <v>1.2135552636483591E-2</v>
      </c>
      <c r="T141" s="48">
        <f>'[1]Indicator Data'!I142/'[1]Indicator Data'!$CB142</f>
        <v>7.6423831864314796E-3</v>
      </c>
      <c r="U141" s="48">
        <f>'[1]Indicator Data'!J142/'[1]Indicator Data'!$CB142</f>
        <v>1.1502547501956119E-3</v>
      </c>
      <c r="V141" s="47">
        <f t="shared" si="161"/>
        <v>9.9</v>
      </c>
      <c r="W141" s="47">
        <f t="shared" si="162"/>
        <v>10</v>
      </c>
      <c r="X141" s="47">
        <f t="shared" si="163"/>
        <v>10</v>
      </c>
      <c r="Y141" s="47">
        <f t="shared" si="164"/>
        <v>3.2</v>
      </c>
      <c r="Z141" s="47">
        <f t="shared" si="165"/>
        <v>9.1999999999999993</v>
      </c>
      <c r="AA141" s="47">
        <f t="shared" si="166"/>
        <v>9.6</v>
      </c>
      <c r="AB141" s="47">
        <f t="shared" si="167"/>
        <v>10</v>
      </c>
      <c r="AC141" s="47">
        <f t="shared" si="168"/>
        <v>9.8000000000000007</v>
      </c>
      <c r="AD141" s="47">
        <f t="shared" si="169"/>
        <v>7.6</v>
      </c>
      <c r="AE141" s="47">
        <f t="shared" si="170"/>
        <v>9</v>
      </c>
      <c r="AF141" s="47">
        <f t="shared" si="171"/>
        <v>0.4</v>
      </c>
      <c r="AG141" s="47">
        <f>ROUND(IF('[1]Indicator Data'!K142=0,0,IF('[1]Indicator Data'!K142&gt;AG$2,10,IF('[1]Indicator Data'!K142&lt;AG$3,0,10-(AG$2-'[1]Indicator Data'!K142)/(AG$2-AG$3)*10))),1)</f>
        <v>6.7</v>
      </c>
      <c r="AH141" s="47">
        <f t="shared" si="172"/>
        <v>10</v>
      </c>
      <c r="AI141" s="47">
        <f t="shared" si="172"/>
        <v>10</v>
      </c>
      <c r="AJ141" s="47">
        <f t="shared" si="173"/>
        <v>9.8000000000000007</v>
      </c>
      <c r="AK141" s="47">
        <f t="shared" si="173"/>
        <v>10</v>
      </c>
      <c r="AL141" s="47">
        <f t="shared" si="174"/>
        <v>9.9</v>
      </c>
      <c r="AM141" s="47">
        <f t="shared" si="175"/>
        <v>8.6999999999999993</v>
      </c>
      <c r="AN141" s="47">
        <f t="shared" si="176"/>
        <v>7.7</v>
      </c>
      <c r="AO141" s="49">
        <f t="shared" si="177"/>
        <v>10</v>
      </c>
      <c r="AP141" s="49">
        <f t="shared" si="202"/>
        <v>7.2</v>
      </c>
      <c r="AQ141" s="49">
        <f t="shared" si="178"/>
        <v>9.3000000000000007</v>
      </c>
      <c r="AR141" s="49">
        <f t="shared" si="179"/>
        <v>9.5</v>
      </c>
      <c r="AS141" s="47">
        <f t="shared" si="180"/>
        <v>7.2</v>
      </c>
      <c r="AT141" s="47">
        <f>IF('[1]Indicator Data'!L142="No data","x",IF('[1]Indicator Data'!CC142&lt;1000,"x",ROUND((IF('[1]Indicator Data'!L142&gt;AT$2,10,IF('[1]Indicator Data'!L142&lt;AT$3,0,10-(AT$2-'[1]Indicator Data'!L142)/(AT$2-AT$3)*10))),1)))</f>
        <v>1</v>
      </c>
      <c r="AU141" s="49">
        <f t="shared" si="181"/>
        <v>4.0999999999999996</v>
      </c>
      <c r="AV141" s="47">
        <f>IF('[1]Indicator Data'!M142="No data","x",ROUND(IF('[1]Indicator Data'!M142=0,0,IF(LOG('[1]Indicator Data'!M142)&gt;AV$2,10,IF(LOG('[1]Indicator Data'!M142)&lt;AV$3,0,10-(AV$2-LOG('[1]Indicator Data'!M142))/(AV$2-AV$3)*10))),1))</f>
        <v>8.9</v>
      </c>
      <c r="AW141" s="48">
        <f>IF(AV141="x","x",'[1]Indicator Data'!M142/'[1]Indicator Data'!$CB142)</f>
        <v>0.15755195371409841</v>
      </c>
      <c r="AX141" s="47">
        <f t="shared" si="182"/>
        <v>1.8</v>
      </c>
      <c r="AY141" s="47">
        <f t="shared" si="203"/>
        <v>6.6</v>
      </c>
      <c r="AZ141" s="47" t="str">
        <f>IF('[1]Indicator Data'!N142="No data","x",ROUND(IF('[1]Indicator Data'!N142=0,0,IF(LOG('[1]Indicator Data'!N142)&gt;AZ$2,10,IF(LOG('[1]Indicator Data'!N142)&lt;AZ$3,0,10-(AZ$2-LOG('[1]Indicator Data'!N142))/(AZ$2-AZ$3)*10))),1))</f>
        <v>x</v>
      </c>
      <c r="BA141" s="48" t="str">
        <f>IF(AZ141="x","x",'[1]Indicator Data'!N142/'[1]Indicator Data'!$CB142)</f>
        <v>x</v>
      </c>
      <c r="BB141" s="47" t="str">
        <f t="shared" si="183"/>
        <v>x</v>
      </c>
      <c r="BC141" s="47" t="str">
        <f t="shared" si="204"/>
        <v>x</v>
      </c>
      <c r="BD141" s="47" t="str">
        <f>IF('[1]Indicator Data'!O142="No data","x",ROUND(IF('[1]Indicator Data'!O142=0,0,IF(LOG('[1]Indicator Data'!O142)&gt;BD$2,10,IF(LOG('[1]Indicator Data'!O142)&lt;BD$3,0,10-(BD$2-LOG('[1]Indicator Data'!O142))/(BD$2-BD$3)*10))),1))</f>
        <v>x</v>
      </c>
      <c r="BE141" s="48" t="str">
        <f>IF(BD141="x","x",'[1]Indicator Data'!O142/'[1]Indicator Data'!$CB142)</f>
        <v>x</v>
      </c>
      <c r="BF141" s="47" t="str">
        <f t="shared" si="184"/>
        <v>x</v>
      </c>
      <c r="BG141" s="47" t="str">
        <f t="shared" si="205"/>
        <v>x</v>
      </c>
      <c r="BH141" s="47" t="str">
        <f>IF('[1]Indicator Data'!P142="No data","x",ROUND(IF('[1]Indicator Data'!P142=0,0,IF(LOG('[1]Indicator Data'!P142)&gt;BH$2,10,IF(LOG('[1]Indicator Data'!P142)&lt;BH$3,0,10-(BH$2-LOG('[1]Indicator Data'!P142))/(BH$2-BH$3)*10))),1))</f>
        <v>x</v>
      </c>
      <c r="BI141" s="48" t="str">
        <f>IF(BH141="x","x",'[1]Indicator Data'!P142/'[1]Indicator Data'!$CB142)</f>
        <v>x</v>
      </c>
      <c r="BJ141" s="47" t="str">
        <f t="shared" si="185"/>
        <v>x</v>
      </c>
      <c r="BK141" s="47" t="str">
        <f t="shared" si="206"/>
        <v>x</v>
      </c>
      <c r="BL141" s="47">
        <f t="shared" si="207"/>
        <v>6.6</v>
      </c>
      <c r="BM141" s="47">
        <f>ROUND(IF('[1]Indicator Data'!Q142=0,0,IF(LOG('[1]Indicator Data'!Q142)&gt;BM$2,10,IF(LOG('[1]Indicator Data'!Q142)&lt;BM$3,0,10-(BM$2-LOG('[1]Indicator Data'!Q142))/(BM$2-BM$3)*10))),1)</f>
        <v>8.6</v>
      </c>
      <c r="BN141" s="50">
        <f>'[1]Indicator Data'!R142</f>
        <v>9.9933550999999995E-2</v>
      </c>
      <c r="BO141" s="47">
        <f t="shared" si="186"/>
        <v>1</v>
      </c>
      <c r="BP141" s="47">
        <f t="shared" si="187"/>
        <v>6.1</v>
      </c>
      <c r="BQ141" s="47">
        <f>ROUND(IF('[1]Indicator Data'!S142=0,0,IF(LOG('[1]Indicator Data'!S142)&gt;BQ$2,10,IF(LOG('[1]Indicator Data'!S142)&lt;BQ$3,0,10-(BQ$2-LOG('[1]Indicator Data'!S142))/(BQ$2-BQ$3)*10))),1)</f>
        <v>8.6999999999999993</v>
      </c>
      <c r="BR141" s="50">
        <f>'[1]Indicator Data'!T142</f>
        <v>0.106916119</v>
      </c>
      <c r="BS141" s="47">
        <f t="shared" si="188"/>
        <v>1.1000000000000001</v>
      </c>
      <c r="BT141" s="47">
        <f t="shared" si="189"/>
        <v>6.2</v>
      </c>
      <c r="BU141" s="47">
        <f t="shared" si="190"/>
        <v>6.2</v>
      </c>
      <c r="BV141" s="47">
        <f>ROUND(IF('[1]Indicator Data'!U142=0,0,IF(LOG('[1]Indicator Data'!U142)&gt;BV$2,10,IF(LOG('[1]Indicator Data'!U142)&lt;BV$3,0,10-(BV$2-LOG('[1]Indicator Data'!U142))/(BV$2-BV$3)*10))),1)</f>
        <v>9.9</v>
      </c>
      <c r="BW141" s="48">
        <f>'[1]Indicator Data'!U142/'[1]Indicator Data'!$CB142</f>
        <v>0.79728459640169569</v>
      </c>
      <c r="BX141" s="47">
        <f t="shared" si="191"/>
        <v>8.9</v>
      </c>
      <c r="BY141" s="47">
        <f t="shared" si="208"/>
        <v>9.5</v>
      </c>
      <c r="BZ141" s="47">
        <f>ROUND(IF('[1]Indicator Data'!V142=0,0,IF(LOG('[1]Indicator Data'!V142)&gt;BZ$2,10,IF(LOG('[1]Indicator Data'!V142)&lt;BZ$3,0,10-(BZ$2-LOG('[1]Indicator Data'!V142))/(BZ$2-BZ$3)*10))),1)</f>
        <v>9.9</v>
      </c>
      <c r="CA141" s="48">
        <f>IF('[1]Indicator Data'!V142/'[1]Indicator Data'!$CB142&gt;1,1,'[1]Indicator Data'!V142/'[1]Indicator Data'!$CB142)</f>
        <v>0.8419874310125206</v>
      </c>
      <c r="CB141" s="47">
        <f t="shared" si="192"/>
        <v>8.4</v>
      </c>
      <c r="CC141" s="47">
        <f t="shared" si="209"/>
        <v>9.3000000000000007</v>
      </c>
      <c r="CD141" s="47">
        <f>ROUND(IF('[1]Indicator Data'!W142=0,0,IF(LOG('[1]Indicator Data'!W142)&gt;CD$2,10,IF(LOG('[1]Indicator Data'!W142)&lt;CD$3,0,10-(CD$2-LOG('[1]Indicator Data'!W142))/(CD$2-CD$3)*10))),1)</f>
        <v>9.9</v>
      </c>
      <c r="CE141" s="48">
        <f>'[1]Indicator Data'!W142/'[1]Indicator Data'!$CB142</f>
        <v>0.84861726073886889</v>
      </c>
      <c r="CF141" s="47">
        <f t="shared" si="193"/>
        <v>8.5</v>
      </c>
      <c r="CG141" s="47">
        <f t="shared" si="210"/>
        <v>9.3000000000000007</v>
      </c>
      <c r="CH141" s="47">
        <f t="shared" si="194"/>
        <v>8.9</v>
      </c>
      <c r="CI141" s="47">
        <f>IF('[1]Indicator Data'!BR142="No data","x",ROUND(IF('[1]Indicator Data'!BR142&gt;CI$2,0,IF('[1]Indicator Data'!BR142&lt;CI$3,10,(CI$2-'[1]Indicator Data'!BR142)/(CI$2-CI$3)*10)),1))</f>
        <v>2.6</v>
      </c>
      <c r="CJ141" s="47">
        <f>IF('[1]Indicator Data'!BS142="No data","x",ROUND(IF('[1]Indicator Data'!BS142&gt;CJ$2,0,IF('[1]Indicator Data'!BS142&lt;CJ$3,10,(CJ$2-'[1]Indicator Data'!BS142)/(CJ$2-CJ$3)*10)),1))</f>
        <v>1.1000000000000001</v>
      </c>
      <c r="CK141" s="47">
        <f>IF('[1]Indicator Data'!AC142="No data","x",ROUND(IF('[1]Indicator Data'!AC142&gt;CK$2,0,IF('[1]Indicator Data'!AC142&lt;CK$3,10,(CK$2-'[1]Indicator Data'!AC142)/(CK$2-CK$3)*10)),1))</f>
        <v>2.2000000000000002</v>
      </c>
      <c r="CL141" s="47">
        <f t="shared" si="195"/>
        <v>2</v>
      </c>
      <c r="CM141" s="47">
        <f>IF('[1]Indicator Data'!X142="No data","x",ROUND(IF(LOG('[1]Indicator Data'!X142)&gt;CM$2,10,IF(LOG('[1]Indicator Data'!X142)&lt;CM$3,0,10-(CM$2-LOG('[1]Indicator Data'!X142))/(CM$2-CM$3)*10)),1))</f>
        <v>8.5</v>
      </c>
      <c r="CN141" s="47">
        <f>IF('[1]Indicator Data'!Y142="No data","x",ROUND(IF('[1]Indicator Data'!Y142&gt;CN$2,10,IF('[1]Indicator Data'!Y142&lt;CN$3,0,10-(CN$2-'[1]Indicator Data'!Y142)/(CN$2-CN$3)*10)),1))</f>
        <v>3.8</v>
      </c>
      <c r="CO141" s="47">
        <f>IF('[1]Indicator Data'!Z142="No data","x",ROUND(IF('[1]Indicator Data'!Z142&gt;CO$2,10,IF('[1]Indicator Data'!Z142&lt;CO$3,0,10-(CO$2-'[1]Indicator Data'!Z142)/(CO$2-CO$3)*10)),1))</f>
        <v>4.7</v>
      </c>
      <c r="CP141" s="47">
        <f>IF('[1]Indicator Data'!AA142="No data","x",ROUND(IF('[1]Indicator Data'!AA142&gt;CP$2,10,IF('[1]Indicator Data'!AA142&lt;CP$3,0,10-(CP$2-'[1]Indicator Data'!AA142)/(CP$2-CP$3)*10)),1))</f>
        <v>5.6</v>
      </c>
      <c r="CQ141" s="47">
        <f t="shared" si="211"/>
        <v>5.7</v>
      </c>
      <c r="CR141" s="47">
        <f t="shared" si="212"/>
        <v>4.5</v>
      </c>
      <c r="CS141" s="47">
        <f>IF('[1]Indicator Data'!AF142="No data","x",ROUND(IF('[1]Indicator Data'!AF142&gt;CS$2,10,IF('[1]Indicator Data'!AF142&lt;CS$3,0,10-(CS$2-'[1]Indicator Data'!AF142)/(CS$2-CS$3)*10)),1))</f>
        <v>4.8</v>
      </c>
      <c r="CT141" s="47">
        <f>IF('[1]Indicator Data'!AG142="No data","x",ROUND(IF('[1]Indicator Data'!AG142&gt;CT$2,10,IF('[1]Indicator Data'!AG142&lt;CT$3,0,10-(CT$2-'[1]Indicator Data'!AG142)/(CT$2-CT$3)*10)),1))</f>
        <v>3.1</v>
      </c>
      <c r="CU141" s="47">
        <f t="shared" si="213"/>
        <v>5.0999999999999996</v>
      </c>
      <c r="CV141" s="47">
        <f>IF('[1]Indicator Data'!AB142="No data","x",ROUND(IF('[1]Indicator Data'!AB142&gt;CV$2,10,IF('[1]Indicator Data'!AB142&lt;CV$3,0,10-(CV$2-'[1]Indicator Data'!AB142)/(CV$2-CV$3)*10)),1))</f>
        <v>1.7</v>
      </c>
      <c r="CW141" s="47">
        <f t="shared" si="214"/>
        <v>1.9</v>
      </c>
      <c r="CX141" s="48">
        <f>IF('[1]Indicator Data'!AD142="No data","x",'[1]Indicator Data'!AD142/'[1]Indicator Data'!$CA142)</f>
        <v>9.9150323251499106E-5</v>
      </c>
      <c r="CY141" s="47">
        <f t="shared" si="196"/>
        <v>9</v>
      </c>
      <c r="CZ141" s="47">
        <f>IF('[1]Indicator Data'!AE142="No data","x",ROUND(IF('[1]Indicator Data'!AE142&gt;CZ$2,0,IF('[1]Indicator Data'!AE142&lt;CZ$3,10,(CZ$2-'[1]Indicator Data'!AE142)/(CZ$2-CZ$3)*10)),1))</f>
        <v>2</v>
      </c>
      <c r="DA141" s="47">
        <f t="shared" si="215"/>
        <v>5.5</v>
      </c>
      <c r="DB141" s="47">
        <f t="shared" si="216"/>
        <v>4.2</v>
      </c>
      <c r="DC141" s="49">
        <f t="shared" si="197"/>
        <v>6.5</v>
      </c>
      <c r="DD141" s="51">
        <f t="shared" si="198"/>
        <v>8.4</v>
      </c>
      <c r="DE141" s="47">
        <f>ROUND(IF('[1]Indicator Data'!AH142=0,0,IF('[1]Indicator Data'!AH142&gt;DE$2,10,IF('[1]Indicator Data'!AH142&lt;DE$3,0,10-(DE$2-'[1]Indicator Data'!AH142)/(DE$2-DE$3)*10))),1)</f>
        <v>7.3</v>
      </c>
      <c r="DF141" s="47">
        <f>ROUND(IF('[1]Indicator Data'!AI142=0,0,IF(LOG('[1]Indicator Data'!AI142)&gt;LOG(DF$2),10,IF(LOG('[1]Indicator Data'!AI142)&lt;LOG(DF$3),0,10-(LOG(DF$2)-LOG('[1]Indicator Data'!AI142))/(LOG(DF$2)-LOG(DF$3))*10))),1)</f>
        <v>9</v>
      </c>
      <c r="DG141" s="49">
        <f t="shared" si="199"/>
        <v>8.3000000000000007</v>
      </c>
      <c r="DH141" s="47">
        <f>'[1]Indicator Data'!AJ142</f>
        <v>0</v>
      </c>
      <c r="DI141" s="47">
        <f>'[1]Indicator Data'!AK142</f>
        <v>4</v>
      </c>
      <c r="DJ141" s="49">
        <f t="shared" si="200"/>
        <v>7</v>
      </c>
      <c r="DK141" s="51">
        <f t="shared" si="201"/>
        <v>7</v>
      </c>
      <c r="DL141" s="20"/>
      <c r="DM141" s="52"/>
    </row>
    <row r="142" spans="1:117" s="6" customFormat="1" x14ac:dyDescent="0.3">
      <c r="A142" s="44" t="str">
        <f>'[1]Indicator Data'!A143</f>
        <v>Poland</v>
      </c>
      <c r="B142" s="45" t="str">
        <f>'[1]Indicator Data'!B143</f>
        <v>POL</v>
      </c>
      <c r="C142" s="46">
        <f>ROUND(IF('[1]Indicator Data'!C143=0,0.1,IF(LOG('[1]Indicator Data'!C143)&gt;C$2,10,IF(LOG('[1]Indicator Data'!C143)&lt;C$3,0,10-(C$2-LOG('[1]Indicator Data'!C143))/(C$2-C$3)*10))),1)</f>
        <v>4</v>
      </c>
      <c r="D142" s="47">
        <f>ROUND(IF('[1]Indicator Data'!D143=0,0.1,IF(LOG('[1]Indicator Data'!D143)&gt;D$2,10,IF(LOG('[1]Indicator Data'!D143)&lt;D$3,0,10-(D$2-LOG('[1]Indicator Data'!D143))/(D$2-D$3)*10))),1)</f>
        <v>0.1</v>
      </c>
      <c r="E142" s="47">
        <f t="shared" si="158"/>
        <v>2.2999999999999998</v>
      </c>
      <c r="F142" s="47">
        <f>IF('[1]Indicator Data'!E143="No data",0.1,(ROUND(IF('[1]Indicator Data'!E143=0,0,IF(LOG('[1]Indicator Data'!E143)&gt;F$2,10,IF(LOG('[1]Indicator Data'!E143)&lt;F$3,0,10-(F$2-LOG('[1]Indicator Data'!E143))/(F$2-F$3)*10))),1)))</f>
        <v>8.1</v>
      </c>
      <c r="G142" s="47">
        <f>ROUND(IF('[1]Indicator Data'!F143=0,0,IF(LOG('[1]Indicator Data'!F143)&gt;G$2,10,IF(LOG('[1]Indicator Data'!F143)&lt;G$3,0,10-(G$2-LOG('[1]Indicator Data'!F143))/(G$2-G$3)*10))),1)</f>
        <v>0</v>
      </c>
      <c r="H142" s="47">
        <f>ROUND(IF('[1]Indicator Data'!G143=0,0,IF(LOG('[1]Indicator Data'!G143)&gt;H$2,10,IF(LOG('[1]Indicator Data'!G143)&lt;H$3,0,10-(H$2-LOG('[1]Indicator Data'!G143))/(H$2-H$3)*10))),1)</f>
        <v>0</v>
      </c>
      <c r="I142" s="47">
        <f>ROUND(IF('[1]Indicator Data'!H143=0,0,IF(LOG('[1]Indicator Data'!H143)&gt;I$2,10,IF(LOG('[1]Indicator Data'!H143)&lt;I$3,0,10-(I$2-LOG('[1]Indicator Data'!H143))/(I$2-I$3)*10))),1)</f>
        <v>0</v>
      </c>
      <c r="J142" s="47">
        <f t="shared" si="159"/>
        <v>0</v>
      </c>
      <c r="K142" s="47">
        <f>ROUND(IF('[1]Indicator Data'!I143=0,0,IF(LOG('[1]Indicator Data'!I143)&gt;K$2,10,IF(LOG('[1]Indicator Data'!I143)&lt;K$3,0,10-(K$2-LOG('[1]Indicator Data'!I143))/(K$2-K$3)*10))),1)</f>
        <v>0</v>
      </c>
      <c r="L142" s="47">
        <f t="shared" si="160"/>
        <v>0</v>
      </c>
      <c r="M142" s="47">
        <f>ROUND(IF('[1]Indicator Data'!J143=0,0,IF(LOG('[1]Indicator Data'!J143)&gt;M$2,10,IF(LOG('[1]Indicator Data'!J143)&lt;M$3,0,10-(M$2-LOG('[1]Indicator Data'!J143))/(M$2-M$3)*10))),1)</f>
        <v>0</v>
      </c>
      <c r="N142" s="48">
        <f>'[1]Indicator Data'!C143/'[1]Indicator Data'!$CB143</f>
        <v>1.0311374250914835E-5</v>
      </c>
      <c r="O142" s="48">
        <f>'[1]Indicator Data'!D143/'[1]Indicator Data'!$CB143</f>
        <v>0</v>
      </c>
      <c r="P142" s="48">
        <f>IF(F142=0.1,"x",'[1]Indicator Data'!E143/'[1]Indicator Data'!$CB143)</f>
        <v>4.4111215974434008E-3</v>
      </c>
      <c r="Q142" s="48">
        <f>'[1]Indicator Data'!F143/'[1]Indicator Data'!$CB143</f>
        <v>0</v>
      </c>
      <c r="R142" s="48">
        <f>'[1]Indicator Data'!G143/'[1]Indicator Data'!$CB143</f>
        <v>0</v>
      </c>
      <c r="S142" s="48">
        <f>'[1]Indicator Data'!H143/'[1]Indicator Data'!$CB143</f>
        <v>0</v>
      </c>
      <c r="T142" s="48">
        <f>'[1]Indicator Data'!I143/'[1]Indicator Data'!$CB143</f>
        <v>0</v>
      </c>
      <c r="U142" s="48">
        <f>'[1]Indicator Data'!J143/'[1]Indicator Data'!$CB143</f>
        <v>0</v>
      </c>
      <c r="V142" s="47">
        <f t="shared" si="161"/>
        <v>0.1</v>
      </c>
      <c r="W142" s="47">
        <f t="shared" si="162"/>
        <v>0</v>
      </c>
      <c r="X142" s="47">
        <f t="shared" si="163"/>
        <v>0.1</v>
      </c>
      <c r="Y142" s="47">
        <f t="shared" si="164"/>
        <v>2.9</v>
      </c>
      <c r="Z142" s="47">
        <f t="shared" si="165"/>
        <v>0</v>
      </c>
      <c r="AA142" s="47">
        <f t="shared" si="166"/>
        <v>0</v>
      </c>
      <c r="AB142" s="47">
        <f t="shared" si="167"/>
        <v>0</v>
      </c>
      <c r="AC142" s="47">
        <f t="shared" si="168"/>
        <v>0</v>
      </c>
      <c r="AD142" s="47">
        <f t="shared" si="169"/>
        <v>0</v>
      </c>
      <c r="AE142" s="47">
        <f t="shared" si="170"/>
        <v>0</v>
      </c>
      <c r="AF142" s="47">
        <f t="shared" si="171"/>
        <v>0</v>
      </c>
      <c r="AG142" s="47">
        <f>ROUND(IF('[1]Indicator Data'!K143=0,0,IF('[1]Indicator Data'!K143&gt;AG$2,10,IF('[1]Indicator Data'!K143&lt;AG$3,0,10-(AG$2-'[1]Indicator Data'!K143)/(AG$2-AG$3)*10))),1)</f>
        <v>1</v>
      </c>
      <c r="AH142" s="47">
        <f t="shared" si="172"/>
        <v>2.1</v>
      </c>
      <c r="AI142" s="47">
        <f t="shared" si="172"/>
        <v>0.1</v>
      </c>
      <c r="AJ142" s="47">
        <f t="shared" si="173"/>
        <v>0</v>
      </c>
      <c r="AK142" s="47">
        <f t="shared" si="173"/>
        <v>0</v>
      </c>
      <c r="AL142" s="47">
        <f t="shared" si="174"/>
        <v>0</v>
      </c>
      <c r="AM142" s="47">
        <f t="shared" si="175"/>
        <v>0</v>
      </c>
      <c r="AN142" s="47">
        <f t="shared" si="176"/>
        <v>0</v>
      </c>
      <c r="AO142" s="49">
        <f t="shared" si="177"/>
        <v>1.3</v>
      </c>
      <c r="AP142" s="49">
        <f t="shared" si="202"/>
        <v>6.1</v>
      </c>
      <c r="AQ142" s="49">
        <f t="shared" si="178"/>
        <v>0</v>
      </c>
      <c r="AR142" s="49">
        <f t="shared" si="179"/>
        <v>0</v>
      </c>
      <c r="AS142" s="47">
        <f t="shared" si="180"/>
        <v>0.5</v>
      </c>
      <c r="AT142" s="47">
        <f>IF('[1]Indicator Data'!L143="No data","x",IF('[1]Indicator Data'!CC143&lt;1000,"x",ROUND((IF('[1]Indicator Data'!L143&gt;AT$2,10,IF('[1]Indicator Data'!L143&lt;AT$3,0,10-(AT$2-'[1]Indicator Data'!L143)/(AT$2-AT$3)*10))),1)))</f>
        <v>4.8</v>
      </c>
      <c r="AU142" s="49">
        <f t="shared" si="181"/>
        <v>2.7</v>
      </c>
      <c r="AV142" s="47">
        <f>IF('[1]Indicator Data'!M143="No data","x",ROUND(IF('[1]Indicator Data'!M143=0,0,IF(LOG('[1]Indicator Data'!M143)&gt;AV$2,10,IF(LOG('[1]Indicator Data'!M143)&lt;AV$3,0,10-(AV$2-LOG('[1]Indicator Data'!M143))/(AV$2-AV$3)*10))),1))</f>
        <v>3.7</v>
      </c>
      <c r="AW142" s="48">
        <f>IF(AV142="x","x",'[1]Indicator Data'!M143/'[1]Indicator Data'!$CB143)</f>
        <v>9.981693054111547E-5</v>
      </c>
      <c r="AX142" s="47">
        <f t="shared" si="182"/>
        <v>0</v>
      </c>
      <c r="AY142" s="47">
        <f t="shared" si="203"/>
        <v>2</v>
      </c>
      <c r="AZ142" s="47" t="str">
        <f>IF('[1]Indicator Data'!N143="No data","x",ROUND(IF('[1]Indicator Data'!N143=0,0,IF(LOG('[1]Indicator Data'!N143)&gt;AZ$2,10,IF(LOG('[1]Indicator Data'!N143)&lt;AZ$3,0,10-(AZ$2-LOG('[1]Indicator Data'!N143))/(AZ$2-AZ$3)*10))),1))</f>
        <v>x</v>
      </c>
      <c r="BA142" s="48" t="str">
        <f>IF(AZ142="x","x",'[1]Indicator Data'!N143/'[1]Indicator Data'!$CB143)</f>
        <v>x</v>
      </c>
      <c r="BB142" s="47" t="str">
        <f t="shared" si="183"/>
        <v>x</v>
      </c>
      <c r="BC142" s="47" t="str">
        <f t="shared" si="204"/>
        <v>x</v>
      </c>
      <c r="BD142" s="47" t="str">
        <f>IF('[1]Indicator Data'!O143="No data","x",ROUND(IF('[1]Indicator Data'!O143=0,0,IF(LOG('[1]Indicator Data'!O143)&gt;BD$2,10,IF(LOG('[1]Indicator Data'!O143)&lt;BD$3,0,10-(BD$2-LOG('[1]Indicator Data'!O143))/(BD$2-BD$3)*10))),1))</f>
        <v>x</v>
      </c>
      <c r="BE142" s="48" t="str">
        <f>IF(BD142="x","x",'[1]Indicator Data'!O143/'[1]Indicator Data'!$CB143)</f>
        <v>x</v>
      </c>
      <c r="BF142" s="47" t="str">
        <f t="shared" si="184"/>
        <v>x</v>
      </c>
      <c r="BG142" s="47" t="str">
        <f t="shared" si="205"/>
        <v>x</v>
      </c>
      <c r="BH142" s="47" t="str">
        <f>IF('[1]Indicator Data'!P143="No data","x",ROUND(IF('[1]Indicator Data'!P143=0,0,IF(LOG('[1]Indicator Data'!P143)&gt;BH$2,10,IF(LOG('[1]Indicator Data'!P143)&lt;BH$3,0,10-(BH$2-LOG('[1]Indicator Data'!P143))/(BH$2-BH$3)*10))),1))</f>
        <v>x</v>
      </c>
      <c r="BI142" s="48" t="str">
        <f>IF(BH142="x","x",'[1]Indicator Data'!P143/'[1]Indicator Data'!$CB143)</f>
        <v>x</v>
      </c>
      <c r="BJ142" s="47" t="str">
        <f t="shared" si="185"/>
        <v>x</v>
      </c>
      <c r="BK142" s="47" t="str">
        <f t="shared" si="206"/>
        <v>x</v>
      </c>
      <c r="BL142" s="47">
        <f t="shared" si="207"/>
        <v>2</v>
      </c>
      <c r="BM142" s="47">
        <f>ROUND(IF('[1]Indicator Data'!Q143=0,0,IF(LOG('[1]Indicator Data'!Q143)&gt;BM$2,10,IF(LOG('[1]Indicator Data'!Q143)&lt;BM$3,0,10-(BM$2-LOG('[1]Indicator Data'!Q143))/(BM$2-BM$3)*10))),1)</f>
        <v>0</v>
      </c>
      <c r="BN142" s="50">
        <f>'[1]Indicator Data'!R143</f>
        <v>0</v>
      </c>
      <c r="BO142" s="47">
        <f t="shared" si="186"/>
        <v>0</v>
      </c>
      <c r="BP142" s="47">
        <f t="shared" si="187"/>
        <v>0</v>
      </c>
      <c r="BQ142" s="47">
        <f>ROUND(IF('[1]Indicator Data'!S143=0,0,IF(LOG('[1]Indicator Data'!S143)&gt;BQ$2,10,IF(LOG('[1]Indicator Data'!S143)&lt;BQ$3,0,10-(BQ$2-LOG('[1]Indicator Data'!S143))/(BQ$2-BQ$3)*10))),1)</f>
        <v>0</v>
      </c>
      <c r="BR142" s="50">
        <f>'[1]Indicator Data'!T143</f>
        <v>0</v>
      </c>
      <c r="BS142" s="47">
        <f t="shared" si="188"/>
        <v>0</v>
      </c>
      <c r="BT142" s="47">
        <f t="shared" si="189"/>
        <v>0</v>
      </c>
      <c r="BU142" s="47">
        <f t="shared" si="190"/>
        <v>0</v>
      </c>
      <c r="BV142" s="47">
        <f>ROUND(IF('[1]Indicator Data'!U143=0,0,IF(LOG('[1]Indicator Data'!U143)&gt;BV$2,10,IF(LOG('[1]Indicator Data'!U143)&lt;BV$3,0,10-(BV$2-LOG('[1]Indicator Data'!U143))/(BV$2-BV$3)*10))),1)</f>
        <v>0</v>
      </c>
      <c r="BW142" s="48">
        <f>'[1]Indicator Data'!U143/'[1]Indicator Data'!$CB143</f>
        <v>0</v>
      </c>
      <c r="BX142" s="47">
        <f t="shared" si="191"/>
        <v>0</v>
      </c>
      <c r="BY142" s="47">
        <f t="shared" si="208"/>
        <v>0</v>
      </c>
      <c r="BZ142" s="47">
        <f>ROUND(IF('[1]Indicator Data'!V143=0,0,IF(LOG('[1]Indicator Data'!V143)&gt;BZ$2,10,IF(LOG('[1]Indicator Data'!V143)&lt;BZ$3,0,10-(BZ$2-LOG('[1]Indicator Data'!V143))/(BZ$2-BZ$3)*10))),1)</f>
        <v>0</v>
      </c>
      <c r="CA142" s="48">
        <f>IF('[1]Indicator Data'!V143/'[1]Indicator Data'!$CB143&gt;1,1,'[1]Indicator Data'!V143/'[1]Indicator Data'!$CB143)</f>
        <v>0</v>
      </c>
      <c r="CB142" s="47">
        <f t="shared" si="192"/>
        <v>0</v>
      </c>
      <c r="CC142" s="47">
        <f t="shared" si="209"/>
        <v>0</v>
      </c>
      <c r="CD142" s="47">
        <f>ROUND(IF('[1]Indicator Data'!W143=0,0,IF(LOG('[1]Indicator Data'!W143)&gt;CD$2,10,IF(LOG('[1]Indicator Data'!W143)&lt;CD$3,0,10-(CD$2-LOG('[1]Indicator Data'!W143))/(CD$2-CD$3)*10))),1)</f>
        <v>0</v>
      </c>
      <c r="CE142" s="48">
        <f>'[1]Indicator Data'!W143/'[1]Indicator Data'!$CB143</f>
        <v>0</v>
      </c>
      <c r="CF142" s="47">
        <f t="shared" si="193"/>
        <v>0</v>
      </c>
      <c r="CG142" s="47">
        <f t="shared" si="210"/>
        <v>0</v>
      </c>
      <c r="CH142" s="47">
        <f t="shared" si="194"/>
        <v>0</v>
      </c>
      <c r="CI142" s="47">
        <f>IF('[1]Indicator Data'!BR143="No data","x",ROUND(IF('[1]Indicator Data'!BR143&gt;CI$2,0,IF('[1]Indicator Data'!BR143&lt;CI$3,10,(CI$2-'[1]Indicator Data'!BR143)/(CI$2-CI$3)*10)),1))</f>
        <v>0.1</v>
      </c>
      <c r="CJ142" s="47">
        <f>IF('[1]Indicator Data'!BS143="No data","x",ROUND(IF('[1]Indicator Data'!BS143&gt;CJ$2,0,IF('[1]Indicator Data'!BS143&lt;CJ$3,10,(CJ$2-'[1]Indicator Data'!BS143)/(CJ$2-CJ$3)*10)),1))</f>
        <v>0</v>
      </c>
      <c r="CK142" s="47" t="str">
        <f>IF('[1]Indicator Data'!AC143="No data","x",ROUND(IF('[1]Indicator Data'!AC143&gt;CK$2,0,IF('[1]Indicator Data'!AC143&lt;CK$3,10,(CK$2-'[1]Indicator Data'!AC143)/(CK$2-CK$3)*10)),1))</f>
        <v>x</v>
      </c>
      <c r="CL142" s="47">
        <f t="shared" si="195"/>
        <v>0.1</v>
      </c>
      <c r="CM142" s="47">
        <f>IF('[1]Indicator Data'!X143="No data","x",ROUND(IF(LOG('[1]Indicator Data'!X143)&gt;CM$2,10,IF(LOG('[1]Indicator Data'!X143)&lt;CM$3,0,10-(CM$2-LOG('[1]Indicator Data'!X143))/(CM$2-CM$3)*10)),1))</f>
        <v>7</v>
      </c>
      <c r="CN142" s="47">
        <f>IF('[1]Indicator Data'!Y143="No data","x",ROUND(IF('[1]Indicator Data'!Y143&gt;CN$2,10,IF('[1]Indicator Data'!Y143&lt;CN$3,0,10-(CN$2-'[1]Indicator Data'!Y143)/(CN$2-CN$3)*10)),1))</f>
        <v>0</v>
      </c>
      <c r="CO142" s="47">
        <f>IF('[1]Indicator Data'!Z143="No data","x",ROUND(IF('[1]Indicator Data'!Z143&gt;CO$2,10,IF('[1]Indicator Data'!Z143&lt;CO$3,0,10-(CO$2-'[1]Indicator Data'!Z143)/(CO$2-CO$3)*10)),1))</f>
        <v>6</v>
      </c>
      <c r="CP142" s="47">
        <f>IF('[1]Indicator Data'!AA143="No data","x",ROUND(IF('[1]Indicator Data'!AA143&gt;CP$2,10,IF('[1]Indicator Data'!AA143&lt;CP$3,0,10-(CP$2-'[1]Indicator Data'!AA143)/(CP$2-CP$3)*10)),1))</f>
        <v>2</v>
      </c>
      <c r="CQ142" s="47">
        <f t="shared" si="211"/>
        <v>3.8</v>
      </c>
      <c r="CR142" s="47">
        <f t="shared" si="212"/>
        <v>2.6</v>
      </c>
      <c r="CS142" s="47" t="str">
        <f>IF('[1]Indicator Data'!AF143="No data","x",ROUND(IF('[1]Indicator Data'!AF143&gt;CS$2,10,IF('[1]Indicator Data'!AF143&lt;CS$3,0,10-(CS$2-'[1]Indicator Data'!AF143)/(CS$2-CS$3)*10)),1))</f>
        <v>x</v>
      </c>
      <c r="CT142" s="47">
        <f>IF('[1]Indicator Data'!AG143="No data","x",ROUND(IF('[1]Indicator Data'!AG143&gt;CT$2,10,IF('[1]Indicator Data'!AG143&lt;CT$3,0,10-(CT$2-'[1]Indicator Data'!AG143)/(CT$2-CT$3)*10)),1))</f>
        <v>0</v>
      </c>
      <c r="CU142" s="47">
        <f t="shared" si="213"/>
        <v>3</v>
      </c>
      <c r="CV142" s="47">
        <f>IF('[1]Indicator Data'!AB143="No data","x",ROUND(IF('[1]Indicator Data'!AB143&gt;CV$2,10,IF('[1]Indicator Data'!AB143&lt;CV$3,0,10-(CV$2-'[1]Indicator Data'!AB143)/(CV$2-CV$3)*10)),1))</f>
        <v>0</v>
      </c>
      <c r="CW142" s="47">
        <f t="shared" si="214"/>
        <v>0</v>
      </c>
      <c r="CX142" s="48">
        <f>IF('[1]Indicator Data'!AD143="No data","x",'[1]Indicator Data'!AD143/'[1]Indicator Data'!$CA143)</f>
        <v>3.9448716734301533E-5</v>
      </c>
      <c r="CY142" s="47">
        <f t="shared" si="196"/>
        <v>9.6</v>
      </c>
      <c r="CZ142" s="47" t="str">
        <f>IF('[1]Indicator Data'!AE143="No data","x",ROUND(IF('[1]Indicator Data'!AE143&gt;CZ$2,0,IF('[1]Indicator Data'!AE143&lt;CZ$3,10,(CZ$2-'[1]Indicator Data'!AE143)/(CZ$2-CZ$3)*10)),1))</f>
        <v>x</v>
      </c>
      <c r="DA142" s="47">
        <f t="shared" si="215"/>
        <v>9.6</v>
      </c>
      <c r="DB142" s="47">
        <f t="shared" si="216"/>
        <v>4.2</v>
      </c>
      <c r="DC142" s="49">
        <f t="shared" si="197"/>
        <v>2.2999999999999998</v>
      </c>
      <c r="DD142" s="51">
        <f t="shared" si="198"/>
        <v>2.4</v>
      </c>
      <c r="DE142" s="47">
        <f>ROUND(IF('[1]Indicator Data'!AH143=0,0,IF('[1]Indicator Data'!AH143&gt;DE$2,10,IF('[1]Indicator Data'!AH143&lt;DE$3,0,10-(DE$2-'[1]Indicator Data'!AH143)/(DE$2-DE$3)*10))),1)</f>
        <v>0.1</v>
      </c>
      <c r="DF142" s="47">
        <f>ROUND(IF('[1]Indicator Data'!AI143=0,0,IF(LOG('[1]Indicator Data'!AI143)&gt;LOG(DF$2),10,IF(LOG('[1]Indicator Data'!AI143)&lt;LOG(DF$3),0,10-(LOG(DF$2)-LOG('[1]Indicator Data'!AI143))/(LOG(DF$2)-LOG(DF$3))*10))),1)</f>
        <v>0</v>
      </c>
      <c r="DG142" s="49">
        <f t="shared" si="199"/>
        <v>0.1</v>
      </c>
      <c r="DH142" s="47">
        <f>'[1]Indicator Data'!AJ143</f>
        <v>0</v>
      </c>
      <c r="DI142" s="47">
        <f>'[1]Indicator Data'!AK143</f>
        <v>0</v>
      </c>
      <c r="DJ142" s="49">
        <f t="shared" si="200"/>
        <v>0</v>
      </c>
      <c r="DK142" s="51">
        <f t="shared" si="201"/>
        <v>0.1</v>
      </c>
      <c r="DL142" s="20"/>
      <c r="DM142" s="52"/>
    </row>
    <row r="143" spans="1:117" s="6" customFormat="1" x14ac:dyDescent="0.3">
      <c r="A143" s="44" t="str">
        <f>'[1]Indicator Data'!A144</f>
        <v>Portugal</v>
      </c>
      <c r="B143" s="45" t="str">
        <f>'[1]Indicator Data'!B144</f>
        <v>PRT</v>
      </c>
      <c r="C143" s="46">
        <f>ROUND(IF('[1]Indicator Data'!C144=0,0.1,IF(LOG('[1]Indicator Data'!C144)&gt;C$2,10,IF(LOG('[1]Indicator Data'!C144)&lt;C$3,0,10-(C$2-LOG('[1]Indicator Data'!C144))/(C$2-C$3)*10))),1)</f>
        <v>7.4</v>
      </c>
      <c r="D143" s="47">
        <f>ROUND(IF('[1]Indicator Data'!D144=0,0.1,IF(LOG('[1]Indicator Data'!D144)&gt;D$2,10,IF(LOG('[1]Indicator Data'!D144)&lt;D$3,0,10-(D$2-LOG('[1]Indicator Data'!D144))/(D$2-D$3)*10))),1)</f>
        <v>0.1</v>
      </c>
      <c r="E143" s="47">
        <f t="shared" si="158"/>
        <v>4.7</v>
      </c>
      <c r="F143" s="47">
        <f>IF('[1]Indicator Data'!E144="No data",0.1,(ROUND(IF('[1]Indicator Data'!E144=0,0,IF(LOG('[1]Indicator Data'!E144)&gt;F$2,10,IF(LOG('[1]Indicator Data'!E144)&lt;F$3,0,10-(F$2-LOG('[1]Indicator Data'!E144))/(F$2-F$3)*10))),1)))</f>
        <v>5.6</v>
      </c>
      <c r="G143" s="47">
        <f>ROUND(IF('[1]Indicator Data'!F144=0,0,IF(LOG('[1]Indicator Data'!F144)&gt;G$2,10,IF(LOG('[1]Indicator Data'!F144)&lt;G$3,0,10-(G$2-LOG('[1]Indicator Data'!F144))/(G$2-G$3)*10))),1)</f>
        <v>5.8</v>
      </c>
      <c r="H143" s="47">
        <f>ROUND(IF('[1]Indicator Data'!G144=0,0,IF(LOG('[1]Indicator Data'!G144)&gt;H$2,10,IF(LOG('[1]Indicator Data'!G144)&lt;H$3,0,10-(H$2-LOG('[1]Indicator Data'!G144))/(H$2-H$3)*10))),1)</f>
        <v>1.7</v>
      </c>
      <c r="I143" s="47">
        <f>ROUND(IF('[1]Indicator Data'!H144=0,0,IF(LOG('[1]Indicator Data'!H144)&gt;I$2,10,IF(LOG('[1]Indicator Data'!H144)&lt;I$3,0,10-(I$2-LOG('[1]Indicator Data'!H144))/(I$2-I$3)*10))),1)</f>
        <v>0</v>
      </c>
      <c r="J143" s="47">
        <f t="shared" si="159"/>
        <v>0.9</v>
      </c>
      <c r="K143" s="47">
        <f>ROUND(IF('[1]Indicator Data'!I144=0,0,IF(LOG('[1]Indicator Data'!I144)&gt;K$2,10,IF(LOG('[1]Indicator Data'!I144)&lt;K$3,0,10-(K$2-LOG('[1]Indicator Data'!I144))/(K$2-K$3)*10))),1)</f>
        <v>0</v>
      </c>
      <c r="L143" s="47">
        <f t="shared" si="160"/>
        <v>0.5</v>
      </c>
      <c r="M143" s="47">
        <f>ROUND(IF('[1]Indicator Data'!J144=0,0,IF(LOG('[1]Indicator Data'!J144)&gt;M$2,10,IF(LOG('[1]Indicator Data'!J144)&lt;M$3,0,10-(M$2-LOG('[1]Indicator Data'!J144))/(M$2-M$3)*10))),1)</f>
        <v>0</v>
      </c>
      <c r="N143" s="48">
        <f>'[1]Indicator Data'!C144/'[1]Indicator Data'!$CB144</f>
        <v>8.9508333081330673E-4</v>
      </c>
      <c r="O143" s="48">
        <f>'[1]Indicator Data'!D144/'[1]Indicator Data'!$CB144</f>
        <v>0</v>
      </c>
      <c r="P143" s="48">
        <f>IF(F143=0.1,"x",'[1]Indicator Data'!E144/'[1]Indicator Data'!$CB144)</f>
        <v>1.683254904370381E-3</v>
      </c>
      <c r="Q143" s="48">
        <f>'[1]Indicator Data'!F144/'[1]Indicator Data'!$CB144</f>
        <v>3.06392723709004E-6</v>
      </c>
      <c r="R143" s="48">
        <f>'[1]Indicator Data'!G144/'[1]Indicator Data'!$CB144</f>
        <v>4.5391655962146966E-5</v>
      </c>
      <c r="S143" s="48">
        <f>'[1]Indicator Data'!H144/'[1]Indicator Data'!$CB144</f>
        <v>0</v>
      </c>
      <c r="T143" s="48">
        <f>'[1]Indicator Data'!I144/'[1]Indicator Data'!$CB144</f>
        <v>0</v>
      </c>
      <c r="U143" s="48">
        <f>'[1]Indicator Data'!J144/'[1]Indicator Data'!$CB144</f>
        <v>0</v>
      </c>
      <c r="V143" s="47">
        <f t="shared" si="161"/>
        <v>4.5</v>
      </c>
      <c r="W143" s="47">
        <f t="shared" si="162"/>
        <v>0</v>
      </c>
      <c r="X143" s="47">
        <f t="shared" si="163"/>
        <v>2.5</v>
      </c>
      <c r="Y143" s="47">
        <f t="shared" si="164"/>
        <v>1.1000000000000001</v>
      </c>
      <c r="Z143" s="47">
        <f t="shared" si="165"/>
        <v>6.6</v>
      </c>
      <c r="AA143" s="47">
        <f t="shared" si="166"/>
        <v>0</v>
      </c>
      <c r="AB143" s="47">
        <f t="shared" si="167"/>
        <v>0</v>
      </c>
      <c r="AC143" s="47">
        <f t="shared" si="168"/>
        <v>0</v>
      </c>
      <c r="AD143" s="47">
        <f t="shared" si="169"/>
        <v>0</v>
      </c>
      <c r="AE143" s="47">
        <f t="shared" si="170"/>
        <v>0</v>
      </c>
      <c r="AF143" s="47">
        <f t="shared" si="171"/>
        <v>0</v>
      </c>
      <c r="AG143" s="47">
        <f>ROUND(IF('[1]Indicator Data'!K144=0,0,IF('[1]Indicator Data'!K144&gt;AG$2,10,IF('[1]Indicator Data'!K144&lt;AG$3,0,10-(AG$2-'[1]Indicator Data'!K144)/(AG$2-AG$3)*10))),1)</f>
        <v>1.9</v>
      </c>
      <c r="AH143" s="47">
        <f t="shared" si="172"/>
        <v>6</v>
      </c>
      <c r="AI143" s="47">
        <f t="shared" si="172"/>
        <v>0.1</v>
      </c>
      <c r="AJ143" s="47">
        <f t="shared" si="173"/>
        <v>0.9</v>
      </c>
      <c r="AK143" s="47">
        <f t="shared" si="173"/>
        <v>0</v>
      </c>
      <c r="AL143" s="47">
        <f t="shared" si="174"/>
        <v>0.5</v>
      </c>
      <c r="AM143" s="47">
        <f t="shared" si="175"/>
        <v>0</v>
      </c>
      <c r="AN143" s="47">
        <f t="shared" si="176"/>
        <v>0</v>
      </c>
      <c r="AO143" s="49">
        <f t="shared" si="177"/>
        <v>3.7</v>
      </c>
      <c r="AP143" s="49">
        <f t="shared" si="202"/>
        <v>3.7</v>
      </c>
      <c r="AQ143" s="49">
        <f t="shared" si="178"/>
        <v>6.2</v>
      </c>
      <c r="AR143" s="49">
        <f t="shared" si="179"/>
        <v>0.3</v>
      </c>
      <c r="AS143" s="47">
        <f t="shared" si="180"/>
        <v>1</v>
      </c>
      <c r="AT143" s="47">
        <f>IF('[1]Indicator Data'!L144="No data","x",IF('[1]Indicator Data'!CC144&lt;1000,"x",ROUND((IF('[1]Indicator Data'!L144&gt;AT$2,10,IF('[1]Indicator Data'!L144&lt;AT$3,0,10-(AT$2-'[1]Indicator Data'!L144)/(AT$2-AT$3)*10))),1)))</f>
        <v>4.8</v>
      </c>
      <c r="AU143" s="49">
        <f t="shared" si="181"/>
        <v>2.9</v>
      </c>
      <c r="AV143" s="47">
        <f>IF('[1]Indicator Data'!M144="No data","x",ROUND(IF('[1]Indicator Data'!M144=0,0,IF(LOG('[1]Indicator Data'!M144)&gt;AV$2,10,IF(LOG('[1]Indicator Data'!M144)&lt;AV$3,0,10-(AV$2-LOG('[1]Indicator Data'!M144))/(AV$2-AV$3)*10))),1))</f>
        <v>0</v>
      </c>
      <c r="AW143" s="48">
        <f>IF(AV143="x","x",'[1]Indicator Data'!M144/'[1]Indicator Data'!$CB144)</f>
        <v>0</v>
      </c>
      <c r="AX143" s="47">
        <f t="shared" si="182"/>
        <v>0</v>
      </c>
      <c r="AY143" s="47">
        <f t="shared" si="203"/>
        <v>0</v>
      </c>
      <c r="AZ143" s="47" t="str">
        <f>IF('[1]Indicator Data'!N144="No data","x",ROUND(IF('[1]Indicator Data'!N144=0,0,IF(LOG('[1]Indicator Data'!N144)&gt;AZ$2,10,IF(LOG('[1]Indicator Data'!N144)&lt;AZ$3,0,10-(AZ$2-LOG('[1]Indicator Data'!N144))/(AZ$2-AZ$3)*10))),1))</f>
        <v>x</v>
      </c>
      <c r="BA143" s="48" t="str">
        <f>IF(AZ143="x","x",'[1]Indicator Data'!N144/'[1]Indicator Data'!$CB144)</f>
        <v>x</v>
      </c>
      <c r="BB143" s="47" t="str">
        <f t="shared" si="183"/>
        <v>x</v>
      </c>
      <c r="BC143" s="47" t="str">
        <f t="shared" si="204"/>
        <v>x</v>
      </c>
      <c r="BD143" s="47" t="str">
        <f>IF('[1]Indicator Data'!O144="No data","x",ROUND(IF('[1]Indicator Data'!O144=0,0,IF(LOG('[1]Indicator Data'!O144)&gt;BD$2,10,IF(LOG('[1]Indicator Data'!O144)&lt;BD$3,0,10-(BD$2-LOG('[1]Indicator Data'!O144))/(BD$2-BD$3)*10))),1))</f>
        <v>x</v>
      </c>
      <c r="BE143" s="48" t="str">
        <f>IF(BD143="x","x",'[1]Indicator Data'!O144/'[1]Indicator Data'!$CB144)</f>
        <v>x</v>
      </c>
      <c r="BF143" s="47" t="str">
        <f t="shared" si="184"/>
        <v>x</v>
      </c>
      <c r="BG143" s="47" t="str">
        <f t="shared" si="205"/>
        <v>x</v>
      </c>
      <c r="BH143" s="47" t="str">
        <f>IF('[1]Indicator Data'!P144="No data","x",ROUND(IF('[1]Indicator Data'!P144=0,0,IF(LOG('[1]Indicator Data'!P144)&gt;BH$2,10,IF(LOG('[1]Indicator Data'!P144)&lt;BH$3,0,10-(BH$2-LOG('[1]Indicator Data'!P144))/(BH$2-BH$3)*10))),1))</f>
        <v>x</v>
      </c>
      <c r="BI143" s="48" t="str">
        <f>IF(BH143="x","x",'[1]Indicator Data'!P144/'[1]Indicator Data'!$CB144)</f>
        <v>x</v>
      </c>
      <c r="BJ143" s="47" t="str">
        <f t="shared" si="185"/>
        <v>x</v>
      </c>
      <c r="BK143" s="47" t="str">
        <f t="shared" si="206"/>
        <v>x</v>
      </c>
      <c r="BL143" s="47">
        <f t="shared" si="207"/>
        <v>0</v>
      </c>
      <c r="BM143" s="47">
        <f>ROUND(IF('[1]Indicator Data'!Q144=0,0,IF(LOG('[1]Indicator Data'!Q144)&gt;BM$2,10,IF(LOG('[1]Indicator Data'!Q144)&lt;BM$3,0,10-(BM$2-LOG('[1]Indicator Data'!Q144))/(BM$2-BM$3)*10))),1)</f>
        <v>0</v>
      </c>
      <c r="BN143" s="50">
        <f>'[1]Indicator Data'!R144</f>
        <v>0</v>
      </c>
      <c r="BO143" s="47">
        <f t="shared" si="186"/>
        <v>0</v>
      </c>
      <c r="BP143" s="47">
        <f t="shared" si="187"/>
        <v>0</v>
      </c>
      <c r="BQ143" s="47">
        <f>ROUND(IF('[1]Indicator Data'!S144=0,0,IF(LOG('[1]Indicator Data'!S144)&gt;BQ$2,10,IF(LOG('[1]Indicator Data'!S144)&lt;BQ$3,0,10-(BQ$2-LOG('[1]Indicator Data'!S144))/(BQ$2-BQ$3)*10))),1)</f>
        <v>0</v>
      </c>
      <c r="BR143" s="50">
        <f>'[1]Indicator Data'!T144</f>
        <v>0</v>
      </c>
      <c r="BS143" s="47">
        <f t="shared" si="188"/>
        <v>0</v>
      </c>
      <c r="BT143" s="47">
        <f t="shared" si="189"/>
        <v>0</v>
      </c>
      <c r="BU143" s="47">
        <f t="shared" si="190"/>
        <v>0</v>
      </c>
      <c r="BV143" s="47">
        <f>ROUND(IF('[1]Indicator Data'!U144=0,0,IF(LOG('[1]Indicator Data'!U144)&gt;BV$2,10,IF(LOG('[1]Indicator Data'!U144)&lt;BV$3,0,10-(BV$2-LOG('[1]Indicator Data'!U144))/(BV$2-BV$3)*10))),1)</f>
        <v>0</v>
      </c>
      <c r="BW143" s="48">
        <f>'[1]Indicator Data'!U144/'[1]Indicator Data'!$CB144</f>
        <v>0</v>
      </c>
      <c r="BX143" s="47">
        <f t="shared" si="191"/>
        <v>0</v>
      </c>
      <c r="BY143" s="47">
        <f t="shared" si="208"/>
        <v>0</v>
      </c>
      <c r="BZ143" s="47">
        <f>ROUND(IF('[1]Indicator Data'!V144=0,0,IF(LOG('[1]Indicator Data'!V144)&gt;BZ$2,10,IF(LOG('[1]Indicator Data'!V144)&lt;BZ$3,0,10-(BZ$2-LOG('[1]Indicator Data'!V144))/(BZ$2-BZ$3)*10))),1)</f>
        <v>7.2</v>
      </c>
      <c r="CA143" s="48">
        <f>IF('[1]Indicator Data'!V144/'[1]Indicator Data'!$CB144&gt;1,1,'[1]Indicator Data'!V144/'[1]Indicator Data'!$CB144)</f>
        <v>0.10527835673449545</v>
      </c>
      <c r="CB143" s="47">
        <f t="shared" si="192"/>
        <v>1.1000000000000001</v>
      </c>
      <c r="CC143" s="47">
        <f t="shared" si="209"/>
        <v>4.9000000000000004</v>
      </c>
      <c r="CD143" s="47">
        <f>ROUND(IF('[1]Indicator Data'!W144=0,0,IF(LOG('[1]Indicator Data'!W144)&gt;CD$2,10,IF(LOG('[1]Indicator Data'!W144)&lt;CD$3,0,10-(CD$2-LOG('[1]Indicator Data'!W144))/(CD$2-CD$3)*10))),1)</f>
        <v>6.4</v>
      </c>
      <c r="CE143" s="48">
        <f>'[1]Indicator Data'!W144/'[1]Indicator Data'!$CB144</f>
        <v>2.8363698115250965E-2</v>
      </c>
      <c r="CF143" s="47">
        <f t="shared" si="193"/>
        <v>0.3</v>
      </c>
      <c r="CG143" s="47">
        <f t="shared" si="210"/>
        <v>4</v>
      </c>
      <c r="CH143" s="47">
        <f t="shared" si="194"/>
        <v>2.5</v>
      </c>
      <c r="CI143" s="47">
        <f>IF('[1]Indicator Data'!BR144="No data","x",ROUND(IF('[1]Indicator Data'!BR144&gt;CI$2,0,IF('[1]Indicator Data'!BR144&lt;CI$3,10,(CI$2-'[1]Indicator Data'!BR144)/(CI$2-CI$3)*10)),1))</f>
        <v>0</v>
      </c>
      <c r="CJ143" s="47">
        <f>IF('[1]Indicator Data'!BS144="No data","x",ROUND(IF('[1]Indicator Data'!BS144&gt;CJ$2,0,IF('[1]Indicator Data'!BS144&lt;CJ$3,10,(CJ$2-'[1]Indicator Data'!BS144)/(CJ$2-CJ$3)*10)),1))</f>
        <v>0</v>
      </c>
      <c r="CK143" s="47" t="str">
        <f>IF('[1]Indicator Data'!AC144="No data","x",ROUND(IF('[1]Indicator Data'!AC144&gt;CK$2,0,IF('[1]Indicator Data'!AC144&lt;CK$3,10,(CK$2-'[1]Indicator Data'!AC144)/(CK$2-CK$3)*10)),1))</f>
        <v>x</v>
      </c>
      <c r="CL143" s="47">
        <f t="shared" si="195"/>
        <v>0</v>
      </c>
      <c r="CM143" s="47">
        <f>IF('[1]Indicator Data'!X144="No data","x",ROUND(IF(LOG('[1]Indicator Data'!X144)&gt;CM$2,10,IF(LOG('[1]Indicator Data'!X144)&lt;CM$3,0,10-(CM$2-LOG('[1]Indicator Data'!X144))/(CM$2-CM$3)*10)),1))</f>
        <v>6.8</v>
      </c>
      <c r="CN143" s="47">
        <f>IF('[1]Indicator Data'!Y144="No data","x",ROUND(IF('[1]Indicator Data'!Y144&gt;CN$2,10,IF('[1]Indicator Data'!Y144&lt;CN$3,0,10-(CN$2-'[1]Indicator Data'!Y144)/(CN$2-CN$3)*10)),1))</f>
        <v>2</v>
      </c>
      <c r="CO143" s="47">
        <f>IF('[1]Indicator Data'!Z144="No data","x",ROUND(IF('[1]Indicator Data'!Z144&gt;CO$2,10,IF('[1]Indicator Data'!Z144&lt;CO$3,0,10-(CO$2-'[1]Indicator Data'!Z144)/(CO$2-CO$3)*10)),1))</f>
        <v>6.6</v>
      </c>
      <c r="CP143" s="47">
        <f>IF('[1]Indicator Data'!AA144="No data","x",ROUND(IF('[1]Indicator Data'!AA144&gt;CP$2,10,IF('[1]Indicator Data'!AA144&lt;CP$3,0,10-(CP$2-'[1]Indicator Data'!AA144)/(CP$2-CP$3)*10)),1))</f>
        <v>1.6</v>
      </c>
      <c r="CQ143" s="47">
        <f t="shared" si="211"/>
        <v>4.3</v>
      </c>
      <c r="CR143" s="47">
        <f t="shared" si="212"/>
        <v>2.9</v>
      </c>
      <c r="CS143" s="47">
        <f>IF('[1]Indicator Data'!AF144="No data","x",ROUND(IF('[1]Indicator Data'!AF144&gt;CS$2,10,IF('[1]Indicator Data'!AF144&lt;CS$3,0,10-(CS$2-'[1]Indicator Data'!AF144)/(CS$2-CS$3)*10)),1))</f>
        <v>0.4</v>
      </c>
      <c r="CT143" s="47">
        <f>IF('[1]Indicator Data'!AG144="No data","x",ROUND(IF('[1]Indicator Data'!AG144&gt;CT$2,10,IF('[1]Indicator Data'!AG144&lt;CT$3,0,10-(CT$2-'[1]Indicator Data'!AG144)/(CT$2-CT$3)*10)),1))</f>
        <v>0</v>
      </c>
      <c r="CU143" s="47">
        <f t="shared" si="213"/>
        <v>2.9</v>
      </c>
      <c r="CV143" s="47">
        <f>IF('[1]Indicator Data'!AB144="No data","x",ROUND(IF('[1]Indicator Data'!AB144&gt;CV$2,10,IF('[1]Indicator Data'!AB144&lt;CV$3,0,10-(CV$2-'[1]Indicator Data'!AB144)/(CV$2-CV$3)*10)),1))</f>
        <v>0</v>
      </c>
      <c r="CW143" s="47">
        <f t="shared" si="214"/>
        <v>0</v>
      </c>
      <c r="CX143" s="48">
        <f>IF('[1]Indicator Data'!AD144="No data","x",'[1]Indicator Data'!AD144/'[1]Indicator Data'!$CA144)</f>
        <v>6.1627739229929823E-4</v>
      </c>
      <c r="CY143" s="47">
        <f t="shared" si="196"/>
        <v>3.8</v>
      </c>
      <c r="CZ143" s="47">
        <f>IF('[1]Indicator Data'!AE144="No data","x",ROUND(IF('[1]Indicator Data'!AE144&gt;CZ$2,0,IF('[1]Indicator Data'!AE144&lt;CZ$3,10,(CZ$2-'[1]Indicator Data'!AE144)/(CZ$2-CZ$3)*10)),1))</f>
        <v>2</v>
      </c>
      <c r="DA143" s="47">
        <f t="shared" si="215"/>
        <v>2.9</v>
      </c>
      <c r="DB143" s="47">
        <f t="shared" si="216"/>
        <v>1.9</v>
      </c>
      <c r="DC143" s="49">
        <f t="shared" si="197"/>
        <v>1.9</v>
      </c>
      <c r="DD143" s="51">
        <f t="shared" si="198"/>
        <v>3.3</v>
      </c>
      <c r="DE143" s="47">
        <f>ROUND(IF('[1]Indicator Data'!AH144=0,0,IF('[1]Indicator Data'!AH144&gt;DE$2,10,IF('[1]Indicator Data'!AH144&lt;DE$3,0,10-(DE$2-'[1]Indicator Data'!AH144)/(DE$2-DE$3)*10))),1)</f>
        <v>0</v>
      </c>
      <c r="DF143" s="47">
        <f>ROUND(IF('[1]Indicator Data'!AI144=0,0,IF(LOG('[1]Indicator Data'!AI144)&gt;LOG(DF$2),10,IF(LOG('[1]Indicator Data'!AI144)&lt;LOG(DF$3),0,10-(LOG(DF$2)-LOG('[1]Indicator Data'!AI144))/(LOG(DF$2)-LOG(DF$3))*10))),1)</f>
        <v>0</v>
      </c>
      <c r="DG143" s="49">
        <f t="shared" si="199"/>
        <v>0</v>
      </c>
      <c r="DH143" s="47">
        <f>'[1]Indicator Data'!AJ144</f>
        <v>0</v>
      </c>
      <c r="DI143" s="47">
        <f>'[1]Indicator Data'!AK144</f>
        <v>0</v>
      </c>
      <c r="DJ143" s="49">
        <f t="shared" si="200"/>
        <v>0</v>
      </c>
      <c r="DK143" s="51">
        <f t="shared" si="201"/>
        <v>0</v>
      </c>
      <c r="DL143" s="20"/>
      <c r="DM143" s="52"/>
    </row>
    <row r="144" spans="1:117" s="6" customFormat="1" x14ac:dyDescent="0.3">
      <c r="A144" s="44" t="str">
        <f>'[1]Indicator Data'!A145</f>
        <v>Qatar</v>
      </c>
      <c r="B144" s="45" t="str">
        <f>'[1]Indicator Data'!B145</f>
        <v>QAT</v>
      </c>
      <c r="C144" s="46">
        <f>ROUND(IF('[1]Indicator Data'!C145=0,0.1,IF(LOG('[1]Indicator Data'!C145)&gt;C$2,10,IF(LOG('[1]Indicator Data'!C145)&lt;C$3,0,10-(C$2-LOG('[1]Indicator Data'!C145))/(C$2-C$3)*10))),1)</f>
        <v>0.1</v>
      </c>
      <c r="D144" s="47">
        <f>ROUND(IF('[1]Indicator Data'!D145=0,0.1,IF(LOG('[1]Indicator Data'!D145)&gt;D$2,10,IF(LOG('[1]Indicator Data'!D145)&lt;D$3,0,10-(D$2-LOG('[1]Indicator Data'!D145))/(D$2-D$3)*10))),1)</f>
        <v>0.1</v>
      </c>
      <c r="E144" s="47">
        <f t="shared" si="158"/>
        <v>0.1</v>
      </c>
      <c r="F144" s="47">
        <f>IF('[1]Indicator Data'!E145="No data",0.1,(ROUND(IF('[1]Indicator Data'!E145=0,0,IF(LOG('[1]Indicator Data'!E145)&gt;F$2,10,IF(LOG('[1]Indicator Data'!E145)&lt;F$3,0,10-(F$2-LOG('[1]Indicator Data'!E145))/(F$2-F$3)*10))),1)))</f>
        <v>0</v>
      </c>
      <c r="G144" s="47">
        <f>ROUND(IF('[1]Indicator Data'!F145=0,0,IF(LOG('[1]Indicator Data'!F145)&gt;G$2,10,IF(LOG('[1]Indicator Data'!F145)&lt;G$3,0,10-(G$2-LOG('[1]Indicator Data'!F145))/(G$2-G$3)*10))),1)</f>
        <v>1.2</v>
      </c>
      <c r="H144" s="47">
        <f>ROUND(IF('[1]Indicator Data'!G145=0,0,IF(LOG('[1]Indicator Data'!G145)&gt;H$2,10,IF(LOG('[1]Indicator Data'!G145)&lt;H$3,0,10-(H$2-LOG('[1]Indicator Data'!G145))/(H$2-H$3)*10))),1)</f>
        <v>0</v>
      </c>
      <c r="I144" s="47">
        <f>ROUND(IF('[1]Indicator Data'!H145=0,0,IF(LOG('[1]Indicator Data'!H145)&gt;I$2,10,IF(LOG('[1]Indicator Data'!H145)&lt;I$3,0,10-(I$2-LOG('[1]Indicator Data'!H145))/(I$2-I$3)*10))),1)</f>
        <v>0</v>
      </c>
      <c r="J144" s="47">
        <f t="shared" si="159"/>
        <v>0</v>
      </c>
      <c r="K144" s="47">
        <f>ROUND(IF('[1]Indicator Data'!I145=0,0,IF(LOG('[1]Indicator Data'!I145)&gt;K$2,10,IF(LOG('[1]Indicator Data'!I145)&lt;K$3,0,10-(K$2-LOG('[1]Indicator Data'!I145))/(K$2-K$3)*10))),1)</f>
        <v>0</v>
      </c>
      <c r="L144" s="47">
        <f t="shared" si="160"/>
        <v>0</v>
      </c>
      <c r="M144" s="47">
        <f>ROUND(IF('[1]Indicator Data'!J145=0,0,IF(LOG('[1]Indicator Data'!J145)&gt;M$2,10,IF(LOG('[1]Indicator Data'!J145)&lt;M$3,0,10-(M$2-LOG('[1]Indicator Data'!J145))/(M$2-M$3)*10))),1)</f>
        <v>0</v>
      </c>
      <c r="N144" s="48">
        <f>'[1]Indicator Data'!C145/'[1]Indicator Data'!$CB145</f>
        <v>0</v>
      </c>
      <c r="O144" s="48">
        <f>'[1]Indicator Data'!D145/'[1]Indicator Data'!$CB145</f>
        <v>0</v>
      </c>
      <c r="P144" s="48">
        <f>IF(F144=0.1,"x",'[1]Indicator Data'!E145/'[1]Indicator Data'!$CB145)</f>
        <v>5.3337798456045225E-6</v>
      </c>
      <c r="Q144" s="48">
        <f>'[1]Indicator Data'!F145/'[1]Indicator Data'!$CB145</f>
        <v>2.5038071281600506E-8</v>
      </c>
      <c r="R144" s="48">
        <f>'[1]Indicator Data'!G145/'[1]Indicator Data'!$CB145</f>
        <v>0</v>
      </c>
      <c r="S144" s="48">
        <f>'[1]Indicator Data'!H145/'[1]Indicator Data'!$CB145</f>
        <v>0</v>
      </c>
      <c r="T144" s="48">
        <f>'[1]Indicator Data'!I145/'[1]Indicator Data'!$CB145</f>
        <v>0</v>
      </c>
      <c r="U144" s="48">
        <f>'[1]Indicator Data'!J145/'[1]Indicator Data'!$CB145</f>
        <v>0</v>
      </c>
      <c r="V144" s="47">
        <f t="shared" si="161"/>
        <v>0</v>
      </c>
      <c r="W144" s="47">
        <f t="shared" si="162"/>
        <v>0</v>
      </c>
      <c r="X144" s="47">
        <f t="shared" si="163"/>
        <v>0</v>
      </c>
      <c r="Y144" s="47">
        <f t="shared" si="164"/>
        <v>0</v>
      </c>
      <c r="Z144" s="47">
        <f t="shared" si="165"/>
        <v>2</v>
      </c>
      <c r="AA144" s="47">
        <f t="shared" si="166"/>
        <v>0</v>
      </c>
      <c r="AB144" s="47">
        <f t="shared" si="167"/>
        <v>0</v>
      </c>
      <c r="AC144" s="47">
        <f t="shared" si="168"/>
        <v>0</v>
      </c>
      <c r="AD144" s="47">
        <f t="shared" si="169"/>
        <v>0</v>
      </c>
      <c r="AE144" s="47">
        <f t="shared" si="170"/>
        <v>0</v>
      </c>
      <c r="AF144" s="47">
        <f t="shared" si="171"/>
        <v>0</v>
      </c>
      <c r="AG144" s="47">
        <f>ROUND(IF('[1]Indicator Data'!K145=0,0,IF('[1]Indicator Data'!K145&gt;AG$2,10,IF('[1]Indicator Data'!K145&lt;AG$3,0,10-(AG$2-'[1]Indicator Data'!K145)/(AG$2-AG$3)*10))),1)</f>
        <v>0</v>
      </c>
      <c r="AH144" s="47">
        <f t="shared" si="172"/>
        <v>0.1</v>
      </c>
      <c r="AI144" s="47">
        <f t="shared" si="172"/>
        <v>0.1</v>
      </c>
      <c r="AJ144" s="47">
        <f t="shared" si="173"/>
        <v>0</v>
      </c>
      <c r="AK144" s="47">
        <f t="shared" si="173"/>
        <v>0</v>
      </c>
      <c r="AL144" s="47">
        <f t="shared" si="174"/>
        <v>0</v>
      </c>
      <c r="AM144" s="47">
        <f t="shared" si="175"/>
        <v>0</v>
      </c>
      <c r="AN144" s="47">
        <f t="shared" si="176"/>
        <v>0</v>
      </c>
      <c r="AO144" s="49">
        <f t="shared" si="177"/>
        <v>0.1</v>
      </c>
      <c r="AP144" s="49">
        <f t="shared" si="202"/>
        <v>0</v>
      </c>
      <c r="AQ144" s="49">
        <f t="shared" si="178"/>
        <v>1.6</v>
      </c>
      <c r="AR144" s="49">
        <f t="shared" si="179"/>
        <v>0</v>
      </c>
      <c r="AS144" s="47">
        <f t="shared" si="180"/>
        <v>0</v>
      </c>
      <c r="AT144" s="47">
        <f>IF('[1]Indicator Data'!L145="No data","x",IF('[1]Indicator Data'!CC145&lt;1000,"x",ROUND((IF('[1]Indicator Data'!L145&gt;AT$2,10,IF('[1]Indicator Data'!L145&lt;AT$3,0,10-(AT$2-'[1]Indicator Data'!L145)/(AT$2-AT$3)*10))),1)))</f>
        <v>8.6</v>
      </c>
      <c r="AU144" s="49">
        <f t="shared" si="181"/>
        <v>4.3</v>
      </c>
      <c r="AV144" s="47">
        <f>IF('[1]Indicator Data'!M145="No data","x",ROUND(IF('[1]Indicator Data'!M145=0,0,IF(LOG('[1]Indicator Data'!M145)&gt;AV$2,10,IF(LOG('[1]Indicator Data'!M145)&lt;AV$3,0,10-(AV$2-LOG('[1]Indicator Data'!M145))/(AV$2-AV$3)*10))),1))</f>
        <v>0</v>
      </c>
      <c r="AW144" s="48">
        <f>IF(AV144="x","x",'[1]Indicator Data'!M145/'[1]Indicator Data'!$CB145)</f>
        <v>0</v>
      </c>
      <c r="AX144" s="47">
        <f t="shared" si="182"/>
        <v>0</v>
      </c>
      <c r="AY144" s="47">
        <f t="shared" si="203"/>
        <v>0</v>
      </c>
      <c r="AZ144" s="47" t="str">
        <f>IF('[1]Indicator Data'!N145="No data","x",ROUND(IF('[1]Indicator Data'!N145=0,0,IF(LOG('[1]Indicator Data'!N145)&gt;AZ$2,10,IF(LOG('[1]Indicator Data'!N145)&lt;AZ$3,0,10-(AZ$2-LOG('[1]Indicator Data'!N145))/(AZ$2-AZ$3)*10))),1))</f>
        <v>x</v>
      </c>
      <c r="BA144" s="48" t="str">
        <f>IF(AZ144="x","x",'[1]Indicator Data'!N145/'[1]Indicator Data'!$CB145)</f>
        <v>x</v>
      </c>
      <c r="BB144" s="47" t="str">
        <f t="shared" si="183"/>
        <v>x</v>
      </c>
      <c r="BC144" s="47" t="str">
        <f t="shared" si="204"/>
        <v>x</v>
      </c>
      <c r="BD144" s="47" t="str">
        <f>IF('[1]Indicator Data'!O145="No data","x",ROUND(IF('[1]Indicator Data'!O145=0,0,IF(LOG('[1]Indicator Data'!O145)&gt;BD$2,10,IF(LOG('[1]Indicator Data'!O145)&lt;BD$3,0,10-(BD$2-LOG('[1]Indicator Data'!O145))/(BD$2-BD$3)*10))),1))</f>
        <v>x</v>
      </c>
      <c r="BE144" s="48" t="str">
        <f>IF(BD144="x","x",'[1]Indicator Data'!O145/'[1]Indicator Data'!$CB145)</f>
        <v>x</v>
      </c>
      <c r="BF144" s="47" t="str">
        <f t="shared" si="184"/>
        <v>x</v>
      </c>
      <c r="BG144" s="47" t="str">
        <f t="shared" si="205"/>
        <v>x</v>
      </c>
      <c r="BH144" s="47" t="str">
        <f>IF('[1]Indicator Data'!P145="No data","x",ROUND(IF('[1]Indicator Data'!P145=0,0,IF(LOG('[1]Indicator Data'!P145)&gt;BH$2,10,IF(LOG('[1]Indicator Data'!P145)&lt;BH$3,0,10-(BH$2-LOG('[1]Indicator Data'!P145))/(BH$2-BH$3)*10))),1))</f>
        <v>x</v>
      </c>
      <c r="BI144" s="48" t="str">
        <f>IF(BH144="x","x",'[1]Indicator Data'!P145/'[1]Indicator Data'!$CB145)</f>
        <v>x</v>
      </c>
      <c r="BJ144" s="47" t="str">
        <f t="shared" si="185"/>
        <v>x</v>
      </c>
      <c r="BK144" s="47" t="str">
        <f t="shared" si="206"/>
        <v>x</v>
      </c>
      <c r="BL144" s="47">
        <f t="shared" si="207"/>
        <v>0</v>
      </c>
      <c r="BM144" s="47">
        <f>ROUND(IF('[1]Indicator Data'!Q145=0,0,IF(LOG('[1]Indicator Data'!Q145)&gt;BM$2,10,IF(LOG('[1]Indicator Data'!Q145)&lt;BM$3,0,10-(BM$2-LOG('[1]Indicator Data'!Q145))/(BM$2-BM$3)*10))),1)</f>
        <v>0</v>
      </c>
      <c r="BN144" s="50">
        <f>'[1]Indicator Data'!R145</f>
        <v>0</v>
      </c>
      <c r="BO144" s="47">
        <f t="shared" si="186"/>
        <v>0</v>
      </c>
      <c r="BP144" s="47">
        <f t="shared" si="187"/>
        <v>0</v>
      </c>
      <c r="BQ144" s="47">
        <f>ROUND(IF('[1]Indicator Data'!S145=0,0,IF(LOG('[1]Indicator Data'!S145)&gt;BQ$2,10,IF(LOG('[1]Indicator Data'!S145)&lt;BQ$3,0,10-(BQ$2-LOG('[1]Indicator Data'!S145))/(BQ$2-BQ$3)*10))),1)</f>
        <v>0</v>
      </c>
      <c r="BR144" s="50">
        <f>'[1]Indicator Data'!T145</f>
        <v>0</v>
      </c>
      <c r="BS144" s="47">
        <f t="shared" si="188"/>
        <v>0</v>
      </c>
      <c r="BT144" s="47">
        <f t="shared" si="189"/>
        <v>0</v>
      </c>
      <c r="BU144" s="47">
        <f t="shared" si="190"/>
        <v>0</v>
      </c>
      <c r="BV144" s="47">
        <f>ROUND(IF('[1]Indicator Data'!U145=0,0,IF(LOG('[1]Indicator Data'!U145)&gt;BV$2,10,IF(LOG('[1]Indicator Data'!U145)&lt;BV$3,0,10-(BV$2-LOG('[1]Indicator Data'!U145))/(BV$2-BV$3)*10))),1)</f>
        <v>0</v>
      </c>
      <c r="BW144" s="48">
        <f>'[1]Indicator Data'!U145/'[1]Indicator Data'!$CB145</f>
        <v>0</v>
      </c>
      <c r="BX144" s="47">
        <f t="shared" si="191"/>
        <v>0</v>
      </c>
      <c r="BY144" s="47">
        <f t="shared" si="208"/>
        <v>0</v>
      </c>
      <c r="BZ144" s="47">
        <f>ROUND(IF('[1]Indicator Data'!V145=0,0,IF(LOG('[1]Indicator Data'!V145)&gt;BZ$2,10,IF(LOG('[1]Indicator Data'!V145)&lt;BZ$3,0,10-(BZ$2-LOG('[1]Indicator Data'!V145))/(BZ$2-BZ$3)*10))),1)</f>
        <v>7.2</v>
      </c>
      <c r="CA144" s="48">
        <f>IF('[1]Indicator Data'!V145/'[1]Indicator Data'!$CB145&gt;1,1,'[1]Indicator Data'!V145/'[1]Indicator Data'!$CB145)</f>
        <v>0.46022467135743012</v>
      </c>
      <c r="CB144" s="47">
        <f t="shared" si="192"/>
        <v>4.5999999999999996</v>
      </c>
      <c r="CC144" s="47">
        <f t="shared" si="209"/>
        <v>6.1</v>
      </c>
      <c r="CD144" s="47">
        <f>ROUND(IF('[1]Indicator Data'!W145=0,0,IF(LOG('[1]Indicator Data'!W145)&gt;CD$2,10,IF(LOG('[1]Indicator Data'!W145)&lt;CD$3,0,10-(CD$2-LOG('[1]Indicator Data'!W145))/(CD$2-CD$3)*10))),1)</f>
        <v>7</v>
      </c>
      <c r="CE144" s="48">
        <f>'[1]Indicator Data'!W145/'[1]Indicator Data'!$CB145</f>
        <v>0.3301843109500428</v>
      </c>
      <c r="CF144" s="47">
        <f t="shared" si="193"/>
        <v>3.3</v>
      </c>
      <c r="CG144" s="47">
        <f t="shared" si="210"/>
        <v>5.4</v>
      </c>
      <c r="CH144" s="47">
        <f t="shared" si="194"/>
        <v>3.4</v>
      </c>
      <c r="CI144" s="47">
        <f>IF('[1]Indicator Data'!BR145="No data","x",ROUND(IF('[1]Indicator Data'!BR145&gt;CI$2,0,IF('[1]Indicator Data'!BR145&lt;CI$3,10,(CI$2-'[1]Indicator Data'!BR145)/(CI$2-CI$3)*10)),1))</f>
        <v>0</v>
      </c>
      <c r="CJ144" s="47">
        <f>IF('[1]Indicator Data'!BS145="No data","x",ROUND(IF('[1]Indicator Data'!BS145&gt;CJ$2,0,IF('[1]Indicator Data'!BS145&lt;CJ$3,10,(CJ$2-'[1]Indicator Data'!BS145)/(CJ$2-CJ$3)*10)),1))</f>
        <v>0.1</v>
      </c>
      <c r="CK144" s="47" t="str">
        <f>IF('[1]Indicator Data'!AC145="No data","x",ROUND(IF('[1]Indicator Data'!AC145&gt;CK$2,0,IF('[1]Indicator Data'!AC145&lt;CK$3,10,(CK$2-'[1]Indicator Data'!AC145)/(CK$2-CK$3)*10)),1))</f>
        <v>x</v>
      </c>
      <c r="CL144" s="47">
        <f t="shared" si="195"/>
        <v>0.1</v>
      </c>
      <c r="CM144" s="47">
        <f>IF('[1]Indicator Data'!X145="No data","x",ROUND(IF(LOG('[1]Indicator Data'!X145)&gt;CM$2,10,IF(LOG('[1]Indicator Data'!X145)&lt;CM$3,0,10-(CM$2-LOG('[1]Indicator Data'!X145))/(CM$2-CM$3)*10)),1))</f>
        <v>7.9</v>
      </c>
      <c r="CN144" s="47">
        <f>IF('[1]Indicator Data'!Y145="No data","x",ROUND(IF('[1]Indicator Data'!Y145&gt;CN$2,10,IF('[1]Indicator Data'!Y145&lt;CN$3,0,10-(CN$2-'[1]Indicator Data'!Y145)/(CN$2-CN$3)*10)),1))</f>
        <v>3.5</v>
      </c>
      <c r="CO144" s="47">
        <f>IF('[1]Indicator Data'!Z145="No data","x",ROUND(IF('[1]Indicator Data'!Z145&gt;CO$2,10,IF('[1]Indicator Data'!Z145&lt;CO$3,0,10-(CO$2-'[1]Indicator Data'!Z145)/(CO$2-CO$3)*10)),1))</f>
        <v>9.9</v>
      </c>
      <c r="CP144" s="47" t="str">
        <f>IF('[1]Indicator Data'!AA145="No data","x",ROUND(IF('[1]Indicator Data'!AA145&gt;CP$2,10,IF('[1]Indicator Data'!AA145&lt;CP$3,0,10-(CP$2-'[1]Indicator Data'!AA145)/(CP$2-CP$3)*10)),1))</f>
        <v>x</v>
      </c>
      <c r="CQ144" s="47">
        <f t="shared" si="211"/>
        <v>7.1</v>
      </c>
      <c r="CR144" s="47">
        <f t="shared" si="212"/>
        <v>4.8</v>
      </c>
      <c r="CS144" s="47" t="str">
        <f>IF('[1]Indicator Data'!AF145="No data","x",ROUND(IF('[1]Indicator Data'!AF145&gt;CS$2,10,IF('[1]Indicator Data'!AF145&lt;CS$3,0,10-(CS$2-'[1]Indicator Data'!AF145)/(CS$2-CS$3)*10)),1))</f>
        <v>x</v>
      </c>
      <c r="CT144" s="47">
        <f>IF('[1]Indicator Data'!AG145="No data","x",ROUND(IF('[1]Indicator Data'!AG145&gt;CT$2,10,IF('[1]Indicator Data'!AG145&lt;CT$3,0,10-(CT$2-'[1]Indicator Data'!AG145)/(CT$2-CT$3)*10)),1))</f>
        <v>0</v>
      </c>
      <c r="CU144" s="47">
        <f t="shared" si="213"/>
        <v>5.3</v>
      </c>
      <c r="CV144" s="47">
        <f>IF('[1]Indicator Data'!AB145="No data","x",ROUND(IF('[1]Indicator Data'!AB145&gt;CV$2,10,IF('[1]Indicator Data'!AB145&lt;CV$3,0,10-(CV$2-'[1]Indicator Data'!AB145)/(CV$2-CV$3)*10)),1))</f>
        <v>0</v>
      </c>
      <c r="CW144" s="47">
        <f t="shared" si="214"/>
        <v>0</v>
      </c>
      <c r="CX144" s="48">
        <f>IF('[1]Indicator Data'!AD145="No data","x",'[1]Indicator Data'!AD145/'[1]Indicator Data'!$CA145)</f>
        <v>2.7732848326657549E-4</v>
      </c>
      <c r="CY144" s="47">
        <f t="shared" si="196"/>
        <v>7.2</v>
      </c>
      <c r="CZ144" s="47">
        <f>IF('[1]Indicator Data'!AE145="No data","x",ROUND(IF('[1]Indicator Data'!AE145&gt;CZ$2,0,IF('[1]Indicator Data'!AE145&lt;CZ$3,10,(CZ$2-'[1]Indicator Data'!AE145)/(CZ$2-CZ$3)*10)),1))</f>
        <v>2</v>
      </c>
      <c r="DA144" s="47">
        <f t="shared" si="215"/>
        <v>4.5999999999999996</v>
      </c>
      <c r="DB144" s="47">
        <f t="shared" si="216"/>
        <v>3.3</v>
      </c>
      <c r="DC144" s="49">
        <f t="shared" si="197"/>
        <v>3</v>
      </c>
      <c r="DD144" s="51">
        <f t="shared" si="198"/>
        <v>1.7</v>
      </c>
      <c r="DE144" s="47">
        <f>ROUND(IF('[1]Indicator Data'!AH145=0,0,IF('[1]Indicator Data'!AH145&gt;DE$2,10,IF('[1]Indicator Data'!AH145&lt;DE$3,0,10-(DE$2-'[1]Indicator Data'!AH145)/(DE$2-DE$3)*10))),1)</f>
        <v>0</v>
      </c>
      <c r="DF144" s="47">
        <f>ROUND(IF('[1]Indicator Data'!AI145=0,0,IF(LOG('[1]Indicator Data'!AI145)&gt;LOG(DF$2),10,IF(LOG('[1]Indicator Data'!AI145)&lt;LOG(DF$3),0,10-(LOG(DF$2)-LOG('[1]Indicator Data'!AI145))/(LOG(DF$2)-LOG(DF$3))*10))),1)</f>
        <v>0</v>
      </c>
      <c r="DG144" s="49">
        <f t="shared" si="199"/>
        <v>0</v>
      </c>
      <c r="DH144" s="47">
        <f>'[1]Indicator Data'!AJ145</f>
        <v>0</v>
      </c>
      <c r="DI144" s="47">
        <f>'[1]Indicator Data'!AK145</f>
        <v>0</v>
      </c>
      <c r="DJ144" s="49">
        <f t="shared" si="200"/>
        <v>0</v>
      </c>
      <c r="DK144" s="51">
        <f t="shared" si="201"/>
        <v>0</v>
      </c>
      <c r="DL144" s="20"/>
      <c r="DM144" s="52"/>
    </row>
    <row r="145" spans="1:118" s="6" customFormat="1" x14ac:dyDescent="0.3">
      <c r="A145" s="44" t="str">
        <f>'[1]Indicator Data'!A146</f>
        <v>Romania</v>
      </c>
      <c r="B145" s="45" t="str">
        <f>'[1]Indicator Data'!B146</f>
        <v>ROU</v>
      </c>
      <c r="C145" s="46">
        <f>ROUND(IF('[1]Indicator Data'!C146=0,0.1,IF(LOG('[1]Indicator Data'!C146)&gt;C$2,10,IF(LOG('[1]Indicator Data'!C146)&lt;C$3,0,10-(C$2-LOG('[1]Indicator Data'!C146))/(C$2-C$3)*10))),1)</f>
        <v>8.9</v>
      </c>
      <c r="D145" s="47">
        <f>ROUND(IF('[1]Indicator Data'!D146=0,0.1,IF(LOG('[1]Indicator Data'!D146)&gt;D$2,10,IF(LOG('[1]Indicator Data'!D146)&lt;D$3,0,10-(D$2-LOG('[1]Indicator Data'!D146))/(D$2-D$3)*10))),1)</f>
        <v>0.1</v>
      </c>
      <c r="E145" s="47">
        <f t="shared" si="158"/>
        <v>6.2</v>
      </c>
      <c r="F145" s="47">
        <f>IF('[1]Indicator Data'!E146="No data",0.1,(ROUND(IF('[1]Indicator Data'!E146=0,0,IF(LOG('[1]Indicator Data'!E146)&gt;F$2,10,IF(LOG('[1]Indicator Data'!E146)&lt;F$3,0,10-(F$2-LOG('[1]Indicator Data'!E146))/(F$2-F$3)*10))),1)))</f>
        <v>8</v>
      </c>
      <c r="G145" s="47">
        <f>ROUND(IF('[1]Indicator Data'!F146=0,0,IF(LOG('[1]Indicator Data'!F146)&gt;G$2,10,IF(LOG('[1]Indicator Data'!F146)&lt;G$3,0,10-(G$2-LOG('[1]Indicator Data'!F146))/(G$2-G$3)*10))),1)</f>
        <v>0</v>
      </c>
      <c r="H145" s="47">
        <f>ROUND(IF('[1]Indicator Data'!G146=0,0,IF(LOG('[1]Indicator Data'!G146)&gt;H$2,10,IF(LOG('[1]Indicator Data'!G146)&lt;H$3,0,10-(H$2-LOG('[1]Indicator Data'!G146))/(H$2-H$3)*10))),1)</f>
        <v>0</v>
      </c>
      <c r="I145" s="47">
        <f>ROUND(IF('[1]Indicator Data'!H146=0,0,IF(LOG('[1]Indicator Data'!H146)&gt;I$2,10,IF(LOG('[1]Indicator Data'!H146)&lt;I$3,0,10-(I$2-LOG('[1]Indicator Data'!H146))/(I$2-I$3)*10))),1)</f>
        <v>0</v>
      </c>
      <c r="J145" s="47">
        <f t="shared" si="159"/>
        <v>0</v>
      </c>
      <c r="K145" s="47">
        <f>ROUND(IF('[1]Indicator Data'!I146=0,0,IF(LOG('[1]Indicator Data'!I146)&gt;K$2,10,IF(LOG('[1]Indicator Data'!I146)&lt;K$3,0,10-(K$2-LOG('[1]Indicator Data'!I146))/(K$2-K$3)*10))),1)</f>
        <v>0</v>
      </c>
      <c r="L145" s="47">
        <f t="shared" si="160"/>
        <v>0</v>
      </c>
      <c r="M145" s="47">
        <f>ROUND(IF('[1]Indicator Data'!J146=0,0,IF(LOG('[1]Indicator Data'!J146)&gt;M$2,10,IF(LOG('[1]Indicator Data'!J146)&lt;M$3,0,10-(M$2-LOG('[1]Indicator Data'!J146))/(M$2-M$3)*10))),1)</f>
        <v>0</v>
      </c>
      <c r="N145" s="48">
        <f>'[1]Indicator Data'!C146/'[1]Indicator Data'!$CB146</f>
        <v>1.9107899743858996E-3</v>
      </c>
      <c r="O145" s="48">
        <f>'[1]Indicator Data'!D146/'[1]Indicator Data'!$CB146</f>
        <v>0</v>
      </c>
      <c r="P145" s="48">
        <f>IF(F145=0.1,"x",'[1]Indicator Data'!E146/'[1]Indicator Data'!$CB146)</f>
        <v>8.4788034151357765E-3</v>
      </c>
      <c r="Q145" s="48">
        <f>'[1]Indicator Data'!F146/'[1]Indicator Data'!$CB146</f>
        <v>0</v>
      </c>
      <c r="R145" s="48">
        <f>'[1]Indicator Data'!G146/'[1]Indicator Data'!$CB146</f>
        <v>0</v>
      </c>
      <c r="S145" s="48">
        <f>'[1]Indicator Data'!H146/'[1]Indicator Data'!$CB146</f>
        <v>0</v>
      </c>
      <c r="T145" s="48">
        <f>'[1]Indicator Data'!I146/'[1]Indicator Data'!$CB146</f>
        <v>0</v>
      </c>
      <c r="U145" s="48">
        <f>'[1]Indicator Data'!J146/'[1]Indicator Data'!$CB146</f>
        <v>0</v>
      </c>
      <c r="V145" s="47">
        <f t="shared" si="161"/>
        <v>9.6</v>
      </c>
      <c r="W145" s="47">
        <f t="shared" si="162"/>
        <v>0</v>
      </c>
      <c r="X145" s="47">
        <f t="shared" si="163"/>
        <v>7</v>
      </c>
      <c r="Y145" s="47">
        <f t="shared" si="164"/>
        <v>5.7</v>
      </c>
      <c r="Z145" s="47">
        <f t="shared" si="165"/>
        <v>0</v>
      </c>
      <c r="AA145" s="47">
        <f t="shared" si="166"/>
        <v>0</v>
      </c>
      <c r="AB145" s="47">
        <f t="shared" si="167"/>
        <v>0</v>
      </c>
      <c r="AC145" s="47">
        <f t="shared" si="168"/>
        <v>0</v>
      </c>
      <c r="AD145" s="47">
        <f t="shared" si="169"/>
        <v>0</v>
      </c>
      <c r="AE145" s="47">
        <f t="shared" si="170"/>
        <v>0</v>
      </c>
      <c r="AF145" s="47">
        <f t="shared" si="171"/>
        <v>0</v>
      </c>
      <c r="AG145" s="47">
        <f>ROUND(IF('[1]Indicator Data'!K146=0,0,IF('[1]Indicator Data'!K146&gt;AG$2,10,IF('[1]Indicator Data'!K146&lt;AG$3,0,10-(AG$2-'[1]Indicator Data'!K146)/(AG$2-AG$3)*10))),1)</f>
        <v>1</v>
      </c>
      <c r="AH145" s="47">
        <f t="shared" si="172"/>
        <v>9.3000000000000007</v>
      </c>
      <c r="AI145" s="47">
        <f t="shared" si="172"/>
        <v>0.1</v>
      </c>
      <c r="AJ145" s="47">
        <f t="shared" si="173"/>
        <v>0</v>
      </c>
      <c r="AK145" s="47">
        <f t="shared" si="173"/>
        <v>0</v>
      </c>
      <c r="AL145" s="47">
        <f t="shared" si="174"/>
        <v>0</v>
      </c>
      <c r="AM145" s="47">
        <f t="shared" si="175"/>
        <v>0</v>
      </c>
      <c r="AN145" s="47">
        <f t="shared" si="176"/>
        <v>0</v>
      </c>
      <c r="AO145" s="49">
        <f t="shared" si="177"/>
        <v>6.6</v>
      </c>
      <c r="AP145" s="49">
        <f t="shared" si="202"/>
        <v>7</v>
      </c>
      <c r="AQ145" s="49">
        <f t="shared" si="178"/>
        <v>0</v>
      </c>
      <c r="AR145" s="49">
        <f t="shared" si="179"/>
        <v>0</v>
      </c>
      <c r="AS145" s="47">
        <f t="shared" si="180"/>
        <v>0.5</v>
      </c>
      <c r="AT145" s="47">
        <f>IF('[1]Indicator Data'!L146="No data","x",IF('[1]Indicator Data'!CC146&lt;1000,"x",ROUND((IF('[1]Indicator Data'!L146&gt;AT$2,10,IF('[1]Indicator Data'!L146&lt;AT$3,0,10-(AT$2-'[1]Indicator Data'!L146)/(AT$2-AT$3)*10))),1)))</f>
        <v>4.8</v>
      </c>
      <c r="AU145" s="49">
        <f t="shared" si="181"/>
        <v>2.7</v>
      </c>
      <c r="AV145" s="47">
        <f>IF('[1]Indicator Data'!M146="No data","x",ROUND(IF('[1]Indicator Data'!M146=0,0,IF(LOG('[1]Indicator Data'!M146)&gt;AV$2,10,IF(LOG('[1]Indicator Data'!M146)&lt;AV$3,0,10-(AV$2-LOG('[1]Indicator Data'!M146))/(AV$2-AV$3)*10))),1))</f>
        <v>8.9</v>
      </c>
      <c r="AW145" s="48">
        <f>IF(AV145="x","x",'[1]Indicator Data'!M146/'[1]Indicator Data'!$CB146)</f>
        <v>0.82301921971443515</v>
      </c>
      <c r="AX145" s="47">
        <f t="shared" si="182"/>
        <v>9.1</v>
      </c>
      <c r="AY145" s="47">
        <f t="shared" si="203"/>
        <v>9</v>
      </c>
      <c r="AZ145" s="47" t="str">
        <f>IF('[1]Indicator Data'!N146="No data","x",ROUND(IF('[1]Indicator Data'!N146=0,0,IF(LOG('[1]Indicator Data'!N146)&gt;AZ$2,10,IF(LOG('[1]Indicator Data'!N146)&lt;AZ$3,0,10-(AZ$2-LOG('[1]Indicator Data'!N146))/(AZ$2-AZ$3)*10))),1))</f>
        <v>x</v>
      </c>
      <c r="BA145" s="48" t="str">
        <f>IF(AZ145="x","x",'[1]Indicator Data'!N146/'[1]Indicator Data'!$CB146)</f>
        <v>x</v>
      </c>
      <c r="BB145" s="47" t="str">
        <f t="shared" si="183"/>
        <v>x</v>
      </c>
      <c r="BC145" s="47" t="str">
        <f t="shared" si="204"/>
        <v>x</v>
      </c>
      <c r="BD145" s="47" t="str">
        <f>IF('[1]Indicator Data'!O146="No data","x",ROUND(IF('[1]Indicator Data'!O146=0,0,IF(LOG('[1]Indicator Data'!O146)&gt;BD$2,10,IF(LOG('[1]Indicator Data'!O146)&lt;BD$3,0,10-(BD$2-LOG('[1]Indicator Data'!O146))/(BD$2-BD$3)*10))),1))</f>
        <v>x</v>
      </c>
      <c r="BE145" s="48" t="str">
        <f>IF(BD145="x","x",'[1]Indicator Data'!O146/'[1]Indicator Data'!$CB146)</f>
        <v>x</v>
      </c>
      <c r="BF145" s="47" t="str">
        <f t="shared" si="184"/>
        <v>x</v>
      </c>
      <c r="BG145" s="47" t="str">
        <f t="shared" si="205"/>
        <v>x</v>
      </c>
      <c r="BH145" s="47" t="str">
        <f>IF('[1]Indicator Data'!P146="No data","x",ROUND(IF('[1]Indicator Data'!P146=0,0,IF(LOG('[1]Indicator Data'!P146)&gt;BH$2,10,IF(LOG('[1]Indicator Data'!P146)&lt;BH$3,0,10-(BH$2-LOG('[1]Indicator Data'!P146))/(BH$2-BH$3)*10))),1))</f>
        <v>x</v>
      </c>
      <c r="BI145" s="48" t="str">
        <f>IF(BH145="x","x",'[1]Indicator Data'!P146/'[1]Indicator Data'!$CB146)</f>
        <v>x</v>
      </c>
      <c r="BJ145" s="47" t="str">
        <f t="shared" si="185"/>
        <v>x</v>
      </c>
      <c r="BK145" s="47" t="str">
        <f t="shared" si="206"/>
        <v>x</v>
      </c>
      <c r="BL145" s="47">
        <f t="shared" si="207"/>
        <v>9</v>
      </c>
      <c r="BM145" s="47">
        <f>ROUND(IF('[1]Indicator Data'!Q146=0,0,IF(LOG('[1]Indicator Data'!Q146)&gt;BM$2,10,IF(LOG('[1]Indicator Data'!Q146)&lt;BM$3,0,10-(BM$2-LOG('[1]Indicator Data'!Q146))/(BM$2-BM$3)*10))),1)</f>
        <v>0</v>
      </c>
      <c r="BN145" s="50">
        <f>'[1]Indicator Data'!R146</f>
        <v>0</v>
      </c>
      <c r="BO145" s="47">
        <f t="shared" si="186"/>
        <v>0</v>
      </c>
      <c r="BP145" s="47">
        <f t="shared" si="187"/>
        <v>0</v>
      </c>
      <c r="BQ145" s="47">
        <f>ROUND(IF('[1]Indicator Data'!S146=0,0,IF(LOG('[1]Indicator Data'!S146)&gt;BQ$2,10,IF(LOG('[1]Indicator Data'!S146)&lt;BQ$3,0,10-(BQ$2-LOG('[1]Indicator Data'!S146))/(BQ$2-BQ$3)*10))),1)</f>
        <v>0</v>
      </c>
      <c r="BR145" s="50">
        <f>'[1]Indicator Data'!T146</f>
        <v>0</v>
      </c>
      <c r="BS145" s="47">
        <f t="shared" si="188"/>
        <v>0</v>
      </c>
      <c r="BT145" s="47">
        <f t="shared" si="189"/>
        <v>0</v>
      </c>
      <c r="BU145" s="47">
        <f t="shared" si="190"/>
        <v>0</v>
      </c>
      <c r="BV145" s="47">
        <f>ROUND(IF('[1]Indicator Data'!U146=0,0,IF(LOG('[1]Indicator Data'!U146)&gt;BV$2,10,IF(LOG('[1]Indicator Data'!U146)&lt;BV$3,0,10-(BV$2-LOG('[1]Indicator Data'!U146))/(BV$2-BV$3)*10))),1)</f>
        <v>0</v>
      </c>
      <c r="BW145" s="48">
        <f>'[1]Indicator Data'!U146/'[1]Indicator Data'!$CB146</f>
        <v>0</v>
      </c>
      <c r="BX145" s="47">
        <f t="shared" si="191"/>
        <v>0</v>
      </c>
      <c r="BY145" s="47">
        <f t="shared" si="208"/>
        <v>0</v>
      </c>
      <c r="BZ145" s="47">
        <f>ROUND(IF('[1]Indicator Data'!V146=0,0,IF(LOG('[1]Indicator Data'!V146)&gt;BZ$2,10,IF(LOG('[1]Indicator Data'!V146)&lt;BZ$3,0,10-(BZ$2-LOG('[1]Indicator Data'!V146))/(BZ$2-BZ$3)*10))),1)</f>
        <v>0</v>
      </c>
      <c r="CA145" s="48">
        <f>IF('[1]Indicator Data'!V146/'[1]Indicator Data'!$CB146&gt;1,1,'[1]Indicator Data'!V146/'[1]Indicator Data'!$CB146)</f>
        <v>0</v>
      </c>
      <c r="CB145" s="47">
        <f t="shared" si="192"/>
        <v>0</v>
      </c>
      <c r="CC145" s="47">
        <f t="shared" si="209"/>
        <v>0</v>
      </c>
      <c r="CD145" s="47">
        <f>ROUND(IF('[1]Indicator Data'!W146=0,0,IF(LOG('[1]Indicator Data'!W146)&gt;CD$2,10,IF(LOG('[1]Indicator Data'!W146)&lt;CD$3,0,10-(CD$2-LOG('[1]Indicator Data'!W146))/(CD$2-CD$3)*10))),1)</f>
        <v>0</v>
      </c>
      <c r="CE145" s="48">
        <f>'[1]Indicator Data'!W146/'[1]Indicator Data'!$CB146</f>
        <v>0</v>
      </c>
      <c r="CF145" s="47">
        <f t="shared" si="193"/>
        <v>0</v>
      </c>
      <c r="CG145" s="47">
        <f t="shared" si="210"/>
        <v>0</v>
      </c>
      <c r="CH145" s="47">
        <f t="shared" si="194"/>
        <v>0</v>
      </c>
      <c r="CI145" s="47">
        <f>IF('[1]Indicator Data'!BR146="No data","x",ROUND(IF('[1]Indicator Data'!BR146&gt;CI$2,0,IF('[1]Indicator Data'!BR146&lt;CI$3,10,(CI$2-'[1]Indicator Data'!BR146)/(CI$2-CI$3)*10)),1))</f>
        <v>1.7</v>
      </c>
      <c r="CJ145" s="47">
        <f>IF('[1]Indicator Data'!BS146="No data","x",ROUND(IF('[1]Indicator Data'!BS146&gt;CJ$2,0,IF('[1]Indicator Data'!BS146&lt;CJ$3,10,(CJ$2-'[1]Indicator Data'!BS146)/(CJ$2-CJ$3)*10)),1))</f>
        <v>0</v>
      </c>
      <c r="CK145" s="47" t="str">
        <f>IF('[1]Indicator Data'!AC146="No data","x",ROUND(IF('[1]Indicator Data'!AC146&gt;CK$2,0,IF('[1]Indicator Data'!AC146&lt;CK$3,10,(CK$2-'[1]Indicator Data'!AC146)/(CK$2-CK$3)*10)),1))</f>
        <v>x</v>
      </c>
      <c r="CL145" s="47">
        <f t="shared" si="195"/>
        <v>0.9</v>
      </c>
      <c r="CM145" s="47">
        <f>IF('[1]Indicator Data'!X146="No data","x",ROUND(IF(LOG('[1]Indicator Data'!X146)&gt;CM$2,10,IF(LOG('[1]Indicator Data'!X146)&lt;CM$3,0,10-(CM$2-LOG('[1]Indicator Data'!X146))/(CM$2-CM$3)*10)),1))</f>
        <v>6.4</v>
      </c>
      <c r="CN145" s="47">
        <f>IF('[1]Indicator Data'!Y146="No data","x",ROUND(IF('[1]Indicator Data'!Y146&gt;CN$2,10,IF('[1]Indicator Data'!Y146&lt;CN$3,0,10-(CN$2-'[1]Indicator Data'!Y146)/(CN$2-CN$3)*10)),1))</f>
        <v>0</v>
      </c>
      <c r="CO145" s="47">
        <f>IF('[1]Indicator Data'!Z146="No data","x",ROUND(IF('[1]Indicator Data'!Z146&gt;CO$2,10,IF('[1]Indicator Data'!Z146&lt;CO$3,0,10-(CO$2-'[1]Indicator Data'!Z146)/(CO$2-CO$3)*10)),1))</f>
        <v>5.4</v>
      </c>
      <c r="CP145" s="47">
        <f>IF('[1]Indicator Data'!AA146="No data","x",ROUND(IF('[1]Indicator Data'!AA146&gt;CP$2,10,IF('[1]Indicator Data'!AA146&lt;CP$3,0,10-(CP$2-'[1]Indicator Data'!AA146)/(CP$2-CP$3)*10)),1))</f>
        <v>2.2000000000000002</v>
      </c>
      <c r="CQ145" s="47">
        <f t="shared" si="211"/>
        <v>3.5</v>
      </c>
      <c r="CR145" s="47">
        <f t="shared" si="212"/>
        <v>2.6</v>
      </c>
      <c r="CS145" s="47">
        <f>IF('[1]Indicator Data'!AF146="No data","x",ROUND(IF('[1]Indicator Data'!AF146&gt;CS$2,10,IF('[1]Indicator Data'!AF146&lt;CS$3,0,10-(CS$2-'[1]Indicator Data'!AF146)/(CS$2-CS$3)*10)),1))</f>
        <v>1.3</v>
      </c>
      <c r="CT145" s="47">
        <f>IF('[1]Indicator Data'!AG146="No data","x",ROUND(IF('[1]Indicator Data'!AG146&gt;CT$2,10,IF('[1]Indicator Data'!AG146&lt;CT$3,0,10-(CT$2-'[1]Indicator Data'!AG146)/(CT$2-CT$3)*10)),1))</f>
        <v>0</v>
      </c>
      <c r="CU145" s="47">
        <f t="shared" si="213"/>
        <v>2.6</v>
      </c>
      <c r="CV145" s="47">
        <f>IF('[1]Indicator Data'!AB146="No data","x",ROUND(IF('[1]Indicator Data'!AB146&gt;CV$2,10,IF('[1]Indicator Data'!AB146&lt;CV$3,0,10-(CV$2-'[1]Indicator Data'!AB146)/(CV$2-CV$3)*10)),1))</f>
        <v>0</v>
      </c>
      <c r="CW145" s="47">
        <f t="shared" si="214"/>
        <v>0.6</v>
      </c>
      <c r="CX145" s="48">
        <f>IF('[1]Indicator Data'!AD146="No data","x",'[1]Indicator Data'!AD146/'[1]Indicator Data'!$CA146)</f>
        <v>5.9783709908501454E-4</v>
      </c>
      <c r="CY145" s="47">
        <f t="shared" si="196"/>
        <v>4</v>
      </c>
      <c r="CZ145" s="47">
        <f>IF('[1]Indicator Data'!AE146="No data","x",ROUND(IF('[1]Indicator Data'!AE146&gt;CZ$2,0,IF('[1]Indicator Data'!AE146&lt;CZ$3,10,(CZ$2-'[1]Indicator Data'!AE146)/(CZ$2-CZ$3)*10)),1))</f>
        <v>2</v>
      </c>
      <c r="DA145" s="47">
        <f t="shared" si="215"/>
        <v>3</v>
      </c>
      <c r="DB145" s="47">
        <f t="shared" si="216"/>
        <v>2.1</v>
      </c>
      <c r="DC145" s="49">
        <f t="shared" si="197"/>
        <v>4.5999999999999996</v>
      </c>
      <c r="DD145" s="51">
        <f t="shared" si="198"/>
        <v>4</v>
      </c>
      <c r="DE145" s="47">
        <f>ROUND(IF('[1]Indicator Data'!AH146=0,0,IF('[1]Indicator Data'!AH146&gt;DE$2,10,IF('[1]Indicator Data'!AH146&lt;DE$3,0,10-(DE$2-'[1]Indicator Data'!AH146)/(DE$2-DE$3)*10))),1)</f>
        <v>0.3</v>
      </c>
      <c r="DF145" s="47">
        <f>ROUND(IF('[1]Indicator Data'!AI146=0,0,IF(LOG('[1]Indicator Data'!AI146)&gt;LOG(DF$2),10,IF(LOG('[1]Indicator Data'!AI146)&lt;LOG(DF$3),0,10-(LOG(DF$2)-LOG('[1]Indicator Data'!AI146))/(LOG(DF$2)-LOG(DF$3))*10))),1)</f>
        <v>2.2999999999999998</v>
      </c>
      <c r="DG145" s="49">
        <f t="shared" si="199"/>
        <v>1.4</v>
      </c>
      <c r="DH145" s="47">
        <f>'[1]Indicator Data'!AJ146</f>
        <v>0</v>
      </c>
      <c r="DI145" s="47">
        <f>'[1]Indicator Data'!AK146</f>
        <v>0</v>
      </c>
      <c r="DJ145" s="49">
        <f t="shared" si="200"/>
        <v>0</v>
      </c>
      <c r="DK145" s="51">
        <f t="shared" si="201"/>
        <v>1</v>
      </c>
      <c r="DL145" s="20"/>
      <c r="DM145" s="52"/>
    </row>
    <row r="146" spans="1:118" s="6" customFormat="1" x14ac:dyDescent="0.3">
      <c r="A146" s="44" t="str">
        <f>'[1]Indicator Data'!A147</f>
        <v>Russian Federation</v>
      </c>
      <c r="B146" s="45" t="str">
        <f>'[1]Indicator Data'!B147</f>
        <v>RUS</v>
      </c>
      <c r="C146" s="46">
        <f>ROUND(IF('[1]Indicator Data'!C147=0,0.1,IF(LOG('[1]Indicator Data'!C147)&gt;C$2,10,IF(LOG('[1]Indicator Data'!C147)&lt;C$3,0,10-(C$2-LOG('[1]Indicator Data'!C147))/(C$2-C$3)*10))),1)</f>
        <v>8.3000000000000007</v>
      </c>
      <c r="D146" s="47">
        <f>ROUND(IF('[1]Indicator Data'!D147=0,0.1,IF(LOG('[1]Indicator Data'!D147)&gt;D$2,10,IF(LOG('[1]Indicator Data'!D147)&lt;D$3,0,10-(D$2-LOG('[1]Indicator Data'!D147))/(D$2-D$3)*10))),1)</f>
        <v>6.9</v>
      </c>
      <c r="E146" s="47">
        <f t="shared" si="158"/>
        <v>7.7</v>
      </c>
      <c r="F146" s="47">
        <f>IF('[1]Indicator Data'!E147="No data",0.1,(ROUND(IF('[1]Indicator Data'!E147=0,0,IF(LOG('[1]Indicator Data'!E147)&gt;F$2,10,IF(LOG('[1]Indicator Data'!E147)&lt;F$3,0,10-(F$2-LOG('[1]Indicator Data'!E147))/(F$2-F$3)*10))),1)))</f>
        <v>10</v>
      </c>
      <c r="G146" s="47">
        <f>ROUND(IF('[1]Indicator Data'!F147=0,0,IF(LOG('[1]Indicator Data'!F147)&gt;G$2,10,IF(LOG('[1]Indicator Data'!F147)&lt;G$3,0,10-(G$2-LOG('[1]Indicator Data'!F147))/(G$2-G$3)*10))),1)</f>
        <v>6.2</v>
      </c>
      <c r="H146" s="47">
        <f>ROUND(IF('[1]Indicator Data'!G147=0,0,IF(LOG('[1]Indicator Data'!G147)&gt;H$2,10,IF(LOG('[1]Indicator Data'!G147)&lt;H$3,0,10-(H$2-LOG('[1]Indicator Data'!G147))/(H$2-H$3)*10))),1)</f>
        <v>5.7</v>
      </c>
      <c r="I146" s="47">
        <f>ROUND(IF('[1]Indicator Data'!H147=0,0,IF(LOG('[1]Indicator Data'!H147)&gt;I$2,10,IF(LOG('[1]Indicator Data'!H147)&lt;I$3,0,10-(I$2-LOG('[1]Indicator Data'!H147))/(I$2-I$3)*10))),1)</f>
        <v>6.8</v>
      </c>
      <c r="J146" s="47">
        <f t="shared" si="159"/>
        <v>6.3</v>
      </c>
      <c r="K146" s="47">
        <f>ROUND(IF('[1]Indicator Data'!I147=0,0,IF(LOG('[1]Indicator Data'!I147)&gt;K$2,10,IF(LOG('[1]Indicator Data'!I147)&lt;K$3,0,10-(K$2-LOG('[1]Indicator Data'!I147))/(K$2-K$3)*10))),1)</f>
        <v>6</v>
      </c>
      <c r="L146" s="47">
        <f t="shared" si="160"/>
        <v>6.2</v>
      </c>
      <c r="M146" s="47">
        <f>ROUND(IF('[1]Indicator Data'!J147=0,0,IF(LOG('[1]Indicator Data'!J147)&gt;M$2,10,IF(LOG('[1]Indicator Data'!J147)&lt;M$3,0,10-(M$2-LOG('[1]Indicator Data'!J147))/(M$2-M$3)*10))),1)</f>
        <v>8.6</v>
      </c>
      <c r="N146" s="48">
        <f>'[1]Indicator Data'!C147/'[1]Indicator Data'!$CB147</f>
        <v>1.4964410492981564E-4</v>
      </c>
      <c r="O146" s="48">
        <f>'[1]Indicator Data'!D147/'[1]Indicator Data'!$CB147</f>
        <v>8.0838447512296542E-6</v>
      </c>
      <c r="P146" s="48">
        <f>IF(F146=0.1,"x",'[1]Indicator Data'!E147/'[1]Indicator Data'!$CB147)</f>
        <v>7.0018044529216502E-3</v>
      </c>
      <c r="Q146" s="48">
        <f>'[1]Indicator Data'!F147/'[1]Indicator Data'!$CB147</f>
        <v>3.8890748092891993E-7</v>
      </c>
      <c r="R146" s="48">
        <f>'[1]Indicator Data'!G147/'[1]Indicator Data'!$CB147</f>
        <v>1.3272889751894746E-4</v>
      </c>
      <c r="S146" s="48">
        <f>'[1]Indicator Data'!H147/'[1]Indicator Data'!$CB147</f>
        <v>3.9941852218544871E-6</v>
      </c>
      <c r="T146" s="48">
        <f>'[1]Indicator Data'!I147/'[1]Indicator Data'!$CB147</f>
        <v>6.7459185956850171E-5</v>
      </c>
      <c r="U146" s="48">
        <f>'[1]Indicator Data'!J147/'[1]Indicator Data'!$CB147</f>
        <v>1.991518019432228E-4</v>
      </c>
      <c r="V146" s="47">
        <f t="shared" si="161"/>
        <v>0.7</v>
      </c>
      <c r="W146" s="47">
        <f t="shared" si="162"/>
        <v>0.1</v>
      </c>
      <c r="X146" s="47">
        <f t="shared" si="163"/>
        <v>0.4</v>
      </c>
      <c r="Y146" s="47">
        <f t="shared" si="164"/>
        <v>4.7</v>
      </c>
      <c r="Z146" s="47">
        <f t="shared" si="165"/>
        <v>4.5999999999999996</v>
      </c>
      <c r="AA146" s="47">
        <f t="shared" si="166"/>
        <v>0.1</v>
      </c>
      <c r="AB146" s="47">
        <f t="shared" si="167"/>
        <v>0</v>
      </c>
      <c r="AC146" s="47">
        <f t="shared" si="168"/>
        <v>0.1</v>
      </c>
      <c r="AD146" s="47">
        <f t="shared" si="169"/>
        <v>0.1</v>
      </c>
      <c r="AE146" s="47">
        <f t="shared" si="170"/>
        <v>0.1</v>
      </c>
      <c r="AF146" s="47">
        <f t="shared" si="171"/>
        <v>0.1</v>
      </c>
      <c r="AG146" s="47">
        <f>ROUND(IF('[1]Indicator Data'!K147=0,0,IF('[1]Indicator Data'!K147&gt;AG$2,10,IF('[1]Indicator Data'!K147&lt;AG$3,0,10-(AG$2-'[1]Indicator Data'!K147)/(AG$2-AG$3)*10))),1)</f>
        <v>4.8</v>
      </c>
      <c r="AH146" s="47">
        <f t="shared" si="172"/>
        <v>4.5</v>
      </c>
      <c r="AI146" s="47">
        <f t="shared" si="172"/>
        <v>3.5</v>
      </c>
      <c r="AJ146" s="47">
        <f t="shared" si="173"/>
        <v>2.9</v>
      </c>
      <c r="AK146" s="47">
        <f t="shared" si="173"/>
        <v>3.4</v>
      </c>
      <c r="AL146" s="47">
        <f t="shared" si="174"/>
        <v>3.2</v>
      </c>
      <c r="AM146" s="47">
        <f t="shared" si="175"/>
        <v>3.1</v>
      </c>
      <c r="AN146" s="47">
        <f t="shared" si="176"/>
        <v>5.9</v>
      </c>
      <c r="AO146" s="49">
        <f t="shared" si="177"/>
        <v>5.0999999999999996</v>
      </c>
      <c r="AP146" s="49">
        <f t="shared" si="202"/>
        <v>8.4</v>
      </c>
      <c r="AQ146" s="49">
        <f t="shared" si="178"/>
        <v>5.5</v>
      </c>
      <c r="AR146" s="49">
        <f t="shared" si="179"/>
        <v>3.8</v>
      </c>
      <c r="AS146" s="47">
        <f t="shared" si="180"/>
        <v>5.4</v>
      </c>
      <c r="AT146" s="47">
        <f>IF('[1]Indicator Data'!L147="No data","x",IF('[1]Indicator Data'!CC147&lt;1000,"x",ROUND((IF('[1]Indicator Data'!L147&gt;AT$2,10,IF('[1]Indicator Data'!L147&lt;AT$3,0,10-(AT$2-'[1]Indicator Data'!L147)/(AT$2-AT$3)*10))),1)))</f>
        <v>6.7</v>
      </c>
      <c r="AU146" s="49">
        <f t="shared" si="181"/>
        <v>6.1</v>
      </c>
      <c r="AV146" s="47">
        <f>IF('[1]Indicator Data'!M147="No data","x",ROUND(IF('[1]Indicator Data'!M147=0,0,IF(LOG('[1]Indicator Data'!M147)&gt;AV$2,10,IF(LOG('[1]Indicator Data'!M147)&lt;AV$3,0,10-(AV$2-LOG('[1]Indicator Data'!M147))/(AV$2-AV$3)*10))),1))</f>
        <v>8.8000000000000007</v>
      </c>
      <c r="AW146" s="48">
        <f>IF(AV146="x","x",'[1]Indicator Data'!M147/'[1]Indicator Data'!$CB147)</f>
        <v>0.10837613332281544</v>
      </c>
      <c r="AX146" s="47">
        <f t="shared" si="182"/>
        <v>1.2</v>
      </c>
      <c r="AY146" s="47">
        <f t="shared" si="203"/>
        <v>6.3</v>
      </c>
      <c r="AZ146" s="47" t="str">
        <f>IF('[1]Indicator Data'!N147="No data","x",ROUND(IF('[1]Indicator Data'!N147=0,0,IF(LOG('[1]Indicator Data'!N147)&gt;AZ$2,10,IF(LOG('[1]Indicator Data'!N147)&lt;AZ$3,0,10-(AZ$2-LOG('[1]Indicator Data'!N147))/(AZ$2-AZ$3)*10))),1))</f>
        <v>x</v>
      </c>
      <c r="BA146" s="48" t="str">
        <f>IF(AZ146="x","x",'[1]Indicator Data'!N147/'[1]Indicator Data'!$CB147)</f>
        <v>x</v>
      </c>
      <c r="BB146" s="47" t="str">
        <f t="shared" si="183"/>
        <v>x</v>
      </c>
      <c r="BC146" s="47" t="str">
        <f t="shared" si="204"/>
        <v>x</v>
      </c>
      <c r="BD146" s="47" t="str">
        <f>IF('[1]Indicator Data'!O147="No data","x",ROUND(IF('[1]Indicator Data'!O147=0,0,IF(LOG('[1]Indicator Data'!O147)&gt;BD$2,10,IF(LOG('[1]Indicator Data'!O147)&lt;BD$3,0,10-(BD$2-LOG('[1]Indicator Data'!O147))/(BD$2-BD$3)*10))),1))</f>
        <v>x</v>
      </c>
      <c r="BE146" s="48" t="str">
        <f>IF(BD146="x","x",'[1]Indicator Data'!O147/'[1]Indicator Data'!$CB147)</f>
        <v>x</v>
      </c>
      <c r="BF146" s="47" t="str">
        <f t="shared" si="184"/>
        <v>x</v>
      </c>
      <c r="BG146" s="47" t="str">
        <f t="shared" si="205"/>
        <v>x</v>
      </c>
      <c r="BH146" s="47" t="str">
        <f>IF('[1]Indicator Data'!P147="No data","x",ROUND(IF('[1]Indicator Data'!P147=0,0,IF(LOG('[1]Indicator Data'!P147)&gt;BH$2,10,IF(LOG('[1]Indicator Data'!P147)&lt;BH$3,0,10-(BH$2-LOG('[1]Indicator Data'!P147))/(BH$2-BH$3)*10))),1))</f>
        <v>x</v>
      </c>
      <c r="BI146" s="48" t="str">
        <f>IF(BH146="x","x",'[1]Indicator Data'!P147/'[1]Indicator Data'!$CB147)</f>
        <v>x</v>
      </c>
      <c r="BJ146" s="47" t="str">
        <f t="shared" si="185"/>
        <v>x</v>
      </c>
      <c r="BK146" s="47" t="str">
        <f t="shared" si="206"/>
        <v>x</v>
      </c>
      <c r="BL146" s="47">
        <f t="shared" si="207"/>
        <v>6.3</v>
      </c>
      <c r="BM146" s="47">
        <f>ROUND(IF('[1]Indicator Data'!Q147=0,0,IF(LOG('[1]Indicator Data'!Q147)&gt;BM$2,10,IF(LOG('[1]Indicator Data'!Q147)&lt;BM$3,0,10-(BM$2-LOG('[1]Indicator Data'!Q147))/(BM$2-BM$3)*10))),1)</f>
        <v>0</v>
      </c>
      <c r="BN146" s="50">
        <f>'[1]Indicator Data'!R147</f>
        <v>0</v>
      </c>
      <c r="BO146" s="47">
        <f t="shared" si="186"/>
        <v>0</v>
      </c>
      <c r="BP146" s="47">
        <f t="shared" si="187"/>
        <v>0</v>
      </c>
      <c r="BQ146" s="47">
        <f>ROUND(IF('[1]Indicator Data'!S147=0,0,IF(LOG('[1]Indicator Data'!S147)&gt;BQ$2,10,IF(LOG('[1]Indicator Data'!S147)&lt;BQ$3,0,10-(BQ$2-LOG('[1]Indicator Data'!S147))/(BQ$2-BQ$3)*10))),1)</f>
        <v>0</v>
      </c>
      <c r="BR146" s="50">
        <f>'[1]Indicator Data'!T147</f>
        <v>0</v>
      </c>
      <c r="BS146" s="47">
        <f t="shared" si="188"/>
        <v>0</v>
      </c>
      <c r="BT146" s="47">
        <f t="shared" si="189"/>
        <v>0</v>
      </c>
      <c r="BU146" s="47">
        <f t="shared" si="190"/>
        <v>0</v>
      </c>
      <c r="BV146" s="47">
        <f>ROUND(IF('[1]Indicator Data'!U147=0,0,IF(LOG('[1]Indicator Data'!U147)&gt;BV$2,10,IF(LOG('[1]Indicator Data'!U147)&lt;BV$3,0,10-(BV$2-LOG('[1]Indicator Data'!U147))/(BV$2-BV$3)*10))),1)</f>
        <v>0</v>
      </c>
      <c r="BW146" s="48">
        <f>'[1]Indicator Data'!U147/'[1]Indicator Data'!$CB147</f>
        <v>0</v>
      </c>
      <c r="BX146" s="47">
        <f t="shared" si="191"/>
        <v>0</v>
      </c>
      <c r="BY146" s="47">
        <f t="shared" si="208"/>
        <v>0</v>
      </c>
      <c r="BZ146" s="47">
        <f>ROUND(IF('[1]Indicator Data'!V147=0,0,IF(LOG('[1]Indicator Data'!V147)&gt;BZ$2,10,IF(LOG('[1]Indicator Data'!V147)&lt;BZ$3,0,10-(BZ$2-LOG('[1]Indicator Data'!V147))/(BZ$2-BZ$3)*10))),1)</f>
        <v>0</v>
      </c>
      <c r="CA146" s="48">
        <f>IF('[1]Indicator Data'!V147/'[1]Indicator Data'!$CB147&gt;1,1,'[1]Indicator Data'!V147/'[1]Indicator Data'!$CB147)</f>
        <v>0</v>
      </c>
      <c r="CB146" s="47">
        <f t="shared" si="192"/>
        <v>0</v>
      </c>
      <c r="CC146" s="47">
        <f t="shared" si="209"/>
        <v>0</v>
      </c>
      <c r="CD146" s="47">
        <f>ROUND(IF('[1]Indicator Data'!W147=0,0,IF(LOG('[1]Indicator Data'!W147)&gt;CD$2,10,IF(LOG('[1]Indicator Data'!W147)&lt;CD$3,0,10-(CD$2-LOG('[1]Indicator Data'!W147))/(CD$2-CD$3)*10))),1)</f>
        <v>6</v>
      </c>
      <c r="CE146" s="48">
        <f>'[1]Indicator Data'!W147/'[1]Indicator Data'!$CB147</f>
        <v>1.065475726932133E-3</v>
      </c>
      <c r="CF146" s="47">
        <f t="shared" si="193"/>
        <v>0</v>
      </c>
      <c r="CG146" s="47">
        <f t="shared" si="210"/>
        <v>3.6</v>
      </c>
      <c r="CH146" s="47">
        <f t="shared" si="194"/>
        <v>1</v>
      </c>
      <c r="CI146" s="47">
        <f>IF('[1]Indicator Data'!BR147="No data","x",ROUND(IF('[1]Indicator Data'!BR147&gt;CI$2,0,IF('[1]Indicator Data'!BR147&lt;CI$3,10,(CI$2-'[1]Indicator Data'!BR147)/(CI$2-CI$3)*10)),1))</f>
        <v>1.1000000000000001</v>
      </c>
      <c r="CJ146" s="47">
        <f>IF('[1]Indicator Data'!BS147="No data","x",ROUND(IF('[1]Indicator Data'!BS147&gt;CJ$2,0,IF('[1]Indicator Data'!BS147&lt;CJ$3,10,(CJ$2-'[1]Indicator Data'!BS147)/(CJ$2-CJ$3)*10)),1))</f>
        <v>0.5</v>
      </c>
      <c r="CK146" s="47" t="str">
        <f>IF('[1]Indicator Data'!AC147="No data","x",ROUND(IF('[1]Indicator Data'!AC147&gt;CK$2,0,IF('[1]Indicator Data'!AC147&lt;CK$3,10,(CK$2-'[1]Indicator Data'!AC147)/(CK$2-CK$3)*10)),1))</f>
        <v>x</v>
      </c>
      <c r="CL146" s="47">
        <f t="shared" si="195"/>
        <v>0.8</v>
      </c>
      <c r="CM146" s="47">
        <f>IF('[1]Indicator Data'!X147="No data","x",ROUND(IF(LOG('[1]Indicator Data'!X147)&gt;CM$2,10,IF(LOG('[1]Indicator Data'!X147)&lt;CM$3,0,10-(CM$2-LOG('[1]Indicator Data'!X147))/(CM$2-CM$3)*10)),1))</f>
        <v>3.2</v>
      </c>
      <c r="CN146" s="47">
        <f>IF('[1]Indicator Data'!Y147="No data","x",ROUND(IF('[1]Indicator Data'!Y147&gt;CN$2,10,IF('[1]Indicator Data'!Y147&lt;CN$3,0,10-(CN$2-'[1]Indicator Data'!Y147)/(CN$2-CN$3)*10)),1))</f>
        <v>0</v>
      </c>
      <c r="CO146" s="47">
        <f>IF('[1]Indicator Data'!Z147="No data","x",ROUND(IF('[1]Indicator Data'!Z147&gt;CO$2,10,IF('[1]Indicator Data'!Z147&lt;CO$3,0,10-(CO$2-'[1]Indicator Data'!Z147)/(CO$2-CO$3)*10)),1))</f>
        <v>7.5</v>
      </c>
      <c r="CP146" s="47">
        <f>IF('[1]Indicator Data'!AA147="No data","x",ROUND(IF('[1]Indicator Data'!AA147&gt;CP$2,10,IF('[1]Indicator Data'!AA147&lt;CP$3,0,10-(CP$2-'[1]Indicator Data'!AA147)/(CP$2-CP$3)*10)),1))</f>
        <v>1.5</v>
      </c>
      <c r="CQ146" s="47">
        <f t="shared" si="211"/>
        <v>3.1</v>
      </c>
      <c r="CR146" s="47">
        <f t="shared" si="212"/>
        <v>2.2999999999999998</v>
      </c>
      <c r="CS146" s="47" t="str">
        <f>IF('[1]Indicator Data'!AF147="No data","x",ROUND(IF('[1]Indicator Data'!AF147&gt;CS$2,10,IF('[1]Indicator Data'!AF147&lt;CS$3,0,10-(CS$2-'[1]Indicator Data'!AF147)/(CS$2-CS$3)*10)),1))</f>
        <v>x</v>
      </c>
      <c r="CT146" s="47">
        <f>IF('[1]Indicator Data'!AG147="No data","x",ROUND(IF('[1]Indicator Data'!AG147&gt;CT$2,10,IF('[1]Indicator Data'!AG147&lt;CT$3,0,10-(CT$2-'[1]Indicator Data'!AG147)/(CT$2-CT$3)*10)),1))</f>
        <v>0.9</v>
      </c>
      <c r="CU146" s="47">
        <f t="shared" si="213"/>
        <v>2.6</v>
      </c>
      <c r="CV146" s="47">
        <f>IF('[1]Indicator Data'!AB147="No data","x",ROUND(IF('[1]Indicator Data'!AB147&gt;CV$2,10,IF('[1]Indicator Data'!AB147&lt;CV$3,0,10-(CV$2-'[1]Indicator Data'!AB147)/(CV$2-CV$3)*10)),1))</f>
        <v>0</v>
      </c>
      <c r="CW146" s="47">
        <f t="shared" si="214"/>
        <v>0.5</v>
      </c>
      <c r="CX146" s="48">
        <f>IF('[1]Indicator Data'!AD147="No data","x",'[1]Indicator Data'!AD147/'[1]Indicator Data'!$CA147)</f>
        <v>5.3279396792231255E-4</v>
      </c>
      <c r="CY146" s="47">
        <f t="shared" si="196"/>
        <v>4.7</v>
      </c>
      <c r="CZ146" s="47">
        <f>IF('[1]Indicator Data'!AE147="No data","x",ROUND(IF('[1]Indicator Data'!AE147&gt;CZ$2,0,IF('[1]Indicator Data'!AE147&lt;CZ$3,10,(CZ$2-'[1]Indicator Data'!AE147)/(CZ$2-CZ$3)*10)),1))</f>
        <v>0</v>
      </c>
      <c r="DA146" s="47">
        <f t="shared" si="215"/>
        <v>2.4</v>
      </c>
      <c r="DB146" s="47">
        <f t="shared" si="216"/>
        <v>1.8</v>
      </c>
      <c r="DC146" s="49">
        <f t="shared" si="197"/>
        <v>3.2</v>
      </c>
      <c r="DD146" s="51">
        <f t="shared" si="198"/>
        <v>5.7</v>
      </c>
      <c r="DE146" s="47">
        <f>ROUND(IF('[1]Indicator Data'!AH147=0,0,IF('[1]Indicator Data'!AH147&gt;DE$2,10,IF('[1]Indicator Data'!AH147&lt;DE$3,0,10-(DE$2-'[1]Indicator Data'!AH147)/(DE$2-DE$3)*10))),1)</f>
        <v>5.4</v>
      </c>
      <c r="DF146" s="47">
        <f>ROUND(IF('[1]Indicator Data'!AI147=0,0,IF(LOG('[1]Indicator Data'!AI147)&gt;LOG(DF$2),10,IF(LOG('[1]Indicator Data'!AI147)&lt;LOG(DF$3),0,10-(LOG(DF$2)-LOG('[1]Indicator Data'!AI147))/(LOG(DF$2)-LOG(DF$3))*10))),1)</f>
        <v>8.6999999999999993</v>
      </c>
      <c r="DG146" s="49">
        <f t="shared" si="199"/>
        <v>7.4</v>
      </c>
      <c r="DH146" s="47">
        <f>'[1]Indicator Data'!AJ147</f>
        <v>0</v>
      </c>
      <c r="DI146" s="47">
        <f>'[1]Indicator Data'!AK147</f>
        <v>0</v>
      </c>
      <c r="DJ146" s="49">
        <f t="shared" si="200"/>
        <v>0</v>
      </c>
      <c r="DK146" s="51">
        <f t="shared" si="201"/>
        <v>5.2</v>
      </c>
      <c r="DL146" s="20"/>
      <c r="DM146" s="52"/>
    </row>
    <row r="147" spans="1:118" s="6" customFormat="1" x14ac:dyDescent="0.3">
      <c r="A147" s="44" t="str">
        <f>'[1]Indicator Data'!A148</f>
        <v>Rwanda</v>
      </c>
      <c r="B147" s="45" t="str">
        <f>'[1]Indicator Data'!B148</f>
        <v>RWA</v>
      </c>
      <c r="C147" s="46">
        <f>ROUND(IF('[1]Indicator Data'!C148=0,0.1,IF(LOG('[1]Indicator Data'!C148)&gt;C$2,10,IF(LOG('[1]Indicator Data'!C148)&lt;C$3,0,10-(C$2-LOG('[1]Indicator Data'!C148))/(C$2-C$3)*10))),1)</f>
        <v>7.9</v>
      </c>
      <c r="D147" s="47">
        <f>ROUND(IF('[1]Indicator Data'!D148=0,0.1,IF(LOG('[1]Indicator Data'!D148)&gt;D$2,10,IF(LOG('[1]Indicator Data'!D148)&lt;D$3,0,10-(D$2-LOG('[1]Indicator Data'!D148))/(D$2-D$3)*10))),1)</f>
        <v>0.1</v>
      </c>
      <c r="E147" s="47">
        <f t="shared" si="158"/>
        <v>5.2</v>
      </c>
      <c r="F147" s="47">
        <f>IF('[1]Indicator Data'!E148="No data",0.1,(ROUND(IF('[1]Indicator Data'!E148=0,0,IF(LOG('[1]Indicator Data'!E148)&gt;F$2,10,IF(LOG('[1]Indicator Data'!E148)&lt;F$3,0,10-(F$2-LOG('[1]Indicator Data'!E148))/(F$2-F$3)*10))),1)))</f>
        <v>6.3</v>
      </c>
      <c r="G147" s="47">
        <f>ROUND(IF('[1]Indicator Data'!F148=0,0,IF(LOG('[1]Indicator Data'!F148)&gt;G$2,10,IF(LOG('[1]Indicator Data'!F148)&lt;G$3,0,10-(G$2-LOG('[1]Indicator Data'!F148))/(G$2-G$3)*10))),1)</f>
        <v>0</v>
      </c>
      <c r="H147" s="47">
        <f>ROUND(IF('[1]Indicator Data'!G148=0,0,IF(LOG('[1]Indicator Data'!G148)&gt;H$2,10,IF(LOG('[1]Indicator Data'!G148)&lt;H$3,0,10-(H$2-LOG('[1]Indicator Data'!G148))/(H$2-H$3)*10))),1)</f>
        <v>0</v>
      </c>
      <c r="I147" s="47">
        <f>ROUND(IF('[1]Indicator Data'!H148=0,0,IF(LOG('[1]Indicator Data'!H148)&gt;I$2,10,IF(LOG('[1]Indicator Data'!H148)&lt;I$3,0,10-(I$2-LOG('[1]Indicator Data'!H148))/(I$2-I$3)*10))),1)</f>
        <v>0</v>
      </c>
      <c r="J147" s="47">
        <f t="shared" si="159"/>
        <v>0</v>
      </c>
      <c r="K147" s="47">
        <f>ROUND(IF('[1]Indicator Data'!I148=0,0,IF(LOG('[1]Indicator Data'!I148)&gt;K$2,10,IF(LOG('[1]Indicator Data'!I148)&lt;K$3,0,10-(K$2-LOG('[1]Indicator Data'!I148))/(K$2-K$3)*10))),1)</f>
        <v>0</v>
      </c>
      <c r="L147" s="47">
        <f t="shared" si="160"/>
        <v>0</v>
      </c>
      <c r="M147" s="47">
        <f>ROUND(IF('[1]Indicator Data'!J148=0,0,IF(LOG('[1]Indicator Data'!J148)&gt;M$2,10,IF(LOG('[1]Indicator Data'!J148)&lt;M$3,0,10-(M$2-LOG('[1]Indicator Data'!J148))/(M$2-M$3)*10))),1)</f>
        <v>9.6</v>
      </c>
      <c r="N147" s="48">
        <f>'[1]Indicator Data'!C148/'[1]Indicator Data'!$CB148</f>
        <v>1.2482857335157414E-3</v>
      </c>
      <c r="O147" s="48">
        <f>'[1]Indicator Data'!D148/'[1]Indicator Data'!$CB148</f>
        <v>0</v>
      </c>
      <c r="P147" s="48">
        <f>IF(F147=0.1,"x",'[1]Indicator Data'!E148/'[1]Indicator Data'!$CB148)</f>
        <v>2.7577995414444184E-3</v>
      </c>
      <c r="Q147" s="48">
        <f>'[1]Indicator Data'!F148/'[1]Indicator Data'!$CB148</f>
        <v>0</v>
      </c>
      <c r="R147" s="48">
        <f>'[1]Indicator Data'!G148/'[1]Indicator Data'!$CB148</f>
        <v>0</v>
      </c>
      <c r="S147" s="48">
        <f>'[1]Indicator Data'!H148/'[1]Indicator Data'!$CB148</f>
        <v>0</v>
      </c>
      <c r="T147" s="48">
        <f>'[1]Indicator Data'!I148/'[1]Indicator Data'!$CB148</f>
        <v>0</v>
      </c>
      <c r="U147" s="48">
        <f>'[1]Indicator Data'!J148/'[1]Indicator Data'!$CB148</f>
        <v>6.0467892795553011E-3</v>
      </c>
      <c r="V147" s="47">
        <f t="shared" si="161"/>
        <v>6.2</v>
      </c>
      <c r="W147" s="47">
        <f t="shared" si="162"/>
        <v>0</v>
      </c>
      <c r="X147" s="47">
        <f t="shared" si="163"/>
        <v>3.7</v>
      </c>
      <c r="Y147" s="47">
        <f t="shared" si="164"/>
        <v>1.8</v>
      </c>
      <c r="Z147" s="47">
        <f t="shared" si="165"/>
        <v>0</v>
      </c>
      <c r="AA147" s="47">
        <f t="shared" si="166"/>
        <v>0</v>
      </c>
      <c r="AB147" s="47">
        <f t="shared" si="167"/>
        <v>0</v>
      </c>
      <c r="AC147" s="47">
        <f t="shared" si="168"/>
        <v>0</v>
      </c>
      <c r="AD147" s="47">
        <f t="shared" si="169"/>
        <v>0</v>
      </c>
      <c r="AE147" s="47">
        <f t="shared" si="170"/>
        <v>0</v>
      </c>
      <c r="AF147" s="47">
        <f t="shared" si="171"/>
        <v>2</v>
      </c>
      <c r="AG147" s="47">
        <f>ROUND(IF('[1]Indicator Data'!K148=0,0,IF('[1]Indicator Data'!K148&gt;AG$2,10,IF('[1]Indicator Data'!K148&lt;AG$3,0,10-(AG$2-'[1]Indicator Data'!K148)/(AG$2-AG$3)*10))),1)</f>
        <v>3.8</v>
      </c>
      <c r="AH147" s="47">
        <f t="shared" si="172"/>
        <v>7.1</v>
      </c>
      <c r="AI147" s="47">
        <f t="shared" si="172"/>
        <v>0.1</v>
      </c>
      <c r="AJ147" s="47">
        <f t="shared" si="173"/>
        <v>0</v>
      </c>
      <c r="AK147" s="47">
        <f t="shared" si="173"/>
        <v>0</v>
      </c>
      <c r="AL147" s="47">
        <f t="shared" si="174"/>
        <v>0</v>
      </c>
      <c r="AM147" s="47">
        <f t="shared" si="175"/>
        <v>0</v>
      </c>
      <c r="AN147" s="47">
        <f t="shared" si="176"/>
        <v>7.4</v>
      </c>
      <c r="AO147" s="49">
        <f t="shared" si="177"/>
        <v>4.5</v>
      </c>
      <c r="AP147" s="49">
        <f t="shared" si="202"/>
        <v>4.4000000000000004</v>
      </c>
      <c r="AQ147" s="49">
        <f t="shared" si="178"/>
        <v>0</v>
      </c>
      <c r="AR147" s="49">
        <f t="shared" si="179"/>
        <v>0</v>
      </c>
      <c r="AS147" s="47">
        <f t="shared" si="180"/>
        <v>5.6</v>
      </c>
      <c r="AT147" s="47">
        <f>IF('[1]Indicator Data'!L148="No data","x",IF('[1]Indicator Data'!CC148&lt;1000,"x",ROUND((IF('[1]Indicator Data'!L148&gt;AT$2,10,IF('[1]Indicator Data'!L148&lt;AT$3,0,10-(AT$2-'[1]Indicator Data'!L148)/(AT$2-AT$3)*10))),1)))</f>
        <v>2.9</v>
      </c>
      <c r="AU147" s="49">
        <f t="shared" si="181"/>
        <v>4.3</v>
      </c>
      <c r="AV147" s="47">
        <f>IF('[1]Indicator Data'!M148="No data","x",ROUND(IF('[1]Indicator Data'!M148=0,0,IF(LOG('[1]Indicator Data'!M148)&gt;AV$2,10,IF(LOG('[1]Indicator Data'!M148)&lt;AV$3,0,10-(AV$2-LOG('[1]Indicator Data'!M148))/(AV$2-AV$3)*10))),1))</f>
        <v>7.9</v>
      </c>
      <c r="AW147" s="48">
        <f>IF(AV147="x","x",'[1]Indicator Data'!M148/'[1]Indicator Data'!$CB148)</f>
        <v>0.3066381801685954</v>
      </c>
      <c r="AX147" s="47">
        <f t="shared" si="182"/>
        <v>3.4</v>
      </c>
      <c r="AY147" s="47">
        <f t="shared" si="203"/>
        <v>6.1</v>
      </c>
      <c r="AZ147" s="47">
        <f>IF('[1]Indicator Data'!N148="No data","x",ROUND(IF('[1]Indicator Data'!N148=0,0,IF(LOG('[1]Indicator Data'!N148)&gt;AZ$2,10,IF(LOG('[1]Indicator Data'!N148)&lt;AZ$3,0,10-(AZ$2-LOG('[1]Indicator Data'!N148))/(AZ$2-AZ$3)*10))),1))</f>
        <v>6.2</v>
      </c>
      <c r="BA147" s="48">
        <f>IF(AZ147="x","x",'[1]Indicator Data'!N148/'[1]Indicator Data'!$CB148)</f>
        <v>4.3172633148814664E-3</v>
      </c>
      <c r="BB147" s="47">
        <f t="shared" si="183"/>
        <v>0.9</v>
      </c>
      <c r="BC147" s="47">
        <f t="shared" si="204"/>
        <v>4</v>
      </c>
      <c r="BD147" s="47">
        <f>IF('[1]Indicator Data'!O148="No data","x",ROUND(IF('[1]Indicator Data'!O148=0,0,IF(LOG('[1]Indicator Data'!O148)&gt;BD$2,10,IF(LOG('[1]Indicator Data'!O148)&lt;BD$3,0,10-(BD$2-LOG('[1]Indicator Data'!O148))/(BD$2-BD$3)*10))),1))</f>
        <v>0</v>
      </c>
      <c r="BE147" s="48">
        <f>IF(BD147="x","x",'[1]Indicator Data'!O148/'[1]Indicator Data'!$CB148)</f>
        <v>0</v>
      </c>
      <c r="BF147" s="47">
        <f t="shared" si="184"/>
        <v>0</v>
      </c>
      <c r="BG147" s="47">
        <f t="shared" si="205"/>
        <v>0</v>
      </c>
      <c r="BH147" s="47">
        <f>IF('[1]Indicator Data'!P148="No data","x",ROUND(IF('[1]Indicator Data'!P148=0,0,IF(LOG('[1]Indicator Data'!P148)&gt;BH$2,10,IF(LOG('[1]Indicator Data'!P148)&lt;BH$3,0,10-(BH$2-LOG('[1]Indicator Data'!P148))/(BH$2-BH$3)*10))),1))</f>
        <v>8.8000000000000007</v>
      </c>
      <c r="BI147" s="48">
        <f>IF(BH147="x","x",'[1]Indicator Data'!P148/'[1]Indicator Data'!$CB148)</f>
        <v>0.16108946140611133</v>
      </c>
      <c r="BJ147" s="47">
        <f t="shared" si="185"/>
        <v>10</v>
      </c>
      <c r="BK147" s="47">
        <f t="shared" si="206"/>
        <v>9.5</v>
      </c>
      <c r="BL147" s="47">
        <f t="shared" si="207"/>
        <v>6.1</v>
      </c>
      <c r="BM147" s="47">
        <f>ROUND(IF('[1]Indicator Data'!Q148=0,0,IF(LOG('[1]Indicator Data'!Q148)&gt;BM$2,10,IF(LOG('[1]Indicator Data'!Q148)&lt;BM$3,0,10-(BM$2-LOG('[1]Indicator Data'!Q148))/(BM$2-BM$3)*10))),1)</f>
        <v>8.6999999999999993</v>
      </c>
      <c r="BN147" s="50">
        <f>'[1]Indicator Data'!R148</f>
        <v>0.93408731300000003</v>
      </c>
      <c r="BO147" s="47">
        <f t="shared" si="186"/>
        <v>9.3000000000000007</v>
      </c>
      <c r="BP147" s="47">
        <f t="shared" si="187"/>
        <v>9</v>
      </c>
      <c r="BQ147" s="47">
        <f>ROUND(IF('[1]Indicator Data'!S148=0,0,IF(LOG('[1]Indicator Data'!S148)&gt;BQ$2,10,IF(LOG('[1]Indicator Data'!S148)&lt;BQ$3,0,10-(BQ$2-LOG('[1]Indicator Data'!S148))/(BQ$2-BQ$3)*10))),1)</f>
        <v>8.6</v>
      </c>
      <c r="BR147" s="50">
        <f>'[1]Indicator Data'!T148</f>
        <v>0.78195587200000005</v>
      </c>
      <c r="BS147" s="47">
        <f t="shared" si="188"/>
        <v>7.8</v>
      </c>
      <c r="BT147" s="47">
        <f t="shared" si="189"/>
        <v>8.1999999999999993</v>
      </c>
      <c r="BU147" s="47">
        <f t="shared" si="190"/>
        <v>8.6</v>
      </c>
      <c r="BV147" s="47">
        <f>ROUND(IF('[1]Indicator Data'!U148=0,0,IF(LOG('[1]Indicator Data'!U148)&gt;BV$2,10,IF(LOG('[1]Indicator Data'!U148)&lt;BV$3,0,10-(BV$2-LOG('[1]Indicator Data'!U148))/(BV$2-BV$3)*10))),1)</f>
        <v>8.4</v>
      </c>
      <c r="BW147" s="48">
        <f>'[1]Indicator Data'!U148/'[1]Indicator Data'!$CB148</f>
        <v>0.60835255899360718</v>
      </c>
      <c r="BX147" s="47">
        <f t="shared" si="191"/>
        <v>6.8</v>
      </c>
      <c r="BY147" s="47">
        <f t="shared" si="208"/>
        <v>7.7</v>
      </c>
      <c r="BZ147" s="47">
        <f>ROUND(IF('[1]Indicator Data'!V148=0,0,IF(LOG('[1]Indicator Data'!V148)&gt;BZ$2,10,IF(LOG('[1]Indicator Data'!V148)&lt;BZ$3,0,10-(BZ$2-LOG('[1]Indicator Data'!V148))/(BZ$2-BZ$3)*10))),1)</f>
        <v>8.1999999999999993</v>
      </c>
      <c r="CA147" s="48">
        <f>IF('[1]Indicator Data'!V148/'[1]Indicator Data'!$CB148&gt;1,1,'[1]Indicator Data'!V148/'[1]Indicator Data'!$CB148)</f>
        <v>0.46380525906891318</v>
      </c>
      <c r="CB147" s="47">
        <f t="shared" si="192"/>
        <v>4.5999999999999996</v>
      </c>
      <c r="CC147" s="47">
        <f t="shared" si="209"/>
        <v>6.8</v>
      </c>
      <c r="CD147" s="47">
        <f>ROUND(IF('[1]Indicator Data'!W148=0,0,IF(LOG('[1]Indicator Data'!W148)&gt;CD$2,10,IF(LOG('[1]Indicator Data'!W148)&lt;CD$3,0,10-(CD$2-LOG('[1]Indicator Data'!W148))/(CD$2-CD$3)*10))),1)</f>
        <v>7.4</v>
      </c>
      <c r="CE147" s="48">
        <f>'[1]Indicator Data'!W148/'[1]Indicator Data'!$CB148</f>
        <v>0.12131920165788528</v>
      </c>
      <c r="CF147" s="47">
        <f t="shared" si="193"/>
        <v>1.2</v>
      </c>
      <c r="CG147" s="47">
        <f t="shared" si="210"/>
        <v>5</v>
      </c>
      <c r="CH147" s="47">
        <f t="shared" si="194"/>
        <v>7.2</v>
      </c>
      <c r="CI147" s="47">
        <f>IF('[1]Indicator Data'!BR148="No data","x",ROUND(IF('[1]Indicator Data'!BR148&gt;CI$2,0,IF('[1]Indicator Data'!BR148&lt;CI$3,10,(CI$2-'[1]Indicator Data'!BR148)/(CI$2-CI$3)*10)),1))</f>
        <v>3.7</v>
      </c>
      <c r="CJ147" s="47">
        <f>IF('[1]Indicator Data'!BS148="No data","x",ROUND(IF('[1]Indicator Data'!BS148&gt;CJ$2,0,IF('[1]Indicator Data'!BS148&lt;CJ$3,10,(CJ$2-'[1]Indicator Data'!BS148)/(CJ$2-CJ$3)*10)),1))</f>
        <v>7</v>
      </c>
      <c r="CK147" s="47">
        <f>IF('[1]Indicator Data'!AC148="No data","x",ROUND(IF('[1]Indicator Data'!AC148&gt;CK$2,0,IF('[1]Indicator Data'!AC148&lt;CK$3,10,(CK$2-'[1]Indicator Data'!AC148)/(CK$2-CK$3)*10)),1))</f>
        <v>9.5</v>
      </c>
      <c r="CL147" s="47">
        <f t="shared" si="195"/>
        <v>6.7</v>
      </c>
      <c r="CM147" s="47">
        <f>IF('[1]Indicator Data'!X148="No data","x",ROUND(IF(LOG('[1]Indicator Data'!X148)&gt;CM$2,10,IF(LOG('[1]Indicator Data'!X148)&lt;CM$3,0,10-(CM$2-LOG('[1]Indicator Data'!X148))/(CM$2-CM$3)*10)),1))</f>
        <v>9</v>
      </c>
      <c r="CN147" s="47">
        <f>IF('[1]Indicator Data'!Y148="No data","x",ROUND(IF('[1]Indicator Data'!Y148&gt;CN$2,10,IF('[1]Indicator Data'!Y148&lt;CN$3,0,10-(CN$2-'[1]Indicator Data'!Y148)/(CN$2-CN$3)*10)),1))</f>
        <v>6.5</v>
      </c>
      <c r="CO147" s="47">
        <f>IF('[1]Indicator Data'!Z148="No data","x",ROUND(IF('[1]Indicator Data'!Z148&gt;CO$2,10,IF('[1]Indicator Data'!Z148&lt;CO$3,0,10-(CO$2-'[1]Indicator Data'!Z148)/(CO$2-CO$3)*10)),1))</f>
        <v>1.7</v>
      </c>
      <c r="CP147" s="47">
        <f>IF('[1]Indicator Data'!AA148="No data","x",ROUND(IF('[1]Indicator Data'!AA148&gt;CP$2,10,IF('[1]Indicator Data'!AA148&lt;CP$3,0,10-(CP$2-'[1]Indicator Data'!AA148)/(CP$2-CP$3)*10)),1))</f>
        <v>5.6</v>
      </c>
      <c r="CQ147" s="47">
        <f t="shared" si="211"/>
        <v>5.7</v>
      </c>
      <c r="CR147" s="47">
        <f t="shared" si="212"/>
        <v>6</v>
      </c>
      <c r="CS147" s="47">
        <f>IF('[1]Indicator Data'!AF148="No data","x",ROUND(IF('[1]Indicator Data'!AF148&gt;CS$2,10,IF('[1]Indicator Data'!AF148&lt;CS$3,0,10-(CS$2-'[1]Indicator Data'!AF148)/(CS$2-CS$3)*10)),1))</f>
        <v>4.7</v>
      </c>
      <c r="CT147" s="47">
        <f>IF('[1]Indicator Data'!AG148="No data","x",ROUND(IF('[1]Indicator Data'!AG148&gt;CT$2,10,IF('[1]Indicator Data'!AG148&lt;CT$3,0,10-(CT$2-'[1]Indicator Data'!AG148)/(CT$2-CT$3)*10)),1))</f>
        <v>6.4</v>
      </c>
      <c r="CU147" s="47">
        <f t="shared" si="213"/>
        <v>5.7</v>
      </c>
      <c r="CV147" s="47">
        <f>IF('[1]Indicator Data'!AB148="No data","x",ROUND(IF('[1]Indicator Data'!AB148&gt;CV$2,10,IF('[1]Indicator Data'!AB148&lt;CV$3,0,10-(CV$2-'[1]Indicator Data'!AB148)/(CV$2-CV$3)*10)),1))</f>
        <v>0.7</v>
      </c>
      <c r="CW147" s="47">
        <f t="shared" si="214"/>
        <v>5.2</v>
      </c>
      <c r="CX147" s="48">
        <f>IF('[1]Indicator Data'!AD148="No data","x",'[1]Indicator Data'!AD148/'[1]Indicator Data'!$CA148)</f>
        <v>3.258903558458638E-4</v>
      </c>
      <c r="CY147" s="47">
        <f t="shared" si="196"/>
        <v>6.7</v>
      </c>
      <c r="CZ147" s="47">
        <f>IF('[1]Indicator Data'!AE148="No data","x",ROUND(IF('[1]Indicator Data'!AE148&gt;CZ$2,0,IF('[1]Indicator Data'!AE148&lt;CZ$3,10,(CZ$2-'[1]Indicator Data'!AE148)/(CZ$2-CZ$3)*10)),1))</f>
        <v>6</v>
      </c>
      <c r="DA147" s="47">
        <f t="shared" si="215"/>
        <v>6.4</v>
      </c>
      <c r="DB147" s="47">
        <f t="shared" si="216"/>
        <v>5.8</v>
      </c>
      <c r="DC147" s="49">
        <f t="shared" si="197"/>
        <v>6.3</v>
      </c>
      <c r="DD147" s="51">
        <f t="shared" si="198"/>
        <v>3.6</v>
      </c>
      <c r="DE147" s="47">
        <f>ROUND(IF('[1]Indicator Data'!AH148=0,0,IF('[1]Indicator Data'!AH148&gt;DE$2,10,IF('[1]Indicator Data'!AH148&lt;DE$3,0,10-(DE$2-'[1]Indicator Data'!AH148)/(DE$2-DE$3)*10))),1)</f>
        <v>4.0999999999999996</v>
      </c>
      <c r="DF147" s="47">
        <f>ROUND(IF('[1]Indicator Data'!AI148=0,0,IF(LOG('[1]Indicator Data'!AI148)&gt;LOG(DF$2),10,IF(LOG('[1]Indicator Data'!AI148)&lt;LOG(DF$3),0,10-(LOG(DF$2)-LOG('[1]Indicator Data'!AI148))/(LOG(DF$2)-LOG(DF$3))*10))),1)</f>
        <v>2.4</v>
      </c>
      <c r="DG147" s="49">
        <f t="shared" si="199"/>
        <v>3.3</v>
      </c>
      <c r="DH147" s="47">
        <f>'[1]Indicator Data'!AJ148</f>
        <v>0</v>
      </c>
      <c r="DI147" s="47">
        <f>'[1]Indicator Data'!AK148</f>
        <v>0</v>
      </c>
      <c r="DJ147" s="49">
        <f t="shared" si="200"/>
        <v>0</v>
      </c>
      <c r="DK147" s="51">
        <f t="shared" si="201"/>
        <v>2.2999999999999998</v>
      </c>
      <c r="DL147" s="20"/>
      <c r="DM147" s="52"/>
    </row>
    <row r="148" spans="1:118" s="6" customFormat="1" x14ac:dyDescent="0.3">
      <c r="A148" s="44" t="str">
        <f>'[1]Indicator Data'!A149</f>
        <v>Saint Kitts and Nevis</v>
      </c>
      <c r="B148" s="45" t="str">
        <f>'[1]Indicator Data'!B149</f>
        <v>KNA</v>
      </c>
      <c r="C148" s="46">
        <f>ROUND(IF('[1]Indicator Data'!C149=0,0.1,IF(LOG('[1]Indicator Data'!C149)&gt;C$2,10,IF(LOG('[1]Indicator Data'!C149)&lt;C$3,0,10-(C$2-LOG('[1]Indicator Data'!C149))/(C$2-C$3)*10))),1)</f>
        <v>2.5</v>
      </c>
      <c r="D148" s="47">
        <f>ROUND(IF('[1]Indicator Data'!D149=0,0.1,IF(LOG('[1]Indicator Data'!D149)&gt;D$2,10,IF(LOG('[1]Indicator Data'!D149)&lt;D$3,0,10-(D$2-LOG('[1]Indicator Data'!D149))/(D$2-D$3)*10))),1)</f>
        <v>0.1</v>
      </c>
      <c r="E148" s="47">
        <f t="shared" si="158"/>
        <v>1.4</v>
      </c>
      <c r="F148" s="47">
        <f>IF('[1]Indicator Data'!E149="No data",0.1,(ROUND(IF('[1]Indicator Data'!E149=0,0,IF(LOG('[1]Indicator Data'!E149)&gt;F$2,10,IF(LOG('[1]Indicator Data'!E149)&lt;F$3,0,10-(F$2-LOG('[1]Indicator Data'!E149))/(F$2-F$3)*10))),1)))</f>
        <v>0.1</v>
      </c>
      <c r="G148" s="47">
        <f>ROUND(IF('[1]Indicator Data'!F149=0,0,IF(LOG('[1]Indicator Data'!F149)&gt;G$2,10,IF(LOG('[1]Indicator Data'!F149)&lt;G$3,0,10-(G$2-LOG('[1]Indicator Data'!F149))/(G$2-G$3)*10))),1)</f>
        <v>0</v>
      </c>
      <c r="H148" s="47">
        <f>ROUND(IF('[1]Indicator Data'!G149=0,0,IF(LOG('[1]Indicator Data'!G149)&gt;H$2,10,IF(LOG('[1]Indicator Data'!G149)&lt;H$3,0,10-(H$2-LOG('[1]Indicator Data'!G149))/(H$2-H$3)*10))),1)</f>
        <v>2.6</v>
      </c>
      <c r="I148" s="47">
        <f>ROUND(IF('[1]Indicator Data'!H149=0,0,IF(LOG('[1]Indicator Data'!H149)&gt;I$2,10,IF(LOG('[1]Indicator Data'!H149)&lt;I$3,0,10-(I$2-LOG('[1]Indicator Data'!H149))/(I$2-I$3)*10))),1)</f>
        <v>6.5</v>
      </c>
      <c r="J148" s="47">
        <f t="shared" si="159"/>
        <v>4.8</v>
      </c>
      <c r="K148" s="47">
        <f>ROUND(IF('[1]Indicator Data'!I149=0,0,IF(LOG('[1]Indicator Data'!I149)&gt;K$2,10,IF(LOG('[1]Indicator Data'!I149)&lt;K$3,0,10-(K$2-LOG('[1]Indicator Data'!I149))/(K$2-K$3)*10))),1)</f>
        <v>3</v>
      </c>
      <c r="L148" s="47">
        <f t="shared" si="160"/>
        <v>4</v>
      </c>
      <c r="M148" s="47">
        <f>ROUND(IF('[1]Indicator Data'!J149=0,0,IF(LOG('[1]Indicator Data'!J149)&gt;M$2,10,IF(LOG('[1]Indicator Data'!J149)&lt;M$3,0,10-(M$2-LOG('[1]Indicator Data'!J149))/(M$2-M$3)*10))),1)</f>
        <v>0</v>
      </c>
      <c r="N148" s="48">
        <f>'[1]Indicator Data'!C149/'[1]Indicator Data'!$CB149</f>
        <v>1.7867944341413888E-3</v>
      </c>
      <c r="O148" s="48">
        <f>'[1]Indicator Data'!D149/'[1]Indicator Data'!$CB149</f>
        <v>0</v>
      </c>
      <c r="P148" s="48" t="str">
        <f>IF(F148=0.1,"x",'[1]Indicator Data'!E149/'[1]Indicator Data'!$CB149)</f>
        <v>x</v>
      </c>
      <c r="Q148" s="48">
        <f>'[1]Indicator Data'!F149/'[1]Indicator Data'!$CB149</f>
        <v>0</v>
      </c>
      <c r="R148" s="48">
        <f>'[1]Indicator Data'!G149/'[1]Indicator Data'!$CB149</f>
        <v>1.8969912905779887E-2</v>
      </c>
      <c r="S148" s="48">
        <f>'[1]Indicator Data'!H149/'[1]Indicator Data'!$CB149</f>
        <v>5.990498812351544E-3</v>
      </c>
      <c r="T148" s="48">
        <f>'[1]Indicator Data'!I149/'[1]Indicator Data'!$CB149</f>
        <v>5.5315266681062398E-3</v>
      </c>
      <c r="U148" s="48">
        <f>'[1]Indicator Data'!J149/'[1]Indicator Data'!$CB149</f>
        <v>0</v>
      </c>
      <c r="V148" s="47">
        <f t="shared" si="161"/>
        <v>8.9</v>
      </c>
      <c r="W148" s="47">
        <f t="shared" si="162"/>
        <v>0</v>
      </c>
      <c r="X148" s="47">
        <f t="shared" si="163"/>
        <v>6.2</v>
      </c>
      <c r="Y148" s="47">
        <f t="shared" si="164"/>
        <v>0.1</v>
      </c>
      <c r="Z148" s="47">
        <f t="shared" si="165"/>
        <v>0</v>
      </c>
      <c r="AA148" s="47">
        <f t="shared" si="166"/>
        <v>10</v>
      </c>
      <c r="AB148" s="47">
        <f t="shared" si="167"/>
        <v>10</v>
      </c>
      <c r="AC148" s="47">
        <f t="shared" si="168"/>
        <v>10</v>
      </c>
      <c r="AD148" s="47">
        <f t="shared" si="169"/>
        <v>5.5</v>
      </c>
      <c r="AE148" s="47">
        <f t="shared" si="170"/>
        <v>8.6</v>
      </c>
      <c r="AF148" s="47">
        <f t="shared" si="171"/>
        <v>0</v>
      </c>
      <c r="AG148" s="47">
        <f>ROUND(IF('[1]Indicator Data'!K149=0,0,IF('[1]Indicator Data'!K149&gt;AG$2,10,IF('[1]Indicator Data'!K149&lt;AG$3,0,10-(AG$2-'[1]Indicator Data'!K149)/(AG$2-AG$3)*10))),1)</f>
        <v>0</v>
      </c>
      <c r="AH148" s="47">
        <f t="shared" si="172"/>
        <v>5.7</v>
      </c>
      <c r="AI148" s="47">
        <f t="shared" si="172"/>
        <v>0.1</v>
      </c>
      <c r="AJ148" s="47">
        <f t="shared" si="173"/>
        <v>6.3</v>
      </c>
      <c r="AK148" s="47">
        <f t="shared" si="173"/>
        <v>8.3000000000000007</v>
      </c>
      <c r="AL148" s="47">
        <f t="shared" si="174"/>
        <v>7.4</v>
      </c>
      <c r="AM148" s="47">
        <f t="shared" si="175"/>
        <v>4.3</v>
      </c>
      <c r="AN148" s="47">
        <f t="shared" si="176"/>
        <v>0</v>
      </c>
      <c r="AO148" s="49">
        <f t="shared" si="177"/>
        <v>4.2</v>
      </c>
      <c r="AP148" s="49">
        <f t="shared" si="202"/>
        <v>0.1</v>
      </c>
      <c r="AQ148" s="49">
        <f t="shared" si="178"/>
        <v>0</v>
      </c>
      <c r="AR148" s="49">
        <f t="shared" si="179"/>
        <v>6.9</v>
      </c>
      <c r="AS148" s="47">
        <f t="shared" si="180"/>
        <v>0</v>
      </c>
      <c r="AT148" s="47" t="str">
        <f>IF('[1]Indicator Data'!L149="No data","x",IF('[1]Indicator Data'!CC149&lt;1000,"x",ROUND((IF('[1]Indicator Data'!L149&gt;AT$2,10,IF('[1]Indicator Data'!L149&lt;AT$3,0,10-(AT$2-'[1]Indicator Data'!L149)/(AT$2-AT$3)*10))),1)))</f>
        <v>x</v>
      </c>
      <c r="AU148" s="49">
        <f t="shared" si="181"/>
        <v>0</v>
      </c>
      <c r="AV148" s="47" t="str">
        <f>IF('[1]Indicator Data'!M149="No data","x",ROUND(IF('[1]Indicator Data'!M149=0,0,IF(LOG('[1]Indicator Data'!M149)&gt;AV$2,10,IF(LOG('[1]Indicator Data'!M149)&lt;AV$3,0,10-(AV$2-LOG('[1]Indicator Data'!M149))/(AV$2-AV$3)*10))),1))</f>
        <v>x</v>
      </c>
      <c r="AW148" s="48" t="str">
        <f>IF(AV148="x","x",'[1]Indicator Data'!M149/'[1]Indicator Data'!$CB149)</f>
        <v>x</v>
      </c>
      <c r="AX148" s="47" t="str">
        <f t="shared" si="182"/>
        <v>x</v>
      </c>
      <c r="AY148" s="47" t="str">
        <f t="shared" si="203"/>
        <v>x</v>
      </c>
      <c r="AZ148" s="47" t="str">
        <f>IF('[1]Indicator Data'!N149="No data","x",ROUND(IF('[1]Indicator Data'!N149=0,0,IF(LOG('[1]Indicator Data'!N149)&gt;AZ$2,10,IF(LOG('[1]Indicator Data'!N149)&lt;AZ$3,0,10-(AZ$2-LOG('[1]Indicator Data'!N149))/(AZ$2-AZ$3)*10))),1))</f>
        <v>x</v>
      </c>
      <c r="BA148" s="48" t="str">
        <f>IF(AZ148="x","x",'[1]Indicator Data'!N149/'[1]Indicator Data'!$CB149)</f>
        <v>x</v>
      </c>
      <c r="BB148" s="47" t="str">
        <f t="shared" si="183"/>
        <v>x</v>
      </c>
      <c r="BC148" s="47" t="str">
        <f t="shared" si="204"/>
        <v>x</v>
      </c>
      <c r="BD148" s="47" t="str">
        <f>IF('[1]Indicator Data'!O149="No data","x",ROUND(IF('[1]Indicator Data'!O149=0,0,IF(LOG('[1]Indicator Data'!O149)&gt;BD$2,10,IF(LOG('[1]Indicator Data'!O149)&lt;BD$3,0,10-(BD$2-LOG('[1]Indicator Data'!O149))/(BD$2-BD$3)*10))),1))</f>
        <v>x</v>
      </c>
      <c r="BE148" s="48" t="str">
        <f>IF(BD148="x","x",'[1]Indicator Data'!O149/'[1]Indicator Data'!$CB149)</f>
        <v>x</v>
      </c>
      <c r="BF148" s="47" t="str">
        <f t="shared" si="184"/>
        <v>x</v>
      </c>
      <c r="BG148" s="47" t="str">
        <f t="shared" si="205"/>
        <v>x</v>
      </c>
      <c r="BH148" s="47" t="str">
        <f>IF('[1]Indicator Data'!P149="No data","x",ROUND(IF('[1]Indicator Data'!P149=0,0,IF(LOG('[1]Indicator Data'!P149)&gt;BH$2,10,IF(LOG('[1]Indicator Data'!P149)&lt;BH$3,0,10-(BH$2-LOG('[1]Indicator Data'!P149))/(BH$2-BH$3)*10))),1))</f>
        <v>x</v>
      </c>
      <c r="BI148" s="48" t="str">
        <f>IF(BH148="x","x",'[1]Indicator Data'!P149/'[1]Indicator Data'!$CB149)</f>
        <v>x</v>
      </c>
      <c r="BJ148" s="47" t="str">
        <f t="shared" si="185"/>
        <v>x</v>
      </c>
      <c r="BK148" s="47" t="str">
        <f t="shared" si="206"/>
        <v>x</v>
      </c>
      <c r="BL148" s="47" t="str">
        <f t="shared" si="207"/>
        <v>x</v>
      </c>
      <c r="BM148" s="47">
        <f>ROUND(IF('[1]Indicator Data'!Q149=0,0,IF(LOG('[1]Indicator Data'!Q149)&gt;BM$2,10,IF(LOG('[1]Indicator Data'!Q149)&lt;BM$3,0,10-(BM$2-LOG('[1]Indicator Data'!Q149))/(BM$2-BM$3)*10))),1)</f>
        <v>0</v>
      </c>
      <c r="BN148" s="50">
        <f>'[1]Indicator Data'!R149</f>
        <v>0</v>
      </c>
      <c r="BO148" s="47">
        <f t="shared" si="186"/>
        <v>0</v>
      </c>
      <c r="BP148" s="47">
        <f t="shared" si="187"/>
        <v>0</v>
      </c>
      <c r="BQ148" s="47">
        <f>ROUND(IF('[1]Indicator Data'!S149=0,0,IF(LOG('[1]Indicator Data'!S149)&gt;BQ$2,10,IF(LOG('[1]Indicator Data'!S149)&lt;BQ$3,0,10-(BQ$2-LOG('[1]Indicator Data'!S149))/(BQ$2-BQ$3)*10))),1)</f>
        <v>0</v>
      </c>
      <c r="BR148" s="50">
        <f>'[1]Indicator Data'!T149</f>
        <v>0</v>
      </c>
      <c r="BS148" s="47">
        <f t="shared" si="188"/>
        <v>0</v>
      </c>
      <c r="BT148" s="47">
        <f t="shared" si="189"/>
        <v>0</v>
      </c>
      <c r="BU148" s="47">
        <f t="shared" si="190"/>
        <v>0</v>
      </c>
      <c r="BV148" s="47">
        <f>ROUND(IF('[1]Indicator Data'!U149=0,0,IF(LOG('[1]Indicator Data'!U149)&gt;BV$2,10,IF(LOG('[1]Indicator Data'!U149)&lt;BV$3,0,10-(BV$2-LOG('[1]Indicator Data'!U149))/(BV$2-BV$3)*10))),1)</f>
        <v>4.4000000000000004</v>
      </c>
      <c r="BW148" s="48">
        <f>'[1]Indicator Data'!U149/'[1]Indicator Data'!$CB149</f>
        <v>0.20226013100122364</v>
      </c>
      <c r="BX148" s="47">
        <f t="shared" si="191"/>
        <v>2.2000000000000002</v>
      </c>
      <c r="BY148" s="47">
        <f t="shared" si="208"/>
        <v>3.4</v>
      </c>
      <c r="BZ148" s="47">
        <f>ROUND(IF('[1]Indicator Data'!V149=0,0,IF(LOG('[1]Indicator Data'!V149)&gt;BZ$2,10,IF(LOG('[1]Indicator Data'!V149)&lt;BZ$3,0,10-(BZ$2-LOG('[1]Indicator Data'!V149))/(BZ$2-BZ$3)*10))),1)</f>
        <v>4.8</v>
      </c>
      <c r="CA148" s="48">
        <f>IF('[1]Indicator Data'!V149/'[1]Indicator Data'!$CB149&gt;1,1,'[1]Indicator Data'!V149/'[1]Indicator Data'!$CB149)</f>
        <v>0.42276640050924924</v>
      </c>
      <c r="CB148" s="47">
        <f t="shared" si="192"/>
        <v>4.2</v>
      </c>
      <c r="CC148" s="47">
        <f t="shared" si="209"/>
        <v>4.5</v>
      </c>
      <c r="CD148" s="47">
        <f>ROUND(IF('[1]Indicator Data'!W149=0,0,IF(LOG('[1]Indicator Data'!W149)&gt;CD$2,10,IF(LOG('[1]Indicator Data'!W149)&lt;CD$3,0,10-(CD$2-LOG('[1]Indicator Data'!W149))/(CD$2-CD$3)*10))),1)</f>
        <v>5</v>
      </c>
      <c r="CE148" s="48">
        <f>'[1]Indicator Data'!W149/'[1]Indicator Data'!$CB149</f>
        <v>0.584329463094724</v>
      </c>
      <c r="CF148" s="47">
        <f t="shared" si="193"/>
        <v>5.8</v>
      </c>
      <c r="CG148" s="47">
        <f t="shared" si="210"/>
        <v>5.4</v>
      </c>
      <c r="CH148" s="47">
        <f t="shared" si="194"/>
        <v>3.6</v>
      </c>
      <c r="CI148" s="47">
        <f>IF('[1]Indicator Data'!BR149="No data","x",ROUND(IF('[1]Indicator Data'!BR149&gt;CI$2,0,IF('[1]Indicator Data'!BR149&lt;CI$3,10,(CI$2-'[1]Indicator Data'!BR149)/(CI$2-CI$3)*10)),1))</f>
        <v>0.9</v>
      </c>
      <c r="CJ148" s="47">
        <f>IF('[1]Indicator Data'!BS149="No data","x",ROUND(IF('[1]Indicator Data'!BS149&gt;CJ$2,0,IF('[1]Indicator Data'!BS149&lt;CJ$3,10,(CJ$2-'[1]Indicator Data'!BS149)/(CJ$2-CJ$3)*10)),1))</f>
        <v>0.2</v>
      </c>
      <c r="CK148" s="47" t="str">
        <f>IF('[1]Indicator Data'!AC149="No data","x",ROUND(IF('[1]Indicator Data'!AC149&gt;CK$2,0,IF('[1]Indicator Data'!AC149&lt;CK$3,10,(CK$2-'[1]Indicator Data'!AC149)/(CK$2-CK$3)*10)),1))</f>
        <v>x</v>
      </c>
      <c r="CL148" s="47">
        <f t="shared" si="195"/>
        <v>0.6</v>
      </c>
      <c r="CM148" s="47">
        <f>IF('[1]Indicator Data'!X149="No data","x",ROUND(IF(LOG('[1]Indicator Data'!X149)&gt;CM$2,10,IF(LOG('[1]Indicator Data'!X149)&lt;CM$3,0,10-(CM$2-LOG('[1]Indicator Data'!X149))/(CM$2-CM$3)*10)),1))</f>
        <v>7.7</v>
      </c>
      <c r="CN148" s="47">
        <f>IF('[1]Indicator Data'!Y149="No data","x",ROUND(IF('[1]Indicator Data'!Y149&gt;CN$2,10,IF('[1]Indicator Data'!Y149&lt;CN$3,0,10-(CN$2-'[1]Indicator Data'!Y149)/(CN$2-CN$3)*10)),1))</f>
        <v>1.6</v>
      </c>
      <c r="CO148" s="47">
        <f>IF('[1]Indicator Data'!Z149="No data","x",ROUND(IF('[1]Indicator Data'!Z149&gt;CO$2,10,IF('[1]Indicator Data'!Z149&lt;CO$3,0,10-(CO$2-'[1]Indicator Data'!Z149)/(CO$2-CO$3)*10)),1))</f>
        <v>3.1</v>
      </c>
      <c r="CP148" s="47" t="str">
        <f>IF('[1]Indicator Data'!AA149="No data","x",ROUND(IF('[1]Indicator Data'!AA149&gt;CP$2,10,IF('[1]Indicator Data'!AA149&lt;CP$3,0,10-(CP$2-'[1]Indicator Data'!AA149)/(CP$2-CP$3)*10)),1))</f>
        <v>x</v>
      </c>
      <c r="CQ148" s="47">
        <f t="shared" si="211"/>
        <v>4.0999999999999996</v>
      </c>
      <c r="CR148" s="47">
        <f t="shared" si="212"/>
        <v>2.9</v>
      </c>
      <c r="CS148" s="47" t="str">
        <f>IF('[1]Indicator Data'!AF149="No data","x",ROUND(IF('[1]Indicator Data'!AF149&gt;CS$2,10,IF('[1]Indicator Data'!AF149&lt;CS$3,0,10-(CS$2-'[1]Indicator Data'!AF149)/(CS$2-CS$3)*10)),1))</f>
        <v>x</v>
      </c>
      <c r="CT148" s="47" t="str">
        <f>IF('[1]Indicator Data'!AG149="No data","x",ROUND(IF('[1]Indicator Data'!AG149&gt;CT$2,10,IF('[1]Indicator Data'!AG149&lt;CT$3,0,10-(CT$2-'[1]Indicator Data'!AG149)/(CT$2-CT$3)*10)),1))</f>
        <v>x</v>
      </c>
      <c r="CU148" s="47">
        <f t="shared" si="213"/>
        <v>4.0999999999999996</v>
      </c>
      <c r="CV148" s="47">
        <f>IF('[1]Indicator Data'!AB149="No data","x",ROUND(IF('[1]Indicator Data'!AB149&gt;CV$2,10,IF('[1]Indicator Data'!AB149&lt;CV$3,0,10-(CV$2-'[1]Indicator Data'!AB149)/(CV$2-CV$3)*10)),1))</f>
        <v>0.1</v>
      </c>
      <c r="CW148" s="47">
        <f t="shared" si="214"/>
        <v>0.4</v>
      </c>
      <c r="CX148" s="48" t="str">
        <f>IF('[1]Indicator Data'!AD149="No data","x",'[1]Indicator Data'!AD149/'[1]Indicator Data'!$CA149)</f>
        <v>x</v>
      </c>
      <c r="CY148" s="47" t="str">
        <f t="shared" si="196"/>
        <v>x</v>
      </c>
      <c r="CZ148" s="47">
        <f>IF('[1]Indicator Data'!AE149="No data","x",ROUND(IF('[1]Indicator Data'!AE149&gt;CZ$2,0,IF('[1]Indicator Data'!AE149&lt;CZ$3,10,(CZ$2-'[1]Indicator Data'!AE149)/(CZ$2-CZ$3)*10)),1))</f>
        <v>2</v>
      </c>
      <c r="DA148" s="47">
        <f t="shared" si="215"/>
        <v>2</v>
      </c>
      <c r="DB148" s="47">
        <f t="shared" si="216"/>
        <v>2.2000000000000002</v>
      </c>
      <c r="DC148" s="49">
        <f t="shared" si="197"/>
        <v>2.9</v>
      </c>
      <c r="DD148" s="51">
        <f t="shared" si="198"/>
        <v>2.8</v>
      </c>
      <c r="DE148" s="47">
        <f>ROUND(IF('[1]Indicator Data'!AH149=0,0,IF('[1]Indicator Data'!AH149&gt;DE$2,10,IF('[1]Indicator Data'!AH149&lt;DE$3,0,10-(DE$2-'[1]Indicator Data'!AH149)/(DE$2-DE$3)*10))),1)</f>
        <v>0</v>
      </c>
      <c r="DF148" s="47">
        <f>ROUND(IF('[1]Indicator Data'!AI149=0,0,IF(LOG('[1]Indicator Data'!AI149)&gt;LOG(DF$2),10,IF(LOG('[1]Indicator Data'!AI149)&lt;LOG(DF$3),0,10-(LOG(DF$2)-LOG('[1]Indicator Data'!AI149))/(LOG(DF$2)-LOG(DF$3))*10))),1)</f>
        <v>0</v>
      </c>
      <c r="DG148" s="49">
        <f t="shared" si="199"/>
        <v>0</v>
      </c>
      <c r="DH148" s="47">
        <f>'[1]Indicator Data'!AJ149</f>
        <v>0</v>
      </c>
      <c r="DI148" s="47">
        <f>'[1]Indicator Data'!AK149</f>
        <v>0</v>
      </c>
      <c r="DJ148" s="49">
        <f t="shared" si="200"/>
        <v>0</v>
      </c>
      <c r="DK148" s="51">
        <f t="shared" si="201"/>
        <v>0</v>
      </c>
      <c r="DL148" s="20"/>
      <c r="DM148" s="52"/>
    </row>
    <row r="149" spans="1:118" s="6" customFormat="1" x14ac:dyDescent="0.3">
      <c r="A149" s="44" t="str">
        <f>'[1]Indicator Data'!A150</f>
        <v>Saint Lucia</v>
      </c>
      <c r="B149" s="45" t="str">
        <f>'[1]Indicator Data'!B150</f>
        <v>LCA</v>
      </c>
      <c r="C149" s="46">
        <f>ROUND(IF('[1]Indicator Data'!C150=0,0.1,IF(LOG('[1]Indicator Data'!C150)&gt;C$2,10,IF(LOG('[1]Indicator Data'!C150)&lt;C$3,0,10-(C$2-LOG('[1]Indicator Data'!C150))/(C$2-C$3)*10))),1)</f>
        <v>3.8</v>
      </c>
      <c r="D149" s="47">
        <f>ROUND(IF('[1]Indicator Data'!D150=0,0.1,IF(LOG('[1]Indicator Data'!D150)&gt;D$2,10,IF(LOG('[1]Indicator Data'!D150)&lt;D$3,0,10-(D$2-LOG('[1]Indicator Data'!D150))/(D$2-D$3)*10))),1)</f>
        <v>0.1</v>
      </c>
      <c r="E149" s="47">
        <f t="shared" si="158"/>
        <v>2.1</v>
      </c>
      <c r="F149" s="47">
        <f>IF('[1]Indicator Data'!E150="No data",0.1,(ROUND(IF('[1]Indicator Data'!E150=0,0,IF(LOG('[1]Indicator Data'!E150)&gt;F$2,10,IF(LOG('[1]Indicator Data'!E150)&lt;F$3,0,10-(F$2-LOG('[1]Indicator Data'!E150))/(F$2-F$3)*10))),1)))</f>
        <v>0.1</v>
      </c>
      <c r="G149" s="47">
        <f>ROUND(IF('[1]Indicator Data'!F150=0,0,IF(LOG('[1]Indicator Data'!F150)&gt;G$2,10,IF(LOG('[1]Indicator Data'!F150)&lt;G$3,0,10-(G$2-LOG('[1]Indicator Data'!F150))/(G$2-G$3)*10))),1)</f>
        <v>0</v>
      </c>
      <c r="H149" s="47">
        <f>ROUND(IF('[1]Indicator Data'!G150=0,0,IF(LOG('[1]Indicator Data'!G150)&gt;H$2,10,IF(LOG('[1]Indicator Data'!G150)&lt;H$3,0,10-(H$2-LOG('[1]Indicator Data'!G150))/(H$2-H$3)*10))),1)</f>
        <v>3.5</v>
      </c>
      <c r="I149" s="47">
        <f>ROUND(IF('[1]Indicator Data'!H150=0,0,IF(LOG('[1]Indicator Data'!H150)&gt;I$2,10,IF(LOG('[1]Indicator Data'!H150)&lt;I$3,0,10-(I$2-LOG('[1]Indicator Data'!H150))/(I$2-I$3)*10))),1)</f>
        <v>6.5</v>
      </c>
      <c r="J149" s="47">
        <f t="shared" si="159"/>
        <v>5.2</v>
      </c>
      <c r="K149" s="47">
        <f>ROUND(IF('[1]Indicator Data'!I150=0,0,IF(LOG('[1]Indicator Data'!I150)&gt;K$2,10,IF(LOG('[1]Indicator Data'!I150)&lt;K$3,0,10-(K$2-LOG('[1]Indicator Data'!I150))/(K$2-K$3)*10))),1)</f>
        <v>3.5</v>
      </c>
      <c r="L149" s="47">
        <f t="shared" si="160"/>
        <v>4.4000000000000004</v>
      </c>
      <c r="M149" s="47">
        <f>ROUND(IF('[1]Indicator Data'!J150=0,0,IF(LOG('[1]Indicator Data'!J150)&gt;M$2,10,IF(LOG('[1]Indicator Data'!J150)&lt;M$3,0,10-(M$2-LOG('[1]Indicator Data'!J150))/(M$2-M$3)*10))),1)</f>
        <v>0</v>
      </c>
      <c r="N149" s="48">
        <f>'[1]Indicator Data'!C150/'[1]Indicator Data'!$CB150</f>
        <v>1.7361454671760673E-3</v>
      </c>
      <c r="O149" s="48">
        <f>'[1]Indicator Data'!D150/'[1]Indicator Data'!$CB150</f>
        <v>0</v>
      </c>
      <c r="P149" s="48" t="str">
        <f>IF(F149=0.1,"x",'[1]Indicator Data'!E150/'[1]Indicator Data'!$CB150)</f>
        <v>x</v>
      </c>
      <c r="Q149" s="48">
        <f>'[1]Indicator Data'!F150/'[1]Indicator Data'!$CB150</f>
        <v>0</v>
      </c>
      <c r="R149" s="48">
        <f>'[1]Indicator Data'!G150/'[1]Indicator Data'!$CB150</f>
        <v>1.3988345882950719E-2</v>
      </c>
      <c r="S149" s="48">
        <f>'[1]Indicator Data'!H150/'[1]Indicator Data'!$CB150</f>
        <v>1.998335126135817E-3</v>
      </c>
      <c r="T149" s="48">
        <f>'[1]Indicator Data'!I150/'[1]Indicator Data'!$CB150</f>
        <v>3.0237568851723524E-3</v>
      </c>
      <c r="U149" s="48">
        <f>'[1]Indicator Data'!J150/'[1]Indicator Data'!$CB150</f>
        <v>0</v>
      </c>
      <c r="V149" s="47">
        <f t="shared" si="161"/>
        <v>8.6999999999999993</v>
      </c>
      <c r="W149" s="47">
        <f t="shared" si="162"/>
        <v>0</v>
      </c>
      <c r="X149" s="47">
        <f t="shared" si="163"/>
        <v>5.9</v>
      </c>
      <c r="Y149" s="47">
        <f t="shared" si="164"/>
        <v>0.1</v>
      </c>
      <c r="Z149" s="47">
        <f t="shared" si="165"/>
        <v>0</v>
      </c>
      <c r="AA149" s="47">
        <f t="shared" si="166"/>
        <v>7.8</v>
      </c>
      <c r="AB149" s="47">
        <f t="shared" si="167"/>
        <v>4</v>
      </c>
      <c r="AC149" s="47">
        <f t="shared" si="168"/>
        <v>6.3</v>
      </c>
      <c r="AD149" s="47">
        <f t="shared" si="169"/>
        <v>3</v>
      </c>
      <c r="AE149" s="47">
        <f t="shared" si="170"/>
        <v>4.9000000000000004</v>
      </c>
      <c r="AF149" s="47">
        <f t="shared" si="171"/>
        <v>0</v>
      </c>
      <c r="AG149" s="47">
        <f>ROUND(IF('[1]Indicator Data'!K150=0,0,IF('[1]Indicator Data'!K150&gt;AG$2,10,IF('[1]Indicator Data'!K150&lt;AG$3,0,10-(AG$2-'[1]Indicator Data'!K150)/(AG$2-AG$3)*10))),1)</f>
        <v>1</v>
      </c>
      <c r="AH149" s="47">
        <f t="shared" si="172"/>
        <v>6.3</v>
      </c>
      <c r="AI149" s="47">
        <f t="shared" si="172"/>
        <v>0.1</v>
      </c>
      <c r="AJ149" s="47">
        <f t="shared" si="173"/>
        <v>5.7</v>
      </c>
      <c r="AK149" s="47">
        <f t="shared" si="173"/>
        <v>5.3</v>
      </c>
      <c r="AL149" s="47">
        <f t="shared" si="174"/>
        <v>5.5</v>
      </c>
      <c r="AM149" s="47">
        <f t="shared" si="175"/>
        <v>3.3</v>
      </c>
      <c r="AN149" s="47">
        <f t="shared" si="176"/>
        <v>0</v>
      </c>
      <c r="AO149" s="49">
        <f t="shared" si="177"/>
        <v>4.3</v>
      </c>
      <c r="AP149" s="49">
        <f t="shared" si="202"/>
        <v>0.1</v>
      </c>
      <c r="AQ149" s="49">
        <f t="shared" si="178"/>
        <v>0</v>
      </c>
      <c r="AR149" s="49">
        <f t="shared" si="179"/>
        <v>4.7</v>
      </c>
      <c r="AS149" s="47">
        <f t="shared" si="180"/>
        <v>0.5</v>
      </c>
      <c r="AT149" s="47" t="str">
        <f>IF('[1]Indicator Data'!L150="No data","x",IF('[1]Indicator Data'!CC150&lt;1000,"x",ROUND((IF('[1]Indicator Data'!L150&gt;AT$2,10,IF('[1]Indicator Data'!L150&lt;AT$3,0,10-(AT$2-'[1]Indicator Data'!L150)/(AT$2-AT$3)*10))),1)))</f>
        <v>x</v>
      </c>
      <c r="AU149" s="49">
        <f t="shared" si="181"/>
        <v>0.5</v>
      </c>
      <c r="AV149" s="47" t="str">
        <f>IF('[1]Indicator Data'!M150="No data","x",ROUND(IF('[1]Indicator Data'!M150=0,0,IF(LOG('[1]Indicator Data'!M150)&gt;AV$2,10,IF(LOG('[1]Indicator Data'!M150)&lt;AV$3,0,10-(AV$2-LOG('[1]Indicator Data'!M150))/(AV$2-AV$3)*10))),1))</f>
        <v>x</v>
      </c>
      <c r="AW149" s="48" t="str">
        <f>IF(AV149="x","x",'[1]Indicator Data'!M150/'[1]Indicator Data'!$CB150)</f>
        <v>x</v>
      </c>
      <c r="AX149" s="47" t="str">
        <f t="shared" si="182"/>
        <v>x</v>
      </c>
      <c r="AY149" s="47" t="str">
        <f t="shared" si="203"/>
        <v>x</v>
      </c>
      <c r="AZ149" s="47" t="str">
        <f>IF('[1]Indicator Data'!N150="No data","x",ROUND(IF('[1]Indicator Data'!N150=0,0,IF(LOG('[1]Indicator Data'!N150)&gt;AZ$2,10,IF(LOG('[1]Indicator Data'!N150)&lt;AZ$3,0,10-(AZ$2-LOG('[1]Indicator Data'!N150))/(AZ$2-AZ$3)*10))),1))</f>
        <v>x</v>
      </c>
      <c r="BA149" s="48" t="str">
        <f>IF(AZ149="x","x",'[1]Indicator Data'!N150/'[1]Indicator Data'!$CB150)</f>
        <v>x</v>
      </c>
      <c r="BB149" s="47" t="str">
        <f t="shared" si="183"/>
        <v>x</v>
      </c>
      <c r="BC149" s="47" t="str">
        <f t="shared" si="204"/>
        <v>x</v>
      </c>
      <c r="BD149" s="47" t="str">
        <f>IF('[1]Indicator Data'!O150="No data","x",ROUND(IF('[1]Indicator Data'!O150=0,0,IF(LOG('[1]Indicator Data'!O150)&gt;BD$2,10,IF(LOG('[1]Indicator Data'!O150)&lt;BD$3,0,10-(BD$2-LOG('[1]Indicator Data'!O150))/(BD$2-BD$3)*10))),1))</f>
        <v>x</v>
      </c>
      <c r="BE149" s="48" t="str">
        <f>IF(BD149="x","x",'[1]Indicator Data'!O150/'[1]Indicator Data'!$CB150)</f>
        <v>x</v>
      </c>
      <c r="BF149" s="47" t="str">
        <f t="shared" si="184"/>
        <v>x</v>
      </c>
      <c r="BG149" s="47" t="str">
        <f t="shared" si="205"/>
        <v>x</v>
      </c>
      <c r="BH149" s="47" t="str">
        <f>IF('[1]Indicator Data'!P150="No data","x",ROUND(IF('[1]Indicator Data'!P150=0,0,IF(LOG('[1]Indicator Data'!P150)&gt;BH$2,10,IF(LOG('[1]Indicator Data'!P150)&lt;BH$3,0,10-(BH$2-LOG('[1]Indicator Data'!P150))/(BH$2-BH$3)*10))),1))</f>
        <v>x</v>
      </c>
      <c r="BI149" s="48" t="str">
        <f>IF(BH149="x","x",'[1]Indicator Data'!P150/'[1]Indicator Data'!$CB150)</f>
        <v>x</v>
      </c>
      <c r="BJ149" s="47" t="str">
        <f t="shared" si="185"/>
        <v>x</v>
      </c>
      <c r="BK149" s="47" t="str">
        <f t="shared" si="206"/>
        <v>x</v>
      </c>
      <c r="BL149" s="47" t="str">
        <f t="shared" si="207"/>
        <v>x</v>
      </c>
      <c r="BM149" s="47">
        <f>ROUND(IF('[1]Indicator Data'!Q150=0,0,IF(LOG('[1]Indicator Data'!Q150)&gt;BM$2,10,IF(LOG('[1]Indicator Data'!Q150)&lt;BM$3,0,10-(BM$2-LOG('[1]Indicator Data'!Q150))/(BM$2-BM$3)*10))),1)</f>
        <v>0</v>
      </c>
      <c r="BN149" s="50">
        <f>'[1]Indicator Data'!R150</f>
        <v>0</v>
      </c>
      <c r="BO149" s="47">
        <f t="shared" si="186"/>
        <v>0</v>
      </c>
      <c r="BP149" s="47">
        <f t="shared" si="187"/>
        <v>0</v>
      </c>
      <c r="BQ149" s="47">
        <f>ROUND(IF('[1]Indicator Data'!S150=0,0,IF(LOG('[1]Indicator Data'!S150)&gt;BQ$2,10,IF(LOG('[1]Indicator Data'!S150)&lt;BQ$3,0,10-(BQ$2-LOG('[1]Indicator Data'!S150))/(BQ$2-BQ$3)*10))),1)</f>
        <v>0</v>
      </c>
      <c r="BR149" s="50">
        <f>'[1]Indicator Data'!T150</f>
        <v>0</v>
      </c>
      <c r="BS149" s="47">
        <f t="shared" si="188"/>
        <v>0</v>
      </c>
      <c r="BT149" s="47">
        <f t="shared" si="189"/>
        <v>0</v>
      </c>
      <c r="BU149" s="47">
        <f t="shared" si="190"/>
        <v>0</v>
      </c>
      <c r="BV149" s="47">
        <f>ROUND(IF('[1]Indicator Data'!U150=0,0,IF(LOG('[1]Indicator Data'!U150)&gt;BV$2,10,IF(LOG('[1]Indicator Data'!U150)&lt;BV$3,0,10-(BV$2-LOG('[1]Indicator Data'!U150))/(BV$2-BV$3)*10))),1)</f>
        <v>6</v>
      </c>
      <c r="BW149" s="48">
        <f>'[1]Indicator Data'!U150/'[1]Indicator Data'!$CB150</f>
        <v>0.85424786079924753</v>
      </c>
      <c r="BX149" s="47">
        <f t="shared" si="191"/>
        <v>9.5</v>
      </c>
      <c r="BY149" s="47">
        <f t="shared" si="208"/>
        <v>8.1999999999999993</v>
      </c>
      <c r="BZ149" s="47">
        <f>ROUND(IF('[1]Indicator Data'!V150=0,0,IF(LOG('[1]Indicator Data'!V150)&gt;BZ$2,10,IF(LOG('[1]Indicator Data'!V150)&lt;BZ$3,0,10-(BZ$2-LOG('[1]Indicator Data'!V150))/(BZ$2-BZ$3)*10))),1)</f>
        <v>6.1</v>
      </c>
      <c r="CA149" s="48">
        <f>IF('[1]Indicator Data'!V150/'[1]Indicator Data'!$CB150&gt;1,1,'[1]Indicator Data'!V150/'[1]Indicator Data'!$CB150)</f>
        <v>0.93485668506316255</v>
      </c>
      <c r="CB149" s="47">
        <f t="shared" si="192"/>
        <v>9.3000000000000007</v>
      </c>
      <c r="CC149" s="47">
        <f t="shared" si="209"/>
        <v>8.1</v>
      </c>
      <c r="CD149" s="47">
        <f>ROUND(IF('[1]Indicator Data'!W150=0,0,IF(LOG('[1]Indicator Data'!W150)&gt;CD$2,10,IF(LOG('[1]Indicator Data'!W150)&lt;CD$3,0,10-(CD$2-LOG('[1]Indicator Data'!W150))/(CD$2-CD$3)*10))),1)</f>
        <v>6</v>
      </c>
      <c r="CE149" s="48">
        <f>'[1]Indicator Data'!W150/'[1]Indicator Data'!$CB150</f>
        <v>0.84685463324126065</v>
      </c>
      <c r="CF149" s="47">
        <f t="shared" si="193"/>
        <v>8.5</v>
      </c>
      <c r="CG149" s="47">
        <f t="shared" si="210"/>
        <v>7.5</v>
      </c>
      <c r="CH149" s="47">
        <f t="shared" si="194"/>
        <v>6.8</v>
      </c>
      <c r="CI149" s="47">
        <f>IF('[1]Indicator Data'!BR150="No data","x",ROUND(IF('[1]Indicator Data'!BR150&gt;CI$2,0,IF('[1]Indicator Data'!BR150&lt;CI$3,10,(CI$2-'[1]Indicator Data'!BR150)/(CI$2-CI$3)*10)),1))</f>
        <v>1.3</v>
      </c>
      <c r="CJ149" s="47">
        <f>IF('[1]Indicator Data'!BS150="No data","x",ROUND(IF('[1]Indicator Data'!BS150&gt;CJ$2,0,IF('[1]Indicator Data'!BS150&lt;CJ$3,10,(CJ$2-'[1]Indicator Data'!BS150)/(CJ$2-CJ$3)*10)),1))</f>
        <v>0.3</v>
      </c>
      <c r="CK149" s="47">
        <f>IF('[1]Indicator Data'!AC150="No data","x",ROUND(IF('[1]Indicator Data'!AC150&gt;CK$2,0,IF('[1]Indicator Data'!AC150&lt;CK$3,10,(CK$2-'[1]Indicator Data'!AC150)/(CK$2-CK$3)*10)),1))</f>
        <v>1.3</v>
      </c>
      <c r="CL149" s="47">
        <f t="shared" si="195"/>
        <v>1</v>
      </c>
      <c r="CM149" s="47">
        <f>IF('[1]Indicator Data'!X150="No data","x",ROUND(IF(LOG('[1]Indicator Data'!X150)&gt;CM$2,10,IF(LOG('[1]Indicator Data'!X150)&lt;CM$3,0,10-(CM$2-LOG('[1]Indicator Data'!X150))/(CM$2-CM$3)*10)),1))</f>
        <v>8.1999999999999993</v>
      </c>
      <c r="CN149" s="47">
        <f>IF('[1]Indicator Data'!Y150="No data","x",ROUND(IF('[1]Indicator Data'!Y150&gt;CN$2,10,IF('[1]Indicator Data'!Y150&lt;CN$3,0,10-(CN$2-'[1]Indicator Data'!Y150)/(CN$2-CN$3)*10)),1))</f>
        <v>1.8</v>
      </c>
      <c r="CO149" s="47">
        <f>IF('[1]Indicator Data'!Z150="No data","x",ROUND(IF('[1]Indicator Data'!Z150&gt;CO$2,10,IF('[1]Indicator Data'!Z150&lt;CO$3,0,10-(CO$2-'[1]Indicator Data'!Z150)/(CO$2-CO$3)*10)),1))</f>
        <v>1.9</v>
      </c>
      <c r="CP149" s="47" t="str">
        <f>IF('[1]Indicator Data'!AA150="No data","x",ROUND(IF('[1]Indicator Data'!AA150&gt;CP$2,10,IF('[1]Indicator Data'!AA150&lt;CP$3,0,10-(CP$2-'[1]Indicator Data'!AA150)/(CP$2-CP$3)*10)),1))</f>
        <v>x</v>
      </c>
      <c r="CQ149" s="47">
        <f t="shared" si="211"/>
        <v>4</v>
      </c>
      <c r="CR149" s="47">
        <f t="shared" si="212"/>
        <v>3</v>
      </c>
      <c r="CS149" s="47">
        <f>IF('[1]Indicator Data'!AF150="No data","x",ROUND(IF('[1]Indicator Data'!AF150&gt;CS$2,10,IF('[1]Indicator Data'!AF150&lt;CS$3,0,10-(CS$2-'[1]Indicator Data'!AF150)/(CS$2-CS$3)*10)),1))</f>
        <v>1.2</v>
      </c>
      <c r="CT149" s="47">
        <f>IF('[1]Indicator Data'!AG150="No data","x",ROUND(IF('[1]Indicator Data'!AG150&gt;CT$2,10,IF('[1]Indicator Data'!AG150&lt;CT$3,0,10-(CT$2-'[1]Indicator Data'!AG150)/(CT$2-CT$3)*10)),1))</f>
        <v>0.6</v>
      </c>
      <c r="CU149" s="47">
        <f t="shared" si="213"/>
        <v>2.7</v>
      </c>
      <c r="CV149" s="47">
        <f>IF('[1]Indicator Data'!AB150="No data","x",ROUND(IF('[1]Indicator Data'!AB150&gt;CV$2,10,IF('[1]Indicator Data'!AB150&lt;CV$3,0,10-(CV$2-'[1]Indicator Data'!AB150)/(CV$2-CV$3)*10)),1))</f>
        <v>0.3</v>
      </c>
      <c r="CW149" s="47">
        <f t="shared" si="214"/>
        <v>0.8</v>
      </c>
      <c r="CX149" s="48">
        <f>IF('[1]Indicator Data'!AD150="No data","x",'[1]Indicator Data'!AD150/'[1]Indicator Data'!$CA150)</f>
        <v>1.3614407310392151E-4</v>
      </c>
      <c r="CY149" s="47">
        <f t="shared" si="196"/>
        <v>8.6</v>
      </c>
      <c r="CZ149" s="47">
        <f>IF('[1]Indicator Data'!AE150="No data","x",ROUND(IF('[1]Indicator Data'!AE150&gt;CZ$2,0,IF('[1]Indicator Data'!AE150&lt;CZ$3,10,(CZ$2-'[1]Indicator Data'!AE150)/(CZ$2-CZ$3)*10)),1))</f>
        <v>2</v>
      </c>
      <c r="DA149" s="47">
        <f t="shared" si="215"/>
        <v>5.3</v>
      </c>
      <c r="DB149" s="47">
        <f t="shared" si="216"/>
        <v>2.9</v>
      </c>
      <c r="DC149" s="49">
        <f t="shared" si="197"/>
        <v>4.5</v>
      </c>
      <c r="DD149" s="51">
        <f t="shared" si="198"/>
        <v>2.6</v>
      </c>
      <c r="DE149" s="47">
        <f>ROUND(IF('[1]Indicator Data'!AH150=0,0,IF('[1]Indicator Data'!AH150&gt;DE$2,10,IF('[1]Indicator Data'!AH150&lt;DE$3,0,10-(DE$2-'[1]Indicator Data'!AH150)/(DE$2-DE$3)*10))),1)</f>
        <v>0</v>
      </c>
      <c r="DF149" s="47">
        <f>ROUND(IF('[1]Indicator Data'!AI150=0,0,IF(LOG('[1]Indicator Data'!AI150)&gt;LOG(DF$2),10,IF(LOG('[1]Indicator Data'!AI150)&lt;LOG(DF$3),0,10-(LOG(DF$2)-LOG('[1]Indicator Data'!AI150))/(LOG(DF$2)-LOG(DF$3))*10))),1)</f>
        <v>0</v>
      </c>
      <c r="DG149" s="49">
        <f t="shared" si="199"/>
        <v>0</v>
      </c>
      <c r="DH149" s="47">
        <f>'[1]Indicator Data'!AJ150</f>
        <v>0</v>
      </c>
      <c r="DI149" s="47">
        <f>'[1]Indicator Data'!AK150</f>
        <v>0</v>
      </c>
      <c r="DJ149" s="49">
        <f t="shared" si="200"/>
        <v>0</v>
      </c>
      <c r="DK149" s="51">
        <f t="shared" si="201"/>
        <v>0</v>
      </c>
      <c r="DL149" s="20"/>
      <c r="DM149" s="52"/>
    </row>
    <row r="150" spans="1:118" s="6" customFormat="1" x14ac:dyDescent="0.3">
      <c r="A150" s="44" t="str">
        <f>'[1]Indicator Data'!A151</f>
        <v>Saint Vincent and the Grenadines</v>
      </c>
      <c r="B150" s="45" t="str">
        <f>'[1]Indicator Data'!B151</f>
        <v>VCT</v>
      </c>
      <c r="C150" s="46">
        <f>ROUND(IF('[1]Indicator Data'!C151=0,0.1,IF(LOG('[1]Indicator Data'!C151)&gt;C$2,10,IF(LOG('[1]Indicator Data'!C151)&lt;C$3,0,10-(C$2-LOG('[1]Indicator Data'!C151))/(C$2-C$3)*10))),1)</f>
        <v>3.3</v>
      </c>
      <c r="D150" s="47">
        <f>ROUND(IF('[1]Indicator Data'!D151=0,0.1,IF(LOG('[1]Indicator Data'!D151)&gt;D$2,10,IF(LOG('[1]Indicator Data'!D151)&lt;D$3,0,10-(D$2-LOG('[1]Indicator Data'!D151))/(D$2-D$3)*10))),1)</f>
        <v>0.1</v>
      </c>
      <c r="E150" s="47">
        <f t="shared" si="158"/>
        <v>1.8</v>
      </c>
      <c r="F150" s="47">
        <f>IF('[1]Indicator Data'!E151="No data",0.1,(ROUND(IF('[1]Indicator Data'!E151=0,0,IF(LOG('[1]Indicator Data'!E151)&gt;F$2,10,IF(LOG('[1]Indicator Data'!E151)&lt;F$3,0,10-(F$2-LOG('[1]Indicator Data'!E151))/(F$2-F$3)*10))),1)))</f>
        <v>0.1</v>
      </c>
      <c r="G150" s="47">
        <f>ROUND(IF('[1]Indicator Data'!F151=0,0,IF(LOG('[1]Indicator Data'!F151)&gt;G$2,10,IF(LOG('[1]Indicator Data'!F151)&lt;G$3,0,10-(G$2-LOG('[1]Indicator Data'!F151))/(G$2-G$3)*10))),1)</f>
        <v>0</v>
      </c>
      <c r="H150" s="47">
        <f>ROUND(IF('[1]Indicator Data'!G151=0,0,IF(LOG('[1]Indicator Data'!G151)&gt;H$2,10,IF(LOG('[1]Indicator Data'!G151)&lt;H$3,0,10-(H$2-LOG('[1]Indicator Data'!G151))/(H$2-H$3)*10))),1)</f>
        <v>3</v>
      </c>
      <c r="I150" s="47">
        <f>ROUND(IF('[1]Indicator Data'!H151=0,0,IF(LOG('[1]Indicator Data'!H151)&gt;I$2,10,IF(LOG('[1]Indicator Data'!H151)&lt;I$3,0,10-(I$2-LOG('[1]Indicator Data'!H151))/(I$2-I$3)*10))),1)</f>
        <v>6.2</v>
      </c>
      <c r="J150" s="47">
        <f t="shared" si="159"/>
        <v>4.8</v>
      </c>
      <c r="K150" s="47">
        <f>ROUND(IF('[1]Indicator Data'!I151=0,0,IF(LOG('[1]Indicator Data'!I151)&gt;K$2,10,IF(LOG('[1]Indicator Data'!I151)&lt;K$3,0,10-(K$2-LOG('[1]Indicator Data'!I151))/(K$2-K$3)*10))),1)</f>
        <v>2.9</v>
      </c>
      <c r="L150" s="47">
        <f t="shared" si="160"/>
        <v>3.9</v>
      </c>
      <c r="M150" s="47">
        <f>ROUND(IF('[1]Indicator Data'!J151=0,0,IF(LOG('[1]Indicator Data'!J151)&gt;M$2,10,IF(LOG('[1]Indicator Data'!J151)&lt;M$3,0,10-(M$2-LOG('[1]Indicator Data'!J151))/(M$2-M$3)*10))),1)</f>
        <v>0</v>
      </c>
      <c r="N150" s="48">
        <f>'[1]Indicator Data'!C151/'[1]Indicator Data'!$CB151</f>
        <v>1.9444553395795128E-3</v>
      </c>
      <c r="O150" s="48">
        <f>'[1]Indicator Data'!D151/'[1]Indicator Data'!$CB151</f>
        <v>0</v>
      </c>
      <c r="P150" s="48" t="str">
        <f>IF(F150=0.1,"x",'[1]Indicator Data'!E151/'[1]Indicator Data'!$CB151)</f>
        <v>x</v>
      </c>
      <c r="Q150" s="48">
        <f>'[1]Indicator Data'!F151/'[1]Indicator Data'!$CB151</f>
        <v>0</v>
      </c>
      <c r="R150" s="48">
        <f>'[1]Indicator Data'!G151/'[1]Indicator Data'!$CB151</f>
        <v>1.398580329246679E-2</v>
      </c>
      <c r="S150" s="48">
        <f>'[1]Indicator Data'!H151/'[1]Indicator Data'!$CB151</f>
        <v>1.9759779649558755E-3</v>
      </c>
      <c r="T150" s="48">
        <f>'[1]Indicator Data'!I151/'[1]Indicator Data'!$CB151</f>
        <v>2.4512616250388264E-3</v>
      </c>
      <c r="U150" s="48">
        <f>'[1]Indicator Data'!J151/'[1]Indicator Data'!$CB151</f>
        <v>0</v>
      </c>
      <c r="V150" s="47">
        <f t="shared" si="161"/>
        <v>9.6999999999999993</v>
      </c>
      <c r="W150" s="47">
        <f t="shared" si="162"/>
        <v>0</v>
      </c>
      <c r="X150" s="47">
        <f t="shared" si="163"/>
        <v>7.2</v>
      </c>
      <c r="Y150" s="47">
        <f t="shared" si="164"/>
        <v>0.1</v>
      </c>
      <c r="Z150" s="47">
        <f t="shared" si="165"/>
        <v>0</v>
      </c>
      <c r="AA150" s="47">
        <f t="shared" si="166"/>
        <v>7.8</v>
      </c>
      <c r="AB150" s="47">
        <f t="shared" si="167"/>
        <v>4</v>
      </c>
      <c r="AC150" s="47">
        <f t="shared" si="168"/>
        <v>6.3</v>
      </c>
      <c r="AD150" s="47">
        <f t="shared" si="169"/>
        <v>2.5</v>
      </c>
      <c r="AE150" s="47">
        <f t="shared" si="170"/>
        <v>4.7</v>
      </c>
      <c r="AF150" s="47">
        <f t="shared" si="171"/>
        <v>0</v>
      </c>
      <c r="AG150" s="47">
        <f>ROUND(IF('[1]Indicator Data'!K151=0,0,IF('[1]Indicator Data'!K151&gt;AG$2,10,IF('[1]Indicator Data'!K151&lt;AG$3,0,10-(AG$2-'[1]Indicator Data'!K151)/(AG$2-AG$3)*10))),1)</f>
        <v>1</v>
      </c>
      <c r="AH150" s="47">
        <f t="shared" si="172"/>
        <v>6.5</v>
      </c>
      <c r="AI150" s="47">
        <f t="shared" si="172"/>
        <v>0.1</v>
      </c>
      <c r="AJ150" s="47">
        <f t="shared" si="173"/>
        <v>5.4</v>
      </c>
      <c r="AK150" s="47">
        <f t="shared" si="173"/>
        <v>5.0999999999999996</v>
      </c>
      <c r="AL150" s="47">
        <f t="shared" si="174"/>
        <v>5.3</v>
      </c>
      <c r="AM150" s="47">
        <f t="shared" si="175"/>
        <v>2.7</v>
      </c>
      <c r="AN150" s="47">
        <f t="shared" si="176"/>
        <v>0</v>
      </c>
      <c r="AO150" s="49">
        <f t="shared" si="177"/>
        <v>5.0999999999999996</v>
      </c>
      <c r="AP150" s="49">
        <f t="shared" si="202"/>
        <v>0.1</v>
      </c>
      <c r="AQ150" s="49">
        <f t="shared" si="178"/>
        <v>0</v>
      </c>
      <c r="AR150" s="49">
        <f t="shared" si="179"/>
        <v>4.3</v>
      </c>
      <c r="AS150" s="47">
        <f t="shared" si="180"/>
        <v>0.5</v>
      </c>
      <c r="AT150" s="47" t="str">
        <f>IF('[1]Indicator Data'!L151="No data","x",IF('[1]Indicator Data'!CC151&lt;1000,"x",ROUND((IF('[1]Indicator Data'!L151&gt;AT$2,10,IF('[1]Indicator Data'!L151&lt;AT$3,0,10-(AT$2-'[1]Indicator Data'!L151)/(AT$2-AT$3)*10))),1)))</f>
        <v>x</v>
      </c>
      <c r="AU150" s="49">
        <f t="shared" si="181"/>
        <v>0.5</v>
      </c>
      <c r="AV150" s="47" t="str">
        <f>IF('[1]Indicator Data'!M151="No data","x",ROUND(IF('[1]Indicator Data'!M151=0,0,IF(LOG('[1]Indicator Data'!M151)&gt;AV$2,10,IF(LOG('[1]Indicator Data'!M151)&lt;AV$3,0,10-(AV$2-LOG('[1]Indicator Data'!M151))/(AV$2-AV$3)*10))),1))</f>
        <v>x</v>
      </c>
      <c r="AW150" s="48" t="str">
        <f>IF(AV150="x","x",'[1]Indicator Data'!M151/'[1]Indicator Data'!$CB151)</f>
        <v>x</v>
      </c>
      <c r="AX150" s="47" t="str">
        <f t="shared" si="182"/>
        <v>x</v>
      </c>
      <c r="AY150" s="47" t="str">
        <f t="shared" si="203"/>
        <v>x</v>
      </c>
      <c r="AZ150" s="47" t="str">
        <f>IF('[1]Indicator Data'!N151="No data","x",ROUND(IF('[1]Indicator Data'!N151=0,0,IF(LOG('[1]Indicator Data'!N151)&gt;AZ$2,10,IF(LOG('[1]Indicator Data'!N151)&lt;AZ$3,0,10-(AZ$2-LOG('[1]Indicator Data'!N151))/(AZ$2-AZ$3)*10))),1))</f>
        <v>x</v>
      </c>
      <c r="BA150" s="48" t="str">
        <f>IF(AZ150="x","x",'[1]Indicator Data'!N151/'[1]Indicator Data'!$CB151)</f>
        <v>x</v>
      </c>
      <c r="BB150" s="47" t="str">
        <f t="shared" si="183"/>
        <v>x</v>
      </c>
      <c r="BC150" s="47" t="str">
        <f t="shared" si="204"/>
        <v>x</v>
      </c>
      <c r="BD150" s="47" t="str">
        <f>IF('[1]Indicator Data'!O151="No data","x",ROUND(IF('[1]Indicator Data'!O151=0,0,IF(LOG('[1]Indicator Data'!O151)&gt;BD$2,10,IF(LOG('[1]Indicator Data'!O151)&lt;BD$3,0,10-(BD$2-LOG('[1]Indicator Data'!O151))/(BD$2-BD$3)*10))),1))</f>
        <v>x</v>
      </c>
      <c r="BE150" s="48" t="str">
        <f>IF(BD150="x","x",'[1]Indicator Data'!O151/'[1]Indicator Data'!$CB151)</f>
        <v>x</v>
      </c>
      <c r="BF150" s="47" t="str">
        <f t="shared" si="184"/>
        <v>x</v>
      </c>
      <c r="BG150" s="47" t="str">
        <f t="shared" si="205"/>
        <v>x</v>
      </c>
      <c r="BH150" s="47" t="str">
        <f>IF('[1]Indicator Data'!P151="No data","x",ROUND(IF('[1]Indicator Data'!P151=0,0,IF(LOG('[1]Indicator Data'!P151)&gt;BH$2,10,IF(LOG('[1]Indicator Data'!P151)&lt;BH$3,0,10-(BH$2-LOG('[1]Indicator Data'!P151))/(BH$2-BH$3)*10))),1))</f>
        <v>x</v>
      </c>
      <c r="BI150" s="48" t="str">
        <f>IF(BH150="x","x",'[1]Indicator Data'!P151/'[1]Indicator Data'!$CB151)</f>
        <v>x</v>
      </c>
      <c r="BJ150" s="47" t="str">
        <f t="shared" si="185"/>
        <v>x</v>
      </c>
      <c r="BK150" s="47" t="str">
        <f t="shared" si="206"/>
        <v>x</v>
      </c>
      <c r="BL150" s="47" t="str">
        <f t="shared" si="207"/>
        <v>x</v>
      </c>
      <c r="BM150" s="47">
        <f>ROUND(IF('[1]Indicator Data'!Q151=0,0,IF(LOG('[1]Indicator Data'!Q151)&gt;BM$2,10,IF(LOG('[1]Indicator Data'!Q151)&lt;BM$3,0,10-(BM$2-LOG('[1]Indicator Data'!Q151))/(BM$2-BM$3)*10))),1)</f>
        <v>0</v>
      </c>
      <c r="BN150" s="50">
        <f>'[1]Indicator Data'!R151</f>
        <v>0</v>
      </c>
      <c r="BO150" s="47">
        <f t="shared" si="186"/>
        <v>0</v>
      </c>
      <c r="BP150" s="47">
        <f t="shared" si="187"/>
        <v>0</v>
      </c>
      <c r="BQ150" s="47">
        <f>ROUND(IF('[1]Indicator Data'!S151=0,0,IF(LOG('[1]Indicator Data'!S151)&gt;BQ$2,10,IF(LOG('[1]Indicator Data'!S151)&lt;BQ$3,0,10-(BQ$2-LOG('[1]Indicator Data'!S151))/(BQ$2-BQ$3)*10))),1)</f>
        <v>0</v>
      </c>
      <c r="BR150" s="50">
        <f>'[1]Indicator Data'!T151</f>
        <v>0</v>
      </c>
      <c r="BS150" s="47">
        <f t="shared" si="188"/>
        <v>0</v>
      </c>
      <c r="BT150" s="47">
        <f t="shared" si="189"/>
        <v>0</v>
      </c>
      <c r="BU150" s="47">
        <f t="shared" si="190"/>
        <v>0</v>
      </c>
      <c r="BV150" s="47">
        <f>ROUND(IF('[1]Indicator Data'!U151=0,0,IF(LOG('[1]Indicator Data'!U151)&gt;BV$2,10,IF(LOG('[1]Indicator Data'!U151)&lt;BV$3,0,10-(BV$2-LOG('[1]Indicator Data'!U151))/(BV$2-BV$3)*10))),1)</f>
        <v>5.2</v>
      </c>
      <c r="BW150" s="48">
        <f>'[1]Indicator Data'!U151/'[1]Indicator Data'!$CB151</f>
        <v>0.40725548592205513</v>
      </c>
      <c r="BX150" s="47">
        <f t="shared" si="191"/>
        <v>4.5</v>
      </c>
      <c r="BY150" s="47">
        <f t="shared" si="208"/>
        <v>4.9000000000000004</v>
      </c>
      <c r="BZ150" s="47">
        <f>ROUND(IF('[1]Indicator Data'!V151=0,0,IF(LOG('[1]Indicator Data'!V151)&gt;BZ$2,10,IF(LOG('[1]Indicator Data'!V151)&lt;BZ$3,0,10-(BZ$2-LOG('[1]Indicator Data'!V151))/(BZ$2-BZ$3)*10))),1)</f>
        <v>5.7</v>
      </c>
      <c r="CA150" s="48">
        <f>IF('[1]Indicator Data'!V151/'[1]Indicator Data'!$CB151&gt;1,1,'[1]Indicator Data'!V151/'[1]Indicator Data'!$CB151)</f>
        <v>0.88625525213955525</v>
      </c>
      <c r="CB150" s="47">
        <f t="shared" si="192"/>
        <v>8.9</v>
      </c>
      <c r="CC150" s="47">
        <f t="shared" si="209"/>
        <v>7.7</v>
      </c>
      <c r="CD150" s="47">
        <f>ROUND(IF('[1]Indicator Data'!W151=0,0,IF(LOG('[1]Indicator Data'!W151)&gt;CD$2,10,IF(LOG('[1]Indicator Data'!W151)&lt;CD$3,0,10-(CD$2-LOG('[1]Indicator Data'!W151))/(CD$2-CD$3)*10))),1)</f>
        <v>5.5</v>
      </c>
      <c r="CE150" s="48">
        <f>'[1]Indicator Data'!W151/'[1]Indicator Data'!$CB151</f>
        <v>0.6198687043101716</v>
      </c>
      <c r="CF150" s="47">
        <f t="shared" si="193"/>
        <v>6.2</v>
      </c>
      <c r="CG150" s="47">
        <f t="shared" si="210"/>
        <v>5.9</v>
      </c>
      <c r="CH150" s="47">
        <f t="shared" si="194"/>
        <v>5.2</v>
      </c>
      <c r="CI150" s="47">
        <f>IF('[1]Indicator Data'!BR151="No data","x",ROUND(IF('[1]Indicator Data'!BR151&gt;CI$2,0,IF('[1]Indicator Data'!BR151&lt;CI$3,10,(CI$2-'[1]Indicator Data'!BR151)/(CI$2-CI$3)*10)),1))</f>
        <v>1.4</v>
      </c>
      <c r="CJ150" s="47">
        <f>IF('[1]Indicator Data'!BS151="No data","x",ROUND(IF('[1]Indicator Data'!BS151&gt;CJ$2,0,IF('[1]Indicator Data'!BS151&lt;CJ$3,10,(CJ$2-'[1]Indicator Data'!BS151)/(CJ$2-CJ$3)*10)),1))</f>
        <v>0.8</v>
      </c>
      <c r="CK150" s="47" t="str">
        <f>IF('[1]Indicator Data'!AC151="No data","x",ROUND(IF('[1]Indicator Data'!AC151&gt;CK$2,0,IF('[1]Indicator Data'!AC151&lt;CK$3,10,(CK$2-'[1]Indicator Data'!AC151)/(CK$2-CK$3)*10)),1))</f>
        <v>x</v>
      </c>
      <c r="CL150" s="47">
        <f t="shared" si="195"/>
        <v>1.1000000000000001</v>
      </c>
      <c r="CM150" s="47">
        <f>IF('[1]Indicator Data'!X151="No data","x",ROUND(IF(LOG('[1]Indicator Data'!X151)&gt;CM$2,10,IF(LOG('[1]Indicator Data'!X151)&lt;CM$3,0,10-(CM$2-LOG('[1]Indicator Data'!X151))/(CM$2-CM$3)*10)),1))</f>
        <v>8.1999999999999993</v>
      </c>
      <c r="CN150" s="47">
        <f>IF('[1]Indicator Data'!Y151="No data","x",ROUND(IF('[1]Indicator Data'!Y151&gt;CN$2,10,IF('[1]Indicator Data'!Y151&lt;CN$3,0,10-(CN$2-'[1]Indicator Data'!Y151)/(CN$2-CN$3)*10)),1))</f>
        <v>2.2000000000000002</v>
      </c>
      <c r="CO150" s="47">
        <f>IF('[1]Indicator Data'!Z151="No data","x",ROUND(IF('[1]Indicator Data'!Z151&gt;CO$2,10,IF('[1]Indicator Data'!Z151&lt;CO$3,0,10-(CO$2-'[1]Indicator Data'!Z151)/(CO$2-CO$3)*10)),1))</f>
        <v>5.3</v>
      </c>
      <c r="CP150" s="47" t="str">
        <f>IF('[1]Indicator Data'!AA151="No data","x",ROUND(IF('[1]Indicator Data'!AA151&gt;CP$2,10,IF('[1]Indicator Data'!AA151&lt;CP$3,0,10-(CP$2-'[1]Indicator Data'!AA151)/(CP$2-CP$3)*10)),1))</f>
        <v>x</v>
      </c>
      <c r="CQ150" s="47">
        <f t="shared" si="211"/>
        <v>5.2</v>
      </c>
      <c r="CR150" s="47">
        <f t="shared" si="212"/>
        <v>3.8</v>
      </c>
      <c r="CS150" s="47" t="str">
        <f>IF('[1]Indicator Data'!AF151="No data","x",ROUND(IF('[1]Indicator Data'!AF151&gt;CS$2,10,IF('[1]Indicator Data'!AF151&lt;CS$3,0,10-(CS$2-'[1]Indicator Data'!AF151)/(CS$2-CS$3)*10)),1))</f>
        <v>x</v>
      </c>
      <c r="CT150" s="47">
        <f>IF('[1]Indicator Data'!AG151="No data","x",ROUND(IF('[1]Indicator Data'!AG151&gt;CT$2,10,IF('[1]Indicator Data'!AG151&lt;CT$3,0,10-(CT$2-'[1]Indicator Data'!AG151)/(CT$2-CT$3)*10)),1))</f>
        <v>1.3</v>
      </c>
      <c r="CU150" s="47">
        <f t="shared" si="213"/>
        <v>4.3</v>
      </c>
      <c r="CV150" s="47">
        <f>IF('[1]Indicator Data'!AB151="No data","x",ROUND(IF('[1]Indicator Data'!AB151&gt;CV$2,10,IF('[1]Indicator Data'!AB151&lt;CV$3,0,10-(CV$2-'[1]Indicator Data'!AB151)/(CV$2-CV$3)*10)),1))</f>
        <v>1.1000000000000001</v>
      </c>
      <c r="CW150" s="47">
        <f t="shared" si="214"/>
        <v>1.1000000000000001</v>
      </c>
      <c r="CX150" s="48">
        <f>IF('[1]Indicator Data'!AD151="No data","x",'[1]Indicator Data'!AD151/'[1]Indicator Data'!$CA151)</f>
        <v>3.6053250651211838E-4</v>
      </c>
      <c r="CY150" s="47">
        <f t="shared" si="196"/>
        <v>6.4</v>
      </c>
      <c r="CZ150" s="47" t="str">
        <f>IF('[1]Indicator Data'!AE151="No data","x",ROUND(IF('[1]Indicator Data'!AE151&gt;CZ$2,0,IF('[1]Indicator Data'!AE151&lt;CZ$3,10,(CZ$2-'[1]Indicator Data'!AE151)/(CZ$2-CZ$3)*10)),1))</f>
        <v>x</v>
      </c>
      <c r="DA150" s="47">
        <f t="shared" si="215"/>
        <v>6.4</v>
      </c>
      <c r="DB150" s="47">
        <f t="shared" si="216"/>
        <v>3.9</v>
      </c>
      <c r="DC150" s="49">
        <f t="shared" si="197"/>
        <v>4.3</v>
      </c>
      <c r="DD150" s="51">
        <f t="shared" si="198"/>
        <v>2.7</v>
      </c>
      <c r="DE150" s="47">
        <f>ROUND(IF('[1]Indicator Data'!AH151=0,0,IF('[1]Indicator Data'!AH151&gt;DE$2,10,IF('[1]Indicator Data'!AH151&lt;DE$3,0,10-(DE$2-'[1]Indicator Data'!AH151)/(DE$2-DE$3)*10))),1)</f>
        <v>0</v>
      </c>
      <c r="DF150" s="47">
        <f>ROUND(IF('[1]Indicator Data'!AI151=0,0,IF(LOG('[1]Indicator Data'!AI151)&gt;LOG(DF$2),10,IF(LOG('[1]Indicator Data'!AI151)&lt;LOG(DF$3),0,10-(LOG(DF$2)-LOG('[1]Indicator Data'!AI151))/(LOG(DF$2)-LOG(DF$3))*10))),1)</f>
        <v>0</v>
      </c>
      <c r="DG150" s="49">
        <f t="shared" si="199"/>
        <v>0</v>
      </c>
      <c r="DH150" s="47">
        <f>'[1]Indicator Data'!AJ151</f>
        <v>0</v>
      </c>
      <c r="DI150" s="47">
        <f>'[1]Indicator Data'!AK151</f>
        <v>0</v>
      </c>
      <c r="DJ150" s="49">
        <f t="shared" si="200"/>
        <v>0</v>
      </c>
      <c r="DK150" s="51">
        <f t="shared" si="201"/>
        <v>0</v>
      </c>
      <c r="DL150" s="20"/>
      <c r="DM150" s="52"/>
    </row>
    <row r="151" spans="1:118" s="6" customFormat="1" x14ac:dyDescent="0.3">
      <c r="A151" s="44" t="str">
        <f>'[1]Indicator Data'!A152</f>
        <v>Samoa</v>
      </c>
      <c r="B151" s="45" t="str">
        <f>'[1]Indicator Data'!B152</f>
        <v>WSM</v>
      </c>
      <c r="C151" s="46">
        <f>ROUND(IF('[1]Indicator Data'!C152=0,0.1,IF(LOG('[1]Indicator Data'!C152)&gt;C$2,10,IF(LOG('[1]Indicator Data'!C152)&lt;C$3,0,10-(C$2-LOG('[1]Indicator Data'!C152))/(C$2-C$3)*10))),1)</f>
        <v>3.8</v>
      </c>
      <c r="D151" s="47">
        <f>ROUND(IF('[1]Indicator Data'!D152=0,0.1,IF(LOG('[1]Indicator Data'!D152)&gt;D$2,10,IF(LOG('[1]Indicator Data'!D152)&lt;D$3,0,10-(D$2-LOG('[1]Indicator Data'!D152))/(D$2-D$3)*10))),1)</f>
        <v>0.1</v>
      </c>
      <c r="E151" s="47">
        <f t="shared" si="158"/>
        <v>2.1</v>
      </c>
      <c r="F151" s="47">
        <f>IF('[1]Indicator Data'!E152="No data",0.1,(ROUND(IF('[1]Indicator Data'!E152=0,0,IF(LOG('[1]Indicator Data'!E152)&gt;F$2,10,IF(LOG('[1]Indicator Data'!E152)&lt;F$3,0,10-(F$2-LOG('[1]Indicator Data'!E152))/(F$2-F$3)*10))),1)))</f>
        <v>0.1</v>
      </c>
      <c r="G151" s="47">
        <f>ROUND(IF('[1]Indicator Data'!F152=0,0,IF(LOG('[1]Indicator Data'!F152)&gt;G$2,10,IF(LOG('[1]Indicator Data'!F152)&lt;G$3,0,10-(G$2-LOG('[1]Indicator Data'!F152))/(G$2-G$3)*10))),1)</f>
        <v>4.4000000000000004</v>
      </c>
      <c r="H151" s="47">
        <f>ROUND(IF('[1]Indicator Data'!G152=0,0,IF(LOG('[1]Indicator Data'!G152)&gt;H$2,10,IF(LOG('[1]Indicator Data'!G152)&lt;H$3,0,10-(H$2-LOG('[1]Indicator Data'!G152))/(H$2-H$3)*10))),1)</f>
        <v>3.9</v>
      </c>
      <c r="I151" s="47">
        <f>ROUND(IF('[1]Indicator Data'!H152=0,0,IF(LOG('[1]Indicator Data'!H152)&gt;I$2,10,IF(LOG('[1]Indicator Data'!H152)&lt;I$3,0,10-(I$2-LOG('[1]Indicator Data'!H152))/(I$2-I$3)*10))),1)</f>
        <v>6.6</v>
      </c>
      <c r="J151" s="47">
        <f t="shared" si="159"/>
        <v>5.4</v>
      </c>
      <c r="K151" s="47">
        <f>ROUND(IF('[1]Indicator Data'!I152=0,0,IF(LOG('[1]Indicator Data'!I152)&gt;K$2,10,IF(LOG('[1]Indicator Data'!I152)&lt;K$3,0,10-(K$2-LOG('[1]Indicator Data'!I152))/(K$2-K$3)*10))),1)</f>
        <v>0</v>
      </c>
      <c r="L151" s="47">
        <f t="shared" si="160"/>
        <v>3.1</v>
      </c>
      <c r="M151" s="47">
        <f>ROUND(IF('[1]Indicator Data'!J152=0,0,IF(LOG('[1]Indicator Data'!J152)&gt;M$2,10,IF(LOG('[1]Indicator Data'!J152)&lt;M$3,0,10-(M$2-LOG('[1]Indicator Data'!J152))/(M$2-M$3)*10))),1)</f>
        <v>0</v>
      </c>
      <c r="N151" s="48">
        <f>'[1]Indicator Data'!C152/'[1]Indicator Data'!$CB152</f>
        <v>1.7465942377861768E-3</v>
      </c>
      <c r="O151" s="48">
        <f>'[1]Indicator Data'!D152/'[1]Indicator Data'!$CB152</f>
        <v>0</v>
      </c>
      <c r="P151" s="48" t="str">
        <f>IF(F151=0.1,"x",'[1]Indicator Data'!E152/'[1]Indicator Data'!$CB152)</f>
        <v>x</v>
      </c>
      <c r="Q151" s="48">
        <f>'[1]Indicator Data'!F152/'[1]Indicator Data'!$CB152</f>
        <v>2.145651768894777E-5</v>
      </c>
      <c r="R151" s="48">
        <f>'[1]Indicator Data'!G152/'[1]Indicator Data'!$CB152</f>
        <v>1.8982104042892332E-2</v>
      </c>
      <c r="S151" s="48">
        <f>'[1]Indicator Data'!H152/'[1]Indicator Data'!$CB152</f>
        <v>1.9981162150412984E-3</v>
      </c>
      <c r="T151" s="48">
        <f>'[1]Indicator Data'!I152/'[1]Indicator Data'!$CB152</f>
        <v>0</v>
      </c>
      <c r="U151" s="48">
        <f>'[1]Indicator Data'!J152/'[1]Indicator Data'!$CB152</f>
        <v>0</v>
      </c>
      <c r="V151" s="47">
        <f t="shared" si="161"/>
        <v>8.6999999999999993</v>
      </c>
      <c r="W151" s="47">
        <f t="shared" si="162"/>
        <v>0</v>
      </c>
      <c r="X151" s="47">
        <f t="shared" si="163"/>
        <v>5.9</v>
      </c>
      <c r="Y151" s="47">
        <f t="shared" si="164"/>
        <v>0.1</v>
      </c>
      <c r="Z151" s="47">
        <f t="shared" si="165"/>
        <v>8.5</v>
      </c>
      <c r="AA151" s="47">
        <f t="shared" si="166"/>
        <v>10</v>
      </c>
      <c r="AB151" s="47">
        <f t="shared" si="167"/>
        <v>4</v>
      </c>
      <c r="AC151" s="47">
        <f t="shared" si="168"/>
        <v>8.3000000000000007</v>
      </c>
      <c r="AD151" s="47">
        <f t="shared" si="169"/>
        <v>0</v>
      </c>
      <c r="AE151" s="47">
        <f t="shared" si="170"/>
        <v>5.5</v>
      </c>
      <c r="AF151" s="47">
        <f t="shared" si="171"/>
        <v>0</v>
      </c>
      <c r="AG151" s="47">
        <f>ROUND(IF('[1]Indicator Data'!K152=0,0,IF('[1]Indicator Data'!K152&gt;AG$2,10,IF('[1]Indicator Data'!K152&lt;AG$3,0,10-(AG$2-'[1]Indicator Data'!K152)/(AG$2-AG$3)*10))),1)</f>
        <v>1</v>
      </c>
      <c r="AH151" s="47">
        <f t="shared" si="172"/>
        <v>6.3</v>
      </c>
      <c r="AI151" s="47">
        <f t="shared" si="172"/>
        <v>0.1</v>
      </c>
      <c r="AJ151" s="47">
        <f t="shared" si="173"/>
        <v>7</v>
      </c>
      <c r="AK151" s="47">
        <f t="shared" si="173"/>
        <v>5.3</v>
      </c>
      <c r="AL151" s="47">
        <f t="shared" si="174"/>
        <v>6.2</v>
      </c>
      <c r="AM151" s="47">
        <f t="shared" si="175"/>
        <v>0</v>
      </c>
      <c r="AN151" s="47">
        <f t="shared" si="176"/>
        <v>0</v>
      </c>
      <c r="AO151" s="49">
        <f t="shared" si="177"/>
        <v>4.3</v>
      </c>
      <c r="AP151" s="49">
        <f t="shared" si="202"/>
        <v>0.1</v>
      </c>
      <c r="AQ151" s="49">
        <f t="shared" si="178"/>
        <v>6.9</v>
      </c>
      <c r="AR151" s="49">
        <f t="shared" si="179"/>
        <v>4.4000000000000004</v>
      </c>
      <c r="AS151" s="47">
        <f t="shared" si="180"/>
        <v>0.5</v>
      </c>
      <c r="AT151" s="47" t="str">
        <f>IF('[1]Indicator Data'!L152="No data","x",IF('[1]Indicator Data'!CC152&lt;1000,"x",ROUND((IF('[1]Indicator Data'!L152&gt;AT$2,10,IF('[1]Indicator Data'!L152&lt;AT$3,0,10-(AT$2-'[1]Indicator Data'!L152)/(AT$2-AT$3)*10))),1)))</f>
        <v>x</v>
      </c>
      <c r="AU151" s="49">
        <f t="shared" si="181"/>
        <v>0.5</v>
      </c>
      <c r="AV151" s="47" t="str">
        <f>IF('[1]Indicator Data'!M152="No data","x",ROUND(IF('[1]Indicator Data'!M152=0,0,IF(LOG('[1]Indicator Data'!M152)&gt;AV$2,10,IF(LOG('[1]Indicator Data'!M152)&lt;AV$3,0,10-(AV$2-LOG('[1]Indicator Data'!M152))/(AV$2-AV$3)*10))),1))</f>
        <v>x</v>
      </c>
      <c r="AW151" s="48" t="str">
        <f>IF(AV151="x","x",'[1]Indicator Data'!M152/'[1]Indicator Data'!$CB152)</f>
        <v>x</v>
      </c>
      <c r="AX151" s="47" t="str">
        <f t="shared" si="182"/>
        <v>x</v>
      </c>
      <c r="AY151" s="47" t="str">
        <f t="shared" si="203"/>
        <v>x</v>
      </c>
      <c r="AZ151" s="47" t="str">
        <f>IF('[1]Indicator Data'!N152="No data","x",ROUND(IF('[1]Indicator Data'!N152=0,0,IF(LOG('[1]Indicator Data'!N152)&gt;AZ$2,10,IF(LOG('[1]Indicator Data'!N152)&lt;AZ$3,0,10-(AZ$2-LOG('[1]Indicator Data'!N152))/(AZ$2-AZ$3)*10))),1))</f>
        <v>x</v>
      </c>
      <c r="BA151" s="48" t="str">
        <f>IF(AZ151="x","x",'[1]Indicator Data'!N152/'[1]Indicator Data'!$CB152)</f>
        <v>x</v>
      </c>
      <c r="BB151" s="47" t="str">
        <f t="shared" si="183"/>
        <v>x</v>
      </c>
      <c r="BC151" s="47" t="str">
        <f t="shared" si="204"/>
        <v>x</v>
      </c>
      <c r="BD151" s="47" t="str">
        <f>IF('[1]Indicator Data'!O152="No data","x",ROUND(IF('[1]Indicator Data'!O152=0,0,IF(LOG('[1]Indicator Data'!O152)&gt;BD$2,10,IF(LOG('[1]Indicator Data'!O152)&lt;BD$3,0,10-(BD$2-LOG('[1]Indicator Data'!O152))/(BD$2-BD$3)*10))),1))</f>
        <v>x</v>
      </c>
      <c r="BE151" s="48" t="str">
        <f>IF(BD151="x","x",'[1]Indicator Data'!O152/'[1]Indicator Data'!$CB152)</f>
        <v>x</v>
      </c>
      <c r="BF151" s="47" t="str">
        <f t="shared" si="184"/>
        <v>x</v>
      </c>
      <c r="BG151" s="47" t="str">
        <f t="shared" si="205"/>
        <v>x</v>
      </c>
      <c r="BH151" s="47" t="str">
        <f>IF('[1]Indicator Data'!P152="No data","x",ROUND(IF('[1]Indicator Data'!P152=0,0,IF(LOG('[1]Indicator Data'!P152)&gt;BH$2,10,IF(LOG('[1]Indicator Data'!P152)&lt;BH$3,0,10-(BH$2-LOG('[1]Indicator Data'!P152))/(BH$2-BH$3)*10))),1))</f>
        <v>x</v>
      </c>
      <c r="BI151" s="48" t="str">
        <f>IF(BH151="x","x",'[1]Indicator Data'!P152/'[1]Indicator Data'!$CB152)</f>
        <v>x</v>
      </c>
      <c r="BJ151" s="47" t="str">
        <f t="shared" si="185"/>
        <v>x</v>
      </c>
      <c r="BK151" s="47" t="str">
        <f t="shared" si="206"/>
        <v>x</v>
      </c>
      <c r="BL151" s="47" t="str">
        <f t="shared" si="207"/>
        <v>x</v>
      </c>
      <c r="BM151" s="47">
        <f>ROUND(IF('[1]Indicator Data'!Q152=0,0,IF(LOG('[1]Indicator Data'!Q152)&gt;BM$2,10,IF(LOG('[1]Indicator Data'!Q152)&lt;BM$3,0,10-(BM$2-LOG('[1]Indicator Data'!Q152))/(BM$2-BM$3)*10))),1)</f>
        <v>0</v>
      </c>
      <c r="BN151" s="50">
        <f>'[1]Indicator Data'!R152</f>
        <v>0</v>
      </c>
      <c r="BO151" s="47">
        <f t="shared" si="186"/>
        <v>0</v>
      </c>
      <c r="BP151" s="47">
        <f t="shared" si="187"/>
        <v>0</v>
      </c>
      <c r="BQ151" s="47">
        <f>ROUND(IF('[1]Indicator Data'!S152=0,0,IF(LOG('[1]Indicator Data'!S152)&gt;BQ$2,10,IF(LOG('[1]Indicator Data'!S152)&lt;BQ$3,0,10-(BQ$2-LOG('[1]Indicator Data'!S152))/(BQ$2-BQ$3)*10))),1)</f>
        <v>0</v>
      </c>
      <c r="BR151" s="50">
        <f>'[1]Indicator Data'!T152</f>
        <v>0</v>
      </c>
      <c r="BS151" s="47">
        <f t="shared" si="188"/>
        <v>0</v>
      </c>
      <c r="BT151" s="47">
        <f t="shared" si="189"/>
        <v>0</v>
      </c>
      <c r="BU151" s="47">
        <f t="shared" si="190"/>
        <v>0</v>
      </c>
      <c r="BV151" s="47">
        <f>ROUND(IF('[1]Indicator Data'!U152=0,0,IF(LOG('[1]Indicator Data'!U152)&gt;BV$2,10,IF(LOG('[1]Indicator Data'!U152)&lt;BV$3,0,10-(BV$2-LOG('[1]Indicator Data'!U152))/(BV$2-BV$3)*10))),1)</f>
        <v>4.8</v>
      </c>
      <c r="BW151" s="48">
        <f>'[1]Indicator Data'!U152/'[1]Indicator Data'!$CB152</f>
        <v>0.12630674643426418</v>
      </c>
      <c r="BX151" s="47">
        <f t="shared" si="191"/>
        <v>1.4</v>
      </c>
      <c r="BY151" s="47">
        <f t="shared" si="208"/>
        <v>3.3</v>
      </c>
      <c r="BZ151" s="47">
        <f>ROUND(IF('[1]Indicator Data'!V152=0,0,IF(LOG('[1]Indicator Data'!V152)&gt;BZ$2,10,IF(LOG('[1]Indicator Data'!V152)&lt;BZ$3,0,10-(BZ$2-LOG('[1]Indicator Data'!V152))/(BZ$2-BZ$3)*10))),1)</f>
        <v>4.9000000000000004</v>
      </c>
      <c r="CA151" s="48">
        <f>IF('[1]Indicator Data'!V152/'[1]Indicator Data'!$CB152&gt;1,1,'[1]Indicator Data'!V152/'[1]Indicator Data'!$CB152)</f>
        <v>0.13677711527263131</v>
      </c>
      <c r="CB151" s="47">
        <f t="shared" si="192"/>
        <v>1.4</v>
      </c>
      <c r="CC151" s="47">
        <f t="shared" si="209"/>
        <v>3.3</v>
      </c>
      <c r="CD151" s="47">
        <f>ROUND(IF('[1]Indicator Data'!W152=0,0,IF(LOG('[1]Indicator Data'!W152)&gt;CD$2,10,IF(LOG('[1]Indicator Data'!W152)&lt;CD$3,0,10-(CD$2-LOG('[1]Indicator Data'!W152))/(CD$2-CD$3)*10))),1)</f>
        <v>5.9</v>
      </c>
      <c r="CE151" s="48">
        <f>'[1]Indicator Data'!W152/'[1]Indicator Data'!$CB152</f>
        <v>0.6507049005682406</v>
      </c>
      <c r="CF151" s="47">
        <f t="shared" si="193"/>
        <v>6.5</v>
      </c>
      <c r="CG151" s="47">
        <f t="shared" si="210"/>
        <v>6.2</v>
      </c>
      <c r="CH151" s="47">
        <f t="shared" si="194"/>
        <v>3.5</v>
      </c>
      <c r="CI151" s="47">
        <f>IF('[1]Indicator Data'!BR152="No data","x",ROUND(IF('[1]Indicator Data'!BR152&gt;CI$2,0,IF('[1]Indicator Data'!BR152&lt;CI$3,10,(CI$2-'[1]Indicator Data'!BR152)/(CI$2-CI$3)*10)),1))</f>
        <v>0.2</v>
      </c>
      <c r="CJ151" s="47">
        <f>IF('[1]Indicator Data'!BS152="No data","x",ROUND(IF('[1]Indicator Data'!BS152&gt;CJ$2,0,IF('[1]Indicator Data'!BS152&lt;CJ$3,10,(CJ$2-'[1]Indicator Data'!BS152)/(CJ$2-CJ$3)*10)),1))</f>
        <v>0.4</v>
      </c>
      <c r="CK151" s="47" t="str">
        <f>IF('[1]Indicator Data'!AC152="No data","x",ROUND(IF('[1]Indicator Data'!AC152&gt;CK$2,0,IF('[1]Indicator Data'!AC152&lt;CK$3,10,(CK$2-'[1]Indicator Data'!AC152)/(CK$2-CK$3)*10)),1))</f>
        <v>x</v>
      </c>
      <c r="CL151" s="47">
        <f t="shared" si="195"/>
        <v>0.3</v>
      </c>
      <c r="CM151" s="47">
        <f>IF('[1]Indicator Data'!X152="No data","x",ROUND(IF(LOG('[1]Indicator Data'!X152)&gt;CM$2,10,IF(LOG('[1]Indicator Data'!X152)&lt;CM$3,0,10-(CM$2-LOG('[1]Indicator Data'!X152))/(CM$2-CM$3)*10)),1))</f>
        <v>6.1</v>
      </c>
      <c r="CN151" s="47">
        <f>IF('[1]Indicator Data'!Y152="No data","x",ROUND(IF('[1]Indicator Data'!Y152&gt;CN$2,10,IF('[1]Indicator Data'!Y152&lt;CN$3,0,10-(CN$2-'[1]Indicator Data'!Y152)/(CN$2-CN$3)*10)),1))</f>
        <v>0</v>
      </c>
      <c r="CO151" s="47">
        <f>IF('[1]Indicator Data'!Z152="No data","x",ROUND(IF('[1]Indicator Data'!Z152&gt;CO$2,10,IF('[1]Indicator Data'!Z152&lt;CO$3,0,10-(CO$2-'[1]Indicator Data'!Z152)/(CO$2-CO$3)*10)),1))</f>
        <v>1.8</v>
      </c>
      <c r="CP151" s="47" t="str">
        <f>IF('[1]Indicator Data'!AA152="No data","x",ROUND(IF('[1]Indicator Data'!AA152&gt;CP$2,10,IF('[1]Indicator Data'!AA152&lt;CP$3,0,10-(CP$2-'[1]Indicator Data'!AA152)/(CP$2-CP$3)*10)),1))</f>
        <v>x</v>
      </c>
      <c r="CQ151" s="47">
        <f t="shared" si="211"/>
        <v>2.6</v>
      </c>
      <c r="CR151" s="47">
        <f t="shared" si="212"/>
        <v>1.8</v>
      </c>
      <c r="CS151" s="47" t="str">
        <f>IF('[1]Indicator Data'!AF152="No data","x",ROUND(IF('[1]Indicator Data'!AF152&gt;CS$2,10,IF('[1]Indicator Data'!AF152&lt;CS$3,0,10-(CS$2-'[1]Indicator Data'!AF152)/(CS$2-CS$3)*10)),1))</f>
        <v>x</v>
      </c>
      <c r="CT151" s="47">
        <f>IF('[1]Indicator Data'!AG152="No data","x",ROUND(IF('[1]Indicator Data'!AG152&gt;CT$2,10,IF('[1]Indicator Data'!AG152&lt;CT$3,0,10-(CT$2-'[1]Indicator Data'!AG152)/(CT$2-CT$3)*10)),1))</f>
        <v>5.7</v>
      </c>
      <c r="CU151" s="47">
        <f t="shared" si="213"/>
        <v>3.4</v>
      </c>
      <c r="CV151" s="47">
        <f>IF('[1]Indicator Data'!AB152="No data","x",ROUND(IF('[1]Indicator Data'!AB152&gt;CV$2,10,IF('[1]Indicator Data'!AB152&lt;CV$3,0,10-(CV$2-'[1]Indicator Data'!AB152)/(CV$2-CV$3)*10)),1))</f>
        <v>0</v>
      </c>
      <c r="CW151" s="47">
        <f t="shared" si="214"/>
        <v>0.2</v>
      </c>
      <c r="CX151" s="48">
        <f>IF('[1]Indicator Data'!AD152="No data","x",'[1]Indicator Data'!AD152/'[1]Indicator Data'!$CA152)</f>
        <v>6.0480822539186533E-5</v>
      </c>
      <c r="CY151" s="47">
        <f t="shared" si="196"/>
        <v>9.4</v>
      </c>
      <c r="CZ151" s="47" t="str">
        <f>IF('[1]Indicator Data'!AE152="No data","x",ROUND(IF('[1]Indicator Data'!AE152&gt;CZ$2,0,IF('[1]Indicator Data'!AE152&lt;CZ$3,10,(CZ$2-'[1]Indicator Data'!AE152)/(CZ$2-CZ$3)*10)),1))</f>
        <v>x</v>
      </c>
      <c r="DA151" s="47">
        <f t="shared" si="215"/>
        <v>9.4</v>
      </c>
      <c r="DB151" s="47">
        <f t="shared" si="216"/>
        <v>4.3</v>
      </c>
      <c r="DC151" s="49">
        <f t="shared" si="197"/>
        <v>3.3</v>
      </c>
      <c r="DD151" s="51">
        <f t="shared" si="198"/>
        <v>3.6</v>
      </c>
      <c r="DE151" s="47">
        <f>ROUND(IF('[1]Indicator Data'!AH152=0,0,IF('[1]Indicator Data'!AH152&gt;DE$2,10,IF('[1]Indicator Data'!AH152&lt;DE$3,0,10-(DE$2-'[1]Indicator Data'!AH152)/(DE$2-DE$3)*10))),1)</f>
        <v>0</v>
      </c>
      <c r="DF151" s="47">
        <f>ROUND(IF('[1]Indicator Data'!AI152=0,0,IF(LOG('[1]Indicator Data'!AI152)&gt;LOG(DF$2),10,IF(LOG('[1]Indicator Data'!AI152)&lt;LOG(DF$3),0,10-(LOG(DF$2)-LOG('[1]Indicator Data'!AI152))/(LOG(DF$2)-LOG(DF$3))*10))),1)</f>
        <v>0</v>
      </c>
      <c r="DG151" s="49">
        <f t="shared" si="199"/>
        <v>0</v>
      </c>
      <c r="DH151" s="47">
        <f>'[1]Indicator Data'!AJ152</f>
        <v>0</v>
      </c>
      <c r="DI151" s="47">
        <f>'[1]Indicator Data'!AK152</f>
        <v>0</v>
      </c>
      <c r="DJ151" s="49">
        <f t="shared" si="200"/>
        <v>0</v>
      </c>
      <c r="DK151" s="51">
        <f t="shared" si="201"/>
        <v>0</v>
      </c>
      <c r="DL151" s="20"/>
      <c r="DM151" s="52"/>
    </row>
    <row r="152" spans="1:118" s="6" customFormat="1" x14ac:dyDescent="0.3">
      <c r="A152" s="44" t="str">
        <f>'[1]Indicator Data'!A153</f>
        <v>Sao Tome and Principe</v>
      </c>
      <c r="B152" s="45" t="str">
        <f>'[1]Indicator Data'!B153</f>
        <v>STP</v>
      </c>
      <c r="C152" s="46">
        <f>ROUND(IF('[1]Indicator Data'!C153=0,0.1,IF(LOG('[1]Indicator Data'!C153)&gt;C$2,10,IF(LOG('[1]Indicator Data'!C153)&lt;C$3,0,10-(C$2-LOG('[1]Indicator Data'!C153))/(C$2-C$3)*10))),1)</f>
        <v>0.1</v>
      </c>
      <c r="D152" s="47">
        <f>ROUND(IF('[1]Indicator Data'!D153=0,0.1,IF(LOG('[1]Indicator Data'!D153)&gt;D$2,10,IF(LOG('[1]Indicator Data'!D153)&lt;D$3,0,10-(D$2-LOG('[1]Indicator Data'!D153))/(D$2-D$3)*10))),1)</f>
        <v>0.1</v>
      </c>
      <c r="E152" s="47">
        <f t="shared" si="158"/>
        <v>0.1</v>
      </c>
      <c r="F152" s="47">
        <f>IF('[1]Indicator Data'!E153="No data",0.1,(ROUND(IF('[1]Indicator Data'!E153=0,0,IF(LOG('[1]Indicator Data'!E153)&gt;F$2,10,IF(LOG('[1]Indicator Data'!E153)&lt;F$3,0,10-(F$2-LOG('[1]Indicator Data'!E153))/(F$2-F$3)*10))),1)))</f>
        <v>0.1</v>
      </c>
      <c r="G152" s="47">
        <f>ROUND(IF('[1]Indicator Data'!F153=0,0,IF(LOG('[1]Indicator Data'!F153)&gt;G$2,10,IF(LOG('[1]Indicator Data'!F153)&lt;G$3,0,10-(G$2-LOG('[1]Indicator Data'!F153))/(G$2-G$3)*10))),1)</f>
        <v>0</v>
      </c>
      <c r="H152" s="47">
        <f>ROUND(IF('[1]Indicator Data'!G153=0,0,IF(LOG('[1]Indicator Data'!G153)&gt;H$2,10,IF(LOG('[1]Indicator Data'!G153)&lt;H$3,0,10-(H$2-LOG('[1]Indicator Data'!G153))/(H$2-H$3)*10))),1)</f>
        <v>0</v>
      </c>
      <c r="I152" s="47">
        <f>ROUND(IF('[1]Indicator Data'!H153=0,0,IF(LOG('[1]Indicator Data'!H153)&gt;I$2,10,IF(LOG('[1]Indicator Data'!H153)&lt;I$3,0,10-(I$2-LOG('[1]Indicator Data'!H153))/(I$2-I$3)*10))),1)</f>
        <v>0</v>
      </c>
      <c r="J152" s="47">
        <f t="shared" si="159"/>
        <v>0</v>
      </c>
      <c r="K152" s="47">
        <f>ROUND(IF('[1]Indicator Data'!I153=0,0,IF(LOG('[1]Indicator Data'!I153)&gt;K$2,10,IF(LOG('[1]Indicator Data'!I153)&lt;K$3,0,10-(K$2-LOG('[1]Indicator Data'!I153))/(K$2-K$3)*10))),1)</f>
        <v>0</v>
      </c>
      <c r="L152" s="47">
        <f t="shared" si="160"/>
        <v>0</v>
      </c>
      <c r="M152" s="47">
        <f>ROUND(IF('[1]Indicator Data'!J153=0,0,IF(LOG('[1]Indicator Data'!J153)&gt;M$2,10,IF(LOG('[1]Indicator Data'!J153)&lt;M$3,0,10-(M$2-LOG('[1]Indicator Data'!J153))/(M$2-M$3)*10))),1)</f>
        <v>0</v>
      </c>
      <c r="N152" s="48">
        <f>'[1]Indicator Data'!C153/'[1]Indicator Data'!$CB153</f>
        <v>0</v>
      </c>
      <c r="O152" s="48">
        <f>'[1]Indicator Data'!D153/'[1]Indicator Data'!$CB153</f>
        <v>0</v>
      </c>
      <c r="P152" s="48" t="str">
        <f>IF(F152=0.1,"x",'[1]Indicator Data'!E153/'[1]Indicator Data'!$CB153)</f>
        <v>x</v>
      </c>
      <c r="Q152" s="48">
        <f>'[1]Indicator Data'!F153/'[1]Indicator Data'!$CB153</f>
        <v>0</v>
      </c>
      <c r="R152" s="48">
        <f>'[1]Indicator Data'!G153/'[1]Indicator Data'!$CB153</f>
        <v>0</v>
      </c>
      <c r="S152" s="48">
        <f>'[1]Indicator Data'!H153/'[1]Indicator Data'!$CB153</f>
        <v>0</v>
      </c>
      <c r="T152" s="48">
        <f>'[1]Indicator Data'!I153/'[1]Indicator Data'!$CB153</f>
        <v>0</v>
      </c>
      <c r="U152" s="48">
        <f>'[1]Indicator Data'!J153/'[1]Indicator Data'!$CB153</f>
        <v>0</v>
      </c>
      <c r="V152" s="47">
        <f t="shared" si="161"/>
        <v>0</v>
      </c>
      <c r="W152" s="47">
        <f t="shared" si="162"/>
        <v>0</v>
      </c>
      <c r="X152" s="47">
        <f t="shared" si="163"/>
        <v>0</v>
      </c>
      <c r="Y152" s="47">
        <f t="shared" si="164"/>
        <v>0.1</v>
      </c>
      <c r="Z152" s="47">
        <f t="shared" si="165"/>
        <v>0</v>
      </c>
      <c r="AA152" s="47">
        <f t="shared" si="166"/>
        <v>0</v>
      </c>
      <c r="AB152" s="47">
        <f t="shared" si="167"/>
        <v>0</v>
      </c>
      <c r="AC152" s="47">
        <f t="shared" si="168"/>
        <v>0</v>
      </c>
      <c r="AD152" s="47">
        <f t="shared" si="169"/>
        <v>0</v>
      </c>
      <c r="AE152" s="47">
        <f t="shared" si="170"/>
        <v>0</v>
      </c>
      <c r="AF152" s="47">
        <f t="shared" si="171"/>
        <v>0</v>
      </c>
      <c r="AG152" s="47">
        <f>ROUND(IF('[1]Indicator Data'!K153=0,0,IF('[1]Indicator Data'!K153&gt;AG$2,10,IF('[1]Indicator Data'!K153&lt;AG$3,0,10-(AG$2-'[1]Indicator Data'!K153)/(AG$2-AG$3)*10))),1)</f>
        <v>0</v>
      </c>
      <c r="AH152" s="47">
        <f t="shared" si="172"/>
        <v>0.1</v>
      </c>
      <c r="AI152" s="47">
        <f t="shared" si="172"/>
        <v>0.1</v>
      </c>
      <c r="AJ152" s="47">
        <f t="shared" si="173"/>
        <v>0</v>
      </c>
      <c r="AK152" s="47">
        <f t="shared" si="173"/>
        <v>0</v>
      </c>
      <c r="AL152" s="47">
        <f t="shared" si="174"/>
        <v>0</v>
      </c>
      <c r="AM152" s="47">
        <f t="shared" si="175"/>
        <v>0</v>
      </c>
      <c r="AN152" s="47">
        <f t="shared" si="176"/>
        <v>0</v>
      </c>
      <c r="AO152" s="49">
        <f t="shared" si="177"/>
        <v>0.1</v>
      </c>
      <c r="AP152" s="49">
        <f t="shared" si="202"/>
        <v>0.1</v>
      </c>
      <c r="AQ152" s="49">
        <f t="shared" si="178"/>
        <v>0</v>
      </c>
      <c r="AR152" s="49">
        <f t="shared" si="179"/>
        <v>0</v>
      </c>
      <c r="AS152" s="47">
        <f t="shared" si="180"/>
        <v>0</v>
      </c>
      <c r="AT152" s="47" t="str">
        <f>IF('[1]Indicator Data'!L153="No data","x",IF('[1]Indicator Data'!CC153&lt;1000,"x",ROUND((IF('[1]Indicator Data'!L153&gt;AT$2,10,IF('[1]Indicator Data'!L153&lt;AT$3,0,10-(AT$2-'[1]Indicator Data'!L153)/(AT$2-AT$3)*10))),1)))</f>
        <v>x</v>
      </c>
      <c r="AU152" s="49">
        <f t="shared" si="181"/>
        <v>0</v>
      </c>
      <c r="AV152" s="47">
        <f>IF('[1]Indicator Data'!M153="No data","x",ROUND(IF('[1]Indicator Data'!M153=0,0,IF(LOG('[1]Indicator Data'!M153)&gt;AV$2,10,IF(LOG('[1]Indicator Data'!M153)&lt;AV$3,0,10-(AV$2-LOG('[1]Indicator Data'!M153))/(AV$2-AV$3)*10))),1))</f>
        <v>5.2</v>
      </c>
      <c r="AW152" s="48">
        <f>IF(AV152="x","x",'[1]Indicator Data'!M153/'[1]Indicator Data'!$CB153)</f>
        <v>0.21707250598285208</v>
      </c>
      <c r="AX152" s="47">
        <f t="shared" si="182"/>
        <v>2.4</v>
      </c>
      <c r="AY152" s="47">
        <f t="shared" si="203"/>
        <v>3.9</v>
      </c>
      <c r="AZ152" s="47">
        <f>IF('[1]Indicator Data'!N153="No data","x",ROUND(IF('[1]Indicator Data'!N153=0,0,IF(LOG('[1]Indicator Data'!N153)&gt;AZ$2,10,IF(LOG('[1]Indicator Data'!N153)&lt;AZ$3,0,10-(AZ$2-LOG('[1]Indicator Data'!N153))/(AZ$2-AZ$3)*10))),1))</f>
        <v>0</v>
      </c>
      <c r="BA152" s="48">
        <f>IF(AZ152="x","x",'[1]Indicator Data'!N153/'[1]Indicator Data'!$CB153)</f>
        <v>0</v>
      </c>
      <c r="BB152" s="47">
        <f t="shared" si="183"/>
        <v>0</v>
      </c>
      <c r="BC152" s="47">
        <f t="shared" si="204"/>
        <v>0</v>
      </c>
      <c r="BD152" s="47">
        <f>IF('[1]Indicator Data'!O153="No data","x",ROUND(IF('[1]Indicator Data'!O153=0,0,IF(LOG('[1]Indicator Data'!O153)&gt;BD$2,10,IF(LOG('[1]Indicator Data'!O153)&lt;BD$3,0,10-(BD$2-LOG('[1]Indicator Data'!O153))/(BD$2-BD$3)*10))),1))</f>
        <v>0</v>
      </c>
      <c r="BE152" s="48">
        <f>IF(BD152="x","x",'[1]Indicator Data'!O153/'[1]Indicator Data'!$CB153)</f>
        <v>0</v>
      </c>
      <c r="BF152" s="47">
        <f t="shared" si="184"/>
        <v>0</v>
      </c>
      <c r="BG152" s="47">
        <f t="shared" si="205"/>
        <v>0</v>
      </c>
      <c r="BH152" s="47">
        <f>IF('[1]Indicator Data'!P153="No data","x",ROUND(IF('[1]Indicator Data'!P153=0,0,IF(LOG('[1]Indicator Data'!P153)&gt;BH$2,10,IF(LOG('[1]Indicator Data'!P153)&lt;BH$3,0,10-(BH$2-LOG('[1]Indicator Data'!P153))/(BH$2-BH$3)*10))),1))</f>
        <v>5.7</v>
      </c>
      <c r="BI152" s="48">
        <f>IF(BH152="x","x",'[1]Indicator Data'!P153/'[1]Indicator Data'!$CB153)</f>
        <v>0.1448092202906317</v>
      </c>
      <c r="BJ152" s="47">
        <f t="shared" si="185"/>
        <v>10</v>
      </c>
      <c r="BK152" s="47">
        <f t="shared" si="206"/>
        <v>8.6999999999999993</v>
      </c>
      <c r="BL152" s="47">
        <f t="shared" si="207"/>
        <v>4.3</v>
      </c>
      <c r="BM152" s="47">
        <f>ROUND(IF('[1]Indicator Data'!Q153=0,0,IF(LOG('[1]Indicator Data'!Q153)&gt;BM$2,10,IF(LOG('[1]Indicator Data'!Q153)&lt;BM$3,0,10-(BM$2-LOG('[1]Indicator Data'!Q153))/(BM$2-BM$3)*10))),1)</f>
        <v>0</v>
      </c>
      <c r="BN152" s="50">
        <f>'[1]Indicator Data'!R153</f>
        <v>0</v>
      </c>
      <c r="BO152" s="47">
        <f t="shared" si="186"/>
        <v>0</v>
      </c>
      <c r="BP152" s="47">
        <f t="shared" si="187"/>
        <v>0</v>
      </c>
      <c r="BQ152" s="47">
        <f>ROUND(IF('[1]Indicator Data'!S153=0,0,IF(LOG('[1]Indicator Data'!S153)&gt;BQ$2,10,IF(LOG('[1]Indicator Data'!S153)&lt;BQ$3,0,10-(BQ$2-LOG('[1]Indicator Data'!S153))/(BQ$2-BQ$3)*10))),1)</f>
        <v>6.2</v>
      </c>
      <c r="BR152" s="50">
        <f>'[1]Indicator Data'!T153</f>
        <v>1</v>
      </c>
      <c r="BS152" s="47">
        <f t="shared" si="188"/>
        <v>10</v>
      </c>
      <c r="BT152" s="47">
        <f t="shared" si="189"/>
        <v>8.8000000000000007</v>
      </c>
      <c r="BU152" s="47">
        <f t="shared" si="190"/>
        <v>6</v>
      </c>
      <c r="BV152" s="47">
        <f>ROUND(IF('[1]Indicator Data'!U153=0,0,IF(LOG('[1]Indicator Data'!U153)&gt;BV$2,10,IF(LOG('[1]Indicator Data'!U153)&lt;BV$3,0,10-(BV$2-LOG('[1]Indicator Data'!U153))/(BV$2-BV$3)*10))),1)</f>
        <v>5.5</v>
      </c>
      <c r="BW152" s="48">
        <f>'[1]Indicator Data'!U153/'[1]Indicator Data'!$CB153</f>
        <v>0.35476295549111081</v>
      </c>
      <c r="BX152" s="47">
        <f t="shared" si="191"/>
        <v>3.9</v>
      </c>
      <c r="BY152" s="47">
        <f t="shared" si="208"/>
        <v>4.8</v>
      </c>
      <c r="BZ152" s="47">
        <f>ROUND(IF('[1]Indicator Data'!V153=0,0,IF(LOG('[1]Indicator Data'!V153)&gt;BZ$2,10,IF(LOG('[1]Indicator Data'!V153)&lt;BZ$3,0,10-(BZ$2-LOG('[1]Indicator Data'!V153))/(BZ$2-BZ$3)*10))),1)</f>
        <v>5.4</v>
      </c>
      <c r="CA152" s="48">
        <f>IF('[1]Indicator Data'!V153/'[1]Indicator Data'!$CB153&gt;1,1,'[1]Indicator Data'!V153/'[1]Indicator Data'!$CB153)</f>
        <v>0.31900008819873493</v>
      </c>
      <c r="CB152" s="47">
        <f t="shared" si="192"/>
        <v>3.2</v>
      </c>
      <c r="CC152" s="47">
        <f t="shared" si="209"/>
        <v>4.4000000000000004</v>
      </c>
      <c r="CD152" s="47">
        <f>ROUND(IF('[1]Indicator Data'!W153=0,0,IF(LOG('[1]Indicator Data'!W153)&gt;CD$2,10,IF(LOG('[1]Indicator Data'!W153)&lt;CD$3,0,10-(CD$2-LOG('[1]Indicator Data'!W153))/(CD$2-CD$3)*10))),1)</f>
        <v>6</v>
      </c>
      <c r="CE152" s="48">
        <f>'[1]Indicator Data'!W153/'[1]Indicator Data'!$CB153</f>
        <v>0.89678721716471232</v>
      </c>
      <c r="CF152" s="47">
        <f t="shared" si="193"/>
        <v>9</v>
      </c>
      <c r="CG152" s="47">
        <f t="shared" si="210"/>
        <v>7.8</v>
      </c>
      <c r="CH152" s="47">
        <f t="shared" si="194"/>
        <v>5.9</v>
      </c>
      <c r="CI152" s="47">
        <f>IF('[1]Indicator Data'!BR153="No data","x",ROUND(IF('[1]Indicator Data'!BR153&gt;CI$2,0,IF('[1]Indicator Data'!BR153&lt;CI$3,10,(CI$2-'[1]Indicator Data'!BR153)/(CI$2-CI$3)*10)),1))</f>
        <v>6.3</v>
      </c>
      <c r="CJ152" s="47">
        <f>IF('[1]Indicator Data'!BS153="No data","x",ROUND(IF('[1]Indicator Data'!BS153&gt;CJ$2,0,IF('[1]Indicator Data'!BS153&lt;CJ$3,10,(CJ$2-'[1]Indicator Data'!BS153)/(CJ$2-CJ$3)*10)),1))</f>
        <v>2.6</v>
      </c>
      <c r="CK152" s="47">
        <f>IF('[1]Indicator Data'!AC153="No data","x",ROUND(IF('[1]Indicator Data'!AC153&gt;CK$2,0,IF('[1]Indicator Data'!AC153&lt;CK$3,10,(CK$2-'[1]Indicator Data'!AC153)/(CK$2-CK$3)*10)),1))</f>
        <v>5.9</v>
      </c>
      <c r="CL152" s="47">
        <f t="shared" si="195"/>
        <v>4.9000000000000004</v>
      </c>
      <c r="CM152" s="47">
        <f>IF('[1]Indicator Data'!X153="No data","x",ROUND(IF(LOG('[1]Indicator Data'!X153)&gt;CM$2,10,IF(LOG('[1]Indicator Data'!X153)&lt;CM$3,0,10-(CM$2-LOG('[1]Indicator Data'!X153))/(CM$2-CM$3)*10)),1))</f>
        <v>7.8</v>
      </c>
      <c r="CN152" s="47">
        <f>IF('[1]Indicator Data'!Y153="No data","x",ROUND(IF('[1]Indicator Data'!Y153&gt;CN$2,10,IF('[1]Indicator Data'!Y153&lt;CN$3,0,10-(CN$2-'[1]Indicator Data'!Y153)/(CN$2-CN$3)*10)),1))</f>
        <v>5.8</v>
      </c>
      <c r="CO152" s="47">
        <f>IF('[1]Indicator Data'!Z153="No data","x",ROUND(IF('[1]Indicator Data'!Z153&gt;CO$2,10,IF('[1]Indicator Data'!Z153&lt;CO$3,0,10-(CO$2-'[1]Indicator Data'!Z153)/(CO$2-CO$3)*10)),1))</f>
        <v>7.4</v>
      </c>
      <c r="CP152" s="47">
        <f>IF('[1]Indicator Data'!AA153="No data","x",ROUND(IF('[1]Indicator Data'!AA153&gt;CP$2,10,IF('[1]Indicator Data'!AA153&lt;CP$3,0,10-(CP$2-'[1]Indicator Data'!AA153)/(CP$2-CP$3)*10)),1))</f>
        <v>4.5999999999999996</v>
      </c>
      <c r="CQ152" s="47">
        <f t="shared" si="211"/>
        <v>6.4</v>
      </c>
      <c r="CR152" s="47">
        <f t="shared" si="212"/>
        <v>5.9</v>
      </c>
      <c r="CS152" s="47">
        <f>IF('[1]Indicator Data'!AF153="No data","x",ROUND(IF('[1]Indicator Data'!AF153&gt;CS$2,10,IF('[1]Indicator Data'!AF153&lt;CS$3,0,10-(CS$2-'[1]Indicator Data'!AF153)/(CS$2-CS$3)*10)),1))</f>
        <v>9.5</v>
      </c>
      <c r="CT152" s="47">
        <f>IF('[1]Indicator Data'!AG153="No data","x",ROUND(IF('[1]Indicator Data'!AG153&gt;CT$2,10,IF('[1]Indicator Data'!AG153&lt;CT$3,0,10-(CT$2-'[1]Indicator Data'!AG153)/(CT$2-CT$3)*10)),1))</f>
        <v>6.3</v>
      </c>
      <c r="CU152" s="47">
        <f t="shared" si="213"/>
        <v>6.9</v>
      </c>
      <c r="CV152" s="47">
        <f>IF('[1]Indicator Data'!AB153="No data","x",ROUND(IF('[1]Indicator Data'!AB153&gt;CV$2,10,IF('[1]Indicator Data'!AB153&lt;CV$3,0,10-(CV$2-'[1]Indicator Data'!AB153)/(CV$2-CV$3)*10)),1))</f>
        <v>10</v>
      </c>
      <c r="CW152" s="47">
        <f t="shared" si="214"/>
        <v>6.2</v>
      </c>
      <c r="CX152" s="48">
        <f>IF('[1]Indicator Data'!AD153="No data","x",'[1]Indicator Data'!AD153/'[1]Indicator Data'!$CA153)</f>
        <v>2.9658561514138009E-4</v>
      </c>
      <c r="CY152" s="47">
        <f t="shared" si="196"/>
        <v>7</v>
      </c>
      <c r="CZ152" s="47">
        <f>IF('[1]Indicator Data'!AE153="No data","x",ROUND(IF('[1]Indicator Data'!AE153&gt;CZ$2,0,IF('[1]Indicator Data'!AE153&lt;CZ$3,10,(CZ$2-'[1]Indicator Data'!AE153)/(CZ$2-CZ$3)*10)),1))</f>
        <v>6</v>
      </c>
      <c r="DA152" s="47">
        <f t="shared" si="215"/>
        <v>6.5</v>
      </c>
      <c r="DB152" s="47">
        <f t="shared" si="216"/>
        <v>6.5</v>
      </c>
      <c r="DC152" s="49">
        <f t="shared" si="197"/>
        <v>5.7</v>
      </c>
      <c r="DD152" s="51">
        <f t="shared" si="198"/>
        <v>1.3</v>
      </c>
      <c r="DE152" s="47">
        <f>ROUND(IF('[1]Indicator Data'!AH153=0,0,IF('[1]Indicator Data'!AH153&gt;DE$2,10,IF('[1]Indicator Data'!AH153&lt;DE$3,0,10-(DE$2-'[1]Indicator Data'!AH153)/(DE$2-DE$3)*10))),1)</f>
        <v>0</v>
      </c>
      <c r="DF152" s="47">
        <f>ROUND(IF('[1]Indicator Data'!AI153=0,0,IF(LOG('[1]Indicator Data'!AI153)&gt;LOG(DF$2),10,IF(LOG('[1]Indicator Data'!AI153)&lt;LOG(DF$3),0,10-(LOG(DF$2)-LOG('[1]Indicator Data'!AI153))/(LOG(DF$2)-LOG(DF$3))*10))),1)</f>
        <v>0</v>
      </c>
      <c r="DG152" s="49">
        <f t="shared" si="199"/>
        <v>0</v>
      </c>
      <c r="DH152" s="47">
        <f>'[1]Indicator Data'!AJ153</f>
        <v>0</v>
      </c>
      <c r="DI152" s="47">
        <f>'[1]Indicator Data'!AK153</f>
        <v>0</v>
      </c>
      <c r="DJ152" s="49">
        <f t="shared" si="200"/>
        <v>0</v>
      </c>
      <c r="DK152" s="51">
        <f t="shared" si="201"/>
        <v>0</v>
      </c>
      <c r="DL152" s="20"/>
      <c r="DM152" s="52"/>
    </row>
    <row r="153" spans="1:118" s="6" customFormat="1" x14ac:dyDescent="0.3">
      <c r="A153" s="44" t="str">
        <f>'[1]Indicator Data'!A154</f>
        <v>Saudi Arabia</v>
      </c>
      <c r="B153" s="45" t="str">
        <f>'[1]Indicator Data'!B154</f>
        <v>SAU</v>
      </c>
      <c r="C153" s="46">
        <f>ROUND(IF('[1]Indicator Data'!C154=0,0.1,IF(LOG('[1]Indicator Data'!C154)&gt;C$2,10,IF(LOG('[1]Indicator Data'!C154)&lt;C$3,0,10-(C$2-LOG('[1]Indicator Data'!C154))/(C$2-C$3)*10))),1)</f>
        <v>6</v>
      </c>
      <c r="D153" s="47">
        <f>ROUND(IF('[1]Indicator Data'!D154=0,0.1,IF(LOG('[1]Indicator Data'!D154)&gt;D$2,10,IF(LOG('[1]Indicator Data'!D154)&lt;D$3,0,10-(D$2-LOG('[1]Indicator Data'!D154))/(D$2-D$3)*10))),1)</f>
        <v>1.1000000000000001</v>
      </c>
      <c r="E153" s="47">
        <f t="shared" si="158"/>
        <v>4</v>
      </c>
      <c r="F153" s="47">
        <f>IF('[1]Indicator Data'!E154="No data",0.1,(ROUND(IF('[1]Indicator Data'!E154=0,0,IF(LOG('[1]Indicator Data'!E154)&gt;F$2,10,IF(LOG('[1]Indicator Data'!E154)&lt;F$3,0,10-(F$2-LOG('[1]Indicator Data'!E154))/(F$2-F$3)*10))),1)))</f>
        <v>6</v>
      </c>
      <c r="G153" s="47">
        <f>ROUND(IF('[1]Indicator Data'!F154=0,0,IF(LOG('[1]Indicator Data'!F154)&gt;G$2,10,IF(LOG('[1]Indicator Data'!F154)&lt;G$3,0,10-(G$2-LOG('[1]Indicator Data'!F154))/(G$2-G$3)*10))),1)</f>
        <v>0</v>
      </c>
      <c r="H153" s="47">
        <f>ROUND(IF('[1]Indicator Data'!G154=0,0,IF(LOG('[1]Indicator Data'!G154)&gt;H$2,10,IF(LOG('[1]Indicator Data'!G154)&lt;H$3,0,10-(H$2-LOG('[1]Indicator Data'!G154))/(H$2-H$3)*10))),1)</f>
        <v>0</v>
      </c>
      <c r="I153" s="47">
        <f>ROUND(IF('[1]Indicator Data'!H154=0,0,IF(LOG('[1]Indicator Data'!H154)&gt;I$2,10,IF(LOG('[1]Indicator Data'!H154)&lt;I$3,0,10-(I$2-LOG('[1]Indicator Data'!H154))/(I$2-I$3)*10))),1)</f>
        <v>0</v>
      </c>
      <c r="J153" s="47">
        <f t="shared" si="159"/>
        <v>0</v>
      </c>
      <c r="K153" s="47">
        <f>ROUND(IF('[1]Indicator Data'!I154=0,0,IF(LOG('[1]Indicator Data'!I154)&gt;K$2,10,IF(LOG('[1]Indicator Data'!I154)&lt;K$3,0,10-(K$2-LOG('[1]Indicator Data'!I154))/(K$2-K$3)*10))),1)</f>
        <v>0</v>
      </c>
      <c r="L153" s="47">
        <f t="shared" si="160"/>
        <v>0</v>
      </c>
      <c r="M153" s="47">
        <f>ROUND(IF('[1]Indicator Data'!J154=0,0,IF(LOG('[1]Indicator Data'!J154)&gt;M$2,10,IF(LOG('[1]Indicator Data'!J154)&lt;M$3,0,10-(M$2-LOG('[1]Indicator Data'!J154))/(M$2-M$3)*10))),1)</f>
        <v>0</v>
      </c>
      <c r="N153" s="48">
        <f>'[1]Indicator Data'!C154/'[1]Indicator Data'!$CB154</f>
        <v>8.032614519816926E-5</v>
      </c>
      <c r="O153" s="48">
        <f>'[1]Indicator Data'!D154/'[1]Indicator Data'!$CB154</f>
        <v>6.751498396100136E-7</v>
      </c>
      <c r="P153" s="48">
        <f>IF(F153=0.1,"x",'[1]Indicator Data'!E154/'[1]Indicator Data'!$CB154)</f>
        <v>7.6162084179149769E-4</v>
      </c>
      <c r="Q153" s="48">
        <f>'[1]Indicator Data'!F154/'[1]Indicator Data'!$CB154</f>
        <v>0</v>
      </c>
      <c r="R153" s="48">
        <f>'[1]Indicator Data'!G154/'[1]Indicator Data'!$CB154</f>
        <v>0</v>
      </c>
      <c r="S153" s="48">
        <f>'[1]Indicator Data'!H154/'[1]Indicator Data'!$CB154</f>
        <v>0</v>
      </c>
      <c r="T153" s="48">
        <f>'[1]Indicator Data'!I154/'[1]Indicator Data'!$CB154</f>
        <v>0</v>
      </c>
      <c r="U153" s="48">
        <f>'[1]Indicator Data'!J154/'[1]Indicator Data'!$CB154</f>
        <v>0</v>
      </c>
      <c r="V153" s="47">
        <f t="shared" si="161"/>
        <v>0.4</v>
      </c>
      <c r="W153" s="47">
        <f t="shared" si="162"/>
        <v>0</v>
      </c>
      <c r="X153" s="47">
        <f t="shared" si="163"/>
        <v>0.2</v>
      </c>
      <c r="Y153" s="47">
        <f t="shared" si="164"/>
        <v>0.5</v>
      </c>
      <c r="Z153" s="47">
        <f t="shared" si="165"/>
        <v>0</v>
      </c>
      <c r="AA153" s="47">
        <f t="shared" si="166"/>
        <v>0</v>
      </c>
      <c r="AB153" s="47">
        <f t="shared" si="167"/>
        <v>0</v>
      </c>
      <c r="AC153" s="47">
        <f t="shared" si="168"/>
        <v>0</v>
      </c>
      <c r="AD153" s="47">
        <f t="shared" si="169"/>
        <v>0</v>
      </c>
      <c r="AE153" s="47">
        <f t="shared" si="170"/>
        <v>0</v>
      </c>
      <c r="AF153" s="47">
        <f t="shared" si="171"/>
        <v>0</v>
      </c>
      <c r="AG153" s="47">
        <f>ROUND(IF('[1]Indicator Data'!K154=0,0,IF('[1]Indicator Data'!K154&gt;AG$2,10,IF('[1]Indicator Data'!K154&lt;AG$3,0,10-(AG$2-'[1]Indicator Data'!K154)/(AG$2-AG$3)*10))),1)</f>
        <v>0</v>
      </c>
      <c r="AH153" s="47">
        <f t="shared" si="172"/>
        <v>3.2</v>
      </c>
      <c r="AI153" s="47">
        <f t="shared" si="172"/>
        <v>0.6</v>
      </c>
      <c r="AJ153" s="47">
        <f t="shared" si="173"/>
        <v>0</v>
      </c>
      <c r="AK153" s="47">
        <f t="shared" si="173"/>
        <v>0</v>
      </c>
      <c r="AL153" s="47">
        <f t="shared" si="174"/>
        <v>0</v>
      </c>
      <c r="AM153" s="47">
        <f t="shared" si="175"/>
        <v>0</v>
      </c>
      <c r="AN153" s="47">
        <f t="shared" si="176"/>
        <v>0</v>
      </c>
      <c r="AO153" s="49">
        <f t="shared" si="177"/>
        <v>2.2999999999999998</v>
      </c>
      <c r="AP153" s="49">
        <f t="shared" si="202"/>
        <v>3.7</v>
      </c>
      <c r="AQ153" s="49">
        <f t="shared" si="178"/>
        <v>0</v>
      </c>
      <c r="AR153" s="49">
        <f t="shared" si="179"/>
        <v>0</v>
      </c>
      <c r="AS153" s="47">
        <f t="shared" si="180"/>
        <v>0</v>
      </c>
      <c r="AT153" s="47">
        <f>IF('[1]Indicator Data'!L154="No data","x",IF('[1]Indicator Data'!CC154&lt;1000,"x",ROUND((IF('[1]Indicator Data'!L154&gt;AT$2,10,IF('[1]Indicator Data'!L154&lt;AT$3,0,10-(AT$2-'[1]Indicator Data'!L154)/(AT$2-AT$3)*10))),1)))</f>
        <v>10</v>
      </c>
      <c r="AU153" s="49">
        <f t="shared" si="181"/>
        <v>5</v>
      </c>
      <c r="AV153" s="47">
        <f>IF('[1]Indicator Data'!M154="No data","x",ROUND(IF('[1]Indicator Data'!M154=0,0,IF(LOG('[1]Indicator Data'!M154)&gt;AV$2,10,IF(LOG('[1]Indicator Data'!M154)&lt;AV$3,0,10-(AV$2-LOG('[1]Indicator Data'!M154))/(AV$2-AV$3)*10))),1))</f>
        <v>9</v>
      </c>
      <c r="AW153" s="48">
        <f>IF(AV153="x","x",'[1]Indicator Data'!M154/'[1]Indicator Data'!$CB154)</f>
        <v>0.61335596329065589</v>
      </c>
      <c r="AX153" s="47">
        <f t="shared" si="182"/>
        <v>6.8</v>
      </c>
      <c r="AY153" s="47">
        <f t="shared" si="203"/>
        <v>8.1</v>
      </c>
      <c r="AZ153" s="47" t="str">
        <f>IF('[1]Indicator Data'!N154="No data","x",ROUND(IF('[1]Indicator Data'!N154=0,0,IF(LOG('[1]Indicator Data'!N154)&gt;AZ$2,10,IF(LOG('[1]Indicator Data'!N154)&lt;AZ$3,0,10-(AZ$2-LOG('[1]Indicator Data'!N154))/(AZ$2-AZ$3)*10))),1))</f>
        <v>x</v>
      </c>
      <c r="BA153" s="48" t="str">
        <f>IF(AZ153="x","x",'[1]Indicator Data'!N154/'[1]Indicator Data'!$CB154)</f>
        <v>x</v>
      </c>
      <c r="BB153" s="47" t="str">
        <f t="shared" si="183"/>
        <v>x</v>
      </c>
      <c r="BC153" s="47" t="str">
        <f t="shared" si="204"/>
        <v>x</v>
      </c>
      <c r="BD153" s="47" t="str">
        <f>IF('[1]Indicator Data'!O154="No data","x",ROUND(IF('[1]Indicator Data'!O154=0,0,IF(LOG('[1]Indicator Data'!O154)&gt;BD$2,10,IF(LOG('[1]Indicator Data'!O154)&lt;BD$3,0,10-(BD$2-LOG('[1]Indicator Data'!O154))/(BD$2-BD$3)*10))),1))</f>
        <v>x</v>
      </c>
      <c r="BE153" s="48" t="str">
        <f>IF(BD153="x","x",'[1]Indicator Data'!O154/'[1]Indicator Data'!$CB154)</f>
        <v>x</v>
      </c>
      <c r="BF153" s="47" t="str">
        <f t="shared" si="184"/>
        <v>x</v>
      </c>
      <c r="BG153" s="47" t="str">
        <f t="shared" si="205"/>
        <v>x</v>
      </c>
      <c r="BH153" s="47" t="str">
        <f>IF('[1]Indicator Data'!P154="No data","x",ROUND(IF('[1]Indicator Data'!P154=0,0,IF(LOG('[1]Indicator Data'!P154)&gt;BH$2,10,IF(LOG('[1]Indicator Data'!P154)&lt;BH$3,0,10-(BH$2-LOG('[1]Indicator Data'!P154))/(BH$2-BH$3)*10))),1))</f>
        <v>x</v>
      </c>
      <c r="BI153" s="48" t="str">
        <f>IF(BH153="x","x",'[1]Indicator Data'!P154/'[1]Indicator Data'!$CB154)</f>
        <v>x</v>
      </c>
      <c r="BJ153" s="47" t="str">
        <f t="shared" si="185"/>
        <v>x</v>
      </c>
      <c r="BK153" s="47" t="str">
        <f t="shared" si="206"/>
        <v>x</v>
      </c>
      <c r="BL153" s="47">
        <f t="shared" si="207"/>
        <v>8.1</v>
      </c>
      <c r="BM153" s="47">
        <f>ROUND(IF('[1]Indicator Data'!Q154=0,0,IF(LOG('[1]Indicator Data'!Q154)&gt;BM$2,10,IF(LOG('[1]Indicator Data'!Q154)&lt;BM$3,0,10-(BM$2-LOG('[1]Indicator Data'!Q154))/(BM$2-BM$3)*10))),1)</f>
        <v>8.8000000000000007</v>
      </c>
      <c r="BN153" s="50">
        <f>'[1]Indicator Data'!R154</f>
        <v>0.41719719900000002</v>
      </c>
      <c r="BO153" s="47">
        <f t="shared" si="186"/>
        <v>4.2</v>
      </c>
      <c r="BP153" s="47">
        <f t="shared" si="187"/>
        <v>7.1</v>
      </c>
      <c r="BQ153" s="47">
        <f>ROUND(IF('[1]Indicator Data'!S154=0,0,IF(LOG('[1]Indicator Data'!S154)&gt;BQ$2,10,IF(LOG('[1]Indicator Data'!S154)&lt;BQ$3,0,10-(BQ$2-LOG('[1]Indicator Data'!S154))/(BQ$2-BQ$3)*10))),1)</f>
        <v>8.4</v>
      </c>
      <c r="BR153" s="50">
        <f>'[1]Indicator Data'!T154</f>
        <v>0.22280171200000001</v>
      </c>
      <c r="BS153" s="47">
        <f t="shared" si="188"/>
        <v>2.2000000000000002</v>
      </c>
      <c r="BT153" s="47">
        <f t="shared" si="189"/>
        <v>6.2</v>
      </c>
      <c r="BU153" s="47">
        <f t="shared" si="190"/>
        <v>6.7</v>
      </c>
      <c r="BV153" s="47">
        <f>ROUND(IF('[1]Indicator Data'!U154=0,0,IF(LOG('[1]Indicator Data'!U154)&gt;BV$2,10,IF(LOG('[1]Indicator Data'!U154)&lt;BV$3,0,10-(BV$2-LOG('[1]Indicator Data'!U154))/(BV$2-BV$3)*10))),1)</f>
        <v>8.1999999999999993</v>
      </c>
      <c r="BW153" s="48">
        <f>'[1]Indicator Data'!U154/'[1]Indicator Data'!$CB154</f>
        <v>0.16756374157206469</v>
      </c>
      <c r="BX153" s="47">
        <f t="shared" si="191"/>
        <v>1.9</v>
      </c>
      <c r="BY153" s="47">
        <f t="shared" si="208"/>
        <v>5.9</v>
      </c>
      <c r="BZ153" s="47">
        <f>ROUND(IF('[1]Indicator Data'!V154=0,0,IF(LOG('[1]Indicator Data'!V154)&gt;BZ$2,10,IF(LOG('[1]Indicator Data'!V154)&lt;BZ$3,0,10-(BZ$2-LOG('[1]Indicator Data'!V154))/(BZ$2-BZ$3)*10))),1)</f>
        <v>9</v>
      </c>
      <c r="CA153" s="48">
        <f>IF('[1]Indicator Data'!V154/'[1]Indicator Data'!$CB154&gt;1,1,'[1]Indicator Data'!V154/'[1]Indicator Data'!$CB154)</f>
        <v>0.6019213878206936</v>
      </c>
      <c r="CB153" s="47">
        <f t="shared" si="192"/>
        <v>6</v>
      </c>
      <c r="CC153" s="47">
        <f t="shared" si="209"/>
        <v>7.8</v>
      </c>
      <c r="CD153" s="47">
        <f>ROUND(IF('[1]Indicator Data'!W154=0,0,IF(LOG('[1]Indicator Data'!W154)&gt;CD$2,10,IF(LOG('[1]Indicator Data'!W154)&lt;CD$3,0,10-(CD$2-LOG('[1]Indicator Data'!W154))/(CD$2-CD$3)*10))),1)</f>
        <v>8.6</v>
      </c>
      <c r="CE153" s="48">
        <f>'[1]Indicator Data'!W154/'[1]Indicator Data'!$CB154</f>
        <v>0.32657929048691736</v>
      </c>
      <c r="CF153" s="47">
        <f t="shared" si="193"/>
        <v>3.3</v>
      </c>
      <c r="CG153" s="47">
        <f t="shared" si="210"/>
        <v>6.7</v>
      </c>
      <c r="CH153" s="47">
        <f t="shared" si="194"/>
        <v>6.8</v>
      </c>
      <c r="CI153" s="47">
        <f>IF('[1]Indicator Data'!BR154="No data","x",ROUND(IF('[1]Indicator Data'!BR154&gt;CI$2,0,IF('[1]Indicator Data'!BR154&lt;CI$3,10,(CI$2-'[1]Indicator Data'!BR154)/(CI$2-CI$3)*10)),1))</f>
        <v>0</v>
      </c>
      <c r="CJ153" s="47">
        <f>IF('[1]Indicator Data'!BS154="No data","x",ROUND(IF('[1]Indicator Data'!BS154&gt;CJ$2,0,IF('[1]Indicator Data'!BS154&lt;CJ$3,10,(CJ$2-'[1]Indicator Data'!BS154)/(CJ$2-CJ$3)*10)),1))</f>
        <v>0</v>
      </c>
      <c r="CK153" s="47" t="str">
        <f>IF('[1]Indicator Data'!AC154="No data","x",ROUND(IF('[1]Indicator Data'!AC154&gt;CK$2,0,IF('[1]Indicator Data'!AC154&lt;CK$3,10,(CK$2-'[1]Indicator Data'!AC154)/(CK$2-CK$3)*10)),1))</f>
        <v>x</v>
      </c>
      <c r="CL153" s="47">
        <f t="shared" si="195"/>
        <v>0</v>
      </c>
      <c r="CM153" s="47">
        <f>IF('[1]Indicator Data'!X154="No data","x",ROUND(IF(LOG('[1]Indicator Data'!X154)&gt;CM$2,10,IF(LOG('[1]Indicator Data'!X154)&lt;CM$3,0,10-(CM$2-LOG('[1]Indicator Data'!X154))/(CM$2-CM$3)*10)),1))</f>
        <v>4</v>
      </c>
      <c r="CN153" s="47">
        <f>IF('[1]Indicator Data'!Y154="No data","x",ROUND(IF('[1]Indicator Data'!Y154&gt;CN$2,10,IF('[1]Indicator Data'!Y154&lt;CN$3,0,10-(CN$2-'[1]Indicator Data'!Y154)/(CN$2-CN$3)*10)),1))</f>
        <v>3.7</v>
      </c>
      <c r="CO153" s="47">
        <f>IF('[1]Indicator Data'!Z154="No data","x",ROUND(IF('[1]Indicator Data'!Z154&gt;CO$2,10,IF('[1]Indicator Data'!Z154&lt;CO$3,0,10-(CO$2-'[1]Indicator Data'!Z154)/(CO$2-CO$3)*10)),1))</f>
        <v>8.4</v>
      </c>
      <c r="CP153" s="47" t="str">
        <f>IF('[1]Indicator Data'!AA154="No data","x",ROUND(IF('[1]Indicator Data'!AA154&gt;CP$2,10,IF('[1]Indicator Data'!AA154&lt;CP$3,0,10-(CP$2-'[1]Indicator Data'!AA154)/(CP$2-CP$3)*10)),1))</f>
        <v>x</v>
      </c>
      <c r="CQ153" s="47">
        <f t="shared" si="211"/>
        <v>5.4</v>
      </c>
      <c r="CR153" s="47">
        <f t="shared" si="212"/>
        <v>3.6</v>
      </c>
      <c r="CS153" s="47">
        <f>IF('[1]Indicator Data'!AF154="No data","x",ROUND(IF('[1]Indicator Data'!AF154&gt;CS$2,10,IF('[1]Indicator Data'!AF154&lt;CS$3,0,10-(CS$2-'[1]Indicator Data'!AF154)/(CS$2-CS$3)*10)),1))</f>
        <v>1.8</v>
      </c>
      <c r="CT153" s="47">
        <f>IF('[1]Indicator Data'!AG154="No data","x",ROUND(IF('[1]Indicator Data'!AG154&gt;CT$2,10,IF('[1]Indicator Data'!AG154&lt;CT$3,0,10-(CT$2-'[1]Indicator Data'!AG154)/(CT$2-CT$3)*10)),1))</f>
        <v>2.4</v>
      </c>
      <c r="CU153" s="47">
        <f t="shared" si="213"/>
        <v>4.0999999999999996</v>
      </c>
      <c r="CV153" s="47">
        <f>IF('[1]Indicator Data'!AB154="No data","x",ROUND(IF('[1]Indicator Data'!AB154&gt;CV$2,10,IF('[1]Indicator Data'!AB154&lt;CV$3,0,10-(CV$2-'[1]Indicator Data'!AB154)/(CV$2-CV$3)*10)),1))</f>
        <v>0</v>
      </c>
      <c r="CW153" s="47">
        <f t="shared" si="214"/>
        <v>0</v>
      </c>
      <c r="CX153" s="48">
        <f>IF('[1]Indicator Data'!AD154="No data","x",'[1]Indicator Data'!AD154/'[1]Indicator Data'!$CA154)</f>
        <v>8.4018244798832607E-5</v>
      </c>
      <c r="CY153" s="47">
        <f t="shared" si="196"/>
        <v>9.1999999999999993</v>
      </c>
      <c r="CZ153" s="47">
        <f>IF('[1]Indicator Data'!AE154="No data","x",ROUND(IF('[1]Indicator Data'!AE154&gt;CZ$2,0,IF('[1]Indicator Data'!AE154&lt;CZ$3,10,(CZ$2-'[1]Indicator Data'!AE154)/(CZ$2-CZ$3)*10)),1))</f>
        <v>2</v>
      </c>
      <c r="DA153" s="47">
        <f t="shared" si="215"/>
        <v>5.6</v>
      </c>
      <c r="DB153" s="47">
        <f t="shared" si="216"/>
        <v>3.2</v>
      </c>
      <c r="DC153" s="49">
        <f t="shared" si="197"/>
        <v>5.8</v>
      </c>
      <c r="DD153" s="51">
        <f t="shared" si="198"/>
        <v>3.1</v>
      </c>
      <c r="DE153" s="47">
        <f>ROUND(IF('[1]Indicator Data'!AH154=0,0,IF('[1]Indicator Data'!AH154&gt;DE$2,10,IF('[1]Indicator Data'!AH154&lt;DE$3,0,10-(DE$2-'[1]Indicator Data'!AH154)/(DE$2-DE$3)*10))),1)</f>
        <v>4.3</v>
      </c>
      <c r="DF153" s="47">
        <f>ROUND(IF('[1]Indicator Data'!AI154=0,0,IF(LOG('[1]Indicator Data'!AI154)&gt;LOG(DF$2),10,IF(LOG('[1]Indicator Data'!AI154)&lt;LOG(DF$3),0,10-(LOG(DF$2)-LOG('[1]Indicator Data'!AI154))/(LOG(DF$2)-LOG(DF$3))*10))),1)</f>
        <v>8.1999999999999993</v>
      </c>
      <c r="DG153" s="49">
        <f t="shared" si="199"/>
        <v>6.7</v>
      </c>
      <c r="DH153" s="47">
        <f>'[1]Indicator Data'!AJ154</f>
        <v>0</v>
      </c>
      <c r="DI153" s="47">
        <f>'[1]Indicator Data'!AK154</f>
        <v>0</v>
      </c>
      <c r="DJ153" s="49">
        <f t="shared" si="200"/>
        <v>0</v>
      </c>
      <c r="DK153" s="51">
        <f t="shared" si="201"/>
        <v>4.7</v>
      </c>
      <c r="DL153" s="20"/>
      <c r="DM153" s="52"/>
    </row>
    <row r="154" spans="1:118" s="6" customFormat="1" x14ac:dyDescent="0.3">
      <c r="A154" s="44" t="str">
        <f>'[1]Indicator Data'!A155</f>
        <v>Senegal</v>
      </c>
      <c r="B154" s="45" t="str">
        <f>'[1]Indicator Data'!B155</f>
        <v>SEN</v>
      </c>
      <c r="C154" s="46">
        <f>ROUND(IF('[1]Indicator Data'!C155=0,0.1,IF(LOG('[1]Indicator Data'!C155)&gt;C$2,10,IF(LOG('[1]Indicator Data'!C155)&lt;C$3,0,10-(C$2-LOG('[1]Indicator Data'!C155))/(C$2-C$3)*10))),1)</f>
        <v>0.1</v>
      </c>
      <c r="D154" s="47">
        <f>ROUND(IF('[1]Indicator Data'!D155=0,0.1,IF(LOG('[1]Indicator Data'!D155)&gt;D$2,10,IF(LOG('[1]Indicator Data'!D155)&lt;D$3,0,10-(D$2-LOG('[1]Indicator Data'!D155))/(D$2-D$3)*10))),1)</f>
        <v>0.1</v>
      </c>
      <c r="E154" s="47">
        <f t="shared" si="158"/>
        <v>0.1</v>
      </c>
      <c r="F154" s="47">
        <f>IF('[1]Indicator Data'!E155="No data",0.1,(ROUND(IF('[1]Indicator Data'!E155=0,0,IF(LOG('[1]Indicator Data'!E155)&gt;F$2,10,IF(LOG('[1]Indicator Data'!E155)&lt;F$3,0,10-(F$2-LOG('[1]Indicator Data'!E155))/(F$2-F$3)*10))),1)))</f>
        <v>6.7</v>
      </c>
      <c r="G154" s="47">
        <f>ROUND(IF('[1]Indicator Data'!F155=0,0,IF(LOG('[1]Indicator Data'!F155)&gt;G$2,10,IF(LOG('[1]Indicator Data'!F155)&lt;G$3,0,10-(G$2-LOG('[1]Indicator Data'!F155))/(G$2-G$3)*10))),1)</f>
        <v>6.1</v>
      </c>
      <c r="H154" s="47">
        <f>ROUND(IF('[1]Indicator Data'!G155=0,0,IF(LOG('[1]Indicator Data'!G155)&gt;H$2,10,IF(LOG('[1]Indicator Data'!G155)&lt;H$3,0,10-(H$2-LOG('[1]Indicator Data'!G155))/(H$2-H$3)*10))),1)</f>
        <v>0</v>
      </c>
      <c r="I154" s="47">
        <f>ROUND(IF('[1]Indicator Data'!H155=0,0,IF(LOG('[1]Indicator Data'!H155)&gt;I$2,10,IF(LOG('[1]Indicator Data'!H155)&lt;I$3,0,10-(I$2-LOG('[1]Indicator Data'!H155))/(I$2-I$3)*10))),1)</f>
        <v>0</v>
      </c>
      <c r="J154" s="47">
        <f t="shared" si="159"/>
        <v>0</v>
      </c>
      <c r="K154" s="47">
        <f>ROUND(IF('[1]Indicator Data'!I155=0,0,IF(LOG('[1]Indicator Data'!I155)&gt;K$2,10,IF(LOG('[1]Indicator Data'!I155)&lt;K$3,0,10-(K$2-LOG('[1]Indicator Data'!I155))/(K$2-K$3)*10))),1)</f>
        <v>0</v>
      </c>
      <c r="L154" s="47">
        <f t="shared" si="160"/>
        <v>0</v>
      </c>
      <c r="M154" s="47">
        <f>ROUND(IF('[1]Indicator Data'!J155=0,0,IF(LOG('[1]Indicator Data'!J155)&gt;M$2,10,IF(LOG('[1]Indicator Data'!J155)&lt;M$3,0,10-(M$2-LOG('[1]Indicator Data'!J155))/(M$2-M$3)*10))),1)</f>
        <v>9.3000000000000007</v>
      </c>
      <c r="N154" s="48">
        <f>'[1]Indicator Data'!C155/'[1]Indicator Data'!$CB155</f>
        <v>0</v>
      </c>
      <c r="O154" s="48">
        <f>'[1]Indicator Data'!D155/'[1]Indicator Data'!$CB155</f>
        <v>0</v>
      </c>
      <c r="P154" s="48">
        <f>IF(F154=0.1,"x",'[1]Indicator Data'!E155/'[1]Indicator Data'!$CB155)</f>
        <v>3.2642930392456481E-3</v>
      </c>
      <c r="Q154" s="48">
        <f>'[1]Indicator Data'!F155/'[1]Indicator Data'!$CB155</f>
        <v>2.8828324129898253E-6</v>
      </c>
      <c r="R154" s="48">
        <f>'[1]Indicator Data'!G155/'[1]Indicator Data'!$CB155</f>
        <v>0</v>
      </c>
      <c r="S154" s="48">
        <f>'[1]Indicator Data'!H155/'[1]Indicator Data'!$CB155</f>
        <v>0</v>
      </c>
      <c r="T154" s="48">
        <f>'[1]Indicator Data'!I155/'[1]Indicator Data'!$CB155</f>
        <v>0</v>
      </c>
      <c r="U154" s="48">
        <f>'[1]Indicator Data'!J155/'[1]Indicator Data'!$CB155</f>
        <v>3.3573860870773861E-3</v>
      </c>
      <c r="V154" s="47">
        <f t="shared" si="161"/>
        <v>0</v>
      </c>
      <c r="W154" s="47">
        <f t="shared" si="162"/>
        <v>0</v>
      </c>
      <c r="X154" s="47">
        <f t="shared" si="163"/>
        <v>0</v>
      </c>
      <c r="Y154" s="47">
        <f t="shared" si="164"/>
        <v>2.2000000000000002</v>
      </c>
      <c r="Z154" s="47">
        <f t="shared" si="165"/>
        <v>6.6</v>
      </c>
      <c r="AA154" s="47">
        <f t="shared" si="166"/>
        <v>0</v>
      </c>
      <c r="AB154" s="47">
        <f t="shared" si="167"/>
        <v>0</v>
      </c>
      <c r="AC154" s="47">
        <f t="shared" si="168"/>
        <v>0</v>
      </c>
      <c r="AD154" s="47">
        <f t="shared" si="169"/>
        <v>0</v>
      </c>
      <c r="AE154" s="47">
        <f t="shared" si="170"/>
        <v>0</v>
      </c>
      <c r="AF154" s="47">
        <f t="shared" si="171"/>
        <v>1.1000000000000001</v>
      </c>
      <c r="AG154" s="47">
        <f>ROUND(IF('[1]Indicator Data'!K155=0,0,IF('[1]Indicator Data'!K155&gt;AG$2,10,IF('[1]Indicator Data'!K155&lt;AG$3,0,10-(AG$2-'[1]Indicator Data'!K155)/(AG$2-AG$3)*10))),1)</f>
        <v>3.8</v>
      </c>
      <c r="AH154" s="47">
        <f t="shared" si="172"/>
        <v>0.1</v>
      </c>
      <c r="AI154" s="47">
        <f t="shared" si="172"/>
        <v>0.1</v>
      </c>
      <c r="AJ154" s="47">
        <f t="shared" si="173"/>
        <v>0</v>
      </c>
      <c r="AK154" s="47">
        <f t="shared" si="173"/>
        <v>0</v>
      </c>
      <c r="AL154" s="47">
        <f t="shared" si="174"/>
        <v>0</v>
      </c>
      <c r="AM154" s="47">
        <f t="shared" si="175"/>
        <v>0</v>
      </c>
      <c r="AN154" s="47">
        <f t="shared" si="176"/>
        <v>6.9</v>
      </c>
      <c r="AO154" s="49">
        <f t="shared" si="177"/>
        <v>0.1</v>
      </c>
      <c r="AP154" s="49">
        <f t="shared" si="202"/>
        <v>4.8</v>
      </c>
      <c r="AQ154" s="49">
        <f t="shared" si="178"/>
        <v>6.4</v>
      </c>
      <c r="AR154" s="49">
        <f t="shared" si="179"/>
        <v>0</v>
      </c>
      <c r="AS154" s="47">
        <f t="shared" si="180"/>
        <v>5.4</v>
      </c>
      <c r="AT154" s="47">
        <f>IF('[1]Indicator Data'!L155="No data","x",IF('[1]Indicator Data'!CC155&lt;1000,"x",ROUND((IF('[1]Indicator Data'!L155&gt;AT$2,10,IF('[1]Indicator Data'!L155&lt;AT$3,0,10-(AT$2-'[1]Indicator Data'!L155)/(AT$2-AT$3)*10))),1)))</f>
        <v>6.7</v>
      </c>
      <c r="AU154" s="49">
        <f t="shared" si="181"/>
        <v>6.1</v>
      </c>
      <c r="AV154" s="47">
        <f>IF('[1]Indicator Data'!M155="No data","x",ROUND(IF('[1]Indicator Data'!M155=0,0,IF(LOG('[1]Indicator Data'!M155)&gt;AV$2,10,IF(LOG('[1]Indicator Data'!M155)&lt;AV$3,0,10-(AV$2-LOG('[1]Indicator Data'!M155))/(AV$2-AV$3)*10))),1))</f>
        <v>8.3000000000000007</v>
      </c>
      <c r="AW154" s="48">
        <f>IF(AV154="x","x",'[1]Indicator Data'!M155/'[1]Indicator Data'!$CB155)</f>
        <v>0.41850334232730579</v>
      </c>
      <c r="AX154" s="47">
        <f t="shared" si="182"/>
        <v>4.7</v>
      </c>
      <c r="AY154" s="47">
        <f t="shared" si="203"/>
        <v>6.9</v>
      </c>
      <c r="AZ154" s="47">
        <f>IF('[1]Indicator Data'!N155="No data","x",ROUND(IF('[1]Indicator Data'!N155=0,0,IF(LOG('[1]Indicator Data'!N155)&gt;AZ$2,10,IF(LOG('[1]Indicator Data'!N155)&lt;AZ$3,0,10-(AZ$2-LOG('[1]Indicator Data'!N155))/(AZ$2-AZ$3)*10))),1))</f>
        <v>0</v>
      </c>
      <c r="BA154" s="48">
        <f>IF(AZ154="x","x",'[1]Indicator Data'!N155/'[1]Indicator Data'!$CB155)</f>
        <v>0</v>
      </c>
      <c r="BB154" s="47">
        <f t="shared" si="183"/>
        <v>0</v>
      </c>
      <c r="BC154" s="47">
        <f t="shared" si="204"/>
        <v>0</v>
      </c>
      <c r="BD154" s="47">
        <f>IF('[1]Indicator Data'!O155="No data","x",ROUND(IF('[1]Indicator Data'!O155=0,0,IF(LOG('[1]Indicator Data'!O155)&gt;BD$2,10,IF(LOG('[1]Indicator Data'!O155)&lt;BD$3,0,10-(BD$2-LOG('[1]Indicator Data'!O155))/(BD$2-BD$3)*10))),1))</f>
        <v>7.1</v>
      </c>
      <c r="BE154" s="48">
        <f>IF(BD154="x","x",'[1]Indicator Data'!O155/'[1]Indicator Data'!$CB155)</f>
        <v>1.2166581629227629E-2</v>
      </c>
      <c r="BF154" s="47">
        <f t="shared" si="184"/>
        <v>1.2</v>
      </c>
      <c r="BG154" s="47">
        <f t="shared" si="205"/>
        <v>4.8</v>
      </c>
      <c r="BH154" s="47">
        <f>IF('[1]Indicator Data'!P155="No data","x",ROUND(IF('[1]Indicator Data'!P155=0,0,IF(LOG('[1]Indicator Data'!P155)&gt;BH$2,10,IF(LOG('[1]Indicator Data'!P155)&lt;BH$3,0,10-(BH$2-LOG('[1]Indicator Data'!P155))/(BH$2-BH$3)*10))),1))</f>
        <v>0</v>
      </c>
      <c r="BI154" s="48">
        <f>IF(BH154="x","x",'[1]Indicator Data'!P155/'[1]Indicator Data'!$CB155)</f>
        <v>0</v>
      </c>
      <c r="BJ154" s="47">
        <f t="shared" si="185"/>
        <v>0</v>
      </c>
      <c r="BK154" s="47">
        <f t="shared" si="206"/>
        <v>0</v>
      </c>
      <c r="BL154" s="47">
        <f t="shared" si="207"/>
        <v>3.5</v>
      </c>
      <c r="BM154" s="47">
        <f>ROUND(IF('[1]Indicator Data'!Q155=0,0,IF(LOG('[1]Indicator Data'!Q155)&gt;BM$2,10,IF(LOG('[1]Indicator Data'!Q155)&lt;BM$3,0,10-(BM$2-LOG('[1]Indicator Data'!Q155))/(BM$2-BM$3)*10))),1)</f>
        <v>8.8000000000000007</v>
      </c>
      <c r="BN154" s="50">
        <f>'[1]Indicator Data'!R155</f>
        <v>0.999826094</v>
      </c>
      <c r="BO154" s="47">
        <f t="shared" si="186"/>
        <v>10</v>
      </c>
      <c r="BP154" s="47">
        <f t="shared" si="187"/>
        <v>9.5</v>
      </c>
      <c r="BQ154" s="47">
        <f>ROUND(IF('[1]Indicator Data'!S155=0,0,IF(LOG('[1]Indicator Data'!S155)&gt;BQ$2,10,IF(LOG('[1]Indicator Data'!S155)&lt;BQ$3,0,10-(BQ$2-LOG('[1]Indicator Data'!S155))/(BQ$2-BQ$3)*10))),1)</f>
        <v>8.8000000000000007</v>
      </c>
      <c r="BR154" s="50">
        <f>'[1]Indicator Data'!T155</f>
        <v>0.999826094</v>
      </c>
      <c r="BS154" s="47">
        <f t="shared" si="188"/>
        <v>10</v>
      </c>
      <c r="BT154" s="47">
        <f t="shared" si="189"/>
        <v>9.5</v>
      </c>
      <c r="BU154" s="47">
        <f t="shared" si="190"/>
        <v>9.5</v>
      </c>
      <c r="BV154" s="47">
        <f>ROUND(IF('[1]Indicator Data'!U155=0,0,IF(LOG('[1]Indicator Data'!U155)&gt;BV$2,10,IF(LOG('[1]Indicator Data'!U155)&lt;BV$3,0,10-(BV$2-LOG('[1]Indicator Data'!U155))/(BV$2-BV$3)*10))),1)</f>
        <v>7.9</v>
      </c>
      <c r="BW154" s="48">
        <f>'[1]Indicator Data'!U155/'[1]Indicator Data'!$CB155</f>
        <v>0.22286320498433071</v>
      </c>
      <c r="BX154" s="47">
        <f t="shared" si="191"/>
        <v>2.5</v>
      </c>
      <c r="BY154" s="47">
        <f t="shared" si="208"/>
        <v>5.9</v>
      </c>
      <c r="BZ154" s="47">
        <f>ROUND(IF('[1]Indicator Data'!V155=0,0,IF(LOG('[1]Indicator Data'!V155)&gt;BZ$2,10,IF(LOG('[1]Indicator Data'!V155)&lt;BZ$3,0,10-(BZ$2-LOG('[1]Indicator Data'!V155))/(BZ$2-BZ$3)*10))),1)</f>
        <v>8.8000000000000007</v>
      </c>
      <c r="CA154" s="48">
        <f>IF('[1]Indicator Data'!V155/'[1]Indicator Data'!$CB155&gt;1,1,'[1]Indicator Data'!V155/'[1]Indicator Data'!$CB155)</f>
        <v>0.93337276369976441</v>
      </c>
      <c r="CB154" s="47">
        <f t="shared" si="192"/>
        <v>9.3000000000000007</v>
      </c>
      <c r="CC154" s="47">
        <f t="shared" si="209"/>
        <v>9.1</v>
      </c>
      <c r="CD154" s="47">
        <f>ROUND(IF('[1]Indicator Data'!W155=0,0,IF(LOG('[1]Indicator Data'!W155)&gt;CD$2,10,IF(LOG('[1]Indicator Data'!W155)&lt;CD$3,0,10-(CD$2-LOG('[1]Indicator Data'!W155))/(CD$2-CD$3)*10))),1)</f>
        <v>8.8000000000000007</v>
      </c>
      <c r="CE154" s="48">
        <f>'[1]Indicator Data'!W155/'[1]Indicator Data'!$CB155</f>
        <v>0.91821632788604712</v>
      </c>
      <c r="CF154" s="47">
        <f t="shared" si="193"/>
        <v>9.1999999999999993</v>
      </c>
      <c r="CG154" s="47">
        <f t="shared" si="210"/>
        <v>9</v>
      </c>
      <c r="CH154" s="47">
        <f t="shared" si="194"/>
        <v>8.6999999999999993</v>
      </c>
      <c r="CI154" s="47">
        <f>IF('[1]Indicator Data'!BR155="No data","x",ROUND(IF('[1]Indicator Data'!BR155&gt;CI$2,0,IF('[1]Indicator Data'!BR155&lt;CI$3,10,(CI$2-'[1]Indicator Data'!BR155)/(CI$2-CI$3)*10)),1))</f>
        <v>5.4</v>
      </c>
      <c r="CJ154" s="47">
        <f>IF('[1]Indicator Data'!BS155="No data","x",ROUND(IF('[1]Indicator Data'!BS155&gt;CJ$2,0,IF('[1]Indicator Data'!BS155&lt;CJ$3,10,(CJ$2-'[1]Indicator Data'!BS155)/(CJ$2-CJ$3)*10)),1))</f>
        <v>3.2</v>
      </c>
      <c r="CK154" s="47">
        <f>IF('[1]Indicator Data'!AC155="No data","x",ROUND(IF('[1]Indicator Data'!AC155&gt;CK$2,0,IF('[1]Indicator Data'!AC155&lt;CK$3,10,(CK$2-'[1]Indicator Data'!AC155)/(CK$2-CK$3)*10)),1))</f>
        <v>7.9</v>
      </c>
      <c r="CL154" s="47">
        <f t="shared" si="195"/>
        <v>5.5</v>
      </c>
      <c r="CM154" s="47">
        <f>IF('[1]Indicator Data'!X155="No data","x",ROUND(IF(LOG('[1]Indicator Data'!X155)&gt;CM$2,10,IF(LOG('[1]Indicator Data'!X155)&lt;CM$3,0,10-(CM$2-LOG('[1]Indicator Data'!X155))/(CM$2-CM$3)*10)),1))</f>
        <v>6.4</v>
      </c>
      <c r="CN154" s="47">
        <f>IF('[1]Indicator Data'!Y155="No data","x",ROUND(IF('[1]Indicator Data'!Y155&gt;CN$2,10,IF('[1]Indicator Data'!Y155&lt;CN$3,0,10-(CN$2-'[1]Indicator Data'!Y155)/(CN$2-CN$3)*10)),1))</f>
        <v>7.4</v>
      </c>
      <c r="CO154" s="47">
        <f>IF('[1]Indicator Data'!Z155="No data","x",ROUND(IF('[1]Indicator Data'!Z155&gt;CO$2,10,IF('[1]Indicator Data'!Z155&lt;CO$3,0,10-(CO$2-'[1]Indicator Data'!Z155)/(CO$2-CO$3)*10)),1))</f>
        <v>4.8</v>
      </c>
      <c r="CP154" s="47">
        <f>IF('[1]Indicator Data'!AA155="No data","x",ROUND(IF('[1]Indicator Data'!AA155&gt;CP$2,10,IF('[1]Indicator Data'!AA155&lt;CP$3,0,10-(CP$2-'[1]Indicator Data'!AA155)/(CP$2-CP$3)*10)),1))</f>
        <v>10</v>
      </c>
      <c r="CQ154" s="47">
        <f t="shared" si="211"/>
        <v>7.2</v>
      </c>
      <c r="CR154" s="47">
        <f t="shared" si="212"/>
        <v>6.6</v>
      </c>
      <c r="CS154" s="47">
        <f>IF('[1]Indicator Data'!AF155="No data","x",ROUND(IF('[1]Indicator Data'!AF155&gt;CS$2,10,IF('[1]Indicator Data'!AF155&lt;CS$3,0,10-(CS$2-'[1]Indicator Data'!AF155)/(CS$2-CS$3)*10)),1))</f>
        <v>3.3</v>
      </c>
      <c r="CT154" s="47">
        <f>IF('[1]Indicator Data'!AG155="No data","x",ROUND(IF('[1]Indicator Data'!AG155&gt;CT$2,10,IF('[1]Indicator Data'!AG155&lt;CT$3,0,10-(CT$2-'[1]Indicator Data'!AG155)/(CT$2-CT$3)*10)),1))</f>
        <v>7.1</v>
      </c>
      <c r="CU154" s="47">
        <f t="shared" si="213"/>
        <v>6.5</v>
      </c>
      <c r="CV154" s="47">
        <f>IF('[1]Indicator Data'!AB155="No data","x",ROUND(IF('[1]Indicator Data'!AB155&gt;CV$2,10,IF('[1]Indicator Data'!AB155&lt;CV$3,0,10-(CV$2-'[1]Indicator Data'!AB155)/(CV$2-CV$3)*10)),1))</f>
        <v>4.5999999999999996</v>
      </c>
      <c r="CW154" s="47">
        <f t="shared" si="214"/>
        <v>5.3</v>
      </c>
      <c r="CX154" s="48">
        <f>IF('[1]Indicator Data'!AD155="No data","x",'[1]Indicator Data'!AD155/'[1]Indicator Data'!$CA155)</f>
        <v>8.6777715864793983E-5</v>
      </c>
      <c r="CY154" s="47">
        <f t="shared" si="196"/>
        <v>9.1</v>
      </c>
      <c r="CZ154" s="47">
        <f>IF('[1]Indicator Data'!AE155="No data","x",ROUND(IF('[1]Indicator Data'!AE155&gt;CZ$2,0,IF('[1]Indicator Data'!AE155&lt;CZ$3,10,(CZ$2-'[1]Indicator Data'!AE155)/(CZ$2-CZ$3)*10)),1))</f>
        <v>2</v>
      </c>
      <c r="DA154" s="47">
        <f t="shared" si="215"/>
        <v>5.6</v>
      </c>
      <c r="DB154" s="47">
        <f t="shared" si="216"/>
        <v>5.8</v>
      </c>
      <c r="DC154" s="49">
        <f t="shared" si="197"/>
        <v>6.5</v>
      </c>
      <c r="DD154" s="51">
        <f t="shared" si="198"/>
        <v>4.5</v>
      </c>
      <c r="DE154" s="47">
        <f>ROUND(IF('[1]Indicator Data'!AH155=0,0,IF('[1]Indicator Data'!AH155&gt;DE$2,10,IF('[1]Indicator Data'!AH155&lt;DE$3,0,10-(DE$2-'[1]Indicator Data'!AH155)/(DE$2-DE$3)*10))),1)</f>
        <v>1.5</v>
      </c>
      <c r="DF154" s="47">
        <f>ROUND(IF('[1]Indicator Data'!AI155=0,0,IF(LOG('[1]Indicator Data'!AI155)&gt;LOG(DF$2),10,IF(LOG('[1]Indicator Data'!AI155)&lt;LOG(DF$3),0,10-(LOG(DF$2)-LOG('[1]Indicator Data'!AI155))/(LOG(DF$2)-LOG(DF$3))*10))),1)</f>
        <v>0.2</v>
      </c>
      <c r="DG154" s="49">
        <f t="shared" si="199"/>
        <v>0.9</v>
      </c>
      <c r="DH154" s="47">
        <f>'[1]Indicator Data'!AJ155</f>
        <v>0</v>
      </c>
      <c r="DI154" s="47">
        <f>'[1]Indicator Data'!AK155</f>
        <v>0</v>
      </c>
      <c r="DJ154" s="49">
        <f t="shared" si="200"/>
        <v>0</v>
      </c>
      <c r="DK154" s="51">
        <f t="shared" si="201"/>
        <v>0.6</v>
      </c>
      <c r="DL154" s="20"/>
      <c r="DM154" s="52"/>
    </row>
    <row r="155" spans="1:118" s="6" customFormat="1" x14ac:dyDescent="0.3">
      <c r="A155" s="44" t="str">
        <f>'[1]Indicator Data'!A156</f>
        <v>Serbia</v>
      </c>
      <c r="B155" s="45" t="str">
        <f>'[1]Indicator Data'!B156</f>
        <v>SRB</v>
      </c>
      <c r="C155" s="46">
        <f>ROUND(IF('[1]Indicator Data'!C156=0,0.1,IF(LOG('[1]Indicator Data'!C156)&gt;C$2,10,IF(LOG('[1]Indicator Data'!C156)&lt;C$3,0,10-(C$2-LOG('[1]Indicator Data'!C156))/(C$2-C$3)*10))),1)</f>
        <v>7.7</v>
      </c>
      <c r="D155" s="47">
        <f>ROUND(IF('[1]Indicator Data'!D156=0,0.1,IF(LOG('[1]Indicator Data'!D156)&gt;D$2,10,IF(LOG('[1]Indicator Data'!D156)&lt;D$3,0,10-(D$2-LOG('[1]Indicator Data'!D156))/(D$2-D$3)*10))),1)</f>
        <v>0.1</v>
      </c>
      <c r="E155" s="47">
        <f t="shared" si="158"/>
        <v>5</v>
      </c>
      <c r="F155" s="47">
        <f>IF('[1]Indicator Data'!E156="No data",0.1,(ROUND(IF('[1]Indicator Data'!E156=0,0,IF(LOG('[1]Indicator Data'!E156)&gt;F$2,10,IF(LOG('[1]Indicator Data'!E156)&lt;F$3,0,10-(F$2-LOG('[1]Indicator Data'!E156))/(F$2-F$3)*10))),1)))</f>
        <v>7.5</v>
      </c>
      <c r="G155" s="47">
        <f>ROUND(IF('[1]Indicator Data'!F156=0,0,IF(LOG('[1]Indicator Data'!F156)&gt;G$2,10,IF(LOG('[1]Indicator Data'!F156)&lt;G$3,0,10-(G$2-LOG('[1]Indicator Data'!F156))/(G$2-G$3)*10))),1)</f>
        <v>0</v>
      </c>
      <c r="H155" s="47">
        <f>ROUND(IF('[1]Indicator Data'!G156=0,0,IF(LOG('[1]Indicator Data'!G156)&gt;H$2,10,IF(LOG('[1]Indicator Data'!G156)&lt;H$3,0,10-(H$2-LOG('[1]Indicator Data'!G156))/(H$2-H$3)*10))),1)</f>
        <v>0</v>
      </c>
      <c r="I155" s="47">
        <f>ROUND(IF('[1]Indicator Data'!H156=0,0,IF(LOG('[1]Indicator Data'!H156)&gt;I$2,10,IF(LOG('[1]Indicator Data'!H156)&lt;I$3,0,10-(I$2-LOG('[1]Indicator Data'!H156))/(I$2-I$3)*10))),1)</f>
        <v>0</v>
      </c>
      <c r="J155" s="47">
        <f t="shared" si="159"/>
        <v>0</v>
      </c>
      <c r="K155" s="47">
        <f>ROUND(IF('[1]Indicator Data'!I156=0,0,IF(LOG('[1]Indicator Data'!I156)&gt;K$2,10,IF(LOG('[1]Indicator Data'!I156)&lt;K$3,0,10-(K$2-LOG('[1]Indicator Data'!I156))/(K$2-K$3)*10))),1)</f>
        <v>0</v>
      </c>
      <c r="L155" s="47">
        <f t="shared" si="160"/>
        <v>0</v>
      </c>
      <c r="M155" s="47">
        <f>ROUND(IF('[1]Indicator Data'!J156=0,0,IF(LOG('[1]Indicator Data'!J156)&gt;M$2,10,IF(LOG('[1]Indicator Data'!J156)&lt;M$3,0,10-(M$2-LOG('[1]Indicator Data'!J156))/(M$2-M$3)*10))),1)</f>
        <v>0</v>
      </c>
      <c r="N155" s="48">
        <f>'[1]Indicator Data'!C156/'[1]Indicator Data'!$CB156</f>
        <v>1.7540780537311828E-3</v>
      </c>
      <c r="O155" s="48">
        <f>'[1]Indicator Data'!D156/'[1]Indicator Data'!$CB156</f>
        <v>0</v>
      </c>
      <c r="P155" s="48">
        <f>IF(F155=0.1,"x",'[1]Indicator Data'!E156/'[1]Indicator Data'!$CB156)</f>
        <v>1.4581103088928219E-2</v>
      </c>
      <c r="Q155" s="48">
        <f>'[1]Indicator Data'!F156/'[1]Indicator Data'!$CB156</f>
        <v>0</v>
      </c>
      <c r="R155" s="48">
        <f>'[1]Indicator Data'!G156/'[1]Indicator Data'!$CB156</f>
        <v>0</v>
      </c>
      <c r="S155" s="48">
        <f>'[1]Indicator Data'!H156/'[1]Indicator Data'!$CB156</f>
        <v>0</v>
      </c>
      <c r="T155" s="48">
        <f>'[1]Indicator Data'!I156/'[1]Indicator Data'!$CB156</f>
        <v>0</v>
      </c>
      <c r="U155" s="48">
        <f>'[1]Indicator Data'!J156/'[1]Indicator Data'!$CB156</f>
        <v>0</v>
      </c>
      <c r="V155" s="47">
        <f t="shared" si="161"/>
        <v>8.8000000000000007</v>
      </c>
      <c r="W155" s="47">
        <f t="shared" si="162"/>
        <v>0</v>
      </c>
      <c r="X155" s="47">
        <f t="shared" si="163"/>
        <v>6</v>
      </c>
      <c r="Y155" s="47">
        <f t="shared" si="164"/>
        <v>9.6999999999999993</v>
      </c>
      <c r="Z155" s="47">
        <f t="shared" si="165"/>
        <v>0</v>
      </c>
      <c r="AA155" s="47">
        <f t="shared" si="166"/>
        <v>0</v>
      </c>
      <c r="AB155" s="47">
        <f t="shared" si="167"/>
        <v>0</v>
      </c>
      <c r="AC155" s="47">
        <f t="shared" si="168"/>
        <v>0</v>
      </c>
      <c r="AD155" s="47">
        <f t="shared" si="169"/>
        <v>0</v>
      </c>
      <c r="AE155" s="47">
        <f t="shared" si="170"/>
        <v>0</v>
      </c>
      <c r="AF155" s="47">
        <f t="shared" si="171"/>
        <v>0</v>
      </c>
      <c r="AG155" s="47">
        <f>ROUND(IF('[1]Indicator Data'!K156=0,0,IF('[1]Indicator Data'!K156&gt;AG$2,10,IF('[1]Indicator Data'!K156&lt;AG$3,0,10-(AG$2-'[1]Indicator Data'!K156)/(AG$2-AG$3)*10))),1)</f>
        <v>0</v>
      </c>
      <c r="AH155" s="47">
        <f t="shared" si="172"/>
        <v>8.3000000000000007</v>
      </c>
      <c r="AI155" s="47">
        <f t="shared" si="172"/>
        <v>0.1</v>
      </c>
      <c r="AJ155" s="47">
        <f t="shared" si="173"/>
        <v>0</v>
      </c>
      <c r="AK155" s="47">
        <f t="shared" si="173"/>
        <v>0</v>
      </c>
      <c r="AL155" s="47">
        <f t="shared" si="174"/>
        <v>0</v>
      </c>
      <c r="AM155" s="47">
        <f t="shared" si="175"/>
        <v>0</v>
      </c>
      <c r="AN155" s="47">
        <f t="shared" si="176"/>
        <v>0</v>
      </c>
      <c r="AO155" s="49">
        <f t="shared" si="177"/>
        <v>5.5</v>
      </c>
      <c r="AP155" s="49">
        <f t="shared" si="202"/>
        <v>8.9</v>
      </c>
      <c r="AQ155" s="49">
        <f t="shared" si="178"/>
        <v>0</v>
      </c>
      <c r="AR155" s="49">
        <f t="shared" si="179"/>
        <v>0</v>
      </c>
      <c r="AS155" s="47">
        <f t="shared" si="180"/>
        <v>0</v>
      </c>
      <c r="AT155" s="47">
        <f>IF('[1]Indicator Data'!L156="No data","x",IF('[1]Indicator Data'!CC156&lt;1000,"x",ROUND((IF('[1]Indicator Data'!L156&gt;AT$2,10,IF('[1]Indicator Data'!L156&lt;AT$3,0,10-(AT$2-'[1]Indicator Data'!L156)/(AT$2-AT$3)*10))),1)))</f>
        <v>5.7</v>
      </c>
      <c r="AU155" s="49">
        <f t="shared" si="181"/>
        <v>2.9</v>
      </c>
      <c r="AV155" s="47">
        <f>IF('[1]Indicator Data'!M156="No data","x",ROUND(IF('[1]Indicator Data'!M156=0,0,IF(LOG('[1]Indicator Data'!M156)&gt;AV$2,10,IF(LOG('[1]Indicator Data'!M156)&lt;AV$3,0,10-(AV$2-LOG('[1]Indicator Data'!M156))/(AV$2-AV$3)*10))),1))</f>
        <v>8.1</v>
      </c>
      <c r="AW155" s="48">
        <f>IF(AV155="x","x",'[1]Indicator Data'!M156/'[1]Indicator Data'!$CB156)</f>
        <v>0.6856525886979481</v>
      </c>
      <c r="AX155" s="47">
        <f t="shared" si="182"/>
        <v>7.6</v>
      </c>
      <c r="AY155" s="47">
        <f t="shared" si="203"/>
        <v>7.9</v>
      </c>
      <c r="AZ155" s="47" t="str">
        <f>IF('[1]Indicator Data'!N156="No data","x",ROUND(IF('[1]Indicator Data'!N156=0,0,IF(LOG('[1]Indicator Data'!N156)&gt;AZ$2,10,IF(LOG('[1]Indicator Data'!N156)&lt;AZ$3,0,10-(AZ$2-LOG('[1]Indicator Data'!N156))/(AZ$2-AZ$3)*10))),1))</f>
        <v>x</v>
      </c>
      <c r="BA155" s="48" t="str">
        <f>IF(AZ155="x","x",'[1]Indicator Data'!N156/'[1]Indicator Data'!$CB156)</f>
        <v>x</v>
      </c>
      <c r="BB155" s="47" t="str">
        <f t="shared" si="183"/>
        <v>x</v>
      </c>
      <c r="BC155" s="47" t="str">
        <f t="shared" si="204"/>
        <v>x</v>
      </c>
      <c r="BD155" s="47" t="str">
        <f>IF('[1]Indicator Data'!O156="No data","x",ROUND(IF('[1]Indicator Data'!O156=0,0,IF(LOG('[1]Indicator Data'!O156)&gt;BD$2,10,IF(LOG('[1]Indicator Data'!O156)&lt;BD$3,0,10-(BD$2-LOG('[1]Indicator Data'!O156))/(BD$2-BD$3)*10))),1))</f>
        <v>x</v>
      </c>
      <c r="BE155" s="48" t="str">
        <f>IF(BD155="x","x",'[1]Indicator Data'!O156/'[1]Indicator Data'!$CB156)</f>
        <v>x</v>
      </c>
      <c r="BF155" s="47" t="str">
        <f t="shared" si="184"/>
        <v>x</v>
      </c>
      <c r="BG155" s="47" t="str">
        <f t="shared" si="205"/>
        <v>x</v>
      </c>
      <c r="BH155" s="47" t="str">
        <f>IF('[1]Indicator Data'!P156="No data","x",ROUND(IF('[1]Indicator Data'!P156=0,0,IF(LOG('[1]Indicator Data'!P156)&gt;BH$2,10,IF(LOG('[1]Indicator Data'!P156)&lt;BH$3,0,10-(BH$2-LOG('[1]Indicator Data'!P156))/(BH$2-BH$3)*10))),1))</f>
        <v>x</v>
      </c>
      <c r="BI155" s="48" t="str">
        <f>IF(BH155="x","x",'[1]Indicator Data'!P156/'[1]Indicator Data'!$CB156)</f>
        <v>x</v>
      </c>
      <c r="BJ155" s="47" t="str">
        <f t="shared" si="185"/>
        <v>x</v>
      </c>
      <c r="BK155" s="47" t="str">
        <f t="shared" si="206"/>
        <v>x</v>
      </c>
      <c r="BL155" s="47">
        <f t="shared" si="207"/>
        <v>7.9</v>
      </c>
      <c r="BM155" s="47">
        <f>ROUND(IF('[1]Indicator Data'!Q156=0,0,IF(LOG('[1]Indicator Data'!Q156)&gt;BM$2,10,IF(LOG('[1]Indicator Data'!Q156)&lt;BM$3,0,10-(BM$2-LOG('[1]Indicator Data'!Q156))/(BM$2-BM$3)*10))),1)</f>
        <v>0</v>
      </c>
      <c r="BN155" s="50">
        <f>'[1]Indicator Data'!R156</f>
        <v>0</v>
      </c>
      <c r="BO155" s="47">
        <f t="shared" si="186"/>
        <v>0</v>
      </c>
      <c r="BP155" s="47">
        <f t="shared" si="187"/>
        <v>0</v>
      </c>
      <c r="BQ155" s="47">
        <f>ROUND(IF('[1]Indicator Data'!S156=0,0,IF(LOG('[1]Indicator Data'!S156)&gt;BQ$2,10,IF(LOG('[1]Indicator Data'!S156)&lt;BQ$3,0,10-(BQ$2-LOG('[1]Indicator Data'!S156))/(BQ$2-BQ$3)*10))),1)</f>
        <v>0</v>
      </c>
      <c r="BR155" s="50">
        <f>'[1]Indicator Data'!T156</f>
        <v>0</v>
      </c>
      <c r="BS155" s="47">
        <f t="shared" si="188"/>
        <v>0</v>
      </c>
      <c r="BT155" s="47">
        <f t="shared" si="189"/>
        <v>0</v>
      </c>
      <c r="BU155" s="47">
        <f t="shared" si="190"/>
        <v>0</v>
      </c>
      <c r="BV155" s="47">
        <f>ROUND(IF('[1]Indicator Data'!U156=0,0,IF(LOG('[1]Indicator Data'!U156)&gt;BV$2,10,IF(LOG('[1]Indicator Data'!U156)&lt;BV$3,0,10-(BV$2-LOG('[1]Indicator Data'!U156))/(BV$2-BV$3)*10))),1)</f>
        <v>0</v>
      </c>
      <c r="BW155" s="48">
        <f>'[1]Indicator Data'!U156/'[1]Indicator Data'!$CB156</f>
        <v>0</v>
      </c>
      <c r="BX155" s="47">
        <f t="shared" si="191"/>
        <v>0</v>
      </c>
      <c r="BY155" s="47">
        <f t="shared" si="208"/>
        <v>0</v>
      </c>
      <c r="BZ155" s="47">
        <f>ROUND(IF('[1]Indicator Data'!V156=0,0,IF(LOG('[1]Indicator Data'!V156)&gt;BZ$2,10,IF(LOG('[1]Indicator Data'!V156)&lt;BZ$3,0,10-(BZ$2-LOG('[1]Indicator Data'!V156))/(BZ$2-BZ$3)*10))),1)</f>
        <v>0</v>
      </c>
      <c r="CA155" s="48">
        <f>IF('[1]Indicator Data'!V156/'[1]Indicator Data'!$CB156&gt;1,1,'[1]Indicator Data'!V156/'[1]Indicator Data'!$CB156)</f>
        <v>0</v>
      </c>
      <c r="CB155" s="47">
        <f t="shared" si="192"/>
        <v>0</v>
      </c>
      <c r="CC155" s="47">
        <f t="shared" si="209"/>
        <v>0</v>
      </c>
      <c r="CD155" s="47">
        <f>ROUND(IF('[1]Indicator Data'!W156=0,0,IF(LOG('[1]Indicator Data'!W156)&gt;CD$2,10,IF(LOG('[1]Indicator Data'!W156)&lt;CD$3,0,10-(CD$2-LOG('[1]Indicator Data'!W156))/(CD$2-CD$3)*10))),1)</f>
        <v>0</v>
      </c>
      <c r="CE155" s="48">
        <f>'[1]Indicator Data'!W156/'[1]Indicator Data'!$CB156</f>
        <v>0</v>
      </c>
      <c r="CF155" s="47">
        <f t="shared" si="193"/>
        <v>0</v>
      </c>
      <c r="CG155" s="47">
        <f t="shared" si="210"/>
        <v>0</v>
      </c>
      <c r="CH155" s="47">
        <f t="shared" si="194"/>
        <v>0</v>
      </c>
      <c r="CI155" s="47">
        <f>IF('[1]Indicator Data'!BR156="No data","x",ROUND(IF('[1]Indicator Data'!BR156&gt;CI$2,0,IF('[1]Indicator Data'!BR156&lt;CI$3,10,(CI$2-'[1]Indicator Data'!BR156)/(CI$2-CI$3)*10)),1))</f>
        <v>0.3</v>
      </c>
      <c r="CJ155" s="47">
        <f>IF('[1]Indicator Data'!BS156="No data","x",ROUND(IF('[1]Indicator Data'!BS156&gt;CJ$2,0,IF('[1]Indicator Data'!BS156&lt;CJ$3,10,(CJ$2-'[1]Indicator Data'!BS156)/(CJ$2-CJ$3)*10)),1))</f>
        <v>2.4</v>
      </c>
      <c r="CK155" s="47">
        <f>IF('[1]Indicator Data'!AC156="No data","x",ROUND(IF('[1]Indicator Data'!AC156&gt;CK$2,0,IF('[1]Indicator Data'!AC156&lt;CK$3,10,(CK$2-'[1]Indicator Data'!AC156)/(CK$2-CK$3)*10)),1))</f>
        <v>0.2</v>
      </c>
      <c r="CL155" s="47">
        <f t="shared" si="195"/>
        <v>1</v>
      </c>
      <c r="CM155" s="47">
        <f>IF('[1]Indicator Data'!X156="No data","x",ROUND(IF(LOG('[1]Indicator Data'!X156)&gt;CM$2,10,IF(LOG('[1]Indicator Data'!X156)&lt;CM$3,0,10-(CM$2-LOG('[1]Indicator Data'!X156))/(CM$2-CM$3)*10)),1))</f>
        <v>6.3</v>
      </c>
      <c r="CN155" s="47">
        <f>IF('[1]Indicator Data'!Y156="No data","x",ROUND(IF('[1]Indicator Data'!Y156&gt;CN$2,10,IF('[1]Indicator Data'!Y156&lt;CN$3,0,10-(CN$2-'[1]Indicator Data'!Y156)/(CN$2-CN$3)*10)),1))</f>
        <v>0</v>
      </c>
      <c r="CO155" s="47">
        <f>IF('[1]Indicator Data'!Z156="No data","x",ROUND(IF('[1]Indicator Data'!Z156&gt;CO$2,10,IF('[1]Indicator Data'!Z156&lt;CO$3,0,10-(CO$2-'[1]Indicator Data'!Z156)/(CO$2-CO$3)*10)),1))</f>
        <v>5.6</v>
      </c>
      <c r="CP155" s="47">
        <f>IF('[1]Indicator Data'!AA156="No data","x",ROUND(IF('[1]Indicator Data'!AA156&gt;CP$2,10,IF('[1]Indicator Data'!AA156&lt;CP$3,0,10-(CP$2-'[1]Indicator Data'!AA156)/(CP$2-CP$3)*10)),1))</f>
        <v>2.2000000000000002</v>
      </c>
      <c r="CQ155" s="47">
        <f t="shared" si="211"/>
        <v>3.5</v>
      </c>
      <c r="CR155" s="47">
        <f t="shared" si="212"/>
        <v>2.7</v>
      </c>
      <c r="CS155" s="47">
        <f>IF('[1]Indicator Data'!AF156="No data","x",ROUND(IF('[1]Indicator Data'!AF156&gt;CS$2,10,IF('[1]Indicator Data'!AF156&lt;CS$3,0,10-(CS$2-'[1]Indicator Data'!AF156)/(CS$2-CS$3)*10)),1))</f>
        <v>0.4</v>
      </c>
      <c r="CT155" s="47">
        <f>IF('[1]Indicator Data'!AG156="No data","x",ROUND(IF('[1]Indicator Data'!AG156&gt;CT$2,10,IF('[1]Indicator Data'!AG156&lt;CT$3,0,10-(CT$2-'[1]Indicator Data'!AG156)/(CT$2-CT$3)*10)),1))</f>
        <v>0</v>
      </c>
      <c r="CU155" s="47">
        <f t="shared" si="213"/>
        <v>2.4</v>
      </c>
      <c r="CV155" s="47">
        <f>IF('[1]Indicator Data'!AB156="No data","x",ROUND(IF('[1]Indicator Data'!AB156&gt;CV$2,10,IF('[1]Indicator Data'!AB156&lt;CV$3,0,10-(CV$2-'[1]Indicator Data'!AB156)/(CV$2-CV$3)*10)),1))</f>
        <v>0</v>
      </c>
      <c r="CW155" s="47">
        <f t="shared" si="214"/>
        <v>0.7</v>
      </c>
      <c r="CX155" s="48">
        <f>IF('[1]Indicator Data'!AD156="No data","x",'[1]Indicator Data'!AD156/'[1]Indicator Data'!$CA156)</f>
        <v>6.764049136067261E-4</v>
      </c>
      <c r="CY155" s="47">
        <f t="shared" si="196"/>
        <v>3.2</v>
      </c>
      <c r="CZ155" s="47">
        <f>IF('[1]Indicator Data'!AE156="No data","x",ROUND(IF('[1]Indicator Data'!AE156&gt;CZ$2,0,IF('[1]Indicator Data'!AE156&lt;CZ$3,10,(CZ$2-'[1]Indicator Data'!AE156)/(CZ$2-CZ$3)*10)),1))</f>
        <v>2</v>
      </c>
      <c r="DA155" s="47">
        <f t="shared" si="215"/>
        <v>2.6</v>
      </c>
      <c r="DB155" s="47">
        <f t="shared" si="216"/>
        <v>1.9</v>
      </c>
      <c r="DC155" s="49">
        <f t="shared" si="197"/>
        <v>3.9</v>
      </c>
      <c r="DD155" s="51">
        <f t="shared" si="198"/>
        <v>4.4000000000000004</v>
      </c>
      <c r="DE155" s="47">
        <f>ROUND(IF('[1]Indicator Data'!AH156=0,0,IF('[1]Indicator Data'!AH156&gt;DE$2,10,IF('[1]Indicator Data'!AH156&lt;DE$3,0,10-(DE$2-'[1]Indicator Data'!AH156)/(DE$2-DE$3)*10))),1)</f>
        <v>0.6</v>
      </c>
      <c r="DF155" s="47">
        <f>ROUND(IF('[1]Indicator Data'!AI156=0,0,IF(LOG('[1]Indicator Data'!AI156)&gt;LOG(DF$2),10,IF(LOG('[1]Indicator Data'!AI156)&lt;LOG(DF$3),0,10-(LOG(DF$2)-LOG('[1]Indicator Data'!AI156))/(LOG(DF$2)-LOG(DF$3))*10))),1)</f>
        <v>3.7</v>
      </c>
      <c r="DG155" s="49">
        <f t="shared" si="199"/>
        <v>2.2999999999999998</v>
      </c>
      <c r="DH155" s="47">
        <f>'[1]Indicator Data'!AJ156</f>
        <v>0</v>
      </c>
      <c r="DI155" s="47">
        <f>'[1]Indicator Data'!AK156</f>
        <v>0</v>
      </c>
      <c r="DJ155" s="49">
        <f t="shared" si="200"/>
        <v>0</v>
      </c>
      <c r="DK155" s="51">
        <f t="shared" si="201"/>
        <v>1.6</v>
      </c>
      <c r="DL155" s="20"/>
      <c r="DM155" s="52"/>
    </row>
    <row r="156" spans="1:118" s="6" customFormat="1" x14ac:dyDescent="0.3">
      <c r="A156" s="44" t="str">
        <f>'[1]Indicator Data'!A157</f>
        <v>Seychelles</v>
      </c>
      <c r="B156" s="45" t="str">
        <f>'[1]Indicator Data'!B157</f>
        <v>SYC</v>
      </c>
      <c r="C156" s="46">
        <f>ROUND(IF('[1]Indicator Data'!C157=0,0.1,IF(LOG('[1]Indicator Data'!C157)&gt;C$2,10,IF(LOG('[1]Indicator Data'!C157)&lt;C$3,0,10-(C$2-LOG('[1]Indicator Data'!C157))/(C$2-C$3)*10))),1)</f>
        <v>0.1</v>
      </c>
      <c r="D156" s="47">
        <f>ROUND(IF('[1]Indicator Data'!D157=0,0.1,IF(LOG('[1]Indicator Data'!D157)&gt;D$2,10,IF(LOG('[1]Indicator Data'!D157)&lt;D$3,0,10-(D$2-LOG('[1]Indicator Data'!D157))/(D$2-D$3)*10))),1)</f>
        <v>0.1</v>
      </c>
      <c r="E156" s="47">
        <f t="shared" si="158"/>
        <v>0.1</v>
      </c>
      <c r="F156" s="47">
        <f>IF('[1]Indicator Data'!E157="No data",0.1,(ROUND(IF('[1]Indicator Data'!E157=0,0,IF(LOG('[1]Indicator Data'!E157)&gt;F$2,10,IF(LOG('[1]Indicator Data'!E157)&lt;F$3,0,10-(F$2-LOG('[1]Indicator Data'!E157))/(F$2-F$3)*10))),1)))</f>
        <v>0.1</v>
      </c>
      <c r="G156" s="47">
        <f>ROUND(IF('[1]Indicator Data'!F157=0,0,IF(LOG('[1]Indicator Data'!F157)&gt;G$2,10,IF(LOG('[1]Indicator Data'!F157)&lt;G$3,0,10-(G$2-LOG('[1]Indicator Data'!F157))/(G$2-G$3)*10))),1)</f>
        <v>5.3</v>
      </c>
      <c r="H156" s="47">
        <f>ROUND(IF('[1]Indicator Data'!G157=0,0,IF(LOG('[1]Indicator Data'!G157)&gt;H$2,10,IF(LOG('[1]Indicator Data'!G157)&lt;H$3,0,10-(H$2-LOG('[1]Indicator Data'!G157))/(H$2-H$3)*10))),1)</f>
        <v>0</v>
      </c>
      <c r="I156" s="47">
        <f>ROUND(IF('[1]Indicator Data'!H157=0,0,IF(LOG('[1]Indicator Data'!H157)&gt;I$2,10,IF(LOG('[1]Indicator Data'!H157)&lt;I$3,0,10-(I$2-LOG('[1]Indicator Data'!H157))/(I$2-I$3)*10))),1)</f>
        <v>0</v>
      </c>
      <c r="J156" s="47">
        <f t="shared" si="159"/>
        <v>0</v>
      </c>
      <c r="K156" s="47">
        <f>ROUND(IF('[1]Indicator Data'!I157=0,0,IF(LOG('[1]Indicator Data'!I157)&gt;K$2,10,IF(LOG('[1]Indicator Data'!I157)&lt;K$3,0,10-(K$2-LOG('[1]Indicator Data'!I157))/(K$2-K$3)*10))),1)</f>
        <v>0</v>
      </c>
      <c r="L156" s="47">
        <f t="shared" si="160"/>
        <v>0</v>
      </c>
      <c r="M156" s="47">
        <f>ROUND(IF('[1]Indicator Data'!J157=0,0,IF(LOG('[1]Indicator Data'!J157)&gt;M$2,10,IF(LOG('[1]Indicator Data'!J157)&lt;M$3,0,10-(M$2-LOG('[1]Indicator Data'!J157))/(M$2-M$3)*10))),1)</f>
        <v>0</v>
      </c>
      <c r="N156" s="48">
        <f>'[1]Indicator Data'!C157/'[1]Indicator Data'!$CB157</f>
        <v>0</v>
      </c>
      <c r="O156" s="48">
        <f>'[1]Indicator Data'!D157/'[1]Indicator Data'!$CB157</f>
        <v>0</v>
      </c>
      <c r="P156" s="48" t="str">
        <f>IF(F156=0.1,"x",'[1]Indicator Data'!E157/'[1]Indicator Data'!$CB157)</f>
        <v>x</v>
      </c>
      <c r="Q156" s="48">
        <f>'[1]Indicator Data'!F157/'[1]Indicator Data'!$CB157</f>
        <v>1.5687615967492822E-4</v>
      </c>
      <c r="R156" s="48">
        <f>'[1]Indicator Data'!G157/'[1]Indicator Data'!$CB157</f>
        <v>0</v>
      </c>
      <c r="S156" s="48">
        <f>'[1]Indicator Data'!H157/'[1]Indicator Data'!$CB157</f>
        <v>0</v>
      </c>
      <c r="T156" s="48">
        <f>'[1]Indicator Data'!I157/'[1]Indicator Data'!$CB157</f>
        <v>0</v>
      </c>
      <c r="U156" s="48">
        <f>'[1]Indicator Data'!J157/'[1]Indicator Data'!$CB157</f>
        <v>0</v>
      </c>
      <c r="V156" s="47">
        <f t="shared" si="161"/>
        <v>0</v>
      </c>
      <c r="W156" s="47">
        <f t="shared" si="162"/>
        <v>0</v>
      </c>
      <c r="X156" s="47">
        <f t="shared" si="163"/>
        <v>0</v>
      </c>
      <c r="Y156" s="47">
        <f t="shared" si="164"/>
        <v>0.1</v>
      </c>
      <c r="Z156" s="47">
        <f t="shared" si="165"/>
        <v>10</v>
      </c>
      <c r="AA156" s="47">
        <f t="shared" si="166"/>
        <v>0</v>
      </c>
      <c r="AB156" s="47">
        <f t="shared" si="167"/>
        <v>0</v>
      </c>
      <c r="AC156" s="47">
        <f t="shared" si="168"/>
        <v>0</v>
      </c>
      <c r="AD156" s="47">
        <f t="shared" si="169"/>
        <v>0</v>
      </c>
      <c r="AE156" s="47">
        <f t="shared" si="170"/>
        <v>0</v>
      </c>
      <c r="AF156" s="47">
        <f t="shared" si="171"/>
        <v>0</v>
      </c>
      <c r="AG156" s="47">
        <f>ROUND(IF('[1]Indicator Data'!K157=0,0,IF('[1]Indicator Data'!K157&gt;AG$2,10,IF('[1]Indicator Data'!K157&lt;AG$3,0,10-(AG$2-'[1]Indicator Data'!K157)/(AG$2-AG$3)*10))),1)</f>
        <v>0</v>
      </c>
      <c r="AH156" s="47">
        <f t="shared" si="172"/>
        <v>0.1</v>
      </c>
      <c r="AI156" s="47">
        <f t="shared" si="172"/>
        <v>0.1</v>
      </c>
      <c r="AJ156" s="47">
        <f t="shared" si="173"/>
        <v>0</v>
      </c>
      <c r="AK156" s="47">
        <f t="shared" si="173"/>
        <v>0</v>
      </c>
      <c r="AL156" s="47">
        <f t="shared" si="174"/>
        <v>0</v>
      </c>
      <c r="AM156" s="47">
        <f t="shared" si="175"/>
        <v>0</v>
      </c>
      <c r="AN156" s="47">
        <f t="shared" si="176"/>
        <v>0</v>
      </c>
      <c r="AO156" s="49">
        <f t="shared" si="177"/>
        <v>0.1</v>
      </c>
      <c r="AP156" s="49">
        <f t="shared" si="202"/>
        <v>0.1</v>
      </c>
      <c r="AQ156" s="49">
        <f t="shared" si="178"/>
        <v>8.6</v>
      </c>
      <c r="AR156" s="49">
        <f t="shared" si="179"/>
        <v>0</v>
      </c>
      <c r="AS156" s="47">
        <f t="shared" si="180"/>
        <v>0</v>
      </c>
      <c r="AT156" s="47" t="str">
        <f>IF('[1]Indicator Data'!L157="No data","x",IF('[1]Indicator Data'!CC157&lt;1000,"x",ROUND((IF('[1]Indicator Data'!L157&gt;AT$2,10,IF('[1]Indicator Data'!L157&lt;AT$3,0,10-(AT$2-'[1]Indicator Data'!L157)/(AT$2-AT$3)*10))),1)))</f>
        <v>x</v>
      </c>
      <c r="AU156" s="49">
        <f t="shared" si="181"/>
        <v>0</v>
      </c>
      <c r="AV156" s="47">
        <f>IF('[1]Indicator Data'!M157="No data","x",ROUND(IF('[1]Indicator Data'!M157=0,0,IF(LOG('[1]Indicator Data'!M157)&gt;AV$2,10,IF(LOG('[1]Indicator Data'!M157)&lt;AV$3,0,10-(AV$2-LOG('[1]Indicator Data'!M157))/(AV$2-AV$3)*10))),1))</f>
        <v>0</v>
      </c>
      <c r="AW156" s="48">
        <f>IF(AV156="x","x",'[1]Indicator Data'!M157/'[1]Indicator Data'!$CB157)</f>
        <v>0</v>
      </c>
      <c r="AX156" s="47">
        <f t="shared" si="182"/>
        <v>0</v>
      </c>
      <c r="AY156" s="47">
        <f t="shared" si="203"/>
        <v>0</v>
      </c>
      <c r="AZ156" s="47">
        <f>IF('[1]Indicator Data'!N157="No data","x",ROUND(IF('[1]Indicator Data'!N157=0,0,IF(LOG('[1]Indicator Data'!N157)&gt;AZ$2,10,IF(LOG('[1]Indicator Data'!N157)&lt;AZ$3,0,10-(AZ$2-LOG('[1]Indicator Data'!N157))/(AZ$2-AZ$3)*10))),1))</f>
        <v>0</v>
      </c>
      <c r="BA156" s="48">
        <f>IF(AZ156="x","x",'[1]Indicator Data'!N157/'[1]Indicator Data'!$CB157)</f>
        <v>0</v>
      </c>
      <c r="BB156" s="47">
        <f t="shared" si="183"/>
        <v>0</v>
      </c>
      <c r="BC156" s="47">
        <f t="shared" si="204"/>
        <v>0</v>
      </c>
      <c r="BD156" s="47">
        <f>IF('[1]Indicator Data'!O157="No data","x",ROUND(IF('[1]Indicator Data'!O157=0,0,IF(LOG('[1]Indicator Data'!O157)&gt;BD$2,10,IF(LOG('[1]Indicator Data'!O157)&lt;BD$3,0,10-(BD$2-LOG('[1]Indicator Data'!O157))/(BD$2-BD$3)*10))),1))</f>
        <v>0</v>
      </c>
      <c r="BE156" s="48">
        <f>IF(BD156="x","x",'[1]Indicator Data'!O157/'[1]Indicator Data'!$CB157)</f>
        <v>0</v>
      </c>
      <c r="BF156" s="47">
        <f t="shared" si="184"/>
        <v>0</v>
      </c>
      <c r="BG156" s="47">
        <f t="shared" si="205"/>
        <v>0</v>
      </c>
      <c r="BH156" s="47">
        <f>IF('[1]Indicator Data'!P157="No data","x",ROUND(IF('[1]Indicator Data'!P157=0,0,IF(LOG('[1]Indicator Data'!P157)&gt;BH$2,10,IF(LOG('[1]Indicator Data'!P157)&lt;BH$3,0,10-(BH$2-LOG('[1]Indicator Data'!P157))/(BH$2-BH$3)*10))),1))</f>
        <v>0</v>
      </c>
      <c r="BI156" s="48">
        <f>IF(BH156="x","x",'[1]Indicator Data'!P157/'[1]Indicator Data'!$CB157)</f>
        <v>0</v>
      </c>
      <c r="BJ156" s="47">
        <f t="shared" si="185"/>
        <v>0</v>
      </c>
      <c r="BK156" s="47">
        <f t="shared" si="206"/>
        <v>0</v>
      </c>
      <c r="BL156" s="47">
        <f t="shared" si="207"/>
        <v>0</v>
      </c>
      <c r="BM156" s="47">
        <f>ROUND(IF('[1]Indicator Data'!Q157=0,0,IF(LOG('[1]Indicator Data'!Q157)&gt;BM$2,10,IF(LOG('[1]Indicator Data'!Q157)&lt;BM$3,0,10-(BM$2-LOG('[1]Indicator Data'!Q157))/(BM$2-BM$3)*10))),1)</f>
        <v>0</v>
      </c>
      <c r="BN156" s="50">
        <f>'[1]Indicator Data'!R157</f>
        <v>0</v>
      </c>
      <c r="BO156" s="47">
        <f t="shared" si="186"/>
        <v>0</v>
      </c>
      <c r="BP156" s="47">
        <f t="shared" si="187"/>
        <v>0</v>
      </c>
      <c r="BQ156" s="47">
        <f>ROUND(IF('[1]Indicator Data'!S157=0,0,IF(LOG('[1]Indicator Data'!S157)&gt;BQ$2,10,IF(LOG('[1]Indicator Data'!S157)&lt;BQ$3,0,10-(BQ$2-LOG('[1]Indicator Data'!S157))/(BQ$2-BQ$3)*10))),1)</f>
        <v>0</v>
      </c>
      <c r="BR156" s="50">
        <f>'[1]Indicator Data'!T157</f>
        <v>0</v>
      </c>
      <c r="BS156" s="47">
        <f t="shared" si="188"/>
        <v>0</v>
      </c>
      <c r="BT156" s="47">
        <f t="shared" si="189"/>
        <v>0</v>
      </c>
      <c r="BU156" s="47">
        <f t="shared" si="190"/>
        <v>0</v>
      </c>
      <c r="BV156" s="47">
        <f>ROUND(IF('[1]Indicator Data'!U157=0,0,IF(LOG('[1]Indicator Data'!U157)&gt;BV$2,10,IF(LOG('[1]Indicator Data'!U157)&lt;BV$3,0,10-(BV$2-LOG('[1]Indicator Data'!U157))/(BV$2-BV$3)*10))),1)</f>
        <v>4.9000000000000004</v>
      </c>
      <c r="BW156" s="48">
        <f>'[1]Indicator Data'!U157/'[1]Indicator Data'!$CB157</f>
        <v>0.27060982056783905</v>
      </c>
      <c r="BX156" s="47">
        <f t="shared" si="191"/>
        <v>3</v>
      </c>
      <c r="BY156" s="47">
        <f t="shared" si="208"/>
        <v>4</v>
      </c>
      <c r="BZ156" s="47">
        <f>ROUND(IF('[1]Indicator Data'!V157=0,0,IF(LOG('[1]Indicator Data'!V157)&gt;BZ$2,10,IF(LOG('[1]Indicator Data'!V157)&lt;BZ$3,0,10-(BZ$2-LOG('[1]Indicator Data'!V157))/(BZ$2-BZ$3)*10))),1)</f>
        <v>5.3</v>
      </c>
      <c r="CA156" s="48">
        <f>IF('[1]Indicator Data'!V157/'[1]Indicator Data'!$CB157&gt;1,1,'[1]Indicator Data'!V157/'[1]Indicator Data'!$CB157)</f>
        <v>0.5619627438587762</v>
      </c>
      <c r="CB156" s="47">
        <f t="shared" si="192"/>
        <v>5.6</v>
      </c>
      <c r="CC156" s="47">
        <f t="shared" si="209"/>
        <v>5.5</v>
      </c>
      <c r="CD156" s="47">
        <f>ROUND(IF('[1]Indicator Data'!W157=0,0,IF(LOG('[1]Indicator Data'!W157)&gt;CD$2,10,IF(LOG('[1]Indicator Data'!W157)&lt;CD$3,0,10-(CD$2-LOG('[1]Indicator Data'!W157))/(CD$2-CD$3)*10))),1)</f>
        <v>5</v>
      </c>
      <c r="CE156" s="48">
        <f>'[1]Indicator Data'!W157/'[1]Indicator Data'!$CB157</f>
        <v>0.34791551156306044</v>
      </c>
      <c r="CF156" s="47">
        <f t="shared" si="193"/>
        <v>3.5</v>
      </c>
      <c r="CG156" s="47">
        <f t="shared" si="210"/>
        <v>4.3</v>
      </c>
      <c r="CH156" s="47">
        <f t="shared" si="194"/>
        <v>3.7</v>
      </c>
      <c r="CI156" s="47">
        <f>IF('[1]Indicator Data'!BR157="No data","x",ROUND(IF('[1]Indicator Data'!BR157&gt;CI$2,0,IF('[1]Indicator Data'!BR157&lt;CI$3,10,(CI$2-'[1]Indicator Data'!BR157)/(CI$2-CI$3)*10)),1))</f>
        <v>0</v>
      </c>
      <c r="CJ156" s="47">
        <f>IF('[1]Indicator Data'!BS157="No data","x",ROUND(IF('[1]Indicator Data'!BS157&gt;CJ$2,0,IF('[1]Indicator Data'!BS157&lt;CJ$3,10,(CJ$2-'[1]Indicator Data'!BS157)/(CJ$2-CJ$3)*10)),1))</f>
        <v>0.6</v>
      </c>
      <c r="CK156" s="47" t="str">
        <f>IF('[1]Indicator Data'!AC157="No data","x",ROUND(IF('[1]Indicator Data'!AC157&gt;CK$2,0,IF('[1]Indicator Data'!AC157&lt;CK$3,10,(CK$2-'[1]Indicator Data'!AC157)/(CK$2-CK$3)*10)),1))</f>
        <v>x</v>
      </c>
      <c r="CL156" s="47">
        <f t="shared" si="195"/>
        <v>0.3</v>
      </c>
      <c r="CM156" s="47">
        <f>IF('[1]Indicator Data'!X157="No data","x",ROUND(IF(LOG('[1]Indicator Data'!X157)&gt;CM$2,10,IF(LOG('[1]Indicator Data'!X157)&lt;CM$3,0,10-(CM$2-LOG('[1]Indicator Data'!X157))/(CM$2-CM$3)*10)),1))</f>
        <v>7.7</v>
      </c>
      <c r="CN156" s="47">
        <f>IF('[1]Indicator Data'!Y157="No data","x",ROUND(IF('[1]Indicator Data'!Y157&gt;CN$2,10,IF('[1]Indicator Data'!Y157&lt;CN$3,0,10-(CN$2-'[1]Indicator Data'!Y157)/(CN$2-CN$3)*10)),1))</f>
        <v>3.2</v>
      </c>
      <c r="CO156" s="47">
        <f>IF('[1]Indicator Data'!Z157="No data","x",ROUND(IF('[1]Indicator Data'!Z157&gt;CO$2,10,IF('[1]Indicator Data'!Z157&lt;CO$3,0,10-(CO$2-'[1]Indicator Data'!Z157)/(CO$2-CO$3)*10)),1))</f>
        <v>5.8</v>
      </c>
      <c r="CP156" s="47" t="str">
        <f>IF('[1]Indicator Data'!AA157="No data","x",ROUND(IF('[1]Indicator Data'!AA157&gt;CP$2,10,IF('[1]Indicator Data'!AA157&lt;CP$3,0,10-(CP$2-'[1]Indicator Data'!AA157)/(CP$2-CP$3)*10)),1))</f>
        <v>x</v>
      </c>
      <c r="CQ156" s="47">
        <f t="shared" si="211"/>
        <v>5.6</v>
      </c>
      <c r="CR156" s="47">
        <f t="shared" si="212"/>
        <v>3.8</v>
      </c>
      <c r="CS156" s="47" t="str">
        <f>IF('[1]Indicator Data'!AF157="No data","x",ROUND(IF('[1]Indicator Data'!AF157&gt;CS$2,10,IF('[1]Indicator Data'!AF157&lt;CS$3,0,10-(CS$2-'[1]Indicator Data'!AF157)/(CS$2-CS$3)*10)),1))</f>
        <v>x</v>
      </c>
      <c r="CT156" s="47">
        <f>IF('[1]Indicator Data'!AG157="No data","x",ROUND(IF('[1]Indicator Data'!AG157&gt;CT$2,10,IF('[1]Indicator Data'!AG157&lt;CT$3,0,10-(CT$2-'[1]Indicator Data'!AG157)/(CT$2-CT$3)*10)),1))</f>
        <v>2.1</v>
      </c>
      <c r="CU156" s="47">
        <f t="shared" si="213"/>
        <v>4.7</v>
      </c>
      <c r="CV156" s="47">
        <f>IF('[1]Indicator Data'!AB157="No data","x",ROUND(IF('[1]Indicator Data'!AB157&gt;CV$2,10,IF('[1]Indicator Data'!AB157&lt;CV$3,0,10-(CV$2-'[1]Indicator Data'!AB157)/(CV$2-CV$3)*10)),1))</f>
        <v>0</v>
      </c>
      <c r="CW156" s="47">
        <f t="shared" si="214"/>
        <v>0.2</v>
      </c>
      <c r="CX156" s="48" t="str">
        <f>IF('[1]Indicator Data'!AD157="No data","x",'[1]Indicator Data'!AD157/'[1]Indicator Data'!$CA157)</f>
        <v>x</v>
      </c>
      <c r="CY156" s="47" t="str">
        <f t="shared" si="196"/>
        <v>x</v>
      </c>
      <c r="CZ156" s="47">
        <f>IF('[1]Indicator Data'!AE157="No data","x",ROUND(IF('[1]Indicator Data'!AE157&gt;CZ$2,0,IF('[1]Indicator Data'!AE157&lt;CZ$3,10,(CZ$2-'[1]Indicator Data'!AE157)/(CZ$2-CZ$3)*10)),1))</f>
        <v>2</v>
      </c>
      <c r="DA156" s="47">
        <f t="shared" si="215"/>
        <v>2</v>
      </c>
      <c r="DB156" s="47">
        <f t="shared" si="216"/>
        <v>2.2999999999999998</v>
      </c>
      <c r="DC156" s="49">
        <f t="shared" si="197"/>
        <v>2.6</v>
      </c>
      <c r="DD156" s="51">
        <f t="shared" si="198"/>
        <v>2.8</v>
      </c>
      <c r="DE156" s="47">
        <f>ROUND(IF('[1]Indicator Data'!AH157=0,0,IF('[1]Indicator Data'!AH157&gt;DE$2,10,IF('[1]Indicator Data'!AH157&lt;DE$3,0,10-(DE$2-'[1]Indicator Data'!AH157)/(DE$2-DE$3)*10))),1)</f>
        <v>0</v>
      </c>
      <c r="DF156" s="47">
        <f>ROUND(IF('[1]Indicator Data'!AI157=0,0,IF(LOG('[1]Indicator Data'!AI157)&gt;LOG(DF$2),10,IF(LOG('[1]Indicator Data'!AI157)&lt;LOG(DF$3),0,10-(LOG(DF$2)-LOG('[1]Indicator Data'!AI157))/(LOG(DF$2)-LOG(DF$3))*10))),1)</f>
        <v>0</v>
      </c>
      <c r="DG156" s="49">
        <f t="shared" si="199"/>
        <v>0</v>
      </c>
      <c r="DH156" s="47">
        <f>'[1]Indicator Data'!AJ157</f>
        <v>0</v>
      </c>
      <c r="DI156" s="47">
        <f>'[1]Indicator Data'!AK157</f>
        <v>0</v>
      </c>
      <c r="DJ156" s="49">
        <f t="shared" si="200"/>
        <v>0</v>
      </c>
      <c r="DK156" s="51">
        <f t="shared" si="201"/>
        <v>0</v>
      </c>
      <c r="DL156" s="20"/>
      <c r="DM156" s="52"/>
    </row>
    <row r="157" spans="1:118" s="6" customFormat="1" x14ac:dyDescent="0.3">
      <c r="A157" s="44" t="str">
        <f>'[1]Indicator Data'!A158</f>
        <v>Sierra Leone</v>
      </c>
      <c r="B157" s="45" t="str">
        <f>'[1]Indicator Data'!B158</f>
        <v>SLE</v>
      </c>
      <c r="C157" s="46">
        <f>ROUND(IF('[1]Indicator Data'!C158=0,0.1,IF(LOG('[1]Indicator Data'!C158)&gt;C$2,10,IF(LOG('[1]Indicator Data'!C158)&lt;C$3,0,10-(C$2-LOG('[1]Indicator Data'!C158))/(C$2-C$3)*10))),1)</f>
        <v>0.1</v>
      </c>
      <c r="D157" s="47">
        <f>ROUND(IF('[1]Indicator Data'!D158=0,0.1,IF(LOG('[1]Indicator Data'!D158)&gt;D$2,10,IF(LOG('[1]Indicator Data'!D158)&lt;D$3,0,10-(D$2-LOG('[1]Indicator Data'!D158))/(D$2-D$3)*10))),1)</f>
        <v>0.1</v>
      </c>
      <c r="E157" s="47">
        <f t="shared" si="158"/>
        <v>0.1</v>
      </c>
      <c r="F157" s="47">
        <f>IF('[1]Indicator Data'!E158="No data",0.1,(ROUND(IF('[1]Indicator Data'!E158=0,0,IF(LOG('[1]Indicator Data'!E158)&gt;F$2,10,IF(LOG('[1]Indicator Data'!E158)&lt;F$3,0,10-(F$2-LOG('[1]Indicator Data'!E158))/(F$2-F$3)*10))),1)))</f>
        <v>6</v>
      </c>
      <c r="G157" s="47">
        <f>ROUND(IF('[1]Indicator Data'!F158=0,0,IF(LOG('[1]Indicator Data'!F158)&gt;G$2,10,IF(LOG('[1]Indicator Data'!F158)&lt;G$3,0,10-(G$2-LOG('[1]Indicator Data'!F158))/(G$2-G$3)*10))),1)</f>
        <v>5.3</v>
      </c>
      <c r="H157" s="47">
        <f>ROUND(IF('[1]Indicator Data'!G158=0,0,IF(LOG('[1]Indicator Data'!G158)&gt;H$2,10,IF(LOG('[1]Indicator Data'!G158)&lt;H$3,0,10-(H$2-LOG('[1]Indicator Data'!G158))/(H$2-H$3)*10))),1)</f>
        <v>0</v>
      </c>
      <c r="I157" s="47">
        <f>ROUND(IF('[1]Indicator Data'!H158=0,0,IF(LOG('[1]Indicator Data'!H158)&gt;I$2,10,IF(LOG('[1]Indicator Data'!H158)&lt;I$3,0,10-(I$2-LOG('[1]Indicator Data'!H158))/(I$2-I$3)*10))),1)</f>
        <v>0</v>
      </c>
      <c r="J157" s="47">
        <f t="shared" si="159"/>
        <v>0</v>
      </c>
      <c r="K157" s="47">
        <f>ROUND(IF('[1]Indicator Data'!I158=0,0,IF(LOG('[1]Indicator Data'!I158)&gt;K$2,10,IF(LOG('[1]Indicator Data'!I158)&lt;K$3,0,10-(K$2-LOG('[1]Indicator Data'!I158))/(K$2-K$3)*10))),1)</f>
        <v>0</v>
      </c>
      <c r="L157" s="47">
        <f t="shared" si="160"/>
        <v>0</v>
      </c>
      <c r="M157" s="47">
        <f>ROUND(IF('[1]Indicator Data'!J158=0,0,IF(LOG('[1]Indicator Data'!J158)&gt;M$2,10,IF(LOG('[1]Indicator Data'!J158)&lt;M$3,0,10-(M$2-LOG('[1]Indicator Data'!J158))/(M$2-M$3)*10))),1)</f>
        <v>0</v>
      </c>
      <c r="N157" s="48">
        <f>'[1]Indicator Data'!C158/'[1]Indicator Data'!$CB158</f>
        <v>0</v>
      </c>
      <c r="O157" s="48">
        <f>'[1]Indicator Data'!D158/'[1]Indicator Data'!$CB158</f>
        <v>0</v>
      </c>
      <c r="P157" s="48">
        <f>IF(F157=0.1,"x",'[1]Indicator Data'!E158/'[1]Indicator Data'!$CB158)</f>
        <v>4.0208495823757049E-3</v>
      </c>
      <c r="Q157" s="48">
        <f>'[1]Indicator Data'!F158/'[1]Indicator Data'!$CB158</f>
        <v>2.2331805160969795E-6</v>
      </c>
      <c r="R157" s="48">
        <f>'[1]Indicator Data'!G158/'[1]Indicator Data'!$CB158</f>
        <v>0</v>
      </c>
      <c r="S157" s="48">
        <f>'[1]Indicator Data'!H158/'[1]Indicator Data'!$CB158</f>
        <v>0</v>
      </c>
      <c r="T157" s="48">
        <f>'[1]Indicator Data'!I158/'[1]Indicator Data'!$CB158</f>
        <v>0</v>
      </c>
      <c r="U157" s="48">
        <f>'[1]Indicator Data'!J158/'[1]Indicator Data'!$CB158</f>
        <v>0</v>
      </c>
      <c r="V157" s="47">
        <f t="shared" si="161"/>
        <v>0</v>
      </c>
      <c r="W157" s="47">
        <f t="shared" si="162"/>
        <v>0</v>
      </c>
      <c r="X157" s="47">
        <f t="shared" si="163"/>
        <v>0</v>
      </c>
      <c r="Y157" s="47">
        <f t="shared" si="164"/>
        <v>2.7</v>
      </c>
      <c r="Z157" s="47">
        <f t="shared" si="165"/>
        <v>6.3</v>
      </c>
      <c r="AA157" s="47">
        <f t="shared" si="166"/>
        <v>0</v>
      </c>
      <c r="AB157" s="47">
        <f t="shared" si="167"/>
        <v>0</v>
      </c>
      <c r="AC157" s="47">
        <f t="shared" si="168"/>
        <v>0</v>
      </c>
      <c r="AD157" s="47">
        <f t="shared" si="169"/>
        <v>0</v>
      </c>
      <c r="AE157" s="47">
        <f t="shared" si="170"/>
        <v>0</v>
      </c>
      <c r="AF157" s="47">
        <f t="shared" si="171"/>
        <v>0</v>
      </c>
      <c r="AG157" s="47">
        <f>ROUND(IF('[1]Indicator Data'!K158=0,0,IF('[1]Indicator Data'!K158&gt;AG$2,10,IF('[1]Indicator Data'!K158&lt;AG$3,0,10-(AG$2-'[1]Indicator Data'!K158)/(AG$2-AG$3)*10))),1)</f>
        <v>0</v>
      </c>
      <c r="AH157" s="47">
        <f t="shared" si="172"/>
        <v>0.1</v>
      </c>
      <c r="AI157" s="47">
        <f t="shared" si="172"/>
        <v>0.1</v>
      </c>
      <c r="AJ157" s="47">
        <f t="shared" si="173"/>
        <v>0</v>
      </c>
      <c r="AK157" s="47">
        <f t="shared" si="173"/>
        <v>0</v>
      </c>
      <c r="AL157" s="47">
        <f t="shared" si="174"/>
        <v>0</v>
      </c>
      <c r="AM157" s="47">
        <f t="shared" si="175"/>
        <v>0</v>
      </c>
      <c r="AN157" s="47">
        <f t="shared" si="176"/>
        <v>0</v>
      </c>
      <c r="AO157" s="49">
        <f t="shared" si="177"/>
        <v>0.1</v>
      </c>
      <c r="AP157" s="49">
        <f t="shared" si="202"/>
        <v>4.5999999999999996</v>
      </c>
      <c r="AQ157" s="49">
        <f t="shared" si="178"/>
        <v>5.8</v>
      </c>
      <c r="AR157" s="49">
        <f t="shared" si="179"/>
        <v>0</v>
      </c>
      <c r="AS157" s="47">
        <f t="shared" si="180"/>
        <v>0</v>
      </c>
      <c r="AT157" s="47">
        <f>IF('[1]Indicator Data'!L158="No data","x",IF('[1]Indicator Data'!CC158&lt;1000,"x",ROUND((IF('[1]Indicator Data'!L158&gt;AT$2,10,IF('[1]Indicator Data'!L158&lt;AT$3,0,10-(AT$2-'[1]Indicator Data'!L158)/(AT$2-AT$3)*10))),1)))</f>
        <v>1.9</v>
      </c>
      <c r="AU157" s="49">
        <f t="shared" si="181"/>
        <v>1</v>
      </c>
      <c r="AV157" s="47">
        <f>IF('[1]Indicator Data'!M158="No data","x",ROUND(IF('[1]Indicator Data'!M158=0,0,IF(LOG('[1]Indicator Data'!M158)&gt;AV$2,10,IF(LOG('[1]Indicator Data'!M158)&lt;AV$3,0,10-(AV$2-LOG('[1]Indicator Data'!M158))/(AV$2-AV$3)*10))),1))</f>
        <v>7.4</v>
      </c>
      <c r="AW157" s="48">
        <f>IF(AV157="x","x",'[1]Indicator Data'!M158/'[1]Indicator Data'!$CB158)</f>
        <v>0.22031155641145475</v>
      </c>
      <c r="AX157" s="47">
        <f t="shared" si="182"/>
        <v>2.4</v>
      </c>
      <c r="AY157" s="47">
        <f t="shared" si="203"/>
        <v>5.4</v>
      </c>
      <c r="AZ157" s="47">
        <f>IF('[1]Indicator Data'!N158="No data","x",ROUND(IF('[1]Indicator Data'!N158=0,0,IF(LOG('[1]Indicator Data'!N158)&gt;AZ$2,10,IF(LOG('[1]Indicator Data'!N158)&lt;AZ$3,0,10-(AZ$2-LOG('[1]Indicator Data'!N158))/(AZ$2-AZ$3)*10))),1))</f>
        <v>8</v>
      </c>
      <c r="BA157" s="48">
        <f>IF(AZ157="x","x",'[1]Indicator Data'!N158/'[1]Indicator Data'!$CB158)</f>
        <v>9.1373852410057965E-2</v>
      </c>
      <c r="BB157" s="47">
        <f t="shared" si="183"/>
        <v>10</v>
      </c>
      <c r="BC157" s="47">
        <f t="shared" si="204"/>
        <v>9.3000000000000007</v>
      </c>
      <c r="BD157" s="47">
        <f>IF('[1]Indicator Data'!O158="No data","x",ROUND(IF('[1]Indicator Data'!O158=0,0,IF(LOG('[1]Indicator Data'!O158)&gt;BD$2,10,IF(LOG('[1]Indicator Data'!O158)&lt;BD$3,0,10-(BD$2-LOG('[1]Indicator Data'!O158))/(BD$2-BD$3)*10))),1))</f>
        <v>9.4</v>
      </c>
      <c r="BE157" s="48">
        <f>IF(BD157="x","x",'[1]Indicator Data'!O158/'[1]Indicator Data'!$CB158)</f>
        <v>0.66054324196500036</v>
      </c>
      <c r="BF157" s="47">
        <f t="shared" si="184"/>
        <v>10</v>
      </c>
      <c r="BG157" s="47">
        <f t="shared" si="205"/>
        <v>9.6999999999999993</v>
      </c>
      <c r="BH157" s="47">
        <f>IF('[1]Indicator Data'!P158="No data","x",ROUND(IF('[1]Indicator Data'!P158=0,0,IF(LOG('[1]Indicator Data'!P158)&gt;BH$2,10,IF(LOG('[1]Indicator Data'!P158)&lt;BH$3,0,10-(BH$2-LOG('[1]Indicator Data'!P158))/(BH$2-BH$3)*10))),1))</f>
        <v>6.4</v>
      </c>
      <c r="BI157" s="48">
        <f>IF(BH157="x","x",'[1]Indicator Data'!P158/'[1]Indicator Data'!$CB158)</f>
        <v>1.0210060875536393E-2</v>
      </c>
      <c r="BJ157" s="47">
        <f t="shared" si="185"/>
        <v>1</v>
      </c>
      <c r="BK157" s="47">
        <f t="shared" si="206"/>
        <v>4.2</v>
      </c>
      <c r="BL157" s="47">
        <f t="shared" si="207"/>
        <v>7.9</v>
      </c>
      <c r="BM157" s="47">
        <f>ROUND(IF('[1]Indicator Data'!Q158=0,0,IF(LOG('[1]Indicator Data'!Q158)&gt;BM$2,10,IF(LOG('[1]Indicator Data'!Q158)&lt;BM$3,0,10-(BM$2-LOG('[1]Indicator Data'!Q158))/(BM$2-BM$3)*10))),1)</f>
        <v>8.5</v>
      </c>
      <c r="BN157" s="50">
        <f>'[1]Indicator Data'!R158</f>
        <v>0.99999877500000001</v>
      </c>
      <c r="BO157" s="47">
        <f t="shared" si="186"/>
        <v>10</v>
      </c>
      <c r="BP157" s="47">
        <f t="shared" si="187"/>
        <v>9.4</v>
      </c>
      <c r="BQ157" s="47">
        <f>ROUND(IF('[1]Indicator Data'!S158=0,0,IF(LOG('[1]Indicator Data'!S158)&gt;BQ$2,10,IF(LOG('[1]Indicator Data'!S158)&lt;BQ$3,0,10-(BQ$2-LOG('[1]Indicator Data'!S158))/(BQ$2-BQ$3)*10))),1)</f>
        <v>8.5</v>
      </c>
      <c r="BR157" s="50">
        <f>'[1]Indicator Data'!T158</f>
        <v>0.99999877500000001</v>
      </c>
      <c r="BS157" s="47">
        <f t="shared" si="188"/>
        <v>10</v>
      </c>
      <c r="BT157" s="47">
        <f t="shared" si="189"/>
        <v>9.4</v>
      </c>
      <c r="BU157" s="47">
        <f t="shared" si="190"/>
        <v>9.4</v>
      </c>
      <c r="BV157" s="47">
        <f>ROUND(IF('[1]Indicator Data'!U158=0,0,IF(LOG('[1]Indicator Data'!U158)&gt;BV$2,10,IF(LOG('[1]Indicator Data'!U158)&lt;BV$3,0,10-(BV$2-LOG('[1]Indicator Data'!U158))/(BV$2-BV$3)*10))),1)</f>
        <v>8.1999999999999993</v>
      </c>
      <c r="BW157" s="48">
        <f>'[1]Indicator Data'!U158/'[1]Indicator Data'!$CB158</f>
        <v>0.79139082705829555</v>
      </c>
      <c r="BX157" s="47">
        <f t="shared" si="191"/>
        <v>8.8000000000000007</v>
      </c>
      <c r="BY157" s="47">
        <f t="shared" si="208"/>
        <v>8.5</v>
      </c>
      <c r="BZ157" s="47">
        <f>ROUND(IF('[1]Indicator Data'!V158=0,0,IF(LOG('[1]Indicator Data'!V158)&gt;BZ$2,10,IF(LOG('[1]Indicator Data'!V158)&lt;BZ$3,0,10-(BZ$2-LOG('[1]Indicator Data'!V158))/(BZ$2-BZ$3)*10))),1)</f>
        <v>8.1</v>
      </c>
      <c r="CA157" s="48">
        <f>IF('[1]Indicator Data'!V158/'[1]Indicator Data'!$CB158&gt;1,1,'[1]Indicator Data'!V158/'[1]Indicator Data'!$CB158)</f>
        <v>0.7502757500087609</v>
      </c>
      <c r="CB157" s="47">
        <f t="shared" si="192"/>
        <v>7.5</v>
      </c>
      <c r="CC157" s="47">
        <f t="shared" si="209"/>
        <v>7.8</v>
      </c>
      <c r="CD157" s="47">
        <f>ROUND(IF('[1]Indicator Data'!W158=0,0,IF(LOG('[1]Indicator Data'!W158)&gt;CD$2,10,IF(LOG('[1]Indicator Data'!W158)&lt;CD$3,0,10-(CD$2-LOG('[1]Indicator Data'!W158))/(CD$2-CD$3)*10))),1)</f>
        <v>8.3000000000000007</v>
      </c>
      <c r="CE157" s="48">
        <f>'[1]Indicator Data'!W158/'[1]Indicator Data'!$CB158</f>
        <v>0.96424114365450786</v>
      </c>
      <c r="CF157" s="47">
        <f t="shared" si="193"/>
        <v>9.6</v>
      </c>
      <c r="CG157" s="47">
        <f t="shared" si="210"/>
        <v>9.1</v>
      </c>
      <c r="CH157" s="47">
        <f t="shared" si="194"/>
        <v>8.8000000000000007</v>
      </c>
      <c r="CI157" s="47">
        <f>IF('[1]Indicator Data'!BR158="No data","x",ROUND(IF('[1]Indicator Data'!BR158&gt;CI$2,0,IF('[1]Indicator Data'!BR158&lt;CI$3,10,(CI$2-'[1]Indicator Data'!BR158)/(CI$2-CI$3)*10)),1))</f>
        <v>9.4</v>
      </c>
      <c r="CJ157" s="47">
        <f>IF('[1]Indicator Data'!BS158="No data","x",ROUND(IF('[1]Indicator Data'!BS158&gt;CJ$2,0,IF('[1]Indicator Data'!BS158&lt;CJ$3,10,(CJ$2-'[1]Indicator Data'!BS158)/(CJ$2-CJ$3)*10)),1))</f>
        <v>6.5</v>
      </c>
      <c r="CK157" s="47">
        <f>IF('[1]Indicator Data'!AC158="No data","x",ROUND(IF('[1]Indicator Data'!AC158&gt;CK$2,0,IF('[1]Indicator Data'!AC158&lt;CK$3,10,(CK$2-'[1]Indicator Data'!AC158)/(CK$2-CK$3)*10)),1))</f>
        <v>8.1</v>
      </c>
      <c r="CL157" s="47">
        <f t="shared" si="195"/>
        <v>8</v>
      </c>
      <c r="CM157" s="47">
        <f>IF('[1]Indicator Data'!X158="No data","x",ROUND(IF(LOG('[1]Indicator Data'!X158)&gt;CM$2,10,IF(LOG('[1]Indicator Data'!X158)&lt;CM$3,0,10-(CM$2-LOG('[1]Indicator Data'!X158))/(CM$2-CM$3)*10)),1))</f>
        <v>6.8</v>
      </c>
      <c r="CN157" s="47">
        <f>IF('[1]Indicator Data'!Y158="No data","x",ROUND(IF('[1]Indicator Data'!Y158&gt;CN$2,10,IF('[1]Indicator Data'!Y158&lt;CN$3,0,10-(CN$2-'[1]Indicator Data'!Y158)/(CN$2-CN$3)*10)),1))</f>
        <v>6.2</v>
      </c>
      <c r="CO157" s="47">
        <f>IF('[1]Indicator Data'!Z158="No data","x",ROUND(IF('[1]Indicator Data'!Z158&gt;CO$2,10,IF('[1]Indicator Data'!Z158&lt;CO$3,0,10-(CO$2-'[1]Indicator Data'!Z158)/(CO$2-CO$3)*10)),1))</f>
        <v>4.3</v>
      </c>
      <c r="CP157" s="47">
        <f>IF('[1]Indicator Data'!AA158="No data","x",ROUND(IF('[1]Indicator Data'!AA158&gt;CP$2,10,IF('[1]Indicator Data'!AA158&lt;CP$3,0,10-(CP$2-'[1]Indicator Data'!AA158)/(CP$2-CP$3)*10)),1))</f>
        <v>9.6999999999999993</v>
      </c>
      <c r="CQ157" s="47">
        <f t="shared" si="211"/>
        <v>6.8</v>
      </c>
      <c r="CR157" s="47">
        <f t="shared" si="212"/>
        <v>7.2</v>
      </c>
      <c r="CS157" s="47">
        <f>IF('[1]Indicator Data'!AF158="No data","x",ROUND(IF('[1]Indicator Data'!AF158&gt;CS$2,10,IF('[1]Indicator Data'!AF158&lt;CS$3,0,10-(CS$2-'[1]Indicator Data'!AF158)/(CS$2-CS$3)*10)),1))</f>
        <v>6.6</v>
      </c>
      <c r="CT157" s="47">
        <f>IF('[1]Indicator Data'!AG158="No data","x",ROUND(IF('[1]Indicator Data'!AG158&gt;CT$2,10,IF('[1]Indicator Data'!AG158&lt;CT$3,0,10-(CT$2-'[1]Indicator Data'!AG158)/(CT$2-CT$3)*10)),1))</f>
        <v>6.4</v>
      </c>
      <c r="CU157" s="47">
        <f t="shared" si="213"/>
        <v>6.7</v>
      </c>
      <c r="CV157" s="47">
        <f>IF('[1]Indicator Data'!AB158="No data","x",ROUND(IF('[1]Indicator Data'!AB158&gt;CV$2,10,IF('[1]Indicator Data'!AB158&lt;CV$3,0,10-(CV$2-'[1]Indicator Data'!AB158)/(CV$2-CV$3)*10)),1))</f>
        <v>5.9</v>
      </c>
      <c r="CW157" s="47">
        <f t="shared" si="214"/>
        <v>7.5</v>
      </c>
      <c r="CX157" s="48">
        <f>IF('[1]Indicator Data'!AD158="No data","x",'[1]Indicator Data'!AD158/'[1]Indicator Data'!$CA158)</f>
        <v>3.0838719140126252E-5</v>
      </c>
      <c r="CY157" s="47">
        <f t="shared" si="196"/>
        <v>9.6999999999999993</v>
      </c>
      <c r="CZ157" s="47">
        <f>IF('[1]Indicator Data'!AE158="No data","x",ROUND(IF('[1]Indicator Data'!AE158&gt;CZ$2,0,IF('[1]Indicator Data'!AE158&lt;CZ$3,10,(CZ$2-'[1]Indicator Data'!AE158)/(CZ$2-CZ$3)*10)),1))</f>
        <v>8</v>
      </c>
      <c r="DA157" s="47">
        <f t="shared" si="215"/>
        <v>8.9</v>
      </c>
      <c r="DB157" s="47">
        <f t="shared" si="216"/>
        <v>7.7</v>
      </c>
      <c r="DC157" s="49">
        <f t="shared" si="197"/>
        <v>8</v>
      </c>
      <c r="DD157" s="51">
        <f t="shared" si="198"/>
        <v>4</v>
      </c>
      <c r="DE157" s="47">
        <f>ROUND(IF('[1]Indicator Data'!AH158=0,0,IF('[1]Indicator Data'!AH158&gt;DE$2,10,IF('[1]Indicator Data'!AH158&lt;DE$3,0,10-(DE$2-'[1]Indicator Data'!AH158)/(DE$2-DE$3)*10))),1)</f>
        <v>3.6</v>
      </c>
      <c r="DF157" s="47">
        <f>ROUND(IF('[1]Indicator Data'!AI158=0,0,IF(LOG('[1]Indicator Data'!AI158)&gt;LOG(DF$2),10,IF(LOG('[1]Indicator Data'!AI158)&lt;LOG(DF$3),0,10-(LOG(DF$2)-LOG('[1]Indicator Data'!AI158))/(LOG(DF$2)-LOG(DF$3))*10))),1)</f>
        <v>4.9000000000000004</v>
      </c>
      <c r="DG157" s="49">
        <f t="shared" si="199"/>
        <v>4.3</v>
      </c>
      <c r="DH157" s="47">
        <f>'[1]Indicator Data'!AJ158</f>
        <v>0</v>
      </c>
      <c r="DI157" s="47">
        <f>'[1]Indicator Data'!AK158</f>
        <v>0</v>
      </c>
      <c r="DJ157" s="49">
        <f t="shared" si="200"/>
        <v>0</v>
      </c>
      <c r="DK157" s="51">
        <f t="shared" si="201"/>
        <v>3</v>
      </c>
      <c r="DL157" s="20"/>
      <c r="DM157" s="52"/>
    </row>
    <row r="158" spans="1:118" s="6" customFormat="1" x14ac:dyDescent="0.3">
      <c r="A158" s="44" t="str">
        <f>'[1]Indicator Data'!A159</f>
        <v>Singapore</v>
      </c>
      <c r="B158" s="45" t="str">
        <f>'[1]Indicator Data'!B159</f>
        <v>SGP</v>
      </c>
      <c r="C158" s="46">
        <f>ROUND(IF('[1]Indicator Data'!C159=0,0.1,IF(LOG('[1]Indicator Data'!C159)&gt;C$2,10,IF(LOG('[1]Indicator Data'!C159)&lt;C$3,0,10-(C$2-LOG('[1]Indicator Data'!C159))/(C$2-C$3)*10))),1)</f>
        <v>0.1</v>
      </c>
      <c r="D158" s="47">
        <f>ROUND(IF('[1]Indicator Data'!D159=0,0.1,IF(LOG('[1]Indicator Data'!D159)&gt;D$2,10,IF(LOG('[1]Indicator Data'!D159)&lt;D$3,0,10-(D$2-LOG('[1]Indicator Data'!D159))/(D$2-D$3)*10))),1)</f>
        <v>0.1</v>
      </c>
      <c r="E158" s="47">
        <f t="shared" si="158"/>
        <v>0.1</v>
      </c>
      <c r="F158" s="47">
        <f>IF('[1]Indicator Data'!E159="No data",0.1,(ROUND(IF('[1]Indicator Data'!E159=0,0,IF(LOG('[1]Indicator Data'!E159)&gt;F$2,10,IF(LOG('[1]Indicator Data'!E159)&lt;F$3,0,10-(F$2-LOG('[1]Indicator Data'!E159))/(F$2-F$3)*10))),1)))</f>
        <v>0.1</v>
      </c>
      <c r="G158" s="47">
        <f>ROUND(IF('[1]Indicator Data'!F159=0,0,IF(LOG('[1]Indicator Data'!F159)&gt;G$2,10,IF(LOG('[1]Indicator Data'!F159)&lt;G$3,0,10-(G$2-LOG('[1]Indicator Data'!F159))/(G$2-G$3)*10))),1)</f>
        <v>0</v>
      </c>
      <c r="H158" s="47">
        <f>ROUND(IF('[1]Indicator Data'!G159=0,0,IF(LOG('[1]Indicator Data'!G159)&gt;H$2,10,IF(LOG('[1]Indicator Data'!G159)&lt;H$3,0,10-(H$2-LOG('[1]Indicator Data'!G159))/(H$2-H$3)*10))),1)</f>
        <v>0</v>
      </c>
      <c r="I158" s="47">
        <f>ROUND(IF('[1]Indicator Data'!H159=0,0,IF(LOG('[1]Indicator Data'!H159)&gt;I$2,10,IF(LOG('[1]Indicator Data'!H159)&lt;I$3,0,10-(I$2-LOG('[1]Indicator Data'!H159))/(I$2-I$3)*10))),1)</f>
        <v>0</v>
      </c>
      <c r="J158" s="47">
        <f t="shared" si="159"/>
        <v>0</v>
      </c>
      <c r="K158" s="47">
        <f>ROUND(IF('[1]Indicator Data'!I159=0,0,IF(LOG('[1]Indicator Data'!I159)&gt;K$2,10,IF(LOG('[1]Indicator Data'!I159)&lt;K$3,0,10-(K$2-LOG('[1]Indicator Data'!I159))/(K$2-K$3)*10))),1)</f>
        <v>0</v>
      </c>
      <c r="L158" s="47">
        <f t="shared" si="160"/>
        <v>0</v>
      </c>
      <c r="M158" s="47">
        <f>ROUND(IF('[1]Indicator Data'!J159=0,0,IF(LOG('[1]Indicator Data'!J159)&gt;M$2,10,IF(LOG('[1]Indicator Data'!J159)&lt;M$3,0,10-(M$2-LOG('[1]Indicator Data'!J159))/(M$2-M$3)*10))),1)</f>
        <v>0</v>
      </c>
      <c r="N158" s="48">
        <f>'[1]Indicator Data'!C159/'[1]Indicator Data'!$CB159</f>
        <v>0</v>
      </c>
      <c r="O158" s="48">
        <f>'[1]Indicator Data'!D159/'[1]Indicator Data'!$CB159</f>
        <v>0</v>
      </c>
      <c r="P158" s="48" t="str">
        <f>IF(F158=0.1,"x",'[1]Indicator Data'!E159/'[1]Indicator Data'!$CB159)</f>
        <v>x</v>
      </c>
      <c r="Q158" s="48">
        <f>'[1]Indicator Data'!F159/'[1]Indicator Data'!$CB159</f>
        <v>0</v>
      </c>
      <c r="R158" s="48">
        <f>'[1]Indicator Data'!G159/'[1]Indicator Data'!$CB159</f>
        <v>0</v>
      </c>
      <c r="S158" s="48">
        <f>'[1]Indicator Data'!H159/'[1]Indicator Data'!$CB159</f>
        <v>0</v>
      </c>
      <c r="T158" s="48">
        <f>'[1]Indicator Data'!I159/'[1]Indicator Data'!$CB159</f>
        <v>0</v>
      </c>
      <c r="U158" s="48">
        <f>'[1]Indicator Data'!J159/'[1]Indicator Data'!$CB159</f>
        <v>0</v>
      </c>
      <c r="V158" s="47">
        <f t="shared" si="161"/>
        <v>0</v>
      </c>
      <c r="W158" s="47">
        <f t="shared" si="162"/>
        <v>0</v>
      </c>
      <c r="X158" s="47">
        <f t="shared" si="163"/>
        <v>0</v>
      </c>
      <c r="Y158" s="47">
        <f t="shared" si="164"/>
        <v>0.1</v>
      </c>
      <c r="Z158" s="47">
        <f t="shared" si="165"/>
        <v>0</v>
      </c>
      <c r="AA158" s="47">
        <f t="shared" si="166"/>
        <v>0</v>
      </c>
      <c r="AB158" s="47">
        <f t="shared" si="167"/>
        <v>0</v>
      </c>
      <c r="AC158" s="47">
        <f t="shared" si="168"/>
        <v>0</v>
      </c>
      <c r="AD158" s="47">
        <f t="shared" si="169"/>
        <v>0</v>
      </c>
      <c r="AE158" s="47">
        <f t="shared" si="170"/>
        <v>0</v>
      </c>
      <c r="AF158" s="47">
        <f t="shared" si="171"/>
        <v>0</v>
      </c>
      <c r="AG158" s="47">
        <f>ROUND(IF('[1]Indicator Data'!K159=0,0,IF('[1]Indicator Data'!K159&gt;AG$2,10,IF('[1]Indicator Data'!K159&lt;AG$3,0,10-(AG$2-'[1]Indicator Data'!K159)/(AG$2-AG$3)*10))),1)</f>
        <v>0</v>
      </c>
      <c r="AH158" s="47">
        <f t="shared" si="172"/>
        <v>0.1</v>
      </c>
      <c r="AI158" s="47">
        <f t="shared" si="172"/>
        <v>0.1</v>
      </c>
      <c r="AJ158" s="47">
        <f t="shared" si="173"/>
        <v>0</v>
      </c>
      <c r="AK158" s="47">
        <f t="shared" si="173"/>
        <v>0</v>
      </c>
      <c r="AL158" s="47">
        <f t="shared" si="174"/>
        <v>0</v>
      </c>
      <c r="AM158" s="47">
        <f t="shared" si="175"/>
        <v>0</v>
      </c>
      <c r="AN158" s="47">
        <f t="shared" si="176"/>
        <v>0</v>
      </c>
      <c r="AO158" s="49">
        <f t="shared" si="177"/>
        <v>0.1</v>
      </c>
      <c r="AP158" s="49">
        <f t="shared" si="202"/>
        <v>0.1</v>
      </c>
      <c r="AQ158" s="49">
        <f t="shared" si="178"/>
        <v>0</v>
      </c>
      <c r="AR158" s="49">
        <f t="shared" si="179"/>
        <v>0</v>
      </c>
      <c r="AS158" s="47">
        <f t="shared" si="180"/>
        <v>0</v>
      </c>
      <c r="AT158" s="47" t="str">
        <f>IF('[1]Indicator Data'!L159="No data","x",IF('[1]Indicator Data'!CC159&lt;1000,"x",ROUND((IF('[1]Indicator Data'!L159&gt;AT$2,10,IF('[1]Indicator Data'!L159&lt;AT$3,0,10-(AT$2-'[1]Indicator Data'!L159)/(AT$2-AT$3)*10))),1)))</f>
        <v>x</v>
      </c>
      <c r="AU158" s="49">
        <f t="shared" si="181"/>
        <v>0</v>
      </c>
      <c r="AV158" s="47">
        <f>IF('[1]Indicator Data'!M159="No data","x",ROUND(IF('[1]Indicator Data'!M159=0,0,IF(LOG('[1]Indicator Data'!M159)&gt;AV$2,10,IF(LOG('[1]Indicator Data'!M159)&lt;AV$3,0,10-(AV$2-LOG('[1]Indicator Data'!M159))/(AV$2-AV$3)*10))),1))</f>
        <v>0</v>
      </c>
      <c r="AW158" s="48">
        <f>IF(AV158="x","x",'[1]Indicator Data'!M159/'[1]Indicator Data'!$CB159)</f>
        <v>0</v>
      </c>
      <c r="AX158" s="47">
        <f t="shared" si="182"/>
        <v>0</v>
      </c>
      <c r="AY158" s="47">
        <f t="shared" si="203"/>
        <v>0</v>
      </c>
      <c r="AZ158" s="47" t="str">
        <f>IF('[1]Indicator Data'!N159="No data","x",ROUND(IF('[1]Indicator Data'!N159=0,0,IF(LOG('[1]Indicator Data'!N159)&gt;AZ$2,10,IF(LOG('[1]Indicator Data'!N159)&lt;AZ$3,0,10-(AZ$2-LOG('[1]Indicator Data'!N159))/(AZ$2-AZ$3)*10))),1))</f>
        <v>x</v>
      </c>
      <c r="BA158" s="48" t="str">
        <f>IF(AZ158="x","x",'[1]Indicator Data'!N159/'[1]Indicator Data'!$CB159)</f>
        <v>x</v>
      </c>
      <c r="BB158" s="47" t="str">
        <f t="shared" si="183"/>
        <v>x</v>
      </c>
      <c r="BC158" s="47" t="str">
        <f t="shared" si="204"/>
        <v>x</v>
      </c>
      <c r="BD158" s="47" t="str">
        <f>IF('[1]Indicator Data'!O159="No data","x",ROUND(IF('[1]Indicator Data'!O159=0,0,IF(LOG('[1]Indicator Data'!O159)&gt;BD$2,10,IF(LOG('[1]Indicator Data'!O159)&lt;BD$3,0,10-(BD$2-LOG('[1]Indicator Data'!O159))/(BD$2-BD$3)*10))),1))</f>
        <v>x</v>
      </c>
      <c r="BE158" s="48" t="str">
        <f>IF(BD158="x","x",'[1]Indicator Data'!O159/'[1]Indicator Data'!$CB159)</f>
        <v>x</v>
      </c>
      <c r="BF158" s="47" t="str">
        <f t="shared" si="184"/>
        <v>x</v>
      </c>
      <c r="BG158" s="47" t="str">
        <f t="shared" si="205"/>
        <v>x</v>
      </c>
      <c r="BH158" s="47" t="str">
        <f>IF('[1]Indicator Data'!P159="No data","x",ROUND(IF('[1]Indicator Data'!P159=0,0,IF(LOG('[1]Indicator Data'!P159)&gt;BH$2,10,IF(LOG('[1]Indicator Data'!P159)&lt;BH$3,0,10-(BH$2-LOG('[1]Indicator Data'!P159))/(BH$2-BH$3)*10))),1))</f>
        <v>x</v>
      </c>
      <c r="BI158" s="48" t="str">
        <f>IF(BH158="x","x",'[1]Indicator Data'!P159/'[1]Indicator Data'!$CB159)</f>
        <v>x</v>
      </c>
      <c r="BJ158" s="47" t="str">
        <f t="shared" si="185"/>
        <v>x</v>
      </c>
      <c r="BK158" s="47" t="str">
        <f t="shared" si="206"/>
        <v>x</v>
      </c>
      <c r="BL158" s="47">
        <f t="shared" si="207"/>
        <v>0</v>
      </c>
      <c r="BM158" s="47">
        <f>ROUND(IF('[1]Indicator Data'!Q159=0,0,IF(LOG('[1]Indicator Data'!Q159)&gt;BM$2,10,IF(LOG('[1]Indicator Data'!Q159)&lt;BM$3,0,10-(BM$2-LOG('[1]Indicator Data'!Q159))/(BM$2-BM$3)*10))),1)</f>
        <v>0</v>
      </c>
      <c r="BN158" s="50">
        <f>'[1]Indicator Data'!R159</f>
        <v>0</v>
      </c>
      <c r="BO158" s="47">
        <f t="shared" si="186"/>
        <v>0</v>
      </c>
      <c r="BP158" s="47">
        <f t="shared" si="187"/>
        <v>0</v>
      </c>
      <c r="BQ158" s="47">
        <f>ROUND(IF('[1]Indicator Data'!S159=0,0,IF(LOG('[1]Indicator Data'!S159)&gt;BQ$2,10,IF(LOG('[1]Indicator Data'!S159)&lt;BQ$3,0,10-(BQ$2-LOG('[1]Indicator Data'!S159))/(BQ$2-BQ$3)*10))),1)</f>
        <v>0</v>
      </c>
      <c r="BR158" s="50">
        <f>'[1]Indicator Data'!T159</f>
        <v>0</v>
      </c>
      <c r="BS158" s="47">
        <f t="shared" si="188"/>
        <v>0</v>
      </c>
      <c r="BT158" s="47">
        <f t="shared" si="189"/>
        <v>0</v>
      </c>
      <c r="BU158" s="47">
        <f t="shared" si="190"/>
        <v>0</v>
      </c>
      <c r="BV158" s="47">
        <f>ROUND(IF('[1]Indicator Data'!U159=0,0,IF(LOG('[1]Indicator Data'!U159)&gt;BV$2,10,IF(LOG('[1]Indicator Data'!U159)&lt;BV$3,0,10-(BV$2-LOG('[1]Indicator Data'!U159))/(BV$2-BV$3)*10))),1)</f>
        <v>8.1</v>
      </c>
      <c r="BW158" s="48">
        <f>'[1]Indicator Data'!U159/'[1]Indicator Data'!$CB159</f>
        <v>0.84223364120082955</v>
      </c>
      <c r="BX158" s="47">
        <f t="shared" si="191"/>
        <v>9.4</v>
      </c>
      <c r="BY158" s="47">
        <f t="shared" si="208"/>
        <v>8.8000000000000007</v>
      </c>
      <c r="BZ158" s="47">
        <f>ROUND(IF('[1]Indicator Data'!V159=0,0,IF(LOG('[1]Indicator Data'!V159)&gt;BZ$2,10,IF(LOG('[1]Indicator Data'!V159)&lt;BZ$3,0,10-(BZ$2-LOG('[1]Indicator Data'!V159))/(BZ$2-BZ$3)*10))),1)</f>
        <v>8.1999999999999993</v>
      </c>
      <c r="CA158" s="48">
        <f>IF('[1]Indicator Data'!V159/'[1]Indicator Data'!$CB159&gt;1,1,'[1]Indicator Data'!V159/'[1]Indicator Data'!$CB159)</f>
        <v>0.9358969387996916</v>
      </c>
      <c r="CB158" s="47">
        <f t="shared" si="192"/>
        <v>9.4</v>
      </c>
      <c r="CC158" s="47">
        <f t="shared" si="209"/>
        <v>8.9</v>
      </c>
      <c r="CD158" s="47">
        <f>ROUND(IF('[1]Indicator Data'!W159=0,0,IF(LOG('[1]Indicator Data'!W159)&gt;CD$2,10,IF(LOG('[1]Indicator Data'!W159)&lt;CD$3,0,10-(CD$2-LOG('[1]Indicator Data'!W159))/(CD$2-CD$3)*10))),1)</f>
        <v>8.1999999999999993</v>
      </c>
      <c r="CE158" s="48">
        <f>'[1]Indicator Data'!W159/'[1]Indicator Data'!$CB159</f>
        <v>0.91221547877327425</v>
      </c>
      <c r="CF158" s="47">
        <f t="shared" si="193"/>
        <v>9.1</v>
      </c>
      <c r="CG158" s="47">
        <f t="shared" si="210"/>
        <v>8.6999999999999993</v>
      </c>
      <c r="CH158" s="47">
        <f t="shared" si="194"/>
        <v>7.7</v>
      </c>
      <c r="CI158" s="47">
        <f>IF('[1]Indicator Data'!BR159="No data","x",ROUND(IF('[1]Indicator Data'!BR159&gt;CI$2,0,IF('[1]Indicator Data'!BR159&lt;CI$3,10,(CI$2-'[1]Indicator Data'!BR159)/(CI$2-CI$3)*10)),1))</f>
        <v>0</v>
      </c>
      <c r="CJ158" s="47">
        <f>IF('[1]Indicator Data'!BS159="No data","x",ROUND(IF('[1]Indicator Data'!BS159&gt;CJ$2,0,IF('[1]Indicator Data'!BS159&lt;CJ$3,10,(CJ$2-'[1]Indicator Data'!BS159)/(CJ$2-CJ$3)*10)),1))</f>
        <v>0</v>
      </c>
      <c r="CK158" s="47" t="str">
        <f>IF('[1]Indicator Data'!AC159="No data","x",ROUND(IF('[1]Indicator Data'!AC159&gt;CK$2,0,IF('[1]Indicator Data'!AC159&lt;CK$3,10,(CK$2-'[1]Indicator Data'!AC159)/(CK$2-CK$3)*10)),1))</f>
        <v>x</v>
      </c>
      <c r="CL158" s="47">
        <f t="shared" si="195"/>
        <v>0</v>
      </c>
      <c r="CM158" s="47">
        <f>IF('[1]Indicator Data'!X159="No data","x",ROUND(IF(LOG('[1]Indicator Data'!X159)&gt;CM$2,10,IF(LOG('[1]Indicator Data'!X159)&lt;CM$3,0,10-(CM$2-LOG('[1]Indicator Data'!X159))/(CM$2-CM$3)*10)),1))</f>
        <v>10</v>
      </c>
      <c r="CN158" s="47">
        <f>IF('[1]Indicator Data'!Y159="No data","x",ROUND(IF('[1]Indicator Data'!Y159&gt;CN$2,10,IF('[1]Indicator Data'!Y159&lt;CN$3,0,10-(CN$2-'[1]Indicator Data'!Y159)/(CN$2-CN$3)*10)),1))</f>
        <v>0</v>
      </c>
      <c r="CO158" s="47">
        <f>IF('[1]Indicator Data'!Z159="No data","x",ROUND(IF('[1]Indicator Data'!Z159&gt;CO$2,10,IF('[1]Indicator Data'!Z159&lt;CO$3,0,10-(CO$2-'[1]Indicator Data'!Z159)/(CO$2-CO$3)*10)),1))</f>
        <v>10</v>
      </c>
      <c r="CP158" s="47">
        <f>IF('[1]Indicator Data'!AA159="No data","x",ROUND(IF('[1]Indicator Data'!AA159&gt;CP$2,10,IF('[1]Indicator Data'!AA159&lt;CP$3,0,10-(CP$2-'[1]Indicator Data'!AA159)/(CP$2-CP$3)*10)),1))</f>
        <v>3.2</v>
      </c>
      <c r="CQ158" s="47">
        <f t="shared" si="211"/>
        <v>5.8</v>
      </c>
      <c r="CR158" s="47">
        <f t="shared" si="212"/>
        <v>3.9</v>
      </c>
      <c r="CS158" s="47" t="str">
        <f>IF('[1]Indicator Data'!AF159="No data","x",ROUND(IF('[1]Indicator Data'!AF159&gt;CS$2,10,IF('[1]Indicator Data'!AF159&lt;CS$3,0,10-(CS$2-'[1]Indicator Data'!AF159)/(CS$2-CS$3)*10)),1))</f>
        <v>x</v>
      </c>
      <c r="CT158" s="47">
        <f>IF('[1]Indicator Data'!AG159="No data","x",ROUND(IF('[1]Indicator Data'!AG159&gt;CT$2,10,IF('[1]Indicator Data'!AG159&lt;CT$3,0,10-(CT$2-'[1]Indicator Data'!AG159)/(CT$2-CT$3)*10)),1))</f>
        <v>0</v>
      </c>
      <c r="CU158" s="47">
        <f t="shared" si="213"/>
        <v>4.5999999999999996</v>
      </c>
      <c r="CV158" s="47">
        <f>IF('[1]Indicator Data'!AB159="No data","x",ROUND(IF('[1]Indicator Data'!AB159&gt;CV$2,10,IF('[1]Indicator Data'!AB159&lt;CV$3,0,10-(CV$2-'[1]Indicator Data'!AB159)/(CV$2-CV$3)*10)),1))</f>
        <v>0</v>
      </c>
      <c r="CW158" s="47">
        <f t="shared" si="214"/>
        <v>0</v>
      </c>
      <c r="CX158" s="48">
        <f>IF('[1]Indicator Data'!AD159="No data","x",'[1]Indicator Data'!AD159/'[1]Indicator Data'!$CA159)</f>
        <v>2.0648361984929771E-4</v>
      </c>
      <c r="CY158" s="47">
        <f t="shared" si="196"/>
        <v>7.9</v>
      </c>
      <c r="CZ158" s="47">
        <f>IF('[1]Indicator Data'!AE159="No data","x",ROUND(IF('[1]Indicator Data'!AE159&gt;CZ$2,0,IF('[1]Indicator Data'!AE159&lt;CZ$3,10,(CZ$2-'[1]Indicator Data'!AE159)/(CZ$2-CZ$3)*10)),1))</f>
        <v>2</v>
      </c>
      <c r="DA158" s="47">
        <f t="shared" si="215"/>
        <v>5</v>
      </c>
      <c r="DB158" s="47">
        <f t="shared" si="216"/>
        <v>3.2</v>
      </c>
      <c r="DC158" s="49">
        <f t="shared" si="197"/>
        <v>4.3</v>
      </c>
      <c r="DD158" s="51">
        <f t="shared" si="198"/>
        <v>0.9</v>
      </c>
      <c r="DE158" s="47">
        <f>ROUND(IF('[1]Indicator Data'!AH159=0,0,IF('[1]Indicator Data'!AH159&gt;DE$2,10,IF('[1]Indicator Data'!AH159&lt;DE$3,0,10-(DE$2-'[1]Indicator Data'!AH159)/(DE$2-DE$3)*10))),1)</f>
        <v>0</v>
      </c>
      <c r="DF158" s="47">
        <f>ROUND(IF('[1]Indicator Data'!AI159=0,0,IF(LOG('[1]Indicator Data'!AI159)&gt;LOG(DF$2),10,IF(LOG('[1]Indicator Data'!AI159)&lt;LOG(DF$3),0,10-(LOG(DF$2)-LOG('[1]Indicator Data'!AI159))/(LOG(DF$2)-LOG(DF$3))*10))),1)</f>
        <v>0</v>
      </c>
      <c r="DG158" s="49">
        <f t="shared" si="199"/>
        <v>0</v>
      </c>
      <c r="DH158" s="47">
        <f>'[1]Indicator Data'!AJ159</f>
        <v>0</v>
      </c>
      <c r="DI158" s="47">
        <f>'[1]Indicator Data'!AK159</f>
        <v>0</v>
      </c>
      <c r="DJ158" s="49">
        <f t="shared" si="200"/>
        <v>0</v>
      </c>
      <c r="DK158" s="51">
        <f t="shared" si="201"/>
        <v>0</v>
      </c>
      <c r="DL158" s="20"/>
      <c r="DM158" s="52"/>
    </row>
    <row r="159" spans="1:118" s="6" customFormat="1" x14ac:dyDescent="0.3">
      <c r="A159" s="44" t="str">
        <f>'[1]Indicator Data'!A160</f>
        <v>Slovakia</v>
      </c>
      <c r="B159" s="45" t="str">
        <f>'[1]Indicator Data'!B160</f>
        <v>SVK</v>
      </c>
      <c r="C159" s="46">
        <f>ROUND(IF('[1]Indicator Data'!C160=0,0.1,IF(LOG('[1]Indicator Data'!C160)&gt;C$2,10,IF(LOG('[1]Indicator Data'!C160)&lt;C$3,0,10-(C$2-LOG('[1]Indicator Data'!C160))/(C$2-C$3)*10))),1)</f>
        <v>7.1</v>
      </c>
      <c r="D159" s="47">
        <f>ROUND(IF('[1]Indicator Data'!D160=0,0.1,IF(LOG('[1]Indicator Data'!D160)&gt;D$2,10,IF(LOG('[1]Indicator Data'!D160)&lt;D$3,0,10-(D$2-LOG('[1]Indicator Data'!D160))/(D$2-D$3)*10))),1)</f>
        <v>0.1</v>
      </c>
      <c r="E159" s="47">
        <f t="shared" si="158"/>
        <v>4.5</v>
      </c>
      <c r="F159" s="47">
        <f>IF('[1]Indicator Data'!E160="No data",0.1,(ROUND(IF('[1]Indicator Data'!E160=0,0,IF(LOG('[1]Indicator Data'!E160)&gt;F$2,10,IF(LOG('[1]Indicator Data'!E160)&lt;F$3,0,10-(F$2-LOG('[1]Indicator Data'!E160))/(F$2-F$3)*10))),1)))</f>
        <v>6.8</v>
      </c>
      <c r="G159" s="47">
        <f>ROUND(IF('[1]Indicator Data'!F160=0,0,IF(LOG('[1]Indicator Data'!F160)&gt;G$2,10,IF(LOG('[1]Indicator Data'!F160)&lt;G$3,0,10-(G$2-LOG('[1]Indicator Data'!F160))/(G$2-G$3)*10))),1)</f>
        <v>0</v>
      </c>
      <c r="H159" s="47">
        <f>ROUND(IF('[1]Indicator Data'!G160=0,0,IF(LOG('[1]Indicator Data'!G160)&gt;H$2,10,IF(LOG('[1]Indicator Data'!G160)&lt;H$3,0,10-(H$2-LOG('[1]Indicator Data'!G160))/(H$2-H$3)*10))),1)</f>
        <v>0</v>
      </c>
      <c r="I159" s="47">
        <f>ROUND(IF('[1]Indicator Data'!H160=0,0,IF(LOG('[1]Indicator Data'!H160)&gt;I$2,10,IF(LOG('[1]Indicator Data'!H160)&lt;I$3,0,10-(I$2-LOG('[1]Indicator Data'!H160))/(I$2-I$3)*10))),1)</f>
        <v>0</v>
      </c>
      <c r="J159" s="47">
        <f t="shared" si="159"/>
        <v>0</v>
      </c>
      <c r="K159" s="47">
        <f>ROUND(IF('[1]Indicator Data'!I160=0,0,IF(LOG('[1]Indicator Data'!I160)&gt;K$2,10,IF(LOG('[1]Indicator Data'!I160)&lt;K$3,0,10-(K$2-LOG('[1]Indicator Data'!I160))/(K$2-K$3)*10))),1)</f>
        <v>0</v>
      </c>
      <c r="L159" s="47">
        <f t="shared" si="160"/>
        <v>0</v>
      </c>
      <c r="M159" s="47">
        <f>ROUND(IF('[1]Indicator Data'!J160=0,0,IF(LOG('[1]Indicator Data'!J160)&gt;M$2,10,IF(LOG('[1]Indicator Data'!J160)&lt;M$3,0,10-(M$2-LOG('[1]Indicator Data'!J160))/(M$2-M$3)*10))),1)</f>
        <v>0</v>
      </c>
      <c r="N159" s="48">
        <f>'[1]Indicator Data'!C160/'[1]Indicator Data'!$CB160</f>
        <v>1.2716584269564363E-3</v>
      </c>
      <c r="O159" s="48">
        <f>'[1]Indicator Data'!D160/'[1]Indicator Data'!$CB160</f>
        <v>0</v>
      </c>
      <c r="P159" s="48">
        <f>IF(F159=0.1,"x",'[1]Indicator Data'!E160/'[1]Indicator Data'!$CB160)</f>
        <v>9.6889764048084161E-3</v>
      </c>
      <c r="Q159" s="48">
        <f>'[1]Indicator Data'!F160/'[1]Indicator Data'!$CB160</f>
        <v>0</v>
      </c>
      <c r="R159" s="48">
        <f>'[1]Indicator Data'!G160/'[1]Indicator Data'!$CB160</f>
        <v>0</v>
      </c>
      <c r="S159" s="48">
        <f>'[1]Indicator Data'!H160/'[1]Indicator Data'!$CB160</f>
        <v>0</v>
      </c>
      <c r="T159" s="48">
        <f>'[1]Indicator Data'!I160/'[1]Indicator Data'!$CB160</f>
        <v>0</v>
      </c>
      <c r="U159" s="48">
        <f>'[1]Indicator Data'!J160/'[1]Indicator Data'!$CB160</f>
        <v>0</v>
      </c>
      <c r="V159" s="47">
        <f t="shared" si="161"/>
        <v>6.4</v>
      </c>
      <c r="W159" s="47">
        <f t="shared" si="162"/>
        <v>0</v>
      </c>
      <c r="X159" s="47">
        <f t="shared" si="163"/>
        <v>3.9</v>
      </c>
      <c r="Y159" s="47">
        <f t="shared" si="164"/>
        <v>6.5</v>
      </c>
      <c r="Z159" s="47">
        <f t="shared" si="165"/>
        <v>0</v>
      </c>
      <c r="AA159" s="47">
        <f t="shared" si="166"/>
        <v>0</v>
      </c>
      <c r="AB159" s="47">
        <f t="shared" si="167"/>
        <v>0</v>
      </c>
      <c r="AC159" s="47">
        <f t="shared" si="168"/>
        <v>0</v>
      </c>
      <c r="AD159" s="47">
        <f t="shared" si="169"/>
        <v>0</v>
      </c>
      <c r="AE159" s="47">
        <f t="shared" si="170"/>
        <v>0</v>
      </c>
      <c r="AF159" s="47">
        <f t="shared" si="171"/>
        <v>0</v>
      </c>
      <c r="AG159" s="47">
        <f>ROUND(IF('[1]Indicator Data'!K160=0,0,IF('[1]Indicator Data'!K160&gt;AG$2,10,IF('[1]Indicator Data'!K160&lt;AG$3,0,10-(AG$2-'[1]Indicator Data'!K160)/(AG$2-AG$3)*10))),1)</f>
        <v>0</v>
      </c>
      <c r="AH159" s="47">
        <f t="shared" si="172"/>
        <v>6.8</v>
      </c>
      <c r="AI159" s="47">
        <f t="shared" si="172"/>
        <v>0.1</v>
      </c>
      <c r="AJ159" s="47">
        <f t="shared" si="173"/>
        <v>0</v>
      </c>
      <c r="AK159" s="47">
        <f t="shared" si="173"/>
        <v>0</v>
      </c>
      <c r="AL159" s="47">
        <f t="shared" si="174"/>
        <v>0</v>
      </c>
      <c r="AM159" s="47">
        <f t="shared" si="175"/>
        <v>0</v>
      </c>
      <c r="AN159" s="47">
        <f t="shared" si="176"/>
        <v>0</v>
      </c>
      <c r="AO159" s="49">
        <f t="shared" si="177"/>
        <v>4.2</v>
      </c>
      <c r="AP159" s="49">
        <f t="shared" si="202"/>
        <v>6.7</v>
      </c>
      <c r="AQ159" s="49">
        <f t="shared" si="178"/>
        <v>0</v>
      </c>
      <c r="AR159" s="49">
        <f t="shared" si="179"/>
        <v>0</v>
      </c>
      <c r="AS159" s="47">
        <f t="shared" si="180"/>
        <v>0</v>
      </c>
      <c r="AT159" s="47">
        <f>IF('[1]Indicator Data'!L160="No data","x",IF('[1]Indicator Data'!CC160&lt;1000,"x",ROUND((IF('[1]Indicator Data'!L160&gt;AT$2,10,IF('[1]Indicator Data'!L160&lt;AT$3,0,10-(AT$2-'[1]Indicator Data'!L160)/(AT$2-AT$3)*10))),1)))</f>
        <v>2.9</v>
      </c>
      <c r="AU159" s="49">
        <f t="shared" si="181"/>
        <v>1.5</v>
      </c>
      <c r="AV159" s="47">
        <f>IF('[1]Indicator Data'!M160="No data","x",ROUND(IF('[1]Indicator Data'!M160=0,0,IF(LOG('[1]Indicator Data'!M160)&gt;AV$2,10,IF(LOG('[1]Indicator Data'!M160)&lt;AV$3,0,10-(AV$2-LOG('[1]Indicator Data'!M160))/(AV$2-AV$3)*10))),1))</f>
        <v>4.2</v>
      </c>
      <c r="AW159" s="48">
        <f>IF(AV159="x","x",'[1]Indicator Data'!M160/'[1]Indicator Data'!$CB160)</f>
        <v>1.5325713742285437E-3</v>
      </c>
      <c r="AX159" s="47">
        <f t="shared" si="182"/>
        <v>0</v>
      </c>
      <c r="AY159" s="47">
        <f t="shared" si="203"/>
        <v>2.2999999999999998</v>
      </c>
      <c r="AZ159" s="47" t="str">
        <f>IF('[1]Indicator Data'!N160="No data","x",ROUND(IF('[1]Indicator Data'!N160=0,0,IF(LOG('[1]Indicator Data'!N160)&gt;AZ$2,10,IF(LOG('[1]Indicator Data'!N160)&lt;AZ$3,0,10-(AZ$2-LOG('[1]Indicator Data'!N160))/(AZ$2-AZ$3)*10))),1))</f>
        <v>x</v>
      </c>
      <c r="BA159" s="48" t="str">
        <f>IF(AZ159="x","x",'[1]Indicator Data'!N160/'[1]Indicator Data'!$CB160)</f>
        <v>x</v>
      </c>
      <c r="BB159" s="47" t="str">
        <f t="shared" si="183"/>
        <v>x</v>
      </c>
      <c r="BC159" s="47" t="str">
        <f t="shared" si="204"/>
        <v>x</v>
      </c>
      <c r="BD159" s="47" t="str">
        <f>IF('[1]Indicator Data'!O160="No data","x",ROUND(IF('[1]Indicator Data'!O160=0,0,IF(LOG('[1]Indicator Data'!O160)&gt;BD$2,10,IF(LOG('[1]Indicator Data'!O160)&lt;BD$3,0,10-(BD$2-LOG('[1]Indicator Data'!O160))/(BD$2-BD$3)*10))),1))</f>
        <v>x</v>
      </c>
      <c r="BE159" s="48" t="str">
        <f>IF(BD159="x","x",'[1]Indicator Data'!O160/'[1]Indicator Data'!$CB160)</f>
        <v>x</v>
      </c>
      <c r="BF159" s="47" t="str">
        <f t="shared" si="184"/>
        <v>x</v>
      </c>
      <c r="BG159" s="47" t="str">
        <f t="shared" si="205"/>
        <v>x</v>
      </c>
      <c r="BH159" s="47" t="str">
        <f>IF('[1]Indicator Data'!P160="No data","x",ROUND(IF('[1]Indicator Data'!P160=0,0,IF(LOG('[1]Indicator Data'!P160)&gt;BH$2,10,IF(LOG('[1]Indicator Data'!P160)&lt;BH$3,0,10-(BH$2-LOG('[1]Indicator Data'!P160))/(BH$2-BH$3)*10))),1))</f>
        <v>x</v>
      </c>
      <c r="BI159" s="48" t="str">
        <f>IF(BH159="x","x",'[1]Indicator Data'!P160/'[1]Indicator Data'!$CB160)</f>
        <v>x</v>
      </c>
      <c r="BJ159" s="47" t="str">
        <f t="shared" si="185"/>
        <v>x</v>
      </c>
      <c r="BK159" s="47" t="str">
        <f t="shared" si="206"/>
        <v>x</v>
      </c>
      <c r="BL159" s="47">
        <f t="shared" si="207"/>
        <v>2.2999999999999998</v>
      </c>
      <c r="BM159" s="47">
        <f>ROUND(IF('[1]Indicator Data'!Q160=0,0,IF(LOG('[1]Indicator Data'!Q160)&gt;BM$2,10,IF(LOG('[1]Indicator Data'!Q160)&lt;BM$3,0,10-(BM$2-LOG('[1]Indicator Data'!Q160))/(BM$2-BM$3)*10))),1)</f>
        <v>0</v>
      </c>
      <c r="BN159" s="50">
        <f>'[1]Indicator Data'!R160</f>
        <v>0</v>
      </c>
      <c r="BO159" s="47">
        <f t="shared" si="186"/>
        <v>0</v>
      </c>
      <c r="BP159" s="47">
        <f t="shared" si="187"/>
        <v>0</v>
      </c>
      <c r="BQ159" s="47">
        <f>ROUND(IF('[1]Indicator Data'!S160=0,0,IF(LOG('[1]Indicator Data'!S160)&gt;BQ$2,10,IF(LOG('[1]Indicator Data'!S160)&lt;BQ$3,0,10-(BQ$2-LOG('[1]Indicator Data'!S160))/(BQ$2-BQ$3)*10))),1)</f>
        <v>0</v>
      </c>
      <c r="BR159" s="50">
        <f>'[1]Indicator Data'!T160</f>
        <v>0</v>
      </c>
      <c r="BS159" s="47">
        <f t="shared" si="188"/>
        <v>0</v>
      </c>
      <c r="BT159" s="47">
        <f t="shared" si="189"/>
        <v>0</v>
      </c>
      <c r="BU159" s="47">
        <f t="shared" si="190"/>
        <v>0</v>
      </c>
      <c r="BV159" s="47">
        <f>ROUND(IF('[1]Indicator Data'!U160=0,0,IF(LOG('[1]Indicator Data'!U160)&gt;BV$2,10,IF(LOG('[1]Indicator Data'!U160)&lt;BV$3,0,10-(BV$2-LOG('[1]Indicator Data'!U160))/(BV$2-BV$3)*10))),1)</f>
        <v>0</v>
      </c>
      <c r="BW159" s="48">
        <f>'[1]Indicator Data'!U160/'[1]Indicator Data'!$CB160</f>
        <v>0</v>
      </c>
      <c r="BX159" s="47">
        <f t="shared" si="191"/>
        <v>0</v>
      </c>
      <c r="BY159" s="47">
        <f t="shared" si="208"/>
        <v>0</v>
      </c>
      <c r="BZ159" s="47">
        <f>ROUND(IF('[1]Indicator Data'!V160=0,0,IF(LOG('[1]Indicator Data'!V160)&gt;BZ$2,10,IF(LOG('[1]Indicator Data'!V160)&lt;BZ$3,0,10-(BZ$2-LOG('[1]Indicator Data'!V160))/(BZ$2-BZ$3)*10))),1)</f>
        <v>0</v>
      </c>
      <c r="CA159" s="48">
        <f>IF('[1]Indicator Data'!V160/'[1]Indicator Data'!$CB160&gt;1,1,'[1]Indicator Data'!V160/'[1]Indicator Data'!$CB160)</f>
        <v>0</v>
      </c>
      <c r="CB159" s="47">
        <f t="shared" si="192"/>
        <v>0</v>
      </c>
      <c r="CC159" s="47">
        <f t="shared" si="209"/>
        <v>0</v>
      </c>
      <c r="CD159" s="47">
        <f>ROUND(IF('[1]Indicator Data'!W160=0,0,IF(LOG('[1]Indicator Data'!W160)&gt;CD$2,10,IF(LOG('[1]Indicator Data'!W160)&lt;CD$3,0,10-(CD$2-LOG('[1]Indicator Data'!W160))/(CD$2-CD$3)*10))),1)</f>
        <v>0</v>
      </c>
      <c r="CE159" s="48">
        <f>'[1]Indicator Data'!W160/'[1]Indicator Data'!$CB160</f>
        <v>0</v>
      </c>
      <c r="CF159" s="47">
        <f t="shared" si="193"/>
        <v>0</v>
      </c>
      <c r="CG159" s="47">
        <f t="shared" si="210"/>
        <v>0</v>
      </c>
      <c r="CH159" s="47">
        <f t="shared" si="194"/>
        <v>0</v>
      </c>
      <c r="CI159" s="47">
        <f>IF('[1]Indicator Data'!BR160="No data","x",ROUND(IF('[1]Indicator Data'!BR160&gt;CI$2,0,IF('[1]Indicator Data'!BR160&lt;CI$3,10,(CI$2-'[1]Indicator Data'!BR160)/(CI$2-CI$3)*10)),1))</f>
        <v>0.2</v>
      </c>
      <c r="CJ159" s="47">
        <f>IF('[1]Indicator Data'!BS160="No data","x",ROUND(IF('[1]Indicator Data'!BS160&gt;CJ$2,0,IF('[1]Indicator Data'!BS160&lt;CJ$3,10,(CJ$2-'[1]Indicator Data'!BS160)/(CJ$2-CJ$3)*10)),1))</f>
        <v>0</v>
      </c>
      <c r="CK159" s="47" t="str">
        <f>IF('[1]Indicator Data'!AC160="No data","x",ROUND(IF('[1]Indicator Data'!AC160&gt;CK$2,0,IF('[1]Indicator Data'!AC160&lt;CK$3,10,(CK$2-'[1]Indicator Data'!AC160)/(CK$2-CK$3)*10)),1))</f>
        <v>x</v>
      </c>
      <c r="CL159" s="47">
        <f t="shared" si="195"/>
        <v>0.1</v>
      </c>
      <c r="CM159" s="47">
        <f>IF('[1]Indicator Data'!X160="No data","x",ROUND(IF(LOG('[1]Indicator Data'!X160)&gt;CM$2,10,IF(LOG('[1]Indicator Data'!X160)&lt;CM$3,0,10-(CM$2-LOG('[1]Indicator Data'!X160))/(CM$2-CM$3)*10)),1))</f>
        <v>6.8</v>
      </c>
      <c r="CN159" s="47">
        <f>IF('[1]Indicator Data'!Y160="No data","x",ROUND(IF('[1]Indicator Data'!Y160&gt;CN$2,10,IF('[1]Indicator Data'!Y160&lt;CN$3,0,10-(CN$2-'[1]Indicator Data'!Y160)/(CN$2-CN$3)*10)),1))</f>
        <v>0.3</v>
      </c>
      <c r="CO159" s="47">
        <f>IF('[1]Indicator Data'!Z160="No data","x",ROUND(IF('[1]Indicator Data'!Z160&gt;CO$2,10,IF('[1]Indicator Data'!Z160&lt;CO$3,0,10-(CO$2-'[1]Indicator Data'!Z160)/(CO$2-CO$3)*10)),1))</f>
        <v>5.4</v>
      </c>
      <c r="CP159" s="47">
        <f>IF('[1]Indicator Data'!AA160="No data","x",ROUND(IF('[1]Indicator Data'!AA160&gt;CP$2,10,IF('[1]Indicator Data'!AA160&lt;CP$3,0,10-(CP$2-'[1]Indicator Data'!AA160)/(CP$2-CP$3)*10)),1))</f>
        <v>2.2000000000000002</v>
      </c>
      <c r="CQ159" s="47">
        <f t="shared" si="211"/>
        <v>3.7</v>
      </c>
      <c r="CR159" s="47">
        <f t="shared" si="212"/>
        <v>2.5</v>
      </c>
      <c r="CS159" s="47" t="str">
        <f>IF('[1]Indicator Data'!AF160="No data","x",ROUND(IF('[1]Indicator Data'!AF160&gt;CS$2,10,IF('[1]Indicator Data'!AF160&lt;CS$3,0,10-(CS$2-'[1]Indicator Data'!AF160)/(CS$2-CS$3)*10)),1))</f>
        <v>x</v>
      </c>
      <c r="CT159" s="47">
        <f>IF('[1]Indicator Data'!AG160="No data","x",ROUND(IF('[1]Indicator Data'!AG160&gt;CT$2,10,IF('[1]Indicator Data'!AG160&lt;CT$3,0,10-(CT$2-'[1]Indicator Data'!AG160)/(CT$2-CT$3)*10)),1))</f>
        <v>0.1</v>
      </c>
      <c r="CU159" s="47">
        <f t="shared" si="213"/>
        <v>3</v>
      </c>
      <c r="CV159" s="47">
        <f>IF('[1]Indicator Data'!AB160="No data","x",ROUND(IF('[1]Indicator Data'!AB160&gt;CV$2,10,IF('[1]Indicator Data'!AB160&lt;CV$3,0,10-(CV$2-'[1]Indicator Data'!AB160)/(CV$2-CV$3)*10)),1))</f>
        <v>0</v>
      </c>
      <c r="CW159" s="47">
        <f t="shared" si="214"/>
        <v>0.1</v>
      </c>
      <c r="CX159" s="48">
        <f>IF('[1]Indicator Data'!AD160="No data","x",'[1]Indicator Data'!AD160/'[1]Indicator Data'!$CA160)</f>
        <v>5.8080720662504858E-4</v>
      </c>
      <c r="CY159" s="47">
        <f t="shared" si="196"/>
        <v>4.2</v>
      </c>
      <c r="CZ159" s="47">
        <f>IF('[1]Indicator Data'!AE160="No data","x",ROUND(IF('[1]Indicator Data'!AE160&gt;CZ$2,0,IF('[1]Indicator Data'!AE160&lt;CZ$3,10,(CZ$2-'[1]Indicator Data'!AE160)/(CZ$2-CZ$3)*10)),1))</f>
        <v>4</v>
      </c>
      <c r="DA159" s="47">
        <f t="shared" si="215"/>
        <v>4.0999999999999996</v>
      </c>
      <c r="DB159" s="47">
        <f t="shared" si="216"/>
        <v>2.4</v>
      </c>
      <c r="DC159" s="49">
        <f t="shared" si="197"/>
        <v>1.9</v>
      </c>
      <c r="DD159" s="51">
        <f t="shared" si="198"/>
        <v>2.8</v>
      </c>
      <c r="DE159" s="47">
        <f>ROUND(IF('[1]Indicator Data'!AH160=0,0,IF('[1]Indicator Data'!AH160&gt;DE$2,10,IF('[1]Indicator Data'!AH160&lt;DE$3,0,10-(DE$2-'[1]Indicator Data'!AH160)/(DE$2-DE$3)*10))),1)</f>
        <v>0</v>
      </c>
      <c r="DF159" s="47">
        <f>ROUND(IF('[1]Indicator Data'!AI160=0,0,IF(LOG('[1]Indicator Data'!AI160)&gt;LOG(DF$2),10,IF(LOG('[1]Indicator Data'!AI160)&lt;LOG(DF$3),0,10-(LOG(DF$2)-LOG('[1]Indicator Data'!AI160))/(LOG(DF$2)-LOG(DF$3))*10))),1)</f>
        <v>0</v>
      </c>
      <c r="DG159" s="49">
        <f t="shared" si="199"/>
        <v>0</v>
      </c>
      <c r="DH159" s="47">
        <f>'[1]Indicator Data'!AJ160</f>
        <v>0</v>
      </c>
      <c r="DI159" s="47">
        <f>'[1]Indicator Data'!AK160</f>
        <v>0</v>
      </c>
      <c r="DJ159" s="49">
        <f t="shared" si="200"/>
        <v>0</v>
      </c>
      <c r="DK159" s="51">
        <f t="shared" si="201"/>
        <v>0</v>
      </c>
      <c r="DL159" s="20"/>
      <c r="DM159" s="52"/>
    </row>
    <row r="160" spans="1:118" x14ac:dyDescent="0.3">
      <c r="A160" s="44" t="str">
        <f>'[1]Indicator Data'!A161</f>
        <v>Slovenia</v>
      </c>
      <c r="B160" s="45" t="str">
        <f>'[1]Indicator Data'!B161</f>
        <v>SVN</v>
      </c>
      <c r="C160" s="46">
        <f>ROUND(IF('[1]Indicator Data'!C161=0,0.1,IF(LOG('[1]Indicator Data'!C161)&gt;C$2,10,IF(LOG('[1]Indicator Data'!C161)&lt;C$3,0,10-(C$2-LOG('[1]Indicator Data'!C161))/(C$2-C$3)*10))),1)</f>
        <v>6.6</v>
      </c>
      <c r="D160" s="47">
        <f>ROUND(IF('[1]Indicator Data'!D161=0,0.1,IF(LOG('[1]Indicator Data'!D161)&gt;D$2,10,IF(LOG('[1]Indicator Data'!D161)&lt;D$3,0,10-(D$2-LOG('[1]Indicator Data'!D161))/(D$2-D$3)*10))),1)</f>
        <v>0.1</v>
      </c>
      <c r="E160" s="47">
        <f t="shared" si="158"/>
        <v>4.0999999999999996</v>
      </c>
      <c r="F160" s="47">
        <f>IF('[1]Indicator Data'!E161="No data",0.1,(ROUND(IF('[1]Indicator Data'!E161=0,0,IF(LOG('[1]Indicator Data'!E161)&gt;F$2,10,IF(LOG('[1]Indicator Data'!E161)&lt;F$3,0,10-(F$2-LOG('[1]Indicator Data'!E161))/(F$2-F$3)*10))),1)))</f>
        <v>4.9000000000000004</v>
      </c>
      <c r="G160" s="47">
        <f>ROUND(IF('[1]Indicator Data'!F161=0,0,IF(LOG('[1]Indicator Data'!F161)&gt;G$2,10,IF(LOG('[1]Indicator Data'!F161)&lt;G$3,0,10-(G$2-LOG('[1]Indicator Data'!F161))/(G$2-G$3)*10))),1)</f>
        <v>4.5999999999999996</v>
      </c>
      <c r="H160" s="47">
        <f>ROUND(IF('[1]Indicator Data'!G161=0,0,IF(LOG('[1]Indicator Data'!G161)&gt;H$2,10,IF(LOG('[1]Indicator Data'!G161)&lt;H$3,0,10-(H$2-LOG('[1]Indicator Data'!G161))/(H$2-H$3)*10))),1)</f>
        <v>0</v>
      </c>
      <c r="I160" s="47">
        <f>ROUND(IF('[1]Indicator Data'!H161=0,0,IF(LOG('[1]Indicator Data'!H161)&gt;I$2,10,IF(LOG('[1]Indicator Data'!H161)&lt;I$3,0,10-(I$2-LOG('[1]Indicator Data'!H161))/(I$2-I$3)*10))),1)</f>
        <v>0</v>
      </c>
      <c r="J160" s="47">
        <f t="shared" si="159"/>
        <v>0</v>
      </c>
      <c r="K160" s="47">
        <f>ROUND(IF('[1]Indicator Data'!I161=0,0,IF(LOG('[1]Indicator Data'!I161)&gt;K$2,10,IF(LOG('[1]Indicator Data'!I161)&lt;K$3,0,10-(K$2-LOG('[1]Indicator Data'!I161))/(K$2-K$3)*10))),1)</f>
        <v>0</v>
      </c>
      <c r="L160" s="47">
        <f t="shared" si="160"/>
        <v>0</v>
      </c>
      <c r="M160" s="47">
        <f>ROUND(IF('[1]Indicator Data'!J161=0,0,IF(LOG('[1]Indicator Data'!J161)&gt;M$2,10,IF(LOG('[1]Indicator Data'!J161)&lt;M$3,0,10-(M$2-LOG('[1]Indicator Data'!J161))/(M$2-M$3)*10))),1)</f>
        <v>0</v>
      </c>
      <c r="N160" s="48">
        <f>'[1]Indicator Data'!C161/'[1]Indicator Data'!$CB161</f>
        <v>2.0618391818294662E-3</v>
      </c>
      <c r="O160" s="48">
        <f>'[1]Indicator Data'!D161/'[1]Indicator Data'!$CB161</f>
        <v>0</v>
      </c>
      <c r="P160" s="48">
        <f>IF(F160=0.1,"x",'[1]Indicator Data'!E161/'[1]Indicator Data'!$CB161)</f>
        <v>4.3743150505218438E-3</v>
      </c>
      <c r="Q160" s="48">
        <f>'[1]Indicator Data'!F161/'[1]Indicator Data'!$CB161</f>
        <v>2.8503903102423273E-6</v>
      </c>
      <c r="R160" s="48">
        <f>'[1]Indicator Data'!G161/'[1]Indicator Data'!$CB161</f>
        <v>0</v>
      </c>
      <c r="S160" s="48">
        <f>'[1]Indicator Data'!H161/'[1]Indicator Data'!$CB161</f>
        <v>0</v>
      </c>
      <c r="T160" s="48">
        <f>'[1]Indicator Data'!I161/'[1]Indicator Data'!$CB161</f>
        <v>0</v>
      </c>
      <c r="U160" s="48">
        <f>'[1]Indicator Data'!J161/'[1]Indicator Data'!$CB161</f>
        <v>0</v>
      </c>
      <c r="V160" s="47">
        <f t="shared" si="161"/>
        <v>10</v>
      </c>
      <c r="W160" s="47">
        <f t="shared" si="162"/>
        <v>0</v>
      </c>
      <c r="X160" s="47">
        <f t="shared" si="163"/>
        <v>7.6</v>
      </c>
      <c r="Y160" s="47">
        <f t="shared" si="164"/>
        <v>2.9</v>
      </c>
      <c r="Z160" s="47">
        <f t="shared" si="165"/>
        <v>6.6</v>
      </c>
      <c r="AA160" s="47">
        <f t="shared" si="166"/>
        <v>0</v>
      </c>
      <c r="AB160" s="47">
        <f t="shared" si="167"/>
        <v>0</v>
      </c>
      <c r="AC160" s="47">
        <f t="shared" si="168"/>
        <v>0</v>
      </c>
      <c r="AD160" s="47">
        <f t="shared" si="169"/>
        <v>0</v>
      </c>
      <c r="AE160" s="47">
        <f t="shared" si="170"/>
        <v>0</v>
      </c>
      <c r="AF160" s="47">
        <f t="shared" si="171"/>
        <v>0</v>
      </c>
      <c r="AG160" s="47">
        <f>ROUND(IF('[1]Indicator Data'!K161=0,0,IF('[1]Indicator Data'!K161&gt;AG$2,10,IF('[1]Indicator Data'!K161&lt;AG$3,0,10-(AG$2-'[1]Indicator Data'!K161)/(AG$2-AG$3)*10))),1)</f>
        <v>0</v>
      </c>
      <c r="AH160" s="47">
        <f t="shared" si="172"/>
        <v>8.3000000000000007</v>
      </c>
      <c r="AI160" s="47">
        <f t="shared" si="172"/>
        <v>0.1</v>
      </c>
      <c r="AJ160" s="47">
        <f t="shared" si="173"/>
        <v>0</v>
      </c>
      <c r="AK160" s="47">
        <f t="shared" si="173"/>
        <v>0</v>
      </c>
      <c r="AL160" s="47">
        <f t="shared" si="174"/>
        <v>0</v>
      </c>
      <c r="AM160" s="47">
        <f t="shared" si="175"/>
        <v>0</v>
      </c>
      <c r="AN160" s="47">
        <f t="shared" si="176"/>
        <v>0</v>
      </c>
      <c r="AO160" s="49">
        <f t="shared" si="177"/>
        <v>6.1</v>
      </c>
      <c r="AP160" s="49">
        <f t="shared" si="202"/>
        <v>4</v>
      </c>
      <c r="AQ160" s="49">
        <f t="shared" si="178"/>
        <v>5.7</v>
      </c>
      <c r="AR160" s="49">
        <f t="shared" si="179"/>
        <v>0</v>
      </c>
      <c r="AS160" s="47">
        <f t="shared" si="180"/>
        <v>0</v>
      </c>
      <c r="AT160" s="47">
        <f>IF('[1]Indicator Data'!L161="No data","x",IF('[1]Indicator Data'!CC161&lt;1000,"x",ROUND((IF('[1]Indicator Data'!L161&gt;AT$2,10,IF('[1]Indicator Data'!L161&lt;AT$3,0,10-(AT$2-'[1]Indicator Data'!L161)/(AT$2-AT$3)*10))),1)))</f>
        <v>1</v>
      </c>
      <c r="AU160" s="49">
        <f t="shared" si="181"/>
        <v>0.5</v>
      </c>
      <c r="AV160" s="47">
        <f>IF('[1]Indicator Data'!M161="No data","x",ROUND(IF('[1]Indicator Data'!M161=0,0,IF(LOG('[1]Indicator Data'!M161)&gt;AV$2,10,IF(LOG('[1]Indicator Data'!M161)&lt;AV$3,0,10-(AV$2-LOG('[1]Indicator Data'!M161))/(AV$2-AV$3)*10))),1))</f>
        <v>2</v>
      </c>
      <c r="AW160" s="48">
        <f>IF(AV160="x","x",'[1]Indicator Data'!M161/'[1]Indicator Data'!$CB161)</f>
        <v>1.2762164182138569E-4</v>
      </c>
      <c r="AX160" s="47">
        <f t="shared" si="182"/>
        <v>0</v>
      </c>
      <c r="AY160" s="47">
        <f t="shared" si="203"/>
        <v>1</v>
      </c>
      <c r="AZ160" s="47" t="str">
        <f>IF('[1]Indicator Data'!N161="No data","x",ROUND(IF('[1]Indicator Data'!N161=0,0,IF(LOG('[1]Indicator Data'!N161)&gt;AZ$2,10,IF(LOG('[1]Indicator Data'!N161)&lt;AZ$3,0,10-(AZ$2-LOG('[1]Indicator Data'!N161))/(AZ$2-AZ$3)*10))),1))</f>
        <v>x</v>
      </c>
      <c r="BA160" s="48" t="str">
        <f>IF(AZ160="x","x",'[1]Indicator Data'!N161/'[1]Indicator Data'!$CB161)</f>
        <v>x</v>
      </c>
      <c r="BB160" s="47" t="str">
        <f t="shared" si="183"/>
        <v>x</v>
      </c>
      <c r="BC160" s="47" t="str">
        <f t="shared" si="204"/>
        <v>x</v>
      </c>
      <c r="BD160" s="47" t="str">
        <f>IF('[1]Indicator Data'!O161="No data","x",ROUND(IF('[1]Indicator Data'!O161=0,0,IF(LOG('[1]Indicator Data'!O161)&gt;BD$2,10,IF(LOG('[1]Indicator Data'!O161)&lt;BD$3,0,10-(BD$2-LOG('[1]Indicator Data'!O161))/(BD$2-BD$3)*10))),1))</f>
        <v>x</v>
      </c>
      <c r="BE160" s="48" t="str">
        <f>IF(BD160="x","x",'[1]Indicator Data'!O161/'[1]Indicator Data'!$CB161)</f>
        <v>x</v>
      </c>
      <c r="BF160" s="47" t="str">
        <f t="shared" si="184"/>
        <v>x</v>
      </c>
      <c r="BG160" s="47" t="str">
        <f t="shared" si="205"/>
        <v>x</v>
      </c>
      <c r="BH160" s="47" t="str">
        <f>IF('[1]Indicator Data'!P161="No data","x",ROUND(IF('[1]Indicator Data'!P161=0,0,IF(LOG('[1]Indicator Data'!P161)&gt;BH$2,10,IF(LOG('[1]Indicator Data'!P161)&lt;BH$3,0,10-(BH$2-LOG('[1]Indicator Data'!P161))/(BH$2-BH$3)*10))),1))</f>
        <v>x</v>
      </c>
      <c r="BI160" s="48" t="str">
        <f>IF(BH160="x","x",'[1]Indicator Data'!P161/'[1]Indicator Data'!$CB161)</f>
        <v>x</v>
      </c>
      <c r="BJ160" s="47" t="str">
        <f t="shared" si="185"/>
        <v>x</v>
      </c>
      <c r="BK160" s="47" t="str">
        <f t="shared" si="206"/>
        <v>x</v>
      </c>
      <c r="BL160" s="47">
        <f t="shared" si="207"/>
        <v>1</v>
      </c>
      <c r="BM160" s="47">
        <f>ROUND(IF('[1]Indicator Data'!Q161=0,0,IF(LOG('[1]Indicator Data'!Q161)&gt;BM$2,10,IF(LOG('[1]Indicator Data'!Q161)&lt;BM$3,0,10-(BM$2-LOG('[1]Indicator Data'!Q161))/(BM$2-BM$3)*10))),1)</f>
        <v>0</v>
      </c>
      <c r="BN160" s="50">
        <f>'[1]Indicator Data'!R161</f>
        <v>0</v>
      </c>
      <c r="BO160" s="47">
        <f t="shared" si="186"/>
        <v>0</v>
      </c>
      <c r="BP160" s="47">
        <f t="shared" si="187"/>
        <v>0</v>
      </c>
      <c r="BQ160" s="47">
        <f>ROUND(IF('[1]Indicator Data'!S161=0,0,IF(LOG('[1]Indicator Data'!S161)&gt;BQ$2,10,IF(LOG('[1]Indicator Data'!S161)&lt;BQ$3,0,10-(BQ$2-LOG('[1]Indicator Data'!S161))/(BQ$2-BQ$3)*10))),1)</f>
        <v>0</v>
      </c>
      <c r="BR160" s="50">
        <f>'[1]Indicator Data'!T161</f>
        <v>0</v>
      </c>
      <c r="BS160" s="47">
        <f t="shared" si="188"/>
        <v>0</v>
      </c>
      <c r="BT160" s="47">
        <f t="shared" si="189"/>
        <v>0</v>
      </c>
      <c r="BU160" s="47">
        <f t="shared" si="190"/>
        <v>0</v>
      </c>
      <c r="BV160" s="47">
        <f>ROUND(IF('[1]Indicator Data'!U161=0,0,IF(LOG('[1]Indicator Data'!U161)&gt;BV$2,10,IF(LOG('[1]Indicator Data'!U161)&lt;BV$3,0,10-(BV$2-LOG('[1]Indicator Data'!U161))/(BV$2-BV$3)*10))),1)</f>
        <v>0</v>
      </c>
      <c r="BW160" s="48">
        <f>'[1]Indicator Data'!U161/'[1]Indicator Data'!$CB161</f>
        <v>0</v>
      </c>
      <c r="BX160" s="47">
        <f t="shared" si="191"/>
        <v>0</v>
      </c>
      <c r="BY160" s="47">
        <f t="shared" si="208"/>
        <v>0</v>
      </c>
      <c r="BZ160" s="47">
        <f>ROUND(IF('[1]Indicator Data'!V161=0,0,IF(LOG('[1]Indicator Data'!V161)&gt;BZ$2,10,IF(LOG('[1]Indicator Data'!V161)&lt;BZ$3,0,10-(BZ$2-LOG('[1]Indicator Data'!V161))/(BZ$2-BZ$3)*10))),1)</f>
        <v>3.7</v>
      </c>
      <c r="CA160" s="48">
        <f>IF('[1]Indicator Data'!V161/'[1]Indicator Data'!$CB161&gt;1,1,'[1]Indicator Data'!V161/'[1]Indicator Data'!$CB161)</f>
        <v>1.8037294031394509E-3</v>
      </c>
      <c r="CB160" s="47">
        <f t="shared" si="192"/>
        <v>0</v>
      </c>
      <c r="CC160" s="47">
        <f t="shared" si="209"/>
        <v>2</v>
      </c>
      <c r="CD160" s="47">
        <f>ROUND(IF('[1]Indicator Data'!W161=0,0,IF(LOG('[1]Indicator Data'!W161)&gt;CD$2,10,IF(LOG('[1]Indicator Data'!W161)&lt;CD$3,0,10-(CD$2-LOG('[1]Indicator Data'!W161))/(CD$2-CD$3)*10))),1)</f>
        <v>0</v>
      </c>
      <c r="CE160" s="48">
        <f>'[1]Indicator Data'!W161/'[1]Indicator Data'!$CB161</f>
        <v>0</v>
      </c>
      <c r="CF160" s="47">
        <f t="shared" si="193"/>
        <v>0</v>
      </c>
      <c r="CG160" s="47">
        <f t="shared" si="210"/>
        <v>0</v>
      </c>
      <c r="CH160" s="47">
        <f t="shared" si="194"/>
        <v>0.5</v>
      </c>
      <c r="CI160" s="47">
        <f>IF('[1]Indicator Data'!BR161="No data","x",ROUND(IF('[1]Indicator Data'!BR161&gt;CI$2,0,IF('[1]Indicator Data'!BR161&lt;CI$3,10,(CI$2-'[1]Indicator Data'!BR161)/(CI$2-CI$3)*10)),1))</f>
        <v>0.1</v>
      </c>
      <c r="CJ160" s="47">
        <f>IF('[1]Indicator Data'!BS161="No data","x",ROUND(IF('[1]Indicator Data'!BS161&gt;CJ$2,0,IF('[1]Indicator Data'!BS161&lt;CJ$3,10,(CJ$2-'[1]Indicator Data'!BS161)/(CJ$2-CJ$3)*10)),1))</f>
        <v>0.1</v>
      </c>
      <c r="CK160" s="47" t="str">
        <f>IF('[1]Indicator Data'!AC161="No data","x",ROUND(IF('[1]Indicator Data'!AC161&gt;CK$2,0,IF('[1]Indicator Data'!AC161&lt;CK$3,10,(CK$2-'[1]Indicator Data'!AC161)/(CK$2-CK$3)*10)),1))</f>
        <v>x</v>
      </c>
      <c r="CL160" s="47">
        <f t="shared" si="195"/>
        <v>0.1</v>
      </c>
      <c r="CM160" s="47">
        <f>IF('[1]Indicator Data'!X161="No data","x",ROUND(IF(LOG('[1]Indicator Data'!X161)&gt;CM$2,10,IF(LOG('[1]Indicator Data'!X161)&lt;CM$3,0,10-(CM$2-LOG('[1]Indicator Data'!X161))/(CM$2-CM$3)*10)),1))</f>
        <v>6.7</v>
      </c>
      <c r="CN160" s="47">
        <f>IF('[1]Indicator Data'!Y161="No data","x",ROUND(IF('[1]Indicator Data'!Y161&gt;CN$2,10,IF('[1]Indicator Data'!Y161&lt;CN$3,0,10-(CN$2-'[1]Indicator Data'!Y161)/(CN$2-CN$3)*10)),1))</f>
        <v>2.2000000000000002</v>
      </c>
      <c r="CO160" s="47">
        <f>IF('[1]Indicator Data'!Z161="No data","x",ROUND(IF('[1]Indicator Data'!Z161&gt;CO$2,10,IF('[1]Indicator Data'!Z161&lt;CO$3,0,10-(CO$2-'[1]Indicator Data'!Z161)/(CO$2-CO$3)*10)),1))</f>
        <v>5.5</v>
      </c>
      <c r="CP160" s="47">
        <f>IF('[1]Indicator Data'!AA161="No data","x",ROUND(IF('[1]Indicator Data'!AA161&gt;CP$2,10,IF('[1]Indicator Data'!AA161&lt;CP$3,0,10-(CP$2-'[1]Indicator Data'!AA161)/(CP$2-CP$3)*10)),1))</f>
        <v>1.2</v>
      </c>
      <c r="CQ160" s="47">
        <f t="shared" si="211"/>
        <v>3.9</v>
      </c>
      <c r="CR160" s="47">
        <f t="shared" si="212"/>
        <v>2.6</v>
      </c>
      <c r="CS160" s="47">
        <f>IF('[1]Indicator Data'!AF161="No data","x",ROUND(IF('[1]Indicator Data'!AF161&gt;CS$2,10,IF('[1]Indicator Data'!AF161&lt;CS$3,0,10-(CS$2-'[1]Indicator Data'!AF161)/(CS$2-CS$3)*10)),1))</f>
        <v>0.4</v>
      </c>
      <c r="CT160" s="47">
        <f>IF('[1]Indicator Data'!AG161="No data","x",ROUND(IF('[1]Indicator Data'!AG161&gt;CT$2,10,IF('[1]Indicator Data'!AG161&lt;CT$3,0,10-(CT$2-'[1]Indicator Data'!AG161)/(CT$2-CT$3)*10)),1))</f>
        <v>0</v>
      </c>
      <c r="CU160" s="47">
        <f t="shared" si="213"/>
        <v>2.7</v>
      </c>
      <c r="CV160" s="47">
        <f>IF('[1]Indicator Data'!AB161="No data","x",ROUND(IF('[1]Indicator Data'!AB161&gt;CV$2,10,IF('[1]Indicator Data'!AB161&lt;CV$3,0,10-(CV$2-'[1]Indicator Data'!AB161)/(CV$2-CV$3)*10)),1))</f>
        <v>0</v>
      </c>
      <c r="CW160" s="47">
        <f t="shared" si="214"/>
        <v>0.1</v>
      </c>
      <c r="CX160" s="48">
        <f>IF('[1]Indicator Data'!AD161="No data","x",'[1]Indicator Data'!AD161/'[1]Indicator Data'!$CA161)</f>
        <v>5.7818148934164271E-4</v>
      </c>
      <c r="CY160" s="47">
        <f t="shared" si="196"/>
        <v>4.2</v>
      </c>
      <c r="CZ160" s="47" t="str">
        <f>IF('[1]Indicator Data'!AE161="No data","x",ROUND(IF('[1]Indicator Data'!AE161&gt;CZ$2,0,IF('[1]Indicator Data'!AE161&lt;CZ$3,10,(CZ$2-'[1]Indicator Data'!AE161)/(CZ$2-CZ$3)*10)),1))</f>
        <v>x</v>
      </c>
      <c r="DA160" s="47">
        <f t="shared" si="215"/>
        <v>4.2</v>
      </c>
      <c r="DB160" s="47">
        <f t="shared" si="216"/>
        <v>2.2999999999999998</v>
      </c>
      <c r="DC160" s="49">
        <f t="shared" si="197"/>
        <v>1.6</v>
      </c>
      <c r="DD160" s="51">
        <f t="shared" si="198"/>
        <v>3.4</v>
      </c>
      <c r="DE160" s="47">
        <f>ROUND(IF('[1]Indicator Data'!AH161=0,0,IF('[1]Indicator Data'!AH161&gt;DE$2,10,IF('[1]Indicator Data'!AH161&lt;DE$3,0,10-(DE$2-'[1]Indicator Data'!AH161)/(DE$2-DE$3)*10))),1)</f>
        <v>0</v>
      </c>
      <c r="DF160" s="47">
        <f>ROUND(IF('[1]Indicator Data'!AI161=0,0,IF(LOG('[1]Indicator Data'!AI161)&gt;LOG(DF$2),10,IF(LOG('[1]Indicator Data'!AI161)&lt;LOG(DF$3),0,10-(LOG(DF$2)-LOG('[1]Indicator Data'!AI161))/(LOG(DF$2)-LOG(DF$3))*10))),1)</f>
        <v>0</v>
      </c>
      <c r="DG160" s="49">
        <f t="shared" si="199"/>
        <v>0</v>
      </c>
      <c r="DH160" s="47">
        <f>'[1]Indicator Data'!AJ161</f>
        <v>0</v>
      </c>
      <c r="DI160" s="47">
        <f>'[1]Indicator Data'!AK161</f>
        <v>0</v>
      </c>
      <c r="DJ160" s="49">
        <f t="shared" si="200"/>
        <v>0</v>
      </c>
      <c r="DK160" s="51">
        <f t="shared" si="201"/>
        <v>0</v>
      </c>
      <c r="DL160" s="20"/>
      <c r="DM160" s="52"/>
      <c r="DN160" s="6"/>
    </row>
    <row r="161" spans="1:118" x14ac:dyDescent="0.3">
      <c r="A161" s="44" t="str">
        <f>'[1]Indicator Data'!A162</f>
        <v>Solomon Islands</v>
      </c>
      <c r="B161" s="45" t="str">
        <f>'[1]Indicator Data'!B162</f>
        <v>SLB</v>
      </c>
      <c r="C161" s="46">
        <f>ROUND(IF('[1]Indicator Data'!C162=0,0.1,IF(LOG('[1]Indicator Data'!C162)&gt;C$2,10,IF(LOG('[1]Indicator Data'!C162)&lt;C$3,0,10-(C$2-LOG('[1]Indicator Data'!C162))/(C$2-C$3)*10))),1)</f>
        <v>5.0999999999999996</v>
      </c>
      <c r="D161" s="47">
        <f>ROUND(IF('[1]Indicator Data'!D162=0,0.1,IF(LOG('[1]Indicator Data'!D162)&gt;D$2,10,IF(LOG('[1]Indicator Data'!D162)&lt;D$3,0,10-(D$2-LOG('[1]Indicator Data'!D162))/(D$2-D$3)*10))),1)</f>
        <v>6.6</v>
      </c>
      <c r="E161" s="47">
        <f t="shared" si="158"/>
        <v>5.9</v>
      </c>
      <c r="F161" s="47">
        <f>IF('[1]Indicator Data'!E162="No data",0.1,(ROUND(IF('[1]Indicator Data'!E162=0,0,IF(LOG('[1]Indicator Data'!E162)&gt;F$2,10,IF(LOG('[1]Indicator Data'!E162)&lt;F$3,0,10-(F$2-LOG('[1]Indicator Data'!E162))/(F$2-F$3)*10))),1)))</f>
        <v>0.1</v>
      </c>
      <c r="G161" s="47">
        <f>ROUND(IF('[1]Indicator Data'!F162=0,0,IF(LOG('[1]Indicator Data'!F162)&gt;G$2,10,IF(LOG('[1]Indicator Data'!F162)&lt;G$3,0,10-(G$2-LOG('[1]Indicator Data'!F162))/(G$2-G$3)*10))),1)</f>
        <v>6.2</v>
      </c>
      <c r="H161" s="47">
        <f>ROUND(IF('[1]Indicator Data'!G162=0,0,IF(LOG('[1]Indicator Data'!G162)&gt;H$2,10,IF(LOG('[1]Indicator Data'!G162)&lt;H$3,0,10-(H$2-LOG('[1]Indicator Data'!G162))/(H$2-H$3)*10))),1)</f>
        <v>3.7</v>
      </c>
      <c r="I161" s="47">
        <f>ROUND(IF('[1]Indicator Data'!H162=0,0,IF(LOG('[1]Indicator Data'!H162)&gt;I$2,10,IF(LOG('[1]Indicator Data'!H162)&lt;I$3,0,10-(I$2-LOG('[1]Indicator Data'!H162))/(I$2-I$3)*10))),1)</f>
        <v>6</v>
      </c>
      <c r="J161" s="47">
        <f t="shared" si="159"/>
        <v>5</v>
      </c>
      <c r="K161" s="47">
        <f>ROUND(IF('[1]Indicator Data'!I162=0,0,IF(LOG('[1]Indicator Data'!I162)&gt;K$2,10,IF(LOG('[1]Indicator Data'!I162)&lt;K$3,0,10-(K$2-LOG('[1]Indicator Data'!I162))/(K$2-K$3)*10))),1)</f>
        <v>4.8</v>
      </c>
      <c r="L161" s="47">
        <f t="shared" si="160"/>
        <v>4.9000000000000004</v>
      </c>
      <c r="M161" s="47">
        <f>ROUND(IF('[1]Indicator Data'!J162=0,0,IF(LOG('[1]Indicator Data'!J162)&gt;M$2,10,IF(LOG('[1]Indicator Data'!J162)&lt;M$3,0,10-(M$2-LOG('[1]Indicator Data'!J162))/(M$2-M$3)*10))),1)</f>
        <v>0</v>
      </c>
      <c r="N161" s="48">
        <f>'[1]Indicator Data'!C162/'[1]Indicator Data'!$CB162</f>
        <v>1.832102444031414E-3</v>
      </c>
      <c r="O161" s="48">
        <f>'[1]Indicator Data'!D162/'[1]Indicator Data'!$CB162</f>
        <v>1.5926147245912761E-3</v>
      </c>
      <c r="P161" s="48" t="str">
        <f>IF(F161=0.1,"x",'[1]Indicator Data'!E162/'[1]Indicator Data'!$CB162)</f>
        <v>x</v>
      </c>
      <c r="Q161" s="48">
        <f>'[1]Indicator Data'!F162/'[1]Indicator Data'!$CB162</f>
        <v>8.8880740107369707E-5</v>
      </c>
      <c r="R161" s="48">
        <f>'[1]Indicator Data'!G162/'[1]Indicator Data'!$CB162</f>
        <v>5.213168126307636E-3</v>
      </c>
      <c r="S161" s="48">
        <f>'[1]Indicator Data'!H162/'[1]Indicator Data'!$CB162</f>
        <v>2.5866745717463091E-4</v>
      </c>
      <c r="T161" s="48">
        <f>'[1]Indicator Data'!I162/'[1]Indicator Data'!$CB162</f>
        <v>4.1996432432988172E-3</v>
      </c>
      <c r="U161" s="48">
        <f>'[1]Indicator Data'!J162/'[1]Indicator Data'!$CB162</f>
        <v>1.713528824125115E-5</v>
      </c>
      <c r="V161" s="47">
        <f t="shared" si="161"/>
        <v>9.1999999999999993</v>
      </c>
      <c r="W161" s="47">
        <f t="shared" si="162"/>
        <v>10</v>
      </c>
      <c r="X161" s="47">
        <f t="shared" si="163"/>
        <v>9.6999999999999993</v>
      </c>
      <c r="Y161" s="47">
        <f t="shared" si="164"/>
        <v>0.1</v>
      </c>
      <c r="Z161" s="47">
        <f t="shared" si="165"/>
        <v>9.9</v>
      </c>
      <c r="AA161" s="47">
        <f t="shared" si="166"/>
        <v>2.9</v>
      </c>
      <c r="AB161" s="47">
        <f t="shared" si="167"/>
        <v>0.5</v>
      </c>
      <c r="AC161" s="47">
        <f t="shared" si="168"/>
        <v>1.8</v>
      </c>
      <c r="AD161" s="47">
        <f t="shared" si="169"/>
        <v>4.2</v>
      </c>
      <c r="AE161" s="47">
        <f t="shared" si="170"/>
        <v>3.1</v>
      </c>
      <c r="AF161" s="47">
        <f t="shared" si="171"/>
        <v>0</v>
      </c>
      <c r="AG161" s="47">
        <f>ROUND(IF('[1]Indicator Data'!K162=0,0,IF('[1]Indicator Data'!K162&gt;AG$2,10,IF('[1]Indicator Data'!K162&lt;AG$3,0,10-(AG$2-'[1]Indicator Data'!K162)/(AG$2-AG$3)*10))),1)</f>
        <v>2.9</v>
      </c>
      <c r="AH161" s="47">
        <f t="shared" si="172"/>
        <v>7.2</v>
      </c>
      <c r="AI161" s="47">
        <f t="shared" si="172"/>
        <v>8.3000000000000007</v>
      </c>
      <c r="AJ161" s="47">
        <f t="shared" si="173"/>
        <v>3.3</v>
      </c>
      <c r="AK161" s="47">
        <f t="shared" si="173"/>
        <v>3.3</v>
      </c>
      <c r="AL161" s="47">
        <f t="shared" si="174"/>
        <v>3.3</v>
      </c>
      <c r="AM161" s="47">
        <f t="shared" si="175"/>
        <v>4.5</v>
      </c>
      <c r="AN161" s="47">
        <f t="shared" si="176"/>
        <v>0</v>
      </c>
      <c r="AO161" s="49">
        <f t="shared" si="177"/>
        <v>8.4</v>
      </c>
      <c r="AP161" s="49">
        <f t="shared" si="202"/>
        <v>0.1</v>
      </c>
      <c r="AQ161" s="49">
        <f t="shared" si="178"/>
        <v>8.6999999999999993</v>
      </c>
      <c r="AR161" s="49">
        <f t="shared" si="179"/>
        <v>4.0999999999999996</v>
      </c>
      <c r="AS161" s="47">
        <f t="shared" si="180"/>
        <v>1.5</v>
      </c>
      <c r="AT161" s="47">
        <f>IF('[1]Indicator Data'!L162="No data","x",IF('[1]Indicator Data'!CC162&lt;1000,"x",ROUND((IF('[1]Indicator Data'!L162&gt;AT$2,10,IF('[1]Indicator Data'!L162&lt;AT$3,0,10-(AT$2-'[1]Indicator Data'!L162)/(AT$2-AT$3)*10))),1)))</f>
        <v>4.8</v>
      </c>
      <c r="AU161" s="49">
        <f t="shared" si="181"/>
        <v>3.2</v>
      </c>
      <c r="AV161" s="47">
        <f>IF('[1]Indicator Data'!M162="No data","x",ROUND(IF('[1]Indicator Data'!M162=0,0,IF(LOG('[1]Indicator Data'!M162)&gt;AV$2,10,IF(LOG('[1]Indicator Data'!M162)&lt;AV$3,0,10-(AV$2-LOG('[1]Indicator Data'!M162))/(AV$2-AV$3)*10))),1))</f>
        <v>5.7</v>
      </c>
      <c r="AW161" s="48">
        <f>IF(AV161="x","x",'[1]Indicator Data'!M162/'[1]Indicator Data'!$CB162)</f>
        <v>0.16703010661781967</v>
      </c>
      <c r="AX161" s="47">
        <f t="shared" si="182"/>
        <v>1.9</v>
      </c>
      <c r="AY161" s="47">
        <f t="shared" si="203"/>
        <v>4.0999999999999996</v>
      </c>
      <c r="AZ161" s="47" t="str">
        <f>IF('[1]Indicator Data'!N162="No data","x",ROUND(IF('[1]Indicator Data'!N162=0,0,IF(LOG('[1]Indicator Data'!N162)&gt;AZ$2,10,IF(LOG('[1]Indicator Data'!N162)&lt;AZ$3,0,10-(AZ$2-LOG('[1]Indicator Data'!N162))/(AZ$2-AZ$3)*10))),1))</f>
        <v>x</v>
      </c>
      <c r="BA161" s="48" t="str">
        <f>IF(AZ161="x","x",'[1]Indicator Data'!N162/'[1]Indicator Data'!$CB162)</f>
        <v>x</v>
      </c>
      <c r="BB161" s="47" t="str">
        <f t="shared" si="183"/>
        <v>x</v>
      </c>
      <c r="BC161" s="47" t="str">
        <f t="shared" si="204"/>
        <v>x</v>
      </c>
      <c r="BD161" s="47" t="str">
        <f>IF('[1]Indicator Data'!O162="No data","x",ROUND(IF('[1]Indicator Data'!O162=0,0,IF(LOG('[1]Indicator Data'!O162)&gt;BD$2,10,IF(LOG('[1]Indicator Data'!O162)&lt;BD$3,0,10-(BD$2-LOG('[1]Indicator Data'!O162))/(BD$2-BD$3)*10))),1))</f>
        <v>x</v>
      </c>
      <c r="BE161" s="48" t="str">
        <f>IF(BD161="x","x",'[1]Indicator Data'!O162/'[1]Indicator Data'!$CB162)</f>
        <v>x</v>
      </c>
      <c r="BF161" s="47" t="str">
        <f t="shared" si="184"/>
        <v>x</v>
      </c>
      <c r="BG161" s="47" t="str">
        <f t="shared" si="205"/>
        <v>x</v>
      </c>
      <c r="BH161" s="47" t="str">
        <f>IF('[1]Indicator Data'!P162="No data","x",ROUND(IF('[1]Indicator Data'!P162=0,0,IF(LOG('[1]Indicator Data'!P162)&gt;BH$2,10,IF(LOG('[1]Indicator Data'!P162)&lt;BH$3,0,10-(BH$2-LOG('[1]Indicator Data'!P162))/(BH$2-BH$3)*10))),1))</f>
        <v>x</v>
      </c>
      <c r="BI161" s="48" t="str">
        <f>IF(BH161="x","x",'[1]Indicator Data'!P162/'[1]Indicator Data'!$CB162)</f>
        <v>x</v>
      </c>
      <c r="BJ161" s="47" t="str">
        <f t="shared" si="185"/>
        <v>x</v>
      </c>
      <c r="BK161" s="47" t="str">
        <f t="shared" si="206"/>
        <v>x</v>
      </c>
      <c r="BL161" s="47">
        <f t="shared" si="207"/>
        <v>4.0999999999999996</v>
      </c>
      <c r="BM161" s="47">
        <f>ROUND(IF('[1]Indicator Data'!Q162=0,0,IF(LOG('[1]Indicator Data'!Q162)&gt;BM$2,10,IF(LOG('[1]Indicator Data'!Q162)&lt;BM$3,0,10-(BM$2-LOG('[1]Indicator Data'!Q162))/(BM$2-BM$3)*10))),1)</f>
        <v>6.9</v>
      </c>
      <c r="BN161" s="50">
        <f>'[1]Indicator Data'!R162</f>
        <v>0.99405724699999998</v>
      </c>
      <c r="BO161" s="47">
        <f t="shared" si="186"/>
        <v>9.9</v>
      </c>
      <c r="BP161" s="47">
        <f t="shared" si="187"/>
        <v>8.9</v>
      </c>
      <c r="BQ161" s="47">
        <f>ROUND(IF('[1]Indicator Data'!S162=0,0,IF(LOG('[1]Indicator Data'!S162)&gt;BQ$2,10,IF(LOG('[1]Indicator Data'!S162)&lt;BQ$3,0,10-(BQ$2-LOG('[1]Indicator Data'!S162))/(BQ$2-BQ$3)*10))),1)</f>
        <v>6.9</v>
      </c>
      <c r="BR161" s="50">
        <f>'[1]Indicator Data'!T162</f>
        <v>0.99405724699999998</v>
      </c>
      <c r="BS161" s="47">
        <f t="shared" si="188"/>
        <v>9.9</v>
      </c>
      <c r="BT161" s="47">
        <f t="shared" si="189"/>
        <v>8.9</v>
      </c>
      <c r="BU161" s="47">
        <f t="shared" si="190"/>
        <v>8.9</v>
      </c>
      <c r="BV161" s="47">
        <f>ROUND(IF('[1]Indicator Data'!U162=0,0,IF(LOG('[1]Indicator Data'!U162)&gt;BV$2,10,IF(LOG('[1]Indicator Data'!U162)&lt;BV$3,0,10-(BV$2-LOG('[1]Indicator Data'!U162))/(BV$2-BV$3)*10))),1)</f>
        <v>6.2</v>
      </c>
      <c r="BW161" s="48">
        <f>'[1]Indicator Data'!U162/'[1]Indicator Data'!$CB162</f>
        <v>0.350430352764179</v>
      </c>
      <c r="BX161" s="47">
        <f t="shared" si="191"/>
        <v>3.9</v>
      </c>
      <c r="BY161" s="47">
        <f t="shared" si="208"/>
        <v>5.2</v>
      </c>
      <c r="BZ161" s="47">
        <f>ROUND(IF('[1]Indicator Data'!V162=0,0,IF(LOG('[1]Indicator Data'!V162)&gt;BZ$2,10,IF(LOG('[1]Indicator Data'!V162)&lt;BZ$3,0,10-(BZ$2-LOG('[1]Indicator Data'!V162))/(BZ$2-BZ$3)*10))),1)</f>
        <v>6</v>
      </c>
      <c r="CA161" s="48">
        <f>IF('[1]Indicator Data'!V162/'[1]Indicator Data'!$CB162&gt;1,1,'[1]Indicator Data'!V162/'[1]Indicator Data'!$CB162)</f>
        <v>0.28910040214636623</v>
      </c>
      <c r="CB161" s="47">
        <f t="shared" si="192"/>
        <v>2.9</v>
      </c>
      <c r="CC161" s="47">
        <f t="shared" si="209"/>
        <v>4.5999999999999996</v>
      </c>
      <c r="CD161" s="47">
        <f>ROUND(IF('[1]Indicator Data'!W162=0,0,IF(LOG('[1]Indicator Data'!W162)&gt;CD$2,10,IF(LOG('[1]Indicator Data'!W162)&lt;CD$3,0,10-(CD$2-LOG('[1]Indicator Data'!W162))/(CD$2-CD$3)*10))),1)</f>
        <v>6.6</v>
      </c>
      <c r="CE161" s="48">
        <f>'[1]Indicator Data'!W162/'[1]Indicator Data'!$CB162</f>
        <v>0.67857924756550392</v>
      </c>
      <c r="CF161" s="47">
        <f t="shared" si="193"/>
        <v>6.8</v>
      </c>
      <c r="CG161" s="47">
        <f t="shared" si="210"/>
        <v>6.7</v>
      </c>
      <c r="CH161" s="47">
        <f t="shared" si="194"/>
        <v>6.7</v>
      </c>
      <c r="CI161" s="47">
        <f>IF('[1]Indicator Data'!BR162="No data","x",ROUND(IF('[1]Indicator Data'!BR162&gt;CI$2,0,IF('[1]Indicator Data'!BR162&lt;CI$3,10,(CI$2-'[1]Indicator Data'!BR162)/(CI$2-CI$3)*10)),1))</f>
        <v>7.4</v>
      </c>
      <c r="CJ161" s="47">
        <f>IF('[1]Indicator Data'!BS162="No data","x",ROUND(IF('[1]Indicator Data'!BS162&gt;CJ$2,0,IF('[1]Indicator Data'!BS162&lt;CJ$3,10,(CJ$2-'[1]Indicator Data'!BS162)/(CJ$2-CJ$3)*10)),1))</f>
        <v>5.4</v>
      </c>
      <c r="CK161" s="47">
        <f>IF('[1]Indicator Data'!AC162="No data","x",ROUND(IF('[1]Indicator Data'!AC162&gt;CK$2,0,IF('[1]Indicator Data'!AC162&lt;CK$3,10,(CK$2-'[1]Indicator Data'!AC162)/(CK$2-CK$3)*10)),1))</f>
        <v>6.4</v>
      </c>
      <c r="CL161" s="47">
        <f t="shared" si="195"/>
        <v>6.4</v>
      </c>
      <c r="CM161" s="47">
        <f>IF('[1]Indicator Data'!X162="No data","x",ROUND(IF(LOG('[1]Indicator Data'!X162)&gt;CM$2,10,IF(LOG('[1]Indicator Data'!X162)&lt;CM$3,0,10-(CM$2-LOG('[1]Indicator Data'!X162))/(CM$2-CM$3)*10)),1))</f>
        <v>4.5999999999999996</v>
      </c>
      <c r="CN161" s="47">
        <f>IF('[1]Indicator Data'!Y162="No data","x",ROUND(IF('[1]Indicator Data'!Y162&gt;CN$2,10,IF('[1]Indicator Data'!Y162&lt;CN$3,0,10-(CN$2-'[1]Indicator Data'!Y162)/(CN$2-CN$3)*10)),1))</f>
        <v>8.8000000000000007</v>
      </c>
      <c r="CO161" s="47">
        <f>IF('[1]Indicator Data'!Z162="No data","x",ROUND(IF('[1]Indicator Data'!Z162&gt;CO$2,10,IF('[1]Indicator Data'!Z162&lt;CO$3,0,10-(CO$2-'[1]Indicator Data'!Z162)/(CO$2-CO$3)*10)),1))</f>
        <v>2.5</v>
      </c>
      <c r="CP161" s="47" t="str">
        <f>IF('[1]Indicator Data'!AA162="No data","x",ROUND(IF('[1]Indicator Data'!AA162&gt;CP$2,10,IF('[1]Indicator Data'!AA162&lt;CP$3,0,10-(CP$2-'[1]Indicator Data'!AA162)/(CP$2-CP$3)*10)),1))</f>
        <v>x</v>
      </c>
      <c r="CQ161" s="47">
        <f t="shared" si="211"/>
        <v>5.3</v>
      </c>
      <c r="CR161" s="47">
        <f t="shared" si="212"/>
        <v>5.7</v>
      </c>
      <c r="CS161" s="47" t="str">
        <f>IF('[1]Indicator Data'!AF162="No data","x",ROUND(IF('[1]Indicator Data'!AF162&gt;CS$2,10,IF('[1]Indicator Data'!AF162&lt;CS$3,0,10-(CS$2-'[1]Indicator Data'!AF162)/(CS$2-CS$3)*10)),1))</f>
        <v>x</v>
      </c>
      <c r="CT161" s="47">
        <f>IF('[1]Indicator Data'!AG162="No data","x",ROUND(IF('[1]Indicator Data'!AG162&gt;CT$2,10,IF('[1]Indicator Data'!AG162&lt;CT$3,0,10-(CT$2-'[1]Indicator Data'!AG162)/(CT$2-CT$3)*10)),1))</f>
        <v>6.7</v>
      </c>
      <c r="CU161" s="47">
        <f t="shared" si="213"/>
        <v>5.7</v>
      </c>
      <c r="CV161" s="47">
        <f>IF('[1]Indicator Data'!AB162="No data","x",ROUND(IF('[1]Indicator Data'!AB162&gt;CV$2,10,IF('[1]Indicator Data'!AB162&lt;CV$3,0,10-(CV$2-'[1]Indicator Data'!AB162)/(CV$2-CV$3)*10)),1))</f>
        <v>10</v>
      </c>
      <c r="CW161" s="47">
        <f t="shared" si="214"/>
        <v>7.3</v>
      </c>
      <c r="CX161" s="48" t="str">
        <f>IF('[1]Indicator Data'!AD162="No data","x",'[1]Indicator Data'!AD162/'[1]Indicator Data'!$CA162)</f>
        <v>x</v>
      </c>
      <c r="CY161" s="47" t="str">
        <f t="shared" si="196"/>
        <v>x</v>
      </c>
      <c r="CZ161" s="47">
        <f>IF('[1]Indicator Data'!AE162="No data","x",ROUND(IF('[1]Indicator Data'!AE162&gt;CZ$2,0,IF('[1]Indicator Data'!AE162&lt;CZ$3,10,(CZ$2-'[1]Indicator Data'!AE162)/(CZ$2-CZ$3)*10)),1))</f>
        <v>8</v>
      </c>
      <c r="DA161" s="47">
        <f t="shared" si="215"/>
        <v>8</v>
      </c>
      <c r="DB161" s="47">
        <f t="shared" si="216"/>
        <v>7</v>
      </c>
      <c r="DC161" s="49">
        <f t="shared" si="197"/>
        <v>6</v>
      </c>
      <c r="DD161" s="51">
        <f t="shared" si="198"/>
        <v>5.9</v>
      </c>
      <c r="DE161" s="47">
        <f>ROUND(IF('[1]Indicator Data'!AH162=0,0,IF('[1]Indicator Data'!AH162&gt;DE$2,10,IF('[1]Indicator Data'!AH162&lt;DE$3,0,10-(DE$2-'[1]Indicator Data'!AH162)/(DE$2-DE$3)*10))),1)</f>
        <v>0.9</v>
      </c>
      <c r="DF161" s="47">
        <f>ROUND(IF('[1]Indicator Data'!AI162=0,0,IF(LOG('[1]Indicator Data'!AI162)&gt;LOG(DF$2),10,IF(LOG('[1]Indicator Data'!AI162)&lt;LOG(DF$3),0,10-(LOG(DF$2)-LOG('[1]Indicator Data'!AI162))/(LOG(DF$2)-LOG(DF$3))*10))),1)</f>
        <v>0</v>
      </c>
      <c r="DG161" s="49">
        <f t="shared" si="199"/>
        <v>0.5</v>
      </c>
      <c r="DH161" s="47">
        <f>'[1]Indicator Data'!AJ162</f>
        <v>0</v>
      </c>
      <c r="DI161" s="47">
        <f>'[1]Indicator Data'!AK162</f>
        <v>0</v>
      </c>
      <c r="DJ161" s="49">
        <f t="shared" si="200"/>
        <v>0</v>
      </c>
      <c r="DK161" s="51">
        <f t="shared" si="201"/>
        <v>0.4</v>
      </c>
      <c r="DL161" s="20"/>
      <c r="DM161" s="52"/>
      <c r="DN161" s="6"/>
    </row>
    <row r="162" spans="1:118" x14ac:dyDescent="0.3">
      <c r="A162" s="44" t="str">
        <f>'[1]Indicator Data'!A163</f>
        <v>Somalia</v>
      </c>
      <c r="B162" s="45" t="str">
        <f>'[1]Indicator Data'!B163</f>
        <v>SOM</v>
      </c>
      <c r="C162" s="46">
        <f>ROUND(IF('[1]Indicator Data'!C163=0,0.1,IF(LOG('[1]Indicator Data'!C163)&gt;C$2,10,IF(LOG('[1]Indicator Data'!C163)&lt;C$3,0,10-(C$2-LOG('[1]Indicator Data'!C163))/(C$2-C$3)*10))),1)</f>
        <v>4.9000000000000004</v>
      </c>
      <c r="D162" s="47">
        <f>ROUND(IF('[1]Indicator Data'!D163=0,0.1,IF(LOG('[1]Indicator Data'!D163)&gt;D$2,10,IF(LOG('[1]Indicator Data'!D163)&lt;D$3,0,10-(D$2-LOG('[1]Indicator Data'!D163))/(D$2-D$3)*10))),1)</f>
        <v>0.1</v>
      </c>
      <c r="E162" s="47">
        <f t="shared" si="158"/>
        <v>2.8</v>
      </c>
      <c r="F162" s="47">
        <f>IF('[1]Indicator Data'!E163="No data",0.1,(ROUND(IF('[1]Indicator Data'!E163=0,0,IF(LOG('[1]Indicator Data'!E163)&gt;F$2,10,IF(LOG('[1]Indicator Data'!E163)&lt;F$3,0,10-(F$2-LOG('[1]Indicator Data'!E163))/(F$2-F$3)*10))),1)))</f>
        <v>7.7</v>
      </c>
      <c r="G162" s="47">
        <f>ROUND(IF('[1]Indicator Data'!F163=0,0,IF(LOG('[1]Indicator Data'!F163)&gt;G$2,10,IF(LOG('[1]Indicator Data'!F163)&lt;G$3,0,10-(G$2-LOG('[1]Indicator Data'!F163))/(G$2-G$3)*10))),1)</f>
        <v>7.4</v>
      </c>
      <c r="H162" s="47">
        <f>ROUND(IF('[1]Indicator Data'!G163=0,0,IF(LOG('[1]Indicator Data'!G163)&gt;H$2,10,IF(LOG('[1]Indicator Data'!G163)&lt;H$3,0,10-(H$2-LOG('[1]Indicator Data'!G163))/(H$2-H$3)*10))),1)</f>
        <v>0</v>
      </c>
      <c r="I162" s="47">
        <f>ROUND(IF('[1]Indicator Data'!H163=0,0,IF(LOG('[1]Indicator Data'!H163)&gt;I$2,10,IF(LOG('[1]Indicator Data'!H163)&lt;I$3,0,10-(I$2-LOG('[1]Indicator Data'!H163))/(I$2-I$3)*10))),1)</f>
        <v>0</v>
      </c>
      <c r="J162" s="47">
        <f t="shared" si="159"/>
        <v>0</v>
      </c>
      <c r="K162" s="47">
        <f>ROUND(IF('[1]Indicator Data'!I163=0,0,IF(LOG('[1]Indicator Data'!I163)&gt;K$2,10,IF(LOG('[1]Indicator Data'!I163)&lt;K$3,0,10-(K$2-LOG('[1]Indicator Data'!I163))/(K$2-K$3)*10))),1)</f>
        <v>3.4</v>
      </c>
      <c r="L162" s="47">
        <f t="shared" si="160"/>
        <v>1.9</v>
      </c>
      <c r="M162" s="47">
        <f>ROUND(IF('[1]Indicator Data'!J163=0,0,IF(LOG('[1]Indicator Data'!J163)&gt;M$2,10,IF(LOG('[1]Indicator Data'!J163)&lt;M$3,0,10-(M$2-LOG('[1]Indicator Data'!J163))/(M$2-M$3)*10))),1)</f>
        <v>10</v>
      </c>
      <c r="N162" s="48">
        <f>'[1]Indicator Data'!C163/'[1]Indicator Data'!$CB163</f>
        <v>8.2517209057949957E-5</v>
      </c>
      <c r="O162" s="48">
        <f>'[1]Indicator Data'!D163/'[1]Indicator Data'!$CB163</f>
        <v>0</v>
      </c>
      <c r="P162" s="48">
        <f>IF(F162=0.1,"x",'[1]Indicator Data'!E163/'[1]Indicator Data'!$CB163)</f>
        <v>1.0881207623550286E-2</v>
      </c>
      <c r="Q162" s="48">
        <f>'[1]Indicator Data'!F163/'[1]Indicator Data'!$CB163</f>
        <v>2.5360324312726317E-5</v>
      </c>
      <c r="R162" s="48">
        <f>'[1]Indicator Data'!G163/'[1]Indicator Data'!$CB163</f>
        <v>0</v>
      </c>
      <c r="S162" s="48">
        <f>'[1]Indicator Data'!H163/'[1]Indicator Data'!$CB163</f>
        <v>0</v>
      </c>
      <c r="T162" s="48">
        <f>'[1]Indicator Data'!I163/'[1]Indicator Data'!$CB163</f>
        <v>4.6788566193929875E-5</v>
      </c>
      <c r="U162" s="48">
        <f>'[1]Indicator Data'!J163/'[1]Indicator Data'!$CB163</f>
        <v>5.0263543926983317E-2</v>
      </c>
      <c r="V162" s="47">
        <f t="shared" si="161"/>
        <v>0.4</v>
      </c>
      <c r="W162" s="47">
        <f t="shared" si="162"/>
        <v>0</v>
      </c>
      <c r="X162" s="47">
        <f t="shared" si="163"/>
        <v>0.2</v>
      </c>
      <c r="Y162" s="47">
        <f t="shared" si="164"/>
        <v>7.3</v>
      </c>
      <c r="Z162" s="47">
        <f t="shared" si="165"/>
        <v>8.6999999999999993</v>
      </c>
      <c r="AA162" s="47">
        <f t="shared" si="166"/>
        <v>0</v>
      </c>
      <c r="AB162" s="47">
        <f t="shared" si="167"/>
        <v>0</v>
      </c>
      <c r="AC162" s="47">
        <f t="shared" si="168"/>
        <v>0</v>
      </c>
      <c r="AD162" s="47">
        <f t="shared" si="169"/>
        <v>0</v>
      </c>
      <c r="AE162" s="47">
        <f t="shared" si="170"/>
        <v>0</v>
      </c>
      <c r="AF162" s="47">
        <f t="shared" si="171"/>
        <v>10</v>
      </c>
      <c r="AG162" s="47">
        <f>ROUND(IF('[1]Indicator Data'!K163=0,0,IF('[1]Indicator Data'!K163&gt;AG$2,10,IF('[1]Indicator Data'!K163&lt;AG$3,0,10-(AG$2-'[1]Indicator Data'!K163)/(AG$2-AG$3)*10))),1)</f>
        <v>10</v>
      </c>
      <c r="AH162" s="47">
        <f t="shared" si="172"/>
        <v>2.7</v>
      </c>
      <c r="AI162" s="47">
        <f t="shared" si="172"/>
        <v>0.1</v>
      </c>
      <c r="AJ162" s="47">
        <f t="shared" si="173"/>
        <v>0</v>
      </c>
      <c r="AK162" s="47">
        <f t="shared" si="173"/>
        <v>0</v>
      </c>
      <c r="AL162" s="47">
        <f t="shared" si="174"/>
        <v>0</v>
      </c>
      <c r="AM162" s="47">
        <f t="shared" si="175"/>
        <v>1.7</v>
      </c>
      <c r="AN162" s="47">
        <f t="shared" si="176"/>
        <v>10</v>
      </c>
      <c r="AO162" s="49">
        <f t="shared" si="177"/>
        <v>1.6</v>
      </c>
      <c r="AP162" s="49">
        <f t="shared" si="202"/>
        <v>7.5</v>
      </c>
      <c r="AQ162" s="49">
        <f t="shared" si="178"/>
        <v>8.1</v>
      </c>
      <c r="AR162" s="49">
        <f t="shared" si="179"/>
        <v>1</v>
      </c>
      <c r="AS162" s="47">
        <f t="shared" si="180"/>
        <v>10</v>
      </c>
      <c r="AT162" s="47">
        <f>IF('[1]Indicator Data'!L163="No data","x",IF('[1]Indicator Data'!CC163&lt;1000,"x",ROUND((IF('[1]Indicator Data'!L163&gt;AT$2,10,IF('[1]Indicator Data'!L163&lt;AT$3,0,10-(AT$2-'[1]Indicator Data'!L163)/(AT$2-AT$3)*10))),1)))</f>
        <v>10</v>
      </c>
      <c r="AU162" s="49">
        <f t="shared" si="181"/>
        <v>10</v>
      </c>
      <c r="AV162" s="47">
        <f>IF('[1]Indicator Data'!M163="No data","x",ROUND(IF('[1]Indicator Data'!M163=0,0,IF(LOG('[1]Indicator Data'!M163)&gt;AV$2,10,IF(LOG('[1]Indicator Data'!M163)&lt;AV$3,0,10-(AV$2-LOG('[1]Indicator Data'!M163))/(AV$2-AV$3)*10))),1))</f>
        <v>8.1</v>
      </c>
      <c r="AW162" s="48">
        <f>IF(AV162="x","x",'[1]Indicator Data'!M163/'[1]Indicator Data'!$CB163)</f>
        <v>0.41612113091352571</v>
      </c>
      <c r="AX162" s="47">
        <f t="shared" si="182"/>
        <v>4.5999999999999996</v>
      </c>
      <c r="AY162" s="47">
        <f t="shared" si="203"/>
        <v>6.7</v>
      </c>
      <c r="AZ162" s="47">
        <f>IF('[1]Indicator Data'!N163="No data","x",ROUND(IF('[1]Indicator Data'!N163=0,0,IF(LOG('[1]Indicator Data'!N163)&gt;AZ$2,10,IF(LOG('[1]Indicator Data'!N163)&lt;AZ$3,0,10-(AZ$2-LOG('[1]Indicator Data'!N163))/(AZ$2-AZ$3)*10))),1))</f>
        <v>0</v>
      </c>
      <c r="BA162" s="48">
        <f>IF(AZ162="x","x",'[1]Indicator Data'!N163/'[1]Indicator Data'!$CB163)</f>
        <v>0</v>
      </c>
      <c r="BB162" s="47">
        <f t="shared" si="183"/>
        <v>0</v>
      </c>
      <c r="BC162" s="47">
        <f t="shared" si="204"/>
        <v>0</v>
      </c>
      <c r="BD162" s="47">
        <f>IF('[1]Indicator Data'!O163="No data","x",ROUND(IF('[1]Indicator Data'!O163=0,0,IF(LOG('[1]Indicator Data'!O163)&gt;BD$2,10,IF(LOG('[1]Indicator Data'!O163)&lt;BD$3,0,10-(BD$2-LOG('[1]Indicator Data'!O163))/(BD$2-BD$3)*10))),1))</f>
        <v>0</v>
      </c>
      <c r="BE162" s="48">
        <f>IF(BD162="x","x",'[1]Indicator Data'!O163/'[1]Indicator Data'!$CB163)</f>
        <v>0</v>
      </c>
      <c r="BF162" s="47">
        <f t="shared" si="184"/>
        <v>0</v>
      </c>
      <c r="BG162" s="47">
        <f t="shared" si="205"/>
        <v>0</v>
      </c>
      <c r="BH162" s="47">
        <f>IF('[1]Indicator Data'!P163="No data","x",ROUND(IF('[1]Indicator Data'!P163=0,0,IF(LOG('[1]Indicator Data'!P163)&gt;BH$2,10,IF(LOG('[1]Indicator Data'!P163)&lt;BH$3,0,10-(BH$2-LOG('[1]Indicator Data'!P163))/(BH$2-BH$3)*10))),1))</f>
        <v>0</v>
      </c>
      <c r="BI162" s="48">
        <f>IF(BH162="x","x",'[1]Indicator Data'!P163/'[1]Indicator Data'!$CB163)</f>
        <v>0</v>
      </c>
      <c r="BJ162" s="47">
        <f t="shared" si="185"/>
        <v>0</v>
      </c>
      <c r="BK162" s="47">
        <f t="shared" si="206"/>
        <v>0</v>
      </c>
      <c r="BL162" s="47">
        <f t="shared" si="207"/>
        <v>2.2999999999999998</v>
      </c>
      <c r="BM162" s="47">
        <f>ROUND(IF('[1]Indicator Data'!Q163=0,0,IF(LOG('[1]Indicator Data'!Q163)&gt;BM$2,10,IF(LOG('[1]Indicator Data'!Q163)&lt;BM$3,0,10-(BM$2-LOG('[1]Indicator Data'!Q163))/(BM$2-BM$3)*10))),1)</f>
        <v>9</v>
      </c>
      <c r="BN162" s="50">
        <f>'[1]Indicator Data'!R163</f>
        <v>0.98903638500000002</v>
      </c>
      <c r="BO162" s="47">
        <f t="shared" si="186"/>
        <v>9.9</v>
      </c>
      <c r="BP162" s="47">
        <f t="shared" si="187"/>
        <v>9.5</v>
      </c>
      <c r="BQ162" s="47">
        <f>ROUND(IF('[1]Indicator Data'!S163=0,0,IF(LOG('[1]Indicator Data'!S163)&gt;BQ$2,10,IF(LOG('[1]Indicator Data'!S163)&lt;BQ$3,0,10-(BQ$2-LOG('[1]Indicator Data'!S163))/(BQ$2-BQ$3)*10))),1)</f>
        <v>9</v>
      </c>
      <c r="BR162" s="50">
        <f>'[1]Indicator Data'!T163</f>
        <v>0.98887833300000005</v>
      </c>
      <c r="BS162" s="47">
        <f t="shared" si="188"/>
        <v>9.9</v>
      </c>
      <c r="BT162" s="47">
        <f t="shared" si="189"/>
        <v>9.5</v>
      </c>
      <c r="BU162" s="47">
        <f t="shared" si="190"/>
        <v>9.5</v>
      </c>
      <c r="BV162" s="47">
        <f>ROUND(IF('[1]Indicator Data'!U163=0,0,IF(LOG('[1]Indicator Data'!U163)&gt;BV$2,10,IF(LOG('[1]Indicator Data'!U163)&lt;BV$3,0,10-(BV$2-LOG('[1]Indicator Data'!U163))/(BV$2-BV$3)*10))),1)</f>
        <v>7.3</v>
      </c>
      <c r="BW162" s="48">
        <f>'[1]Indicator Data'!U163/'[1]Indicator Data'!$CB163</f>
        <v>0.12007706855625509</v>
      </c>
      <c r="BX162" s="47">
        <f t="shared" si="191"/>
        <v>1.3</v>
      </c>
      <c r="BY162" s="47">
        <f t="shared" si="208"/>
        <v>5</v>
      </c>
      <c r="BZ162" s="47">
        <f>ROUND(IF('[1]Indicator Data'!V163=0,0,IF(LOG('[1]Indicator Data'!V163)&gt;BZ$2,10,IF(LOG('[1]Indicator Data'!V163)&lt;BZ$3,0,10-(BZ$2-LOG('[1]Indicator Data'!V163))/(BZ$2-BZ$3)*10))),1)</f>
        <v>8.5</v>
      </c>
      <c r="CA162" s="48">
        <f>IF('[1]Indicator Data'!V163/'[1]Indicator Data'!$CB163&gt;1,1,'[1]Indicator Data'!V163/'[1]Indicator Data'!$CB163)</f>
        <v>0.79756233935790044</v>
      </c>
      <c r="CB162" s="47">
        <f t="shared" si="192"/>
        <v>8</v>
      </c>
      <c r="CC162" s="47">
        <f t="shared" si="209"/>
        <v>8.3000000000000007</v>
      </c>
      <c r="CD162" s="47">
        <f>ROUND(IF('[1]Indicator Data'!W163=0,0,IF(LOG('[1]Indicator Data'!W163)&gt;CD$2,10,IF(LOG('[1]Indicator Data'!W163)&lt;CD$3,0,10-(CD$2-LOG('[1]Indicator Data'!W163))/(CD$2-CD$3)*10))),1)</f>
        <v>8.4</v>
      </c>
      <c r="CE162" s="48">
        <f>'[1]Indicator Data'!W163/'[1]Indicator Data'!$CB163</f>
        <v>0.7410028637183198</v>
      </c>
      <c r="CF162" s="47">
        <f t="shared" si="193"/>
        <v>7.4</v>
      </c>
      <c r="CG162" s="47">
        <f t="shared" si="210"/>
        <v>7.9</v>
      </c>
      <c r="CH162" s="47">
        <f t="shared" si="194"/>
        <v>8</v>
      </c>
      <c r="CI162" s="47">
        <f>IF('[1]Indicator Data'!BR163="No data","x",ROUND(IF('[1]Indicator Data'!BR163&gt;CI$2,0,IF('[1]Indicator Data'!BR163&lt;CI$3,10,(CI$2-'[1]Indicator Data'!BR163)/(CI$2-CI$3)*10)),1))</f>
        <v>6.9</v>
      </c>
      <c r="CJ162" s="47">
        <f>IF('[1]Indicator Data'!BS163="No data","x",ROUND(IF('[1]Indicator Data'!BS163&gt;CJ$2,0,IF('[1]Indicator Data'!BS163&lt;CJ$3,10,(CJ$2-'[1]Indicator Data'!BS163)/(CJ$2-CJ$3)*10)),1))</f>
        <v>7.9</v>
      </c>
      <c r="CK162" s="47">
        <f>IF('[1]Indicator Data'!AC163="No data","x",ROUND(IF('[1]Indicator Data'!AC163&gt;CK$2,0,IF('[1]Indicator Data'!AC163&lt;CK$3,10,(CK$2-'[1]Indicator Data'!AC163)/(CK$2-CK$3)*10)),1))</f>
        <v>9</v>
      </c>
      <c r="CL162" s="47">
        <f t="shared" si="195"/>
        <v>7.9</v>
      </c>
      <c r="CM162" s="47">
        <f>IF('[1]Indicator Data'!X163="No data","x",ROUND(IF(LOG('[1]Indicator Data'!X163)&gt;CM$2,10,IF(LOG('[1]Indicator Data'!X163)&lt;CM$3,0,10-(CM$2-LOG('[1]Indicator Data'!X163))/(CM$2-CM$3)*10)),1))</f>
        <v>4.5999999999999996</v>
      </c>
      <c r="CN162" s="47">
        <f>IF('[1]Indicator Data'!Y163="No data","x",ROUND(IF('[1]Indicator Data'!Y163&gt;CN$2,10,IF('[1]Indicator Data'!Y163&lt;CN$3,0,10-(CN$2-'[1]Indicator Data'!Y163)/(CN$2-CN$3)*10)),1))</f>
        <v>8.3000000000000007</v>
      </c>
      <c r="CO162" s="47">
        <f>IF('[1]Indicator Data'!Z163="No data","x",ROUND(IF('[1]Indicator Data'!Z163&gt;CO$2,10,IF('[1]Indicator Data'!Z163&lt;CO$3,0,10-(CO$2-'[1]Indicator Data'!Z163)/(CO$2-CO$3)*10)),1))</f>
        <v>4.5999999999999996</v>
      </c>
      <c r="CP162" s="47" t="str">
        <f>IF('[1]Indicator Data'!AA163="No data","x",ROUND(IF('[1]Indicator Data'!AA163&gt;CP$2,10,IF('[1]Indicator Data'!AA163&lt;CP$3,0,10-(CP$2-'[1]Indicator Data'!AA163)/(CP$2-CP$3)*10)),1))</f>
        <v>x</v>
      </c>
      <c r="CQ162" s="47">
        <f t="shared" si="211"/>
        <v>5.8</v>
      </c>
      <c r="CR162" s="47">
        <f t="shared" si="212"/>
        <v>6.5</v>
      </c>
      <c r="CS162" s="47">
        <f>IF('[1]Indicator Data'!AF163="No data","x",ROUND(IF('[1]Indicator Data'!AF163&gt;CS$2,10,IF('[1]Indicator Data'!AF163&lt;CS$3,0,10-(CS$2-'[1]Indicator Data'!AF163)/(CS$2-CS$3)*10)),1))</f>
        <v>8</v>
      </c>
      <c r="CT162" s="47">
        <f>IF('[1]Indicator Data'!AG163="No data","x",ROUND(IF('[1]Indicator Data'!AG163&gt;CT$2,10,IF('[1]Indicator Data'!AG163&lt;CT$3,0,10-(CT$2-'[1]Indicator Data'!AG163)/(CT$2-CT$3)*10)),1))</f>
        <v>8.5</v>
      </c>
      <c r="CU162" s="47">
        <f t="shared" si="213"/>
        <v>6.8</v>
      </c>
      <c r="CV162" s="47">
        <f>IF('[1]Indicator Data'!AB163="No data","x",ROUND(IF('[1]Indicator Data'!AB163&gt;CV$2,10,IF('[1]Indicator Data'!AB163&lt;CV$3,0,10-(CV$2-'[1]Indicator Data'!AB163)/(CV$2-CV$3)*10)),1))</f>
        <v>9.1999999999999993</v>
      </c>
      <c r="CW162" s="47">
        <f t="shared" si="214"/>
        <v>8.3000000000000007</v>
      </c>
      <c r="CX162" s="48">
        <f>IF('[1]Indicator Data'!AD163="No data","x",'[1]Indicator Data'!AD163/'[1]Indicator Data'!$CA163)</f>
        <v>2.7439375245505649E-4</v>
      </c>
      <c r="CY162" s="47">
        <f t="shared" si="196"/>
        <v>7.3</v>
      </c>
      <c r="CZ162" s="47" t="str">
        <f>IF('[1]Indicator Data'!AE163="No data","x",ROUND(IF('[1]Indicator Data'!AE163&gt;CZ$2,0,IF('[1]Indicator Data'!AE163&lt;CZ$3,10,(CZ$2-'[1]Indicator Data'!AE163)/(CZ$2-CZ$3)*10)),1))</f>
        <v>x</v>
      </c>
      <c r="DA162" s="47">
        <f t="shared" si="215"/>
        <v>7.3</v>
      </c>
      <c r="DB162" s="47">
        <f t="shared" si="216"/>
        <v>7.5</v>
      </c>
      <c r="DC162" s="49">
        <f t="shared" si="197"/>
        <v>6.5</v>
      </c>
      <c r="DD162" s="51">
        <f t="shared" si="198"/>
        <v>6.9</v>
      </c>
      <c r="DE162" s="47">
        <f>ROUND(IF('[1]Indicator Data'!AH163=0,0,IF('[1]Indicator Data'!AH163&gt;DE$2,10,IF('[1]Indicator Data'!AH163&lt;DE$3,0,10-(DE$2-'[1]Indicator Data'!AH163)/(DE$2-DE$3)*10))),1)</f>
        <v>10</v>
      </c>
      <c r="DF162" s="47">
        <f>ROUND(IF('[1]Indicator Data'!AI163=0,0,IF(LOG('[1]Indicator Data'!AI163)&gt;LOG(DF$2),10,IF(LOG('[1]Indicator Data'!AI163)&lt;LOG(DF$3),0,10-(LOG(DF$2)-LOG('[1]Indicator Data'!AI163))/(LOG(DF$2)-LOG(DF$3))*10))),1)</f>
        <v>10</v>
      </c>
      <c r="DG162" s="49">
        <f t="shared" si="199"/>
        <v>10</v>
      </c>
      <c r="DH162" s="47">
        <f>'[1]Indicator Data'!AJ163</f>
        <v>5</v>
      </c>
      <c r="DI162" s="47">
        <f>'[1]Indicator Data'!AK163</f>
        <v>0</v>
      </c>
      <c r="DJ162" s="49">
        <f t="shared" si="200"/>
        <v>10</v>
      </c>
      <c r="DK162" s="51">
        <f t="shared" si="201"/>
        <v>10</v>
      </c>
      <c r="DL162" s="20"/>
      <c r="DM162" s="52"/>
      <c r="DN162" s="6"/>
    </row>
    <row r="163" spans="1:118" x14ac:dyDescent="0.3">
      <c r="A163" s="44" t="str">
        <f>'[1]Indicator Data'!A164</f>
        <v>South Africa</v>
      </c>
      <c r="B163" s="45" t="str">
        <f>'[1]Indicator Data'!B164</f>
        <v>ZAF</v>
      </c>
      <c r="C163" s="46">
        <f>ROUND(IF('[1]Indicator Data'!C164=0,0.1,IF(LOG('[1]Indicator Data'!C164)&gt;C$2,10,IF(LOG('[1]Indicator Data'!C164)&lt;C$3,0,10-(C$2-LOG('[1]Indicator Data'!C164))/(C$2-C$3)*10))),1)</f>
        <v>5.8</v>
      </c>
      <c r="D163" s="47">
        <f>ROUND(IF('[1]Indicator Data'!D164=0,0.1,IF(LOG('[1]Indicator Data'!D164)&gt;D$2,10,IF(LOG('[1]Indicator Data'!D164)&lt;D$3,0,10-(D$2-LOG('[1]Indicator Data'!D164))/(D$2-D$3)*10))),1)</f>
        <v>0.1</v>
      </c>
      <c r="E163" s="47">
        <f t="shared" si="158"/>
        <v>3.5</v>
      </c>
      <c r="F163" s="47">
        <f>IF('[1]Indicator Data'!E164="No data",0.1,(ROUND(IF('[1]Indicator Data'!E164=0,0,IF(LOG('[1]Indicator Data'!E164)&gt;F$2,10,IF(LOG('[1]Indicator Data'!E164)&lt;F$3,0,10-(F$2-LOG('[1]Indicator Data'!E164))/(F$2-F$3)*10))),1)))</f>
        <v>7.4</v>
      </c>
      <c r="G163" s="47">
        <f>ROUND(IF('[1]Indicator Data'!F164=0,0,IF(LOG('[1]Indicator Data'!F164)&gt;G$2,10,IF(LOG('[1]Indicator Data'!F164)&lt;G$3,0,10-(G$2-LOG('[1]Indicator Data'!F164))/(G$2-G$3)*10))),1)</f>
        <v>5.3</v>
      </c>
      <c r="H163" s="47">
        <f>ROUND(IF('[1]Indicator Data'!G164=0,0,IF(LOG('[1]Indicator Data'!G164)&gt;H$2,10,IF(LOG('[1]Indicator Data'!G164)&lt;H$3,0,10-(H$2-LOG('[1]Indicator Data'!G164))/(H$2-H$3)*10))),1)</f>
        <v>2.9</v>
      </c>
      <c r="I163" s="47">
        <f>ROUND(IF('[1]Indicator Data'!H164=0,0,IF(LOG('[1]Indicator Data'!H164)&gt;I$2,10,IF(LOG('[1]Indicator Data'!H164)&lt;I$3,0,10-(I$2-LOG('[1]Indicator Data'!H164))/(I$2-I$3)*10))),1)</f>
        <v>0</v>
      </c>
      <c r="J163" s="47">
        <f t="shared" si="159"/>
        <v>1.6</v>
      </c>
      <c r="K163" s="47">
        <f>ROUND(IF('[1]Indicator Data'!I164=0,0,IF(LOG('[1]Indicator Data'!I164)&gt;K$2,10,IF(LOG('[1]Indicator Data'!I164)&lt;K$3,0,10-(K$2-LOG('[1]Indicator Data'!I164))/(K$2-K$3)*10))),1)</f>
        <v>0</v>
      </c>
      <c r="L163" s="47">
        <f t="shared" si="160"/>
        <v>0.8</v>
      </c>
      <c r="M163" s="47">
        <f>ROUND(IF('[1]Indicator Data'!J164=0,0,IF(LOG('[1]Indicator Data'!J164)&gt;M$2,10,IF(LOG('[1]Indicator Data'!J164)&lt;M$3,0,10-(M$2-LOG('[1]Indicator Data'!J164))/(M$2-M$3)*10))),1)</f>
        <v>10</v>
      </c>
      <c r="N163" s="48">
        <f>'[1]Indicator Data'!C164/'[1]Indicator Data'!$CB164</f>
        <v>3.7828531237630408E-5</v>
      </c>
      <c r="O163" s="48">
        <f>'[1]Indicator Data'!D164/'[1]Indicator Data'!$CB164</f>
        <v>0</v>
      </c>
      <c r="P163" s="48">
        <f>IF(F163=0.1,"x",'[1]Indicator Data'!E164/'[1]Indicator Data'!$CB164)</f>
        <v>1.7248692876923332E-3</v>
      </c>
      <c r="Q163" s="48">
        <f>'[1]Indicator Data'!F164/'[1]Indicator Data'!$CB164</f>
        <v>2.8760495824490755E-7</v>
      </c>
      <c r="R163" s="48">
        <f>'[1]Indicator Data'!G164/'[1]Indicator Data'!$CB164</f>
        <v>2.5557648274912331E-5</v>
      </c>
      <c r="S163" s="48">
        <f>'[1]Indicator Data'!H164/'[1]Indicator Data'!$CB164</f>
        <v>0</v>
      </c>
      <c r="T163" s="48">
        <f>'[1]Indicator Data'!I164/'[1]Indicator Data'!$CB164</f>
        <v>0</v>
      </c>
      <c r="U163" s="48">
        <f>'[1]Indicator Data'!J164/'[1]Indicator Data'!$CB164</f>
        <v>1.0571656037898107E-2</v>
      </c>
      <c r="V163" s="47">
        <f t="shared" si="161"/>
        <v>0.2</v>
      </c>
      <c r="W163" s="47">
        <f t="shared" si="162"/>
        <v>0</v>
      </c>
      <c r="X163" s="47">
        <f t="shared" si="163"/>
        <v>0.1</v>
      </c>
      <c r="Y163" s="47">
        <f t="shared" si="164"/>
        <v>1.1000000000000001</v>
      </c>
      <c r="Z163" s="47">
        <f t="shared" si="165"/>
        <v>4.4000000000000004</v>
      </c>
      <c r="AA163" s="47">
        <f t="shared" si="166"/>
        <v>0</v>
      </c>
      <c r="AB163" s="47">
        <f t="shared" si="167"/>
        <v>0</v>
      </c>
      <c r="AC163" s="47">
        <f t="shared" si="168"/>
        <v>0</v>
      </c>
      <c r="AD163" s="47">
        <f t="shared" si="169"/>
        <v>0</v>
      </c>
      <c r="AE163" s="47">
        <f t="shared" si="170"/>
        <v>0</v>
      </c>
      <c r="AF163" s="47">
        <f t="shared" si="171"/>
        <v>3.5</v>
      </c>
      <c r="AG163" s="47">
        <f>ROUND(IF('[1]Indicator Data'!K164=0,0,IF('[1]Indicator Data'!K164&gt;AG$2,10,IF('[1]Indicator Data'!K164&lt;AG$3,0,10-(AG$2-'[1]Indicator Data'!K164)/(AG$2-AG$3)*10))),1)</f>
        <v>7.6</v>
      </c>
      <c r="AH163" s="47">
        <f t="shared" si="172"/>
        <v>3</v>
      </c>
      <c r="AI163" s="47">
        <f t="shared" si="172"/>
        <v>0.1</v>
      </c>
      <c r="AJ163" s="47">
        <f t="shared" si="173"/>
        <v>1.5</v>
      </c>
      <c r="AK163" s="47">
        <f t="shared" si="173"/>
        <v>0</v>
      </c>
      <c r="AL163" s="47">
        <f t="shared" si="174"/>
        <v>0.8</v>
      </c>
      <c r="AM163" s="47">
        <f t="shared" si="175"/>
        <v>0</v>
      </c>
      <c r="AN163" s="47">
        <f t="shared" si="176"/>
        <v>8.1999999999999993</v>
      </c>
      <c r="AO163" s="49">
        <f t="shared" si="177"/>
        <v>2</v>
      </c>
      <c r="AP163" s="49">
        <f t="shared" si="202"/>
        <v>5</v>
      </c>
      <c r="AQ163" s="49">
        <f t="shared" si="178"/>
        <v>4.9000000000000004</v>
      </c>
      <c r="AR163" s="49">
        <f t="shared" si="179"/>
        <v>0.4</v>
      </c>
      <c r="AS163" s="47">
        <f t="shared" si="180"/>
        <v>7.9</v>
      </c>
      <c r="AT163" s="47">
        <f>IF('[1]Indicator Data'!L164="No data","x",IF('[1]Indicator Data'!CC164&lt;1000,"x",ROUND((IF('[1]Indicator Data'!L164&gt;AT$2,10,IF('[1]Indicator Data'!L164&lt;AT$3,0,10-(AT$2-'[1]Indicator Data'!L164)/(AT$2-AT$3)*10))),1)))</f>
        <v>10</v>
      </c>
      <c r="AU163" s="49">
        <f t="shared" si="181"/>
        <v>9</v>
      </c>
      <c r="AV163" s="47">
        <f>IF('[1]Indicator Data'!M164="No data","x",ROUND(IF('[1]Indicator Data'!M164=0,0,IF(LOG('[1]Indicator Data'!M164)&gt;AV$2,10,IF(LOG('[1]Indicator Data'!M164)&lt;AV$3,0,10-(AV$2-LOG('[1]Indicator Data'!M164))/(AV$2-AV$3)*10))),1))</f>
        <v>9.5</v>
      </c>
      <c r="AW163" s="48">
        <f>IF(AV163="x","x",'[1]Indicator Data'!M164/'[1]Indicator Data'!$CB164)</f>
        <v>0.81285805611517969</v>
      </c>
      <c r="AX163" s="47">
        <f t="shared" si="182"/>
        <v>9</v>
      </c>
      <c r="AY163" s="47">
        <f t="shared" si="203"/>
        <v>9.3000000000000007</v>
      </c>
      <c r="AZ163" s="47">
        <f>IF('[1]Indicator Data'!N164="No data","x",ROUND(IF('[1]Indicator Data'!N164=0,0,IF(LOG('[1]Indicator Data'!N164)&gt;AZ$2,10,IF(LOG('[1]Indicator Data'!N164)&lt;AZ$3,0,10-(AZ$2-LOG('[1]Indicator Data'!N164))/(AZ$2-AZ$3)*10))),1))</f>
        <v>0</v>
      </c>
      <c r="BA163" s="48">
        <f>IF(AZ163="x","x",'[1]Indicator Data'!N164/'[1]Indicator Data'!$CB164)</f>
        <v>0</v>
      </c>
      <c r="BB163" s="47">
        <f t="shared" si="183"/>
        <v>0</v>
      </c>
      <c r="BC163" s="47">
        <f t="shared" si="204"/>
        <v>0</v>
      </c>
      <c r="BD163" s="47">
        <f>IF('[1]Indicator Data'!O164="No data","x",ROUND(IF('[1]Indicator Data'!O164=0,0,IF(LOG('[1]Indicator Data'!O164)&gt;BD$2,10,IF(LOG('[1]Indicator Data'!O164)&lt;BD$3,0,10-(BD$2-LOG('[1]Indicator Data'!O164))/(BD$2-BD$3)*10))),1))</f>
        <v>0</v>
      </c>
      <c r="BE163" s="48">
        <f>IF(BD163="x","x",'[1]Indicator Data'!O164/'[1]Indicator Data'!$CB164)</f>
        <v>0</v>
      </c>
      <c r="BF163" s="47">
        <f t="shared" si="184"/>
        <v>0</v>
      </c>
      <c r="BG163" s="47">
        <f t="shared" si="205"/>
        <v>0</v>
      </c>
      <c r="BH163" s="47">
        <f>IF('[1]Indicator Data'!P164="No data","x",ROUND(IF('[1]Indicator Data'!P164=0,0,IF(LOG('[1]Indicator Data'!P164)&gt;BH$2,10,IF(LOG('[1]Indicator Data'!P164)&lt;BH$3,0,10-(BH$2-LOG('[1]Indicator Data'!P164))/(BH$2-BH$3)*10))),1))</f>
        <v>5.4</v>
      </c>
      <c r="BI163" s="48">
        <f>IF(BH163="x","x",'[1]Indicator Data'!P164/'[1]Indicator Data'!$CB164)</f>
        <v>3.185188003626266E-4</v>
      </c>
      <c r="BJ163" s="47">
        <f t="shared" si="185"/>
        <v>0</v>
      </c>
      <c r="BK163" s="47">
        <f t="shared" si="206"/>
        <v>3.1</v>
      </c>
      <c r="BL163" s="47">
        <f t="shared" si="207"/>
        <v>4.5999999999999996</v>
      </c>
      <c r="BM163" s="47">
        <f>ROUND(IF('[1]Indicator Data'!Q164=0,0,IF(LOG('[1]Indicator Data'!Q164)&gt;BM$2,10,IF(LOG('[1]Indicator Data'!Q164)&lt;BM$3,0,10-(BM$2-LOG('[1]Indicator Data'!Q164))/(BM$2-BM$3)*10))),1)</f>
        <v>0</v>
      </c>
      <c r="BN163" s="50">
        <f>'[1]Indicator Data'!R164</f>
        <v>0</v>
      </c>
      <c r="BO163" s="47">
        <f t="shared" si="186"/>
        <v>0</v>
      </c>
      <c r="BP163" s="47">
        <f t="shared" si="187"/>
        <v>0</v>
      </c>
      <c r="BQ163" s="47">
        <f>ROUND(IF('[1]Indicator Data'!S164=0,0,IF(LOG('[1]Indicator Data'!S164)&gt;BQ$2,10,IF(LOG('[1]Indicator Data'!S164)&lt;BQ$3,0,10-(BQ$2-LOG('[1]Indicator Data'!S164))/(BQ$2-BQ$3)*10))),1)</f>
        <v>8.3000000000000007</v>
      </c>
      <c r="BR163" s="50">
        <f>'[1]Indicator Data'!T164</f>
        <v>0.121507749</v>
      </c>
      <c r="BS163" s="47">
        <f t="shared" si="188"/>
        <v>1.2</v>
      </c>
      <c r="BT163" s="47">
        <f t="shared" si="189"/>
        <v>5.8</v>
      </c>
      <c r="BU163" s="47">
        <f t="shared" si="190"/>
        <v>3.4</v>
      </c>
      <c r="BV163" s="47">
        <f>ROUND(IF('[1]Indicator Data'!U164=0,0,IF(LOG('[1]Indicator Data'!U164)&gt;BV$2,10,IF(LOG('[1]Indicator Data'!U164)&lt;BV$3,0,10-(BV$2-LOG('[1]Indicator Data'!U164))/(BV$2-BV$3)*10))),1)</f>
        <v>7.2</v>
      </c>
      <c r="BW163" s="48">
        <f>'[1]Indicator Data'!U164/'[1]Indicator Data'!$CB164</f>
        <v>1.8783696654879903E-2</v>
      </c>
      <c r="BX163" s="47">
        <f t="shared" si="191"/>
        <v>0.2</v>
      </c>
      <c r="BY163" s="47">
        <f t="shared" si="208"/>
        <v>4.5999999999999996</v>
      </c>
      <c r="BZ163" s="47">
        <f>ROUND(IF('[1]Indicator Data'!V164=0,0,IF(LOG('[1]Indicator Data'!V164)&gt;BZ$2,10,IF(LOG('[1]Indicator Data'!V164)&lt;BZ$3,0,10-(BZ$2-LOG('[1]Indicator Data'!V164))/(BZ$2-BZ$3)*10))),1)</f>
        <v>9.1</v>
      </c>
      <c r="CA163" s="48">
        <f>IF('[1]Indicator Data'!V164/'[1]Indicator Data'!$CB164&gt;1,1,'[1]Indicator Data'!V164/'[1]Indicator Data'!$CB164)</f>
        <v>0.44175777445934056</v>
      </c>
      <c r="CB163" s="47">
        <f t="shared" si="192"/>
        <v>4.4000000000000004</v>
      </c>
      <c r="CC163" s="47">
        <f t="shared" si="209"/>
        <v>7.4</v>
      </c>
      <c r="CD163" s="47">
        <f>ROUND(IF('[1]Indicator Data'!W164=0,0,IF(LOG('[1]Indicator Data'!W164)&gt;CD$2,10,IF(LOG('[1]Indicator Data'!W164)&lt;CD$3,0,10-(CD$2-LOG('[1]Indicator Data'!W164))/(CD$2-CD$3)*10))),1)</f>
        <v>7.2</v>
      </c>
      <c r="CE163" s="48">
        <f>'[1]Indicator Data'!W164/'[1]Indicator Data'!$CB164</f>
        <v>2.1047567230043775E-2</v>
      </c>
      <c r="CF163" s="47">
        <f t="shared" si="193"/>
        <v>0.2</v>
      </c>
      <c r="CG163" s="47">
        <f t="shared" si="210"/>
        <v>4.5999999999999996</v>
      </c>
      <c r="CH163" s="47">
        <f t="shared" si="194"/>
        <v>5.2</v>
      </c>
      <c r="CI163" s="47">
        <f>IF('[1]Indicator Data'!BR164="No data","x",ROUND(IF('[1]Indicator Data'!BR164&gt;CI$2,0,IF('[1]Indicator Data'!BR164&lt;CI$3,10,(CI$2-'[1]Indicator Data'!BR164)/(CI$2-CI$3)*10)),1))</f>
        <v>2.7</v>
      </c>
      <c r="CJ163" s="47">
        <f>IF('[1]Indicator Data'!BS164="No data","x",ROUND(IF('[1]Indicator Data'!BS164&gt;CJ$2,0,IF('[1]Indicator Data'!BS164&lt;CJ$3,10,(CJ$2-'[1]Indicator Data'!BS164)/(CJ$2-CJ$3)*10)),1))</f>
        <v>1.2</v>
      </c>
      <c r="CK163" s="47">
        <f>IF('[1]Indicator Data'!AC164="No data","x",ROUND(IF('[1]Indicator Data'!AC164&gt;CK$2,0,IF('[1]Indicator Data'!AC164&lt;CK$3,10,(CK$2-'[1]Indicator Data'!AC164)/(CK$2-CK$3)*10)),1))</f>
        <v>5.6</v>
      </c>
      <c r="CL163" s="47">
        <f t="shared" si="195"/>
        <v>3.2</v>
      </c>
      <c r="CM163" s="47">
        <f>IF('[1]Indicator Data'!X164="No data","x",ROUND(IF(LOG('[1]Indicator Data'!X164)&gt;CM$2,10,IF(LOG('[1]Indicator Data'!X164)&lt;CM$3,0,10-(CM$2-LOG('[1]Indicator Data'!X164))/(CM$2-CM$3)*10)),1))</f>
        <v>5.6</v>
      </c>
      <c r="CN163" s="47">
        <f>IF('[1]Indicator Data'!Y164="No data","x",ROUND(IF('[1]Indicator Data'!Y164&gt;CN$2,10,IF('[1]Indicator Data'!Y164&lt;CN$3,0,10-(CN$2-'[1]Indicator Data'!Y164)/(CN$2-CN$3)*10)),1))</f>
        <v>4</v>
      </c>
      <c r="CO163" s="47">
        <f>IF('[1]Indicator Data'!Z164="No data","x",ROUND(IF('[1]Indicator Data'!Z164&gt;CO$2,10,IF('[1]Indicator Data'!Z164&lt;CO$3,0,10-(CO$2-'[1]Indicator Data'!Z164)/(CO$2-CO$3)*10)),1))</f>
        <v>6.7</v>
      </c>
      <c r="CP163" s="47">
        <f>IF('[1]Indicator Data'!AA164="No data","x",ROUND(IF('[1]Indicator Data'!AA164&gt;CP$2,10,IF('[1]Indicator Data'!AA164&lt;CP$3,0,10-(CP$2-'[1]Indicator Data'!AA164)/(CP$2-CP$3)*10)),1))</f>
        <v>3.4</v>
      </c>
      <c r="CQ163" s="47">
        <f t="shared" si="211"/>
        <v>4.9000000000000004</v>
      </c>
      <c r="CR163" s="47">
        <f t="shared" si="212"/>
        <v>4.3</v>
      </c>
      <c r="CS163" s="47">
        <f>IF('[1]Indicator Data'!AF164="No data","x",ROUND(IF('[1]Indicator Data'!AF164&gt;CS$2,10,IF('[1]Indicator Data'!AF164&lt;CS$3,0,10-(CS$2-'[1]Indicator Data'!AF164)/(CS$2-CS$3)*10)),1))</f>
        <v>2.8</v>
      </c>
      <c r="CT163" s="47">
        <f>IF('[1]Indicator Data'!AG164="No data","x",ROUND(IF('[1]Indicator Data'!AG164&gt;CT$2,10,IF('[1]Indicator Data'!AG164&lt;CT$3,0,10-(CT$2-'[1]Indicator Data'!AG164)/(CT$2-CT$3)*10)),1))</f>
        <v>3.1</v>
      </c>
      <c r="CU163" s="47">
        <f t="shared" si="213"/>
        <v>4.3</v>
      </c>
      <c r="CV163" s="47">
        <f>IF('[1]Indicator Data'!AB164="No data","x",ROUND(IF('[1]Indicator Data'!AB164&gt;CV$2,10,IF('[1]Indicator Data'!AB164&lt;CV$3,0,10-(CV$2-'[1]Indicator Data'!AB164)/(CV$2-CV$3)*10)),1))</f>
        <v>0.5</v>
      </c>
      <c r="CW163" s="47">
        <f t="shared" si="214"/>
        <v>2.5</v>
      </c>
      <c r="CX163" s="48">
        <f>IF('[1]Indicator Data'!AD164="No data","x",'[1]Indicator Data'!AD164/'[1]Indicator Data'!$CA164)</f>
        <v>7.5048024159697345E-5</v>
      </c>
      <c r="CY163" s="47">
        <f t="shared" si="196"/>
        <v>9.1999999999999993</v>
      </c>
      <c r="CZ163" s="47">
        <f>IF('[1]Indicator Data'!AE164="No data","x",ROUND(IF('[1]Indicator Data'!AE164&gt;CZ$2,0,IF('[1]Indicator Data'!AE164&lt;CZ$3,10,(CZ$2-'[1]Indicator Data'!AE164)/(CZ$2-CZ$3)*10)),1))</f>
        <v>0</v>
      </c>
      <c r="DA163" s="47">
        <f t="shared" si="215"/>
        <v>4.5999999999999996</v>
      </c>
      <c r="DB163" s="47">
        <f t="shared" si="216"/>
        <v>3.8</v>
      </c>
      <c r="DC163" s="49">
        <f t="shared" si="197"/>
        <v>4.5</v>
      </c>
      <c r="DD163" s="51">
        <f t="shared" si="198"/>
        <v>5</v>
      </c>
      <c r="DE163" s="47">
        <f>ROUND(IF('[1]Indicator Data'!AH164=0,0,IF('[1]Indicator Data'!AH164&gt;DE$2,10,IF('[1]Indicator Data'!AH164&lt;DE$3,0,10-(DE$2-'[1]Indicator Data'!AH164)/(DE$2-DE$3)*10))),1)</f>
        <v>4.7</v>
      </c>
      <c r="DF163" s="47">
        <f>ROUND(IF('[1]Indicator Data'!AI164=0,0,IF(LOG('[1]Indicator Data'!AI164)&gt;LOG(DF$2),10,IF(LOG('[1]Indicator Data'!AI164)&lt;LOG(DF$3),0,10-(LOG(DF$2)-LOG('[1]Indicator Data'!AI164))/(LOG(DF$2)-LOG(DF$3))*10))),1)</f>
        <v>8.3000000000000007</v>
      </c>
      <c r="DG163" s="49">
        <f t="shared" si="199"/>
        <v>6.9</v>
      </c>
      <c r="DH163" s="47">
        <f>'[1]Indicator Data'!AJ164</f>
        <v>0</v>
      </c>
      <c r="DI163" s="47">
        <f>'[1]Indicator Data'!AK164</f>
        <v>0</v>
      </c>
      <c r="DJ163" s="49">
        <f t="shared" si="200"/>
        <v>0</v>
      </c>
      <c r="DK163" s="51">
        <f t="shared" si="201"/>
        <v>4.8</v>
      </c>
      <c r="DL163" s="20"/>
      <c r="DM163" s="52"/>
      <c r="DN163" s="6"/>
    </row>
    <row r="164" spans="1:118" x14ac:dyDescent="0.3">
      <c r="A164" s="44" t="str">
        <f>'[1]Indicator Data'!A165</f>
        <v>South Sudan</v>
      </c>
      <c r="B164" s="45" t="str">
        <f>'[1]Indicator Data'!B165</f>
        <v>SSD</v>
      </c>
      <c r="C164" s="46">
        <f>ROUND(IF('[1]Indicator Data'!C165=0,0.1,IF(LOG('[1]Indicator Data'!C165)&gt;C$2,10,IF(LOG('[1]Indicator Data'!C165)&lt;C$3,0,10-(C$2-LOG('[1]Indicator Data'!C165))/(C$2-C$3)*10))),1)</f>
        <v>6.8</v>
      </c>
      <c r="D164" s="47">
        <f>ROUND(IF('[1]Indicator Data'!D165=0,0.1,IF(LOG('[1]Indicator Data'!D165)&gt;D$2,10,IF(LOG('[1]Indicator Data'!D165)&lt;D$3,0,10-(D$2-LOG('[1]Indicator Data'!D165))/(D$2-D$3)*10))),1)</f>
        <v>0.1</v>
      </c>
      <c r="E164" s="47">
        <f t="shared" si="158"/>
        <v>4.2</v>
      </c>
      <c r="F164" s="47">
        <f>IF('[1]Indicator Data'!E165="No data",0.1,(ROUND(IF('[1]Indicator Data'!E165=0,0,IF(LOG('[1]Indicator Data'!E165)&gt;F$2,10,IF(LOG('[1]Indicator Data'!E165)&lt;F$3,0,10-(F$2-LOG('[1]Indicator Data'!E165))/(F$2-F$3)*10))),1)))</f>
        <v>7.7</v>
      </c>
      <c r="G164" s="47">
        <f>ROUND(IF('[1]Indicator Data'!F165=0,0,IF(LOG('[1]Indicator Data'!F165)&gt;G$2,10,IF(LOG('[1]Indicator Data'!F165)&lt;G$3,0,10-(G$2-LOG('[1]Indicator Data'!F165))/(G$2-G$3)*10))),1)</f>
        <v>0</v>
      </c>
      <c r="H164" s="47">
        <f>ROUND(IF('[1]Indicator Data'!G165=0,0,IF(LOG('[1]Indicator Data'!G165)&gt;H$2,10,IF(LOG('[1]Indicator Data'!G165)&lt;H$3,0,10-(H$2-LOG('[1]Indicator Data'!G165))/(H$2-H$3)*10))),1)</f>
        <v>0</v>
      </c>
      <c r="I164" s="47">
        <f>ROUND(IF('[1]Indicator Data'!H165=0,0,IF(LOG('[1]Indicator Data'!H165)&gt;I$2,10,IF(LOG('[1]Indicator Data'!H165)&lt;I$3,0,10-(I$2-LOG('[1]Indicator Data'!H165))/(I$2-I$3)*10))),1)</f>
        <v>0</v>
      </c>
      <c r="J164" s="47">
        <f t="shared" si="159"/>
        <v>0</v>
      </c>
      <c r="K164" s="47">
        <f>ROUND(IF('[1]Indicator Data'!I165=0,0,IF(LOG('[1]Indicator Data'!I165)&gt;K$2,10,IF(LOG('[1]Indicator Data'!I165)&lt;K$3,0,10-(K$2-LOG('[1]Indicator Data'!I165))/(K$2-K$3)*10))),1)</f>
        <v>0</v>
      </c>
      <c r="L164" s="47">
        <f t="shared" si="160"/>
        <v>0</v>
      </c>
      <c r="M164" s="47">
        <f>ROUND(IF('[1]Indicator Data'!J165=0,0,IF(LOG('[1]Indicator Data'!J165)&gt;M$2,10,IF(LOG('[1]Indicator Data'!J165)&lt;M$3,0,10-(M$2-LOG('[1]Indicator Data'!J165))/(M$2-M$3)*10))),1)</f>
        <v>10</v>
      </c>
      <c r="N164" s="48">
        <f>'[1]Indicator Data'!C165/'[1]Indicator Data'!$CB165</f>
        <v>4.369839242036613E-4</v>
      </c>
      <c r="O164" s="48">
        <f>'[1]Indicator Data'!D165/'[1]Indicator Data'!$CB165</f>
        <v>0</v>
      </c>
      <c r="P164" s="48">
        <f>IF(F164=0.1,"x",'[1]Indicator Data'!E165/'[1]Indicator Data'!$CB165)</f>
        <v>9.6271470403398313E-3</v>
      </c>
      <c r="Q164" s="48">
        <f>'[1]Indicator Data'!F165/'[1]Indicator Data'!$CB165</f>
        <v>0</v>
      </c>
      <c r="R164" s="48">
        <f>'[1]Indicator Data'!G165/'[1]Indicator Data'!$CB165</f>
        <v>0</v>
      </c>
      <c r="S164" s="48">
        <f>'[1]Indicator Data'!H165/'[1]Indicator Data'!$CB165</f>
        <v>0</v>
      </c>
      <c r="T164" s="48">
        <f>'[1]Indicator Data'!I165/'[1]Indicator Data'!$CB165</f>
        <v>0</v>
      </c>
      <c r="U164" s="48">
        <f>'[1]Indicator Data'!J165/'[1]Indicator Data'!$CB165</f>
        <v>1.839328449622965E-2</v>
      </c>
      <c r="V164" s="47">
        <f t="shared" si="161"/>
        <v>2.2000000000000002</v>
      </c>
      <c r="W164" s="47">
        <f t="shared" si="162"/>
        <v>0</v>
      </c>
      <c r="X164" s="47">
        <f t="shared" si="163"/>
        <v>1.2</v>
      </c>
      <c r="Y164" s="47">
        <f t="shared" si="164"/>
        <v>6.4</v>
      </c>
      <c r="Z164" s="47">
        <f t="shared" si="165"/>
        <v>0</v>
      </c>
      <c r="AA164" s="47">
        <f t="shared" si="166"/>
        <v>0</v>
      </c>
      <c r="AB164" s="47">
        <f t="shared" si="167"/>
        <v>0</v>
      </c>
      <c r="AC164" s="47">
        <f t="shared" si="168"/>
        <v>0</v>
      </c>
      <c r="AD164" s="47">
        <f t="shared" si="169"/>
        <v>0</v>
      </c>
      <c r="AE164" s="47">
        <f t="shared" si="170"/>
        <v>0</v>
      </c>
      <c r="AF164" s="47">
        <f t="shared" si="171"/>
        <v>6.1</v>
      </c>
      <c r="AG164" s="47">
        <f>ROUND(IF('[1]Indicator Data'!K165=0,0,IF('[1]Indicator Data'!K165&gt;AG$2,10,IF('[1]Indicator Data'!K165&lt;AG$3,0,10-(AG$2-'[1]Indicator Data'!K165)/(AG$2-AG$3)*10))),1)</f>
        <v>1.9</v>
      </c>
      <c r="AH164" s="47">
        <f t="shared" si="172"/>
        <v>4.5</v>
      </c>
      <c r="AI164" s="47">
        <f t="shared" si="172"/>
        <v>0.1</v>
      </c>
      <c r="AJ164" s="47">
        <f t="shared" si="173"/>
        <v>0</v>
      </c>
      <c r="AK164" s="47">
        <f t="shared" si="173"/>
        <v>0</v>
      </c>
      <c r="AL164" s="47">
        <f t="shared" si="174"/>
        <v>0</v>
      </c>
      <c r="AM164" s="47">
        <f t="shared" si="175"/>
        <v>0</v>
      </c>
      <c r="AN164" s="47">
        <f t="shared" si="176"/>
        <v>8.8000000000000007</v>
      </c>
      <c r="AO164" s="49">
        <f t="shared" si="177"/>
        <v>2.8</v>
      </c>
      <c r="AP164" s="49">
        <f t="shared" si="202"/>
        <v>7.1</v>
      </c>
      <c r="AQ164" s="49">
        <f t="shared" si="178"/>
        <v>0</v>
      </c>
      <c r="AR164" s="49">
        <f t="shared" si="179"/>
        <v>0</v>
      </c>
      <c r="AS164" s="47">
        <f t="shared" si="180"/>
        <v>5.4</v>
      </c>
      <c r="AT164" s="47">
        <f>IF('[1]Indicator Data'!L165="No data","x",IF('[1]Indicator Data'!CC165&lt;1000,"x",ROUND((IF('[1]Indicator Data'!L165&gt;AT$2,10,IF('[1]Indicator Data'!L165&lt;AT$3,0,10-(AT$2-'[1]Indicator Data'!L165)/(AT$2-AT$3)*10))),1)))</f>
        <v>1</v>
      </c>
      <c r="AU164" s="49">
        <f t="shared" si="181"/>
        <v>3.2</v>
      </c>
      <c r="AV164" s="47">
        <f>IF('[1]Indicator Data'!M165="No data","x",ROUND(IF('[1]Indicator Data'!M165=0,0,IF(LOG('[1]Indicator Data'!M165)&gt;AV$2,10,IF(LOG('[1]Indicator Data'!M165)&lt;AV$3,0,10-(AV$2-LOG('[1]Indicator Data'!M165))/(AV$2-AV$3)*10))),1))</f>
        <v>8.1</v>
      </c>
      <c r="AW164" s="48">
        <f>IF(AV164="x","x",'[1]Indicator Data'!M165/'[1]Indicator Data'!$CB165)</f>
        <v>0.41260914890416395</v>
      </c>
      <c r="AX164" s="47">
        <f t="shared" si="182"/>
        <v>4.5999999999999996</v>
      </c>
      <c r="AY164" s="47">
        <f t="shared" si="203"/>
        <v>6.7</v>
      </c>
      <c r="AZ164" s="47">
        <f>IF('[1]Indicator Data'!N165="No data","x",ROUND(IF('[1]Indicator Data'!N165=0,0,IF(LOG('[1]Indicator Data'!N165)&gt;AZ$2,10,IF(LOG('[1]Indicator Data'!N165)&lt;AZ$3,0,10-(AZ$2-LOG('[1]Indicator Data'!N165))/(AZ$2-AZ$3)*10))),1))</f>
        <v>7.3</v>
      </c>
      <c r="BA164" s="48">
        <f>IF(AZ164="x","x",'[1]Indicator Data'!N165/'[1]Indicator Data'!$CB165)</f>
        <v>1.9078085812103188E-2</v>
      </c>
      <c r="BB164" s="47">
        <f t="shared" si="183"/>
        <v>3.8</v>
      </c>
      <c r="BC164" s="47">
        <f t="shared" si="204"/>
        <v>5.8</v>
      </c>
      <c r="BD164" s="47">
        <f>IF('[1]Indicator Data'!O165="No data","x",ROUND(IF('[1]Indicator Data'!O165=0,0,IF(LOG('[1]Indicator Data'!O165)&gt;BD$2,10,IF(LOG('[1]Indicator Data'!O165)&lt;BD$3,0,10-(BD$2-LOG('[1]Indicator Data'!O165))/(BD$2-BD$3)*10))),1))</f>
        <v>0</v>
      </c>
      <c r="BE164" s="48">
        <f>IF(BD164="x","x",'[1]Indicator Data'!O165/'[1]Indicator Data'!$CB165)</f>
        <v>0</v>
      </c>
      <c r="BF164" s="47">
        <f t="shared" si="184"/>
        <v>0</v>
      </c>
      <c r="BG164" s="47">
        <f t="shared" si="205"/>
        <v>0</v>
      </c>
      <c r="BH164" s="47">
        <f>IF('[1]Indicator Data'!P165="No data","x",ROUND(IF('[1]Indicator Data'!P165=0,0,IF(LOG('[1]Indicator Data'!P165)&gt;BH$2,10,IF(LOG('[1]Indicator Data'!P165)&lt;BH$3,0,10-(BH$2-LOG('[1]Indicator Data'!P165))/(BH$2-BH$3)*10))),1))</f>
        <v>7.9</v>
      </c>
      <c r="BI164" s="48">
        <f>IF(BH164="x","x",'[1]Indicator Data'!P165/'[1]Indicator Data'!$CB165)</f>
        <v>4.1874417726000902E-2</v>
      </c>
      <c r="BJ164" s="47">
        <f t="shared" si="185"/>
        <v>4.2</v>
      </c>
      <c r="BK164" s="47">
        <f t="shared" si="206"/>
        <v>6.4</v>
      </c>
      <c r="BL164" s="47">
        <f t="shared" si="207"/>
        <v>5.2</v>
      </c>
      <c r="BM164" s="47">
        <f>ROUND(IF('[1]Indicator Data'!Q165=0,0,IF(LOG('[1]Indicator Data'!Q165)&gt;BM$2,10,IF(LOG('[1]Indicator Data'!Q165)&lt;BM$3,0,10-(BM$2-LOG('[1]Indicator Data'!Q165))/(BM$2-BM$3)*10))),1)</f>
        <v>8.6</v>
      </c>
      <c r="BN164" s="50">
        <f>'[1]Indicator Data'!R165</f>
        <v>0.99996074499999998</v>
      </c>
      <c r="BO164" s="47">
        <f t="shared" si="186"/>
        <v>10</v>
      </c>
      <c r="BP164" s="47">
        <f t="shared" si="187"/>
        <v>9.4</v>
      </c>
      <c r="BQ164" s="47">
        <f>ROUND(IF('[1]Indicator Data'!S165=0,0,IF(LOG('[1]Indicator Data'!S165)&gt;BQ$2,10,IF(LOG('[1]Indicator Data'!S165)&lt;BQ$3,0,10-(BQ$2-LOG('[1]Indicator Data'!S165))/(BQ$2-BQ$3)*10))),1)</f>
        <v>8.6</v>
      </c>
      <c r="BR164" s="50">
        <f>'[1]Indicator Data'!T165</f>
        <v>0.99975922699999997</v>
      </c>
      <c r="BS164" s="47">
        <f t="shared" si="188"/>
        <v>10</v>
      </c>
      <c r="BT164" s="47">
        <f t="shared" si="189"/>
        <v>9.4</v>
      </c>
      <c r="BU164" s="47">
        <f t="shared" si="190"/>
        <v>9.4</v>
      </c>
      <c r="BV164" s="47">
        <f>ROUND(IF('[1]Indicator Data'!U165=0,0,IF(LOG('[1]Indicator Data'!U165)&gt;BV$2,10,IF(LOG('[1]Indicator Data'!U165)&lt;BV$3,0,10-(BV$2-LOG('[1]Indicator Data'!U165))/(BV$2-BV$3)*10))),1)</f>
        <v>7.7</v>
      </c>
      <c r="BW164" s="48">
        <f>'[1]Indicator Data'!U165/'[1]Indicator Data'!$CB165</f>
        <v>0.18625806174023415</v>
      </c>
      <c r="BX164" s="47">
        <f t="shared" si="191"/>
        <v>2.1</v>
      </c>
      <c r="BY164" s="47">
        <f t="shared" si="208"/>
        <v>5.6</v>
      </c>
      <c r="BZ164" s="47">
        <f>ROUND(IF('[1]Indicator Data'!V165=0,0,IF(LOG('[1]Indicator Data'!V165)&gt;BZ$2,10,IF(LOG('[1]Indicator Data'!V165)&lt;BZ$3,0,10-(BZ$2-LOG('[1]Indicator Data'!V165))/(BZ$2-BZ$3)*10))),1)</f>
        <v>8.6999999999999993</v>
      </c>
      <c r="CA164" s="48">
        <f>IF('[1]Indicator Data'!V165/'[1]Indicator Data'!$CB165&gt;1,1,'[1]Indicator Data'!V165/'[1]Indicator Data'!$CB165)</f>
        <v>0.99734110812787702</v>
      </c>
      <c r="CB164" s="47">
        <f t="shared" si="192"/>
        <v>10</v>
      </c>
      <c r="CC164" s="47">
        <f t="shared" si="209"/>
        <v>9.5</v>
      </c>
      <c r="CD164" s="47">
        <f>ROUND(IF('[1]Indicator Data'!W165=0,0,IF(LOG('[1]Indicator Data'!W165)&gt;CD$2,10,IF(LOG('[1]Indicator Data'!W165)&lt;CD$3,0,10-(CD$2-LOG('[1]Indicator Data'!W165))/(CD$2-CD$3)*10))),1)</f>
        <v>8.4</v>
      </c>
      <c r="CE164" s="48">
        <f>'[1]Indicator Data'!W165/'[1]Indicator Data'!$CB165</f>
        <v>0.66210453017647986</v>
      </c>
      <c r="CF164" s="47">
        <f t="shared" si="193"/>
        <v>6.6</v>
      </c>
      <c r="CG164" s="47">
        <f t="shared" si="210"/>
        <v>7.6</v>
      </c>
      <c r="CH164" s="47">
        <f t="shared" si="194"/>
        <v>8.4</v>
      </c>
      <c r="CI164" s="47">
        <f>IF('[1]Indicator Data'!BR165="No data","x",ROUND(IF('[1]Indicator Data'!BR165&gt;CI$2,0,IF('[1]Indicator Data'!BR165&lt;CI$3,10,(CI$2-'[1]Indicator Data'!BR165)/(CI$2-CI$3)*10)),1))</f>
        <v>9.9</v>
      </c>
      <c r="CJ164" s="47">
        <f>IF('[1]Indicator Data'!BS165="No data","x",ROUND(IF('[1]Indicator Data'!BS165&gt;CJ$2,0,IF('[1]Indicator Data'!BS165&lt;CJ$3,10,(CJ$2-'[1]Indicator Data'!BS165)/(CJ$2-CJ$3)*10)),1))</f>
        <v>9.9</v>
      </c>
      <c r="CK164" s="47" t="str">
        <f>IF('[1]Indicator Data'!AC165="No data","x",ROUND(IF('[1]Indicator Data'!AC165&gt;CK$2,0,IF('[1]Indicator Data'!AC165&lt;CK$3,10,(CK$2-'[1]Indicator Data'!AC165)/(CK$2-CK$3)*10)),1))</f>
        <v>x</v>
      </c>
      <c r="CL164" s="47">
        <f t="shared" si="195"/>
        <v>9.9</v>
      </c>
      <c r="CM164" s="47">
        <f>IF('[1]Indicator Data'!X165="No data","x",ROUND(IF(LOG('[1]Indicator Data'!X165)&gt;CM$2,10,IF(LOG('[1]Indicator Data'!X165)&lt;CM$3,0,10-(CM$2-LOG('[1]Indicator Data'!X165))/(CM$2-CM$3)*10)),1))</f>
        <v>4.0999999999999996</v>
      </c>
      <c r="CN164" s="47">
        <f>IF('[1]Indicator Data'!Y165="No data","x",ROUND(IF('[1]Indicator Data'!Y165&gt;CN$2,10,IF('[1]Indicator Data'!Y165&lt;CN$3,0,10-(CN$2-'[1]Indicator Data'!Y165)/(CN$2-CN$3)*10)),1))</f>
        <v>5.4</v>
      </c>
      <c r="CO164" s="47">
        <f>IF('[1]Indicator Data'!Z165="No data","x",ROUND(IF('[1]Indicator Data'!Z165&gt;CO$2,10,IF('[1]Indicator Data'!Z165&lt;CO$3,0,10-(CO$2-'[1]Indicator Data'!Z165)/(CO$2-CO$3)*10)),1))</f>
        <v>2</v>
      </c>
      <c r="CP164" s="47">
        <f>IF('[1]Indicator Data'!AA165="No data","x",ROUND(IF('[1]Indicator Data'!AA165&gt;CP$2,10,IF('[1]Indicator Data'!AA165&lt;CP$3,0,10-(CP$2-'[1]Indicator Data'!AA165)/(CP$2-CP$3)*10)),1))</f>
        <v>9.9</v>
      </c>
      <c r="CQ164" s="47">
        <f t="shared" si="211"/>
        <v>5.4</v>
      </c>
      <c r="CR164" s="47">
        <f t="shared" si="212"/>
        <v>6.9</v>
      </c>
      <c r="CS164" s="47">
        <f>IF('[1]Indicator Data'!AF165="No data","x",ROUND(IF('[1]Indicator Data'!AF165&gt;CS$2,10,IF('[1]Indicator Data'!AF165&lt;CS$3,0,10-(CS$2-'[1]Indicator Data'!AF165)/(CS$2-CS$3)*10)),1))</f>
        <v>10</v>
      </c>
      <c r="CT164" s="47">
        <f>IF('[1]Indicator Data'!AG165="No data","x",ROUND(IF('[1]Indicator Data'!AG165&gt;CT$2,10,IF('[1]Indicator Data'!AG165&lt;CT$3,0,10-(CT$2-'[1]Indicator Data'!AG165)/(CT$2-CT$3)*10)),1))</f>
        <v>6.8</v>
      </c>
      <c r="CU164" s="47">
        <f t="shared" si="213"/>
        <v>6.4</v>
      </c>
      <c r="CV164" s="47">
        <f>IF('[1]Indicator Data'!AB165="No data","x",ROUND(IF('[1]Indicator Data'!AB165&gt;CV$2,10,IF('[1]Indicator Data'!AB165&lt;CV$3,0,10-(CV$2-'[1]Indicator Data'!AB165)/(CV$2-CV$3)*10)),1))</f>
        <v>10</v>
      </c>
      <c r="CW164" s="47">
        <f t="shared" si="214"/>
        <v>9.9</v>
      </c>
      <c r="CX164" s="48">
        <f>IF('[1]Indicator Data'!AD165="No data","x",'[1]Indicator Data'!AD165/'[1]Indicator Data'!$CA165)</f>
        <v>2.5657222896855912E-4</v>
      </c>
      <c r="CY164" s="47">
        <f t="shared" si="196"/>
        <v>7.4</v>
      </c>
      <c r="CZ164" s="47">
        <f>IF('[1]Indicator Data'!AE165="No data","x",ROUND(IF('[1]Indicator Data'!AE165&gt;CZ$2,0,IF('[1]Indicator Data'!AE165&lt;CZ$3,10,(CZ$2-'[1]Indicator Data'!AE165)/(CZ$2-CZ$3)*10)),1))</f>
        <v>8</v>
      </c>
      <c r="DA164" s="47">
        <f t="shared" si="215"/>
        <v>7.7</v>
      </c>
      <c r="DB164" s="47">
        <f t="shared" si="216"/>
        <v>8</v>
      </c>
      <c r="DC164" s="49">
        <f t="shared" si="197"/>
        <v>7.3</v>
      </c>
      <c r="DD164" s="51">
        <f t="shared" si="198"/>
        <v>4</v>
      </c>
      <c r="DE164" s="47">
        <f>ROUND(IF('[1]Indicator Data'!AH165=0,0,IF('[1]Indicator Data'!AH165&gt;DE$2,10,IF('[1]Indicator Data'!AH165&lt;DE$3,0,10-(DE$2-'[1]Indicator Data'!AH165)/(DE$2-DE$3)*10))),1)</f>
        <v>10</v>
      </c>
      <c r="DF164" s="47">
        <f>ROUND(IF('[1]Indicator Data'!AI165=0,0,IF(LOG('[1]Indicator Data'!AI165)&gt;LOG(DF$2),10,IF(LOG('[1]Indicator Data'!AI165)&lt;LOG(DF$3),0,10-(LOG(DF$2)-LOG('[1]Indicator Data'!AI165))/(LOG(DF$2)-LOG(DF$3))*10))),1)</f>
        <v>10</v>
      </c>
      <c r="DG164" s="49">
        <f t="shared" si="199"/>
        <v>10</v>
      </c>
      <c r="DH164" s="47">
        <f>'[1]Indicator Data'!AJ165</f>
        <v>4</v>
      </c>
      <c r="DI164" s="47">
        <f>'[1]Indicator Data'!AK165</f>
        <v>5</v>
      </c>
      <c r="DJ164" s="49">
        <f t="shared" si="200"/>
        <v>9</v>
      </c>
      <c r="DK164" s="51">
        <f t="shared" si="201"/>
        <v>9</v>
      </c>
      <c r="DL164" s="20"/>
      <c r="DM164" s="52"/>
      <c r="DN164" s="6"/>
    </row>
    <row r="165" spans="1:118" x14ac:dyDescent="0.3">
      <c r="A165" s="44" t="str">
        <f>'[1]Indicator Data'!A166</f>
        <v>Spain</v>
      </c>
      <c r="B165" s="45" t="str">
        <f>'[1]Indicator Data'!B166</f>
        <v>ESP</v>
      </c>
      <c r="C165" s="46">
        <f>ROUND(IF('[1]Indicator Data'!C166=0,0.1,IF(LOG('[1]Indicator Data'!C166)&gt;C$2,10,IF(LOG('[1]Indicator Data'!C166)&lt;C$3,0,10-(C$2-LOG('[1]Indicator Data'!C166))/(C$2-C$3)*10))),1)</f>
        <v>8.1</v>
      </c>
      <c r="D165" s="47">
        <f>ROUND(IF('[1]Indicator Data'!D166=0,0.1,IF(LOG('[1]Indicator Data'!D166)&gt;D$2,10,IF(LOG('[1]Indicator Data'!D166)&lt;D$3,0,10-(D$2-LOG('[1]Indicator Data'!D166))/(D$2-D$3)*10))),1)</f>
        <v>0.1</v>
      </c>
      <c r="E165" s="47">
        <f t="shared" si="158"/>
        <v>5.4</v>
      </c>
      <c r="F165" s="47">
        <f>IF('[1]Indicator Data'!E166="No data",0.1,(ROUND(IF('[1]Indicator Data'!E166=0,0,IF(LOG('[1]Indicator Data'!E166)&gt;F$2,10,IF(LOG('[1]Indicator Data'!E166)&lt;F$3,0,10-(F$2-LOG('[1]Indicator Data'!E166))/(F$2-F$3)*10))),1)))</f>
        <v>7.7</v>
      </c>
      <c r="G165" s="47">
        <f>ROUND(IF('[1]Indicator Data'!F166=0,0,IF(LOG('[1]Indicator Data'!F166)&gt;G$2,10,IF(LOG('[1]Indicator Data'!F166)&lt;G$3,0,10-(G$2-LOG('[1]Indicator Data'!F166))/(G$2-G$3)*10))),1)</f>
        <v>7.1</v>
      </c>
      <c r="H165" s="47">
        <f>ROUND(IF('[1]Indicator Data'!G166=0,0,IF(LOG('[1]Indicator Data'!G166)&gt;H$2,10,IF(LOG('[1]Indicator Data'!G166)&lt;H$3,0,10-(H$2-LOG('[1]Indicator Data'!G166))/(H$2-H$3)*10))),1)</f>
        <v>0</v>
      </c>
      <c r="I165" s="47">
        <f>ROUND(IF('[1]Indicator Data'!H166=0,0,IF(LOG('[1]Indicator Data'!H166)&gt;I$2,10,IF(LOG('[1]Indicator Data'!H166)&lt;I$3,0,10-(I$2-LOG('[1]Indicator Data'!H166))/(I$2-I$3)*10))),1)</f>
        <v>0</v>
      </c>
      <c r="J165" s="47">
        <f t="shared" si="159"/>
        <v>0</v>
      </c>
      <c r="K165" s="47">
        <f>ROUND(IF('[1]Indicator Data'!I166=0,0,IF(LOG('[1]Indicator Data'!I166)&gt;K$2,10,IF(LOG('[1]Indicator Data'!I166)&lt;K$3,0,10-(K$2-LOG('[1]Indicator Data'!I166))/(K$2-K$3)*10))),1)</f>
        <v>0</v>
      </c>
      <c r="L165" s="47">
        <f t="shared" si="160"/>
        <v>0</v>
      </c>
      <c r="M165" s="47">
        <f>ROUND(IF('[1]Indicator Data'!J166=0,0,IF(LOG('[1]Indicator Data'!J166)&gt;M$2,10,IF(LOG('[1]Indicator Data'!J166)&lt;M$3,0,10-(M$2-LOG('[1]Indicator Data'!J166))/(M$2-M$3)*10))),1)</f>
        <v>10</v>
      </c>
      <c r="N165" s="48">
        <f>'[1]Indicator Data'!C166/'[1]Indicator Data'!$CB166</f>
        <v>3.6626565853568454E-4</v>
      </c>
      <c r="O165" s="48">
        <f>'[1]Indicator Data'!D166/'[1]Indicator Data'!$CB166</f>
        <v>0</v>
      </c>
      <c r="P165" s="48">
        <f>IF(F165=0.1,"x",'[1]Indicator Data'!E166/'[1]Indicator Data'!$CB166)</f>
        <v>2.5677351629780801E-3</v>
      </c>
      <c r="Q165" s="48">
        <f>'[1]Indicator Data'!F166/'[1]Indicator Data'!$CB166</f>
        <v>4.1420509707816762E-6</v>
      </c>
      <c r="R165" s="48">
        <f>'[1]Indicator Data'!G166/'[1]Indicator Data'!$CB166</f>
        <v>0</v>
      </c>
      <c r="S165" s="48">
        <f>'[1]Indicator Data'!H166/'[1]Indicator Data'!$CB166</f>
        <v>0</v>
      </c>
      <c r="T165" s="48">
        <f>'[1]Indicator Data'!I166/'[1]Indicator Data'!$CB166</f>
        <v>0</v>
      </c>
      <c r="U165" s="48">
        <f>'[1]Indicator Data'!J166/'[1]Indicator Data'!$CB166</f>
        <v>3.7174932401032486E-3</v>
      </c>
      <c r="V165" s="47">
        <f t="shared" ref="V165:V195" si="217">ROUND(IF(N165&gt;V$2,10,IF(N165&lt;V$3,0,10-(V$2-N165)/(V$2-V$3)*10)),1)</f>
        <v>1.8</v>
      </c>
      <c r="W165" s="47">
        <f t="shared" ref="W165:W195" si="218">ROUND(IF(O165&gt;W$2,10,IF(O165&lt;W$3,0,10-(W$2-O165)/(W$2-W$3)*10)),1)</f>
        <v>0</v>
      </c>
      <c r="X165" s="47">
        <f t="shared" si="163"/>
        <v>0.9</v>
      </c>
      <c r="Y165" s="47">
        <f t="shared" ref="Y165:Y195" si="219">IF(P165="x",0.1,ROUND(IF(P165&gt;Y$2,10,IF(P165&lt;Y$3,0,10-(Y$2-P165)/(Y$2-Y$3)*10)),1))</f>
        <v>1.7</v>
      </c>
      <c r="Z165" s="47">
        <f t="shared" ref="Z165:Z195" si="220">ROUND(IF(Q165=0,0,IF(LOG(Q165)&gt;Z$2,10,IF(LOG(Q165)&lt;=Z$3,0,10-(Z$2-LOG(Q165))/(Z$2-Z$3)*10))),1)</f>
        <v>6.9</v>
      </c>
      <c r="AA165" s="47">
        <f t="shared" ref="AA165:AA195" si="221">ROUND(IF(R165&gt;AA$2,10,IF(R165&lt;AA$3,0,10-(AA$2-R165)/(AA$2-AA$3)*10)),1)</f>
        <v>0</v>
      </c>
      <c r="AB165" s="47">
        <f t="shared" ref="AB165:AB195" si="222">ROUND(IF(S165&gt;AB$2,10,IF(S165&lt;AB$3,0,10-(AB$2-S165)/(AB$2-AB$3)*10)),1)</f>
        <v>0</v>
      </c>
      <c r="AC165" s="47">
        <f t="shared" si="168"/>
        <v>0</v>
      </c>
      <c r="AD165" s="47">
        <f t="shared" ref="AD165:AD195" si="223">ROUND(IF(T165=0,0,IF(T165&gt;AD$2,10,IF(T165&lt;=AD$3,0,10-(AD$2-T165)/(AD$2-AD$3)*10))),1)</f>
        <v>0</v>
      </c>
      <c r="AE165" s="47">
        <f t="shared" si="170"/>
        <v>0</v>
      </c>
      <c r="AF165" s="47">
        <f t="shared" ref="AF165:AF195" si="224">ROUND(IF(U165&gt;AF$2,10,IF(U165&lt;AF$3,0,10-(AF$2-U165)/(AF$2-AF$3)*10)),1)</f>
        <v>1.2</v>
      </c>
      <c r="AG165" s="47">
        <f>ROUND(IF('[1]Indicator Data'!K166=0,0,IF('[1]Indicator Data'!K166&gt;AG$2,10,IF('[1]Indicator Data'!K166&lt;AG$3,0,10-(AG$2-'[1]Indicator Data'!K166)/(AG$2-AG$3)*10))),1)</f>
        <v>1.9</v>
      </c>
      <c r="AH165" s="47">
        <f t="shared" ref="AH165:AI195" si="225">ROUND(AVERAGE(C165,V165),1)</f>
        <v>5</v>
      </c>
      <c r="AI165" s="47">
        <f t="shared" si="225"/>
        <v>0.1</v>
      </c>
      <c r="AJ165" s="47">
        <f t="shared" ref="AJ165:AK195" si="226">ROUND(AVERAGE(AA165,H165),1)</f>
        <v>0</v>
      </c>
      <c r="AK165" s="47">
        <f t="shared" si="226"/>
        <v>0</v>
      </c>
      <c r="AL165" s="47">
        <f t="shared" si="174"/>
        <v>0</v>
      </c>
      <c r="AM165" s="47">
        <f t="shared" si="175"/>
        <v>0</v>
      </c>
      <c r="AN165" s="47">
        <f t="shared" si="176"/>
        <v>7.8</v>
      </c>
      <c r="AO165" s="49">
        <f t="shared" si="177"/>
        <v>3.5</v>
      </c>
      <c r="AP165" s="49">
        <f t="shared" si="202"/>
        <v>5.4</v>
      </c>
      <c r="AQ165" s="49">
        <f t="shared" si="178"/>
        <v>7</v>
      </c>
      <c r="AR165" s="49">
        <f t="shared" si="179"/>
        <v>0</v>
      </c>
      <c r="AS165" s="47">
        <f t="shared" si="180"/>
        <v>4.9000000000000004</v>
      </c>
      <c r="AT165" s="47">
        <f>IF('[1]Indicator Data'!L166="No data","x",IF('[1]Indicator Data'!CC166&lt;1000,"x",ROUND((IF('[1]Indicator Data'!L166&gt;AT$2,10,IF('[1]Indicator Data'!L166&lt;AT$3,0,10-(AT$2-'[1]Indicator Data'!L166)/(AT$2-AT$3)*10))),1)))</f>
        <v>2.9</v>
      </c>
      <c r="AU165" s="49">
        <f t="shared" si="181"/>
        <v>3.9</v>
      </c>
      <c r="AV165" s="47">
        <f>IF('[1]Indicator Data'!M166="No data","x",ROUND(IF('[1]Indicator Data'!M166=0,0,IF(LOG('[1]Indicator Data'!M166)&gt;AV$2,10,IF(LOG('[1]Indicator Data'!M166)&lt;AV$3,0,10-(AV$2-LOG('[1]Indicator Data'!M166))/(AV$2-AV$3)*10))),1))</f>
        <v>0</v>
      </c>
      <c r="AW165" s="48">
        <f>IF(AV165="x","x",'[1]Indicator Data'!M166/'[1]Indicator Data'!$CB166)</f>
        <v>0</v>
      </c>
      <c r="AX165" s="47">
        <f t="shared" ref="AX165:AX196" si="227">IF(AV165="x","x",ROUND(IF(AW165&gt;AX$2,10,IF(AW165&lt;AX$3,0,10-(AX$2-AW165)/(AX$2-AX$3)*10)),1))</f>
        <v>0</v>
      </c>
      <c r="AY165" s="47">
        <f t="shared" si="203"/>
        <v>0</v>
      </c>
      <c r="AZ165" s="47" t="str">
        <f>IF('[1]Indicator Data'!N166="No data","x",ROUND(IF('[1]Indicator Data'!N166=0,0,IF(LOG('[1]Indicator Data'!N166)&gt;AZ$2,10,IF(LOG('[1]Indicator Data'!N166)&lt;AZ$3,0,10-(AZ$2-LOG('[1]Indicator Data'!N166))/(AZ$2-AZ$3)*10))),1))</f>
        <v>x</v>
      </c>
      <c r="BA165" s="48" t="str">
        <f>IF(AZ165="x","x",'[1]Indicator Data'!N166/'[1]Indicator Data'!$CB166)</f>
        <v>x</v>
      </c>
      <c r="BB165" s="47" t="str">
        <f t="shared" ref="BB165:BB196" si="228">IF(AZ165="x","x",ROUND(IF(BA165&gt;BB$2,10,IF(BA165&lt;BB$3,0,10-(BB$2-BA165)/(BB$2-BB$3)*10)),1))</f>
        <v>x</v>
      </c>
      <c r="BC165" s="47" t="str">
        <f t="shared" si="204"/>
        <v>x</v>
      </c>
      <c r="BD165" s="47" t="str">
        <f>IF('[1]Indicator Data'!O166="No data","x",ROUND(IF('[1]Indicator Data'!O166=0,0,IF(LOG('[1]Indicator Data'!O166)&gt;BD$2,10,IF(LOG('[1]Indicator Data'!O166)&lt;BD$3,0,10-(BD$2-LOG('[1]Indicator Data'!O166))/(BD$2-BD$3)*10))),1))</f>
        <v>x</v>
      </c>
      <c r="BE165" s="48" t="str">
        <f>IF(BD165="x","x",'[1]Indicator Data'!O166/'[1]Indicator Data'!$CB166)</f>
        <v>x</v>
      </c>
      <c r="BF165" s="47" t="str">
        <f t="shared" ref="BF165:BF196" si="229">IF(BD165="x","x",ROUND(IF(BE165&gt;BF$2,10,IF(BE165&lt;BF$3,0,10-(BF$2-BE165)/(BF$2-BF$3)*10)),1))</f>
        <v>x</v>
      </c>
      <c r="BG165" s="47" t="str">
        <f t="shared" si="205"/>
        <v>x</v>
      </c>
      <c r="BH165" s="47" t="str">
        <f>IF('[1]Indicator Data'!P166="No data","x",ROUND(IF('[1]Indicator Data'!P166=0,0,IF(LOG('[1]Indicator Data'!P166)&gt;BH$2,10,IF(LOG('[1]Indicator Data'!P166)&lt;BH$3,0,10-(BH$2-LOG('[1]Indicator Data'!P166))/(BH$2-BH$3)*10))),1))</f>
        <v>x</v>
      </c>
      <c r="BI165" s="48" t="str">
        <f>IF(BH165="x","x",'[1]Indicator Data'!P166/'[1]Indicator Data'!$CB166)</f>
        <v>x</v>
      </c>
      <c r="BJ165" s="47" t="str">
        <f t="shared" ref="BJ165:BJ196" si="230">IF(BH165="x","x",ROUND(IF(BI165&gt;BJ$2,10,IF(BI165&lt;BJ$3,0,10-(BJ$2-BI165)/(BJ$2-BJ$3)*10)),1))</f>
        <v>x</v>
      </c>
      <c r="BK165" s="47" t="str">
        <f t="shared" si="206"/>
        <v>x</v>
      </c>
      <c r="BL165" s="47">
        <f t="shared" si="207"/>
        <v>0</v>
      </c>
      <c r="BM165" s="47">
        <f>ROUND(IF('[1]Indicator Data'!Q166=0,0,IF(LOG('[1]Indicator Data'!Q166)&gt;BM$2,10,IF(LOG('[1]Indicator Data'!Q166)&lt;BM$3,0,10-(BM$2-LOG('[1]Indicator Data'!Q166))/(BM$2-BM$3)*10))),1)</f>
        <v>0</v>
      </c>
      <c r="BN165" s="50">
        <f>'[1]Indicator Data'!R166</f>
        <v>0</v>
      </c>
      <c r="BO165" s="47">
        <f t="shared" ref="BO165:BO196" si="231">ROUND(IF(BN165&gt;BO$2,10,IF(BN165&lt;BO$3,0,10-(BO$2-BN165)/(BO$2-BO$3)*10)),1)</f>
        <v>0</v>
      </c>
      <c r="BP165" s="47">
        <f t="shared" si="187"/>
        <v>0</v>
      </c>
      <c r="BQ165" s="47">
        <f>ROUND(IF('[1]Indicator Data'!S166=0,0,IF(LOG('[1]Indicator Data'!S166)&gt;BQ$2,10,IF(LOG('[1]Indicator Data'!S166)&lt;BQ$3,0,10-(BQ$2-LOG('[1]Indicator Data'!S166))/(BQ$2-BQ$3)*10))),1)</f>
        <v>0</v>
      </c>
      <c r="BR165" s="50">
        <f>'[1]Indicator Data'!T166</f>
        <v>0</v>
      </c>
      <c r="BS165" s="47">
        <f t="shared" ref="BS165:BS196" si="232">ROUND(IF(BR165&gt;BS$2,10,IF(BR165&lt;BS$3,0,10-(BS$2-BR165)/(BS$2-BS$3)*10)),1)</f>
        <v>0</v>
      </c>
      <c r="BT165" s="47">
        <f t="shared" si="189"/>
        <v>0</v>
      </c>
      <c r="BU165" s="47">
        <f t="shared" si="190"/>
        <v>0</v>
      </c>
      <c r="BV165" s="47">
        <f>ROUND(IF('[1]Indicator Data'!U166=0,0,IF(LOG('[1]Indicator Data'!U166)&gt;BV$2,10,IF(LOG('[1]Indicator Data'!U166)&lt;BV$3,0,10-(BV$2-LOG('[1]Indicator Data'!U166))/(BV$2-BV$3)*10))),1)</f>
        <v>5.4</v>
      </c>
      <c r="BW165" s="48">
        <f>'[1]Indicator Data'!U166/'[1]Indicator Data'!$CB166</f>
        <v>1.2739551028790254E-3</v>
      </c>
      <c r="BX165" s="47">
        <f t="shared" ref="BX165:BX196" si="233">ROUND(IF(BW165&gt;BX$2,10,IF(BW165&lt;BX$3,0,10-(BX$2-BW165)/(BX$2-BX$3)*10)),1)</f>
        <v>0</v>
      </c>
      <c r="BY165" s="47">
        <f t="shared" si="208"/>
        <v>3.1</v>
      </c>
      <c r="BZ165" s="47">
        <f>ROUND(IF('[1]Indicator Data'!V166=0,0,IF(LOG('[1]Indicator Data'!V166)&gt;BZ$2,10,IF(LOG('[1]Indicator Data'!V166)&lt;BZ$3,0,10-(BZ$2-LOG('[1]Indicator Data'!V166))/(BZ$2-BZ$3)*10))),1)</f>
        <v>8.4</v>
      </c>
      <c r="CA165" s="48">
        <f>IF('[1]Indicator Data'!V166/'[1]Indicator Data'!$CB166&gt;1,1,'[1]Indicator Data'!V166/'[1]Indicator Data'!$CB166)</f>
        <v>0.16439068517519784</v>
      </c>
      <c r="CB165" s="47">
        <f t="shared" ref="CB165:CB196" si="234">ROUND(IF(CA165&gt;CB$2,10,IF(CA165&lt;CB$3,0,10-(CB$2-CA165)/(CB$2-CB$3)*10)),1)</f>
        <v>1.6</v>
      </c>
      <c r="CC165" s="47">
        <f t="shared" si="209"/>
        <v>6</v>
      </c>
      <c r="CD165" s="47">
        <f>ROUND(IF('[1]Indicator Data'!W166=0,0,IF(LOG('[1]Indicator Data'!W166)&gt;CD$2,10,IF(LOG('[1]Indicator Data'!W166)&lt;CD$3,0,10-(CD$2-LOG('[1]Indicator Data'!W166))/(CD$2-CD$3)*10))),1)</f>
        <v>7.3</v>
      </c>
      <c r="CE165" s="48">
        <f>'[1]Indicator Data'!W166/'[1]Indicator Data'!$CB166</f>
        <v>2.662829858521959E-2</v>
      </c>
      <c r="CF165" s="47">
        <f t="shared" ref="CF165:CF196" si="235">ROUND(IF(CE165&gt;CF$2,10,IF(CE165&lt;CF$3,0,10-(CF$2-CE165)/(CF$2-CF$3)*10)),1)</f>
        <v>0.3</v>
      </c>
      <c r="CG165" s="47">
        <f t="shared" si="210"/>
        <v>4.7</v>
      </c>
      <c r="CH165" s="47">
        <f t="shared" si="194"/>
        <v>3.8</v>
      </c>
      <c r="CI165" s="47">
        <f>IF('[1]Indicator Data'!BR166="No data","x",ROUND(IF('[1]Indicator Data'!BR166&gt;CI$2,0,IF('[1]Indicator Data'!BR166&lt;CI$3,10,(CI$2-'[1]Indicator Data'!BR166)/(CI$2-CI$3)*10)),1))</f>
        <v>0</v>
      </c>
      <c r="CJ165" s="47">
        <f>IF('[1]Indicator Data'!BS166="No data","x",ROUND(IF('[1]Indicator Data'!BS166&gt;CJ$2,0,IF('[1]Indicator Data'!BS166&lt;CJ$3,10,(CJ$2-'[1]Indicator Data'!BS166)/(CJ$2-CJ$3)*10)),1))</f>
        <v>0</v>
      </c>
      <c r="CK165" s="47" t="str">
        <f>IF('[1]Indicator Data'!AC166="No data","x",ROUND(IF('[1]Indicator Data'!AC166&gt;CK$2,0,IF('[1]Indicator Data'!AC166&lt;CK$3,10,(CK$2-'[1]Indicator Data'!AC166)/(CK$2-CK$3)*10)),1))</f>
        <v>x</v>
      </c>
      <c r="CL165" s="47">
        <f t="shared" si="195"/>
        <v>0</v>
      </c>
      <c r="CM165" s="47">
        <f>IF('[1]Indicator Data'!X166="No data","x",ROUND(IF(LOG('[1]Indicator Data'!X166)&gt;CM$2,10,IF(LOG('[1]Indicator Data'!X166)&lt;CM$3,0,10-(CM$2-LOG('[1]Indicator Data'!X166))/(CM$2-CM$3)*10)),1))</f>
        <v>6.6</v>
      </c>
      <c r="CN165" s="47">
        <f>IF('[1]Indicator Data'!Y166="No data","x",ROUND(IF('[1]Indicator Data'!Y166&gt;CN$2,10,IF('[1]Indicator Data'!Y166&lt;CN$3,0,10-(CN$2-'[1]Indicator Data'!Y166)/(CN$2-CN$3)*10)),1))</f>
        <v>1.5</v>
      </c>
      <c r="CO165" s="47">
        <f>IF('[1]Indicator Data'!Z166="No data","x",ROUND(IF('[1]Indicator Data'!Z166&gt;CO$2,10,IF('[1]Indicator Data'!Z166&lt;CO$3,0,10-(CO$2-'[1]Indicator Data'!Z166)/(CO$2-CO$3)*10)),1))</f>
        <v>8.1</v>
      </c>
      <c r="CP165" s="47">
        <f>IF('[1]Indicator Data'!AA166="No data","x",ROUND(IF('[1]Indicator Data'!AA166&gt;CP$2,10,IF('[1]Indicator Data'!AA166&lt;CP$3,0,10-(CP$2-'[1]Indicator Data'!AA166)/(CP$2-CP$3)*10)),1))</f>
        <v>1.7</v>
      </c>
      <c r="CQ165" s="47">
        <f t="shared" si="211"/>
        <v>4.5</v>
      </c>
      <c r="CR165" s="47">
        <f t="shared" si="212"/>
        <v>3</v>
      </c>
      <c r="CS165" s="47">
        <f>IF('[1]Indicator Data'!AF166="No data","x",ROUND(IF('[1]Indicator Data'!AF166&gt;CS$2,10,IF('[1]Indicator Data'!AF166&lt;CS$3,0,10-(CS$2-'[1]Indicator Data'!AF166)/(CS$2-CS$3)*10)),1))</f>
        <v>0.6</v>
      </c>
      <c r="CT165" s="47">
        <f>IF('[1]Indicator Data'!AG166="No data","x",ROUND(IF('[1]Indicator Data'!AG166&gt;CT$2,10,IF('[1]Indicator Data'!AG166&lt;CT$3,0,10-(CT$2-'[1]Indicator Data'!AG166)/(CT$2-CT$3)*10)),1))</f>
        <v>0</v>
      </c>
      <c r="CU165" s="47">
        <f t="shared" si="213"/>
        <v>3.1</v>
      </c>
      <c r="CV165" s="47">
        <f>IF('[1]Indicator Data'!AB166="No data","x",ROUND(IF('[1]Indicator Data'!AB166&gt;CV$2,10,IF('[1]Indicator Data'!AB166&lt;CV$3,0,10-(CV$2-'[1]Indicator Data'!AB166)/(CV$2-CV$3)*10)),1))</f>
        <v>0</v>
      </c>
      <c r="CW165" s="47">
        <f t="shared" si="214"/>
        <v>0</v>
      </c>
      <c r="CX165" s="48">
        <f>IF('[1]Indicator Data'!AD166="No data","x",'[1]Indicator Data'!AD166/'[1]Indicator Data'!$CA166)</f>
        <v>1.1471767498097468E-3</v>
      </c>
      <c r="CY165" s="47">
        <f t="shared" ref="CY165:CY196" si="236">IF(CX165="x","x",ROUND(IF(CX165&gt;CY$2,0,IF(CX165&lt;CY$3,10,(CY$2-CX165)/(CY$2-CY$3)*10)),1))</f>
        <v>0</v>
      </c>
      <c r="CZ165" s="47">
        <f>IF('[1]Indicator Data'!AE166="No data","x",ROUND(IF('[1]Indicator Data'!AE166&gt;CZ$2,0,IF('[1]Indicator Data'!AE166&lt;CZ$3,10,(CZ$2-'[1]Indicator Data'!AE166)/(CZ$2-CZ$3)*10)),1))</f>
        <v>2</v>
      </c>
      <c r="DA165" s="47">
        <f t="shared" si="215"/>
        <v>1</v>
      </c>
      <c r="DB165" s="47">
        <f t="shared" si="216"/>
        <v>1.4</v>
      </c>
      <c r="DC165" s="49">
        <f t="shared" si="197"/>
        <v>2.2000000000000002</v>
      </c>
      <c r="DD165" s="51">
        <f t="shared" si="198"/>
        <v>4</v>
      </c>
      <c r="DE165" s="47">
        <f>ROUND(IF('[1]Indicator Data'!AH166=0,0,IF('[1]Indicator Data'!AH166&gt;DE$2,10,IF('[1]Indicator Data'!AH166&lt;DE$3,0,10-(DE$2-'[1]Indicator Data'!AH166)/(DE$2-DE$3)*10))),1)</f>
        <v>0.1</v>
      </c>
      <c r="DF165" s="47">
        <f>ROUND(IF('[1]Indicator Data'!AI166=0,0,IF(LOG('[1]Indicator Data'!AI166)&gt;LOG(DF$2),10,IF(LOG('[1]Indicator Data'!AI166)&lt;LOG(DF$3),0,10-(LOG(DF$2)-LOG('[1]Indicator Data'!AI166))/(LOG(DF$2)-LOG(DF$3))*10))),1)</f>
        <v>0</v>
      </c>
      <c r="DG165" s="49">
        <f t="shared" si="199"/>
        <v>0.1</v>
      </c>
      <c r="DH165" s="47">
        <f>'[1]Indicator Data'!AJ166</f>
        <v>0</v>
      </c>
      <c r="DI165" s="47">
        <f>'[1]Indicator Data'!AK166</f>
        <v>0</v>
      </c>
      <c r="DJ165" s="49">
        <f t="shared" si="200"/>
        <v>0</v>
      </c>
      <c r="DK165" s="51">
        <f t="shared" si="201"/>
        <v>0.1</v>
      </c>
      <c r="DL165" s="20"/>
      <c r="DM165" s="52"/>
      <c r="DN165" s="6"/>
    </row>
    <row r="166" spans="1:118" x14ac:dyDescent="0.3">
      <c r="A166" s="44" t="str">
        <f>'[1]Indicator Data'!A167</f>
        <v>Sri Lanka</v>
      </c>
      <c r="B166" s="45" t="str">
        <f>'[1]Indicator Data'!B167</f>
        <v>LKA</v>
      </c>
      <c r="C166" s="46">
        <f>ROUND(IF('[1]Indicator Data'!C167=0,0.1,IF(LOG('[1]Indicator Data'!C167)&gt;C$2,10,IF(LOG('[1]Indicator Data'!C167)&lt;C$3,0,10-(C$2-LOG('[1]Indicator Data'!C167))/(C$2-C$3)*10))),1)</f>
        <v>0.1</v>
      </c>
      <c r="D166" s="47">
        <f>ROUND(IF('[1]Indicator Data'!D167=0,0.1,IF(LOG('[1]Indicator Data'!D167)&gt;D$2,10,IF(LOG('[1]Indicator Data'!D167)&lt;D$3,0,10-(D$2-LOG('[1]Indicator Data'!D167))/(D$2-D$3)*10))),1)</f>
        <v>0.1</v>
      </c>
      <c r="E166" s="47">
        <f t="shared" si="158"/>
        <v>0.1</v>
      </c>
      <c r="F166" s="47">
        <f>IF('[1]Indicator Data'!E167="No data",0.1,(ROUND(IF('[1]Indicator Data'!E167=0,0,IF(LOG('[1]Indicator Data'!E167)&gt;F$2,10,IF(LOG('[1]Indicator Data'!E167)&lt;F$3,0,10-(F$2-LOG('[1]Indicator Data'!E167))/(F$2-F$3)*10))),1)))</f>
        <v>7.7</v>
      </c>
      <c r="G166" s="47">
        <f>ROUND(IF('[1]Indicator Data'!F167=0,0,IF(LOG('[1]Indicator Data'!F167)&gt;G$2,10,IF(LOG('[1]Indicator Data'!F167)&lt;G$3,0,10-(G$2-LOG('[1]Indicator Data'!F167))/(G$2-G$3)*10))),1)</f>
        <v>8</v>
      </c>
      <c r="H166" s="47">
        <f>ROUND(IF('[1]Indicator Data'!G167=0,0,IF(LOG('[1]Indicator Data'!G167)&gt;H$2,10,IF(LOG('[1]Indicator Data'!G167)&lt;H$3,0,10-(H$2-LOG('[1]Indicator Data'!G167))/(H$2-H$3)*10))),1)</f>
        <v>6.5</v>
      </c>
      <c r="I166" s="47">
        <f>ROUND(IF('[1]Indicator Data'!H167=0,0,IF(LOG('[1]Indicator Data'!H167)&gt;I$2,10,IF(LOG('[1]Indicator Data'!H167)&lt;I$3,0,10-(I$2-LOG('[1]Indicator Data'!H167))/(I$2-I$3)*10))),1)</f>
        <v>0</v>
      </c>
      <c r="J166" s="47">
        <f t="shared" si="159"/>
        <v>4</v>
      </c>
      <c r="K166" s="47">
        <f>ROUND(IF('[1]Indicator Data'!I167=0,0,IF(LOG('[1]Indicator Data'!I167)&gt;K$2,10,IF(LOG('[1]Indicator Data'!I167)&lt;K$3,0,10-(K$2-LOG('[1]Indicator Data'!I167))/(K$2-K$3)*10))),1)</f>
        <v>6.9</v>
      </c>
      <c r="L166" s="47">
        <f t="shared" si="160"/>
        <v>5.6</v>
      </c>
      <c r="M166" s="47">
        <f>ROUND(IF('[1]Indicator Data'!J167=0,0,IF(LOG('[1]Indicator Data'!J167)&gt;M$2,10,IF(LOG('[1]Indicator Data'!J167)&lt;M$3,0,10-(M$2-LOG('[1]Indicator Data'!J167))/(M$2-M$3)*10))),1)</f>
        <v>10</v>
      </c>
      <c r="N166" s="48">
        <f>'[1]Indicator Data'!C167/'[1]Indicator Data'!$CB167</f>
        <v>0</v>
      </c>
      <c r="O166" s="48">
        <f>'[1]Indicator Data'!D167/'[1]Indicator Data'!$CB167</f>
        <v>0</v>
      </c>
      <c r="P166" s="48">
        <f>IF(F166=0.1,"x",'[1]Indicator Data'!E167/'[1]Indicator Data'!$CB167)</f>
        <v>5.6870727915792063E-3</v>
      </c>
      <c r="Q166" s="48">
        <f>'[1]Indicator Data'!F167/'[1]Indicator Data'!$CB167</f>
        <v>3.1108849304702108E-5</v>
      </c>
      <c r="R166" s="48">
        <f>'[1]Indicator Data'!G167/'[1]Indicator Data'!$CB167</f>
        <v>1.8387395832760076E-3</v>
      </c>
      <c r="S166" s="48">
        <f>'[1]Indicator Data'!H167/'[1]Indicator Data'!$CB167</f>
        <v>0</v>
      </c>
      <c r="T166" s="48">
        <f>'[1]Indicator Data'!I167/'[1]Indicator Data'!$CB167</f>
        <v>1.3255753341321745E-3</v>
      </c>
      <c r="U166" s="48">
        <f>'[1]Indicator Data'!J167/'[1]Indicator Data'!$CB167</f>
        <v>1.1731978257693964E-2</v>
      </c>
      <c r="V166" s="47">
        <f t="shared" si="217"/>
        <v>0</v>
      </c>
      <c r="W166" s="47">
        <f t="shared" si="218"/>
        <v>0</v>
      </c>
      <c r="X166" s="47">
        <f t="shared" si="163"/>
        <v>0</v>
      </c>
      <c r="Y166" s="47">
        <f t="shared" si="219"/>
        <v>3.8</v>
      </c>
      <c r="Z166" s="47">
        <f t="shared" si="220"/>
        <v>8.9</v>
      </c>
      <c r="AA166" s="47">
        <f t="shared" si="221"/>
        <v>1</v>
      </c>
      <c r="AB166" s="47">
        <f t="shared" si="222"/>
        <v>0</v>
      </c>
      <c r="AC166" s="47">
        <f t="shared" si="168"/>
        <v>0.5</v>
      </c>
      <c r="AD166" s="47">
        <f t="shared" si="223"/>
        <v>1.3</v>
      </c>
      <c r="AE166" s="47">
        <f t="shared" si="170"/>
        <v>0.9</v>
      </c>
      <c r="AF166" s="47">
        <f t="shared" si="224"/>
        <v>3.9</v>
      </c>
      <c r="AG166" s="47">
        <f>ROUND(IF('[1]Indicator Data'!K167=0,0,IF('[1]Indicator Data'!K167&gt;AG$2,10,IF('[1]Indicator Data'!K167&lt;AG$3,0,10-(AG$2-'[1]Indicator Data'!K167)/(AG$2-AG$3)*10))),1)</f>
        <v>6.7</v>
      </c>
      <c r="AH166" s="47">
        <f t="shared" si="225"/>
        <v>0.1</v>
      </c>
      <c r="AI166" s="47">
        <f t="shared" si="225"/>
        <v>0.1</v>
      </c>
      <c r="AJ166" s="47">
        <f t="shared" si="226"/>
        <v>3.8</v>
      </c>
      <c r="AK166" s="47">
        <f t="shared" si="226"/>
        <v>0</v>
      </c>
      <c r="AL166" s="47">
        <f t="shared" si="174"/>
        <v>2.1</v>
      </c>
      <c r="AM166" s="47">
        <f t="shared" si="175"/>
        <v>4.0999999999999996</v>
      </c>
      <c r="AN166" s="47">
        <f t="shared" si="176"/>
        <v>8.3000000000000007</v>
      </c>
      <c r="AO166" s="49">
        <f t="shared" si="177"/>
        <v>0.1</v>
      </c>
      <c r="AP166" s="49">
        <f t="shared" si="202"/>
        <v>6.1</v>
      </c>
      <c r="AQ166" s="49">
        <f t="shared" si="178"/>
        <v>8.5</v>
      </c>
      <c r="AR166" s="49">
        <f t="shared" si="179"/>
        <v>3.6</v>
      </c>
      <c r="AS166" s="47">
        <f t="shared" si="180"/>
        <v>7.5</v>
      </c>
      <c r="AT166" s="47">
        <f>IF('[1]Indicator Data'!L167="No data","x",IF('[1]Indicator Data'!CC167&lt;1000,"x",ROUND((IF('[1]Indicator Data'!L167&gt;AT$2,10,IF('[1]Indicator Data'!L167&lt;AT$3,0,10-(AT$2-'[1]Indicator Data'!L167)/(AT$2-AT$3)*10))),1)))</f>
        <v>0</v>
      </c>
      <c r="AU166" s="49">
        <f t="shared" si="181"/>
        <v>3.8</v>
      </c>
      <c r="AV166" s="47">
        <f>IF('[1]Indicator Data'!M167="No data","x",ROUND(IF('[1]Indicator Data'!M167=0,0,IF(LOG('[1]Indicator Data'!M167)&gt;AV$2,10,IF(LOG('[1]Indicator Data'!M167)&lt;AV$3,0,10-(AV$2-LOG('[1]Indicator Data'!M167))/(AV$2-AV$3)*10))),1))</f>
        <v>8.1999999999999993</v>
      </c>
      <c r="AW166" s="48">
        <f>IF(AV166="x","x",'[1]Indicator Data'!M167/'[1]Indicator Data'!$CB167)</f>
        <v>0.26028972835972147</v>
      </c>
      <c r="AX166" s="47">
        <f t="shared" si="227"/>
        <v>2.9</v>
      </c>
      <c r="AY166" s="47">
        <f t="shared" si="203"/>
        <v>6.2</v>
      </c>
      <c r="AZ166" s="47" t="str">
        <f>IF('[1]Indicator Data'!N167="No data","x",ROUND(IF('[1]Indicator Data'!N167=0,0,IF(LOG('[1]Indicator Data'!N167)&gt;AZ$2,10,IF(LOG('[1]Indicator Data'!N167)&lt;AZ$3,0,10-(AZ$2-LOG('[1]Indicator Data'!N167))/(AZ$2-AZ$3)*10))),1))</f>
        <v>x</v>
      </c>
      <c r="BA166" s="48" t="str">
        <f>IF(AZ166="x","x",'[1]Indicator Data'!N167/'[1]Indicator Data'!$CB167)</f>
        <v>x</v>
      </c>
      <c r="BB166" s="47" t="str">
        <f t="shared" si="228"/>
        <v>x</v>
      </c>
      <c r="BC166" s="47" t="str">
        <f t="shared" si="204"/>
        <v>x</v>
      </c>
      <c r="BD166" s="47" t="str">
        <f>IF('[1]Indicator Data'!O167="No data","x",ROUND(IF('[1]Indicator Data'!O167=0,0,IF(LOG('[1]Indicator Data'!O167)&gt;BD$2,10,IF(LOG('[1]Indicator Data'!O167)&lt;BD$3,0,10-(BD$2-LOG('[1]Indicator Data'!O167))/(BD$2-BD$3)*10))),1))</f>
        <v>x</v>
      </c>
      <c r="BE166" s="48" t="str">
        <f>IF(BD166="x","x",'[1]Indicator Data'!O167/'[1]Indicator Data'!$CB167)</f>
        <v>x</v>
      </c>
      <c r="BF166" s="47" t="str">
        <f t="shared" si="229"/>
        <v>x</v>
      </c>
      <c r="BG166" s="47" t="str">
        <f t="shared" si="205"/>
        <v>x</v>
      </c>
      <c r="BH166" s="47" t="str">
        <f>IF('[1]Indicator Data'!P167="No data","x",ROUND(IF('[1]Indicator Data'!P167=0,0,IF(LOG('[1]Indicator Data'!P167)&gt;BH$2,10,IF(LOG('[1]Indicator Data'!P167)&lt;BH$3,0,10-(BH$2-LOG('[1]Indicator Data'!P167))/(BH$2-BH$3)*10))),1))</f>
        <v>x</v>
      </c>
      <c r="BI166" s="48" t="str">
        <f>IF(BH166="x","x",'[1]Indicator Data'!P167/'[1]Indicator Data'!$CB167)</f>
        <v>x</v>
      </c>
      <c r="BJ166" s="47" t="str">
        <f t="shared" si="230"/>
        <v>x</v>
      </c>
      <c r="BK166" s="47" t="str">
        <f t="shared" si="206"/>
        <v>x</v>
      </c>
      <c r="BL166" s="47">
        <f t="shared" si="207"/>
        <v>6.2</v>
      </c>
      <c r="BM166" s="47">
        <f>ROUND(IF('[1]Indicator Data'!Q167=0,0,IF(LOG('[1]Indicator Data'!Q167)&gt;BM$2,10,IF(LOG('[1]Indicator Data'!Q167)&lt;BM$3,0,10-(BM$2-LOG('[1]Indicator Data'!Q167))/(BM$2-BM$3)*10))),1)</f>
        <v>0</v>
      </c>
      <c r="BN166" s="50">
        <f>'[1]Indicator Data'!R167</f>
        <v>0</v>
      </c>
      <c r="BO166" s="47">
        <f t="shared" si="231"/>
        <v>0</v>
      </c>
      <c r="BP166" s="47">
        <f t="shared" si="187"/>
        <v>0</v>
      </c>
      <c r="BQ166" s="47">
        <f>ROUND(IF('[1]Indicator Data'!S167=0,0,IF(LOG('[1]Indicator Data'!S167)&gt;BQ$2,10,IF(LOG('[1]Indicator Data'!S167)&lt;BQ$3,0,10-(BQ$2-LOG('[1]Indicator Data'!S167))/(BQ$2-BQ$3)*10))),1)</f>
        <v>0</v>
      </c>
      <c r="BR166" s="50">
        <f>'[1]Indicator Data'!T167</f>
        <v>0</v>
      </c>
      <c r="BS166" s="47">
        <f t="shared" si="232"/>
        <v>0</v>
      </c>
      <c r="BT166" s="47">
        <f t="shared" si="189"/>
        <v>0</v>
      </c>
      <c r="BU166" s="47">
        <f t="shared" si="190"/>
        <v>0</v>
      </c>
      <c r="BV166" s="47">
        <f>ROUND(IF('[1]Indicator Data'!U167=0,0,IF(LOG('[1]Indicator Data'!U167)&gt;BV$2,10,IF(LOG('[1]Indicator Data'!U167)&lt;BV$3,0,10-(BV$2-LOG('[1]Indicator Data'!U167))/(BV$2-BV$3)*10))),1)</f>
        <v>8.8000000000000007</v>
      </c>
      <c r="BW166" s="48">
        <f>'[1]Indicator Data'!U167/'[1]Indicator Data'!$CB167</f>
        <v>0.72227171935166223</v>
      </c>
      <c r="BX166" s="47">
        <f t="shared" si="233"/>
        <v>8</v>
      </c>
      <c r="BY166" s="47">
        <f t="shared" si="208"/>
        <v>8.4</v>
      </c>
      <c r="BZ166" s="47">
        <f>ROUND(IF('[1]Indicator Data'!V167=0,0,IF(LOG('[1]Indicator Data'!V167)&gt;BZ$2,10,IF(LOG('[1]Indicator Data'!V167)&lt;BZ$3,0,10-(BZ$2-LOG('[1]Indicator Data'!V167))/(BZ$2-BZ$3)*10))),1)</f>
        <v>9</v>
      </c>
      <c r="CA166" s="48">
        <f>IF('[1]Indicator Data'!V167/'[1]Indicator Data'!$CB167&gt;1,1,'[1]Indicator Data'!V167/'[1]Indicator Data'!$CB167)</f>
        <v>0.89692205120770907</v>
      </c>
      <c r="CB166" s="47">
        <f t="shared" si="234"/>
        <v>9</v>
      </c>
      <c r="CC166" s="47">
        <f t="shared" si="209"/>
        <v>9</v>
      </c>
      <c r="CD166" s="47">
        <f>ROUND(IF('[1]Indicator Data'!W167=0,0,IF(LOG('[1]Indicator Data'!W167)&gt;CD$2,10,IF(LOG('[1]Indicator Data'!W167)&lt;CD$3,0,10-(CD$2-LOG('[1]Indicator Data'!W167))/(CD$2-CD$3)*10))),1)</f>
        <v>9</v>
      </c>
      <c r="CE166" s="48">
        <f>'[1]Indicator Data'!W167/'[1]Indicator Data'!$CB167</f>
        <v>0.93796558610699887</v>
      </c>
      <c r="CF166" s="47">
        <f t="shared" si="235"/>
        <v>9.4</v>
      </c>
      <c r="CG166" s="47">
        <f t="shared" si="210"/>
        <v>9.1999999999999993</v>
      </c>
      <c r="CH166" s="47">
        <f t="shared" si="194"/>
        <v>7.8</v>
      </c>
      <c r="CI166" s="47">
        <f>IF('[1]Indicator Data'!BR167="No data","x",ROUND(IF('[1]Indicator Data'!BR167&gt;CI$2,0,IF('[1]Indicator Data'!BR167&lt;CI$3,10,(CI$2-'[1]Indicator Data'!BR167)/(CI$2-CI$3)*10)),1))</f>
        <v>0.5</v>
      </c>
      <c r="CJ166" s="47">
        <f>IF('[1]Indicator Data'!BS167="No data","x",ROUND(IF('[1]Indicator Data'!BS167&gt;CJ$2,0,IF('[1]Indicator Data'!BS167&lt;CJ$3,10,(CJ$2-'[1]Indicator Data'!BS167)/(CJ$2-CJ$3)*10)),1))</f>
        <v>1.8</v>
      </c>
      <c r="CK166" s="47" t="str">
        <f>IF('[1]Indicator Data'!AC167="No data","x",ROUND(IF('[1]Indicator Data'!AC167&gt;CK$2,0,IF('[1]Indicator Data'!AC167&lt;CK$3,10,(CK$2-'[1]Indicator Data'!AC167)/(CK$2-CK$3)*10)),1))</f>
        <v>x</v>
      </c>
      <c r="CL166" s="47">
        <f t="shared" si="195"/>
        <v>1.2</v>
      </c>
      <c r="CM166" s="47">
        <f>IF('[1]Indicator Data'!X167="No data","x",ROUND(IF(LOG('[1]Indicator Data'!X167)&gt;CM$2,10,IF(LOG('[1]Indicator Data'!X167)&lt;CM$3,0,10-(CM$2-LOG('[1]Indicator Data'!X167))/(CM$2-CM$3)*10)),1))</f>
        <v>8.5</v>
      </c>
      <c r="CN166" s="47">
        <f>IF('[1]Indicator Data'!Y167="No data","x",ROUND(IF('[1]Indicator Data'!Y167&gt;CN$2,10,IF('[1]Indicator Data'!Y167&lt;CN$3,0,10-(CN$2-'[1]Indicator Data'!Y167)/(CN$2-CN$3)*10)),1))</f>
        <v>2.4</v>
      </c>
      <c r="CO166" s="47">
        <f>IF('[1]Indicator Data'!Z167="No data","x",ROUND(IF('[1]Indicator Data'!Z167&gt;CO$2,10,IF('[1]Indicator Data'!Z167&lt;CO$3,0,10-(CO$2-'[1]Indicator Data'!Z167)/(CO$2-CO$3)*10)),1))</f>
        <v>1.9</v>
      </c>
      <c r="CP166" s="47" t="str">
        <f>IF('[1]Indicator Data'!AA167="No data","x",ROUND(IF('[1]Indicator Data'!AA167&gt;CP$2,10,IF('[1]Indicator Data'!AA167&lt;CP$3,0,10-(CP$2-'[1]Indicator Data'!AA167)/(CP$2-CP$3)*10)),1))</f>
        <v>x</v>
      </c>
      <c r="CQ166" s="47">
        <f t="shared" si="211"/>
        <v>4.3</v>
      </c>
      <c r="CR166" s="47">
        <f t="shared" si="212"/>
        <v>3.3</v>
      </c>
      <c r="CS166" s="47" t="str">
        <f>IF('[1]Indicator Data'!AF167="No data","x",ROUND(IF('[1]Indicator Data'!AF167&gt;CS$2,10,IF('[1]Indicator Data'!AF167&lt;CS$3,0,10-(CS$2-'[1]Indicator Data'!AF167)/(CS$2-CS$3)*10)),1))</f>
        <v>x</v>
      </c>
      <c r="CT166" s="47">
        <f>IF('[1]Indicator Data'!AG167="No data","x",ROUND(IF('[1]Indicator Data'!AG167&gt;CT$2,10,IF('[1]Indicator Data'!AG167&lt;CT$3,0,10-(CT$2-'[1]Indicator Data'!AG167)/(CT$2-CT$3)*10)),1))</f>
        <v>1.8</v>
      </c>
      <c r="CU166" s="47">
        <f t="shared" si="213"/>
        <v>3.7</v>
      </c>
      <c r="CV166" s="47">
        <f>IF('[1]Indicator Data'!AB167="No data","x",ROUND(IF('[1]Indicator Data'!AB167&gt;CV$2,10,IF('[1]Indicator Data'!AB167&lt;CV$3,0,10-(CV$2-'[1]Indicator Data'!AB167)/(CV$2-CV$3)*10)),1))</f>
        <v>0.2</v>
      </c>
      <c r="CW166" s="47">
        <f t="shared" si="214"/>
        <v>0.8</v>
      </c>
      <c r="CX166" s="48">
        <f>IF('[1]Indicator Data'!AD167="No data","x",'[1]Indicator Data'!AD167/'[1]Indicator Data'!$CA167)</f>
        <v>1.727902116680093E-4</v>
      </c>
      <c r="CY166" s="47">
        <f t="shared" si="236"/>
        <v>8.3000000000000007</v>
      </c>
      <c r="CZ166" s="47">
        <f>IF('[1]Indicator Data'!AE167="No data","x",ROUND(IF('[1]Indicator Data'!AE167&gt;CZ$2,0,IF('[1]Indicator Data'!AE167&lt;CZ$3,10,(CZ$2-'[1]Indicator Data'!AE167)/(CZ$2-CZ$3)*10)),1))</f>
        <v>6</v>
      </c>
      <c r="DA166" s="47">
        <f t="shared" si="215"/>
        <v>7.2</v>
      </c>
      <c r="DB166" s="47">
        <f t="shared" si="216"/>
        <v>3.9</v>
      </c>
      <c r="DC166" s="49">
        <f t="shared" si="197"/>
        <v>5.6</v>
      </c>
      <c r="DD166" s="51">
        <f t="shared" si="198"/>
        <v>5.2</v>
      </c>
      <c r="DE166" s="47">
        <f>ROUND(IF('[1]Indicator Data'!AH167=0,0,IF('[1]Indicator Data'!AH167&gt;DE$2,10,IF('[1]Indicator Data'!AH167&lt;DE$3,0,10-(DE$2-'[1]Indicator Data'!AH167)/(DE$2-DE$3)*10))),1)</f>
        <v>1</v>
      </c>
      <c r="DF166" s="47">
        <f>ROUND(IF('[1]Indicator Data'!AI167=0,0,IF(LOG('[1]Indicator Data'!AI167)&gt;LOG(DF$2),10,IF(LOG('[1]Indicator Data'!AI167)&lt;LOG(DF$3),0,10-(LOG(DF$2)-LOG('[1]Indicator Data'!AI167))/(LOG(DF$2)-LOG(DF$3))*10))),1)</f>
        <v>4.9000000000000004</v>
      </c>
      <c r="DG166" s="49">
        <f t="shared" si="199"/>
        <v>3.2</v>
      </c>
      <c r="DH166" s="47">
        <f>'[1]Indicator Data'!AJ167</f>
        <v>0</v>
      </c>
      <c r="DI166" s="47">
        <f>'[1]Indicator Data'!AK167</f>
        <v>0</v>
      </c>
      <c r="DJ166" s="49">
        <f t="shared" si="200"/>
        <v>0</v>
      </c>
      <c r="DK166" s="51">
        <f t="shared" si="201"/>
        <v>2.2000000000000002</v>
      </c>
      <c r="DL166" s="20"/>
      <c r="DM166" s="52"/>
      <c r="DN166" s="6"/>
    </row>
    <row r="167" spans="1:118" x14ac:dyDescent="0.3">
      <c r="A167" s="44" t="str">
        <f>'[1]Indicator Data'!A168</f>
        <v>Sudan</v>
      </c>
      <c r="B167" s="45" t="str">
        <f>'[1]Indicator Data'!B168</f>
        <v>SDN</v>
      </c>
      <c r="C167" s="46">
        <f>ROUND(IF('[1]Indicator Data'!C168=0,0.1,IF(LOG('[1]Indicator Data'!C168)&gt;C$2,10,IF(LOG('[1]Indicator Data'!C168)&lt;C$3,0,10-(C$2-LOG('[1]Indicator Data'!C168))/(C$2-C$3)*10))),1)</f>
        <v>0.1</v>
      </c>
      <c r="D167" s="47">
        <f>ROUND(IF('[1]Indicator Data'!D168=0,0.1,IF(LOG('[1]Indicator Data'!D168)&gt;D$2,10,IF(LOG('[1]Indicator Data'!D168)&lt;D$3,0,10-(D$2-LOG('[1]Indicator Data'!D168))/(D$2-D$3)*10))),1)</f>
        <v>0.1</v>
      </c>
      <c r="E167" s="47">
        <f t="shared" si="158"/>
        <v>0.1</v>
      </c>
      <c r="F167" s="47">
        <f>IF('[1]Indicator Data'!E168="No data",0.1,(ROUND(IF('[1]Indicator Data'!E168=0,0,IF(LOG('[1]Indicator Data'!E168)&gt;F$2,10,IF(LOG('[1]Indicator Data'!E168)&lt;F$3,0,10-(F$2-LOG('[1]Indicator Data'!E168))/(F$2-F$3)*10))),1)))</f>
        <v>9</v>
      </c>
      <c r="G167" s="47">
        <f>ROUND(IF('[1]Indicator Data'!F168=0,0,IF(LOG('[1]Indicator Data'!F168)&gt;G$2,10,IF(LOG('[1]Indicator Data'!F168)&lt;G$3,0,10-(G$2-LOG('[1]Indicator Data'!F168))/(G$2-G$3)*10))),1)</f>
        <v>0</v>
      </c>
      <c r="H167" s="47">
        <f>ROUND(IF('[1]Indicator Data'!G168=0,0,IF(LOG('[1]Indicator Data'!G168)&gt;H$2,10,IF(LOG('[1]Indicator Data'!G168)&lt;H$3,0,10-(H$2-LOG('[1]Indicator Data'!G168))/(H$2-H$3)*10))),1)</f>
        <v>0</v>
      </c>
      <c r="I167" s="47">
        <f>ROUND(IF('[1]Indicator Data'!H168=0,0,IF(LOG('[1]Indicator Data'!H168)&gt;I$2,10,IF(LOG('[1]Indicator Data'!H168)&lt;I$3,0,10-(I$2-LOG('[1]Indicator Data'!H168))/(I$2-I$3)*10))),1)</f>
        <v>0</v>
      </c>
      <c r="J167" s="47">
        <f t="shared" si="159"/>
        <v>0</v>
      </c>
      <c r="K167" s="47">
        <f>ROUND(IF('[1]Indicator Data'!I168=0,0,IF(LOG('[1]Indicator Data'!I168)&gt;K$2,10,IF(LOG('[1]Indicator Data'!I168)&lt;K$3,0,10-(K$2-LOG('[1]Indicator Data'!I168))/(K$2-K$3)*10))),1)</f>
        <v>0</v>
      </c>
      <c r="L167" s="47">
        <f t="shared" si="160"/>
        <v>0</v>
      </c>
      <c r="M167" s="47">
        <f>ROUND(IF('[1]Indicator Data'!J168=0,0,IF(LOG('[1]Indicator Data'!J168)&gt;M$2,10,IF(LOG('[1]Indicator Data'!J168)&lt;M$3,0,10-(M$2-LOG('[1]Indicator Data'!J168))/(M$2-M$3)*10))),1)</f>
        <v>10</v>
      </c>
      <c r="N167" s="48">
        <f>'[1]Indicator Data'!C168/'[1]Indicator Data'!$CB168</f>
        <v>0</v>
      </c>
      <c r="O167" s="48">
        <f>'[1]Indicator Data'!D168/'[1]Indicator Data'!$CB168</f>
        <v>0</v>
      </c>
      <c r="P167" s="48">
        <f>IF(F167=0.1,"x",'[1]Indicator Data'!E168/'[1]Indicator Data'!$CB168)</f>
        <v>9.5534556402667482E-3</v>
      </c>
      <c r="Q167" s="48">
        <f>'[1]Indicator Data'!F168/'[1]Indicator Data'!$CB168</f>
        <v>0</v>
      </c>
      <c r="R167" s="48">
        <f>'[1]Indicator Data'!G168/'[1]Indicator Data'!$CB168</f>
        <v>0</v>
      </c>
      <c r="S167" s="48">
        <f>'[1]Indicator Data'!H168/'[1]Indicator Data'!$CB168</f>
        <v>0</v>
      </c>
      <c r="T167" s="48">
        <f>'[1]Indicator Data'!I168/'[1]Indicator Data'!$CB168</f>
        <v>0</v>
      </c>
      <c r="U167" s="48">
        <f>'[1]Indicator Data'!J168/'[1]Indicator Data'!$CB168</f>
        <v>1.3342782199044077E-2</v>
      </c>
      <c r="V167" s="47">
        <f t="shared" si="217"/>
        <v>0</v>
      </c>
      <c r="W167" s="47">
        <f t="shared" si="218"/>
        <v>0</v>
      </c>
      <c r="X167" s="47">
        <f t="shared" si="163"/>
        <v>0</v>
      </c>
      <c r="Y167" s="47">
        <f t="shared" si="219"/>
        <v>6.4</v>
      </c>
      <c r="Z167" s="47">
        <f t="shared" si="220"/>
        <v>0</v>
      </c>
      <c r="AA167" s="47">
        <f t="shared" si="221"/>
        <v>0</v>
      </c>
      <c r="AB167" s="47">
        <f t="shared" si="222"/>
        <v>0</v>
      </c>
      <c r="AC167" s="47">
        <f t="shared" si="168"/>
        <v>0</v>
      </c>
      <c r="AD167" s="47">
        <f t="shared" si="223"/>
        <v>0</v>
      </c>
      <c r="AE167" s="47">
        <f t="shared" si="170"/>
        <v>0</v>
      </c>
      <c r="AF167" s="47">
        <f t="shared" si="224"/>
        <v>4.4000000000000004</v>
      </c>
      <c r="AG167" s="47">
        <f>ROUND(IF('[1]Indicator Data'!K168=0,0,IF('[1]Indicator Data'!K168&gt;AG$2,10,IF('[1]Indicator Data'!K168&lt;AG$3,0,10-(AG$2-'[1]Indicator Data'!K168)/(AG$2-AG$3)*10))),1)</f>
        <v>6.7</v>
      </c>
      <c r="AH167" s="47">
        <f t="shared" si="225"/>
        <v>0.1</v>
      </c>
      <c r="AI167" s="47">
        <f t="shared" si="225"/>
        <v>0.1</v>
      </c>
      <c r="AJ167" s="47">
        <f t="shared" si="226"/>
        <v>0</v>
      </c>
      <c r="AK167" s="47">
        <f t="shared" si="226"/>
        <v>0</v>
      </c>
      <c r="AL167" s="47">
        <f t="shared" si="174"/>
        <v>0</v>
      </c>
      <c r="AM167" s="47">
        <f t="shared" si="175"/>
        <v>0</v>
      </c>
      <c r="AN167" s="47">
        <f t="shared" si="176"/>
        <v>8.4</v>
      </c>
      <c r="AO167" s="49">
        <f t="shared" si="177"/>
        <v>0.1</v>
      </c>
      <c r="AP167" s="49">
        <f t="shared" si="202"/>
        <v>8</v>
      </c>
      <c r="AQ167" s="49">
        <f t="shared" si="178"/>
        <v>0</v>
      </c>
      <c r="AR167" s="49">
        <f t="shared" si="179"/>
        <v>0</v>
      </c>
      <c r="AS167" s="47">
        <f t="shared" si="180"/>
        <v>7.6</v>
      </c>
      <c r="AT167" s="47">
        <f>IF('[1]Indicator Data'!L168="No data","x",IF('[1]Indicator Data'!CC168&lt;1000,"x",ROUND((IF('[1]Indicator Data'!L168&gt;AT$2,10,IF('[1]Indicator Data'!L168&lt;AT$3,0,10-(AT$2-'[1]Indicator Data'!L168)/(AT$2-AT$3)*10))),1)))</f>
        <v>2.9</v>
      </c>
      <c r="AU167" s="49">
        <f t="shared" si="181"/>
        <v>5.3</v>
      </c>
      <c r="AV167" s="47">
        <f>IF('[1]Indicator Data'!M168="No data","x",ROUND(IF('[1]Indicator Data'!M168=0,0,IF(LOG('[1]Indicator Data'!M168)&gt;AV$2,10,IF(LOG('[1]Indicator Data'!M168)&lt;AV$3,0,10-(AV$2-LOG('[1]Indicator Data'!M168))/(AV$2-AV$3)*10))),1))</f>
        <v>9.1999999999999993</v>
      </c>
      <c r="AW167" s="48">
        <f>IF(AV167="x","x",'[1]Indicator Data'!M168/'[1]Indicator Data'!$CB168)</f>
        <v>0.638855191509348</v>
      </c>
      <c r="AX167" s="47">
        <f t="shared" si="227"/>
        <v>7.1</v>
      </c>
      <c r="AY167" s="47">
        <f t="shared" si="203"/>
        <v>8.3000000000000007</v>
      </c>
      <c r="AZ167" s="47">
        <f>IF('[1]Indicator Data'!N168="No data","x",ROUND(IF('[1]Indicator Data'!N168=0,0,IF(LOG('[1]Indicator Data'!N168)&gt;AZ$2,10,IF(LOG('[1]Indicator Data'!N168)&lt;AZ$3,0,10-(AZ$2-LOG('[1]Indicator Data'!N168))/(AZ$2-AZ$3)*10))),1))</f>
        <v>0</v>
      </c>
      <c r="BA167" s="48">
        <f>IF(AZ167="x","x",'[1]Indicator Data'!N168/'[1]Indicator Data'!$CB168)</f>
        <v>0</v>
      </c>
      <c r="BB167" s="47">
        <f t="shared" si="228"/>
        <v>0</v>
      </c>
      <c r="BC167" s="47">
        <f t="shared" si="204"/>
        <v>0</v>
      </c>
      <c r="BD167" s="47">
        <f>IF('[1]Indicator Data'!O168="No data","x",ROUND(IF('[1]Indicator Data'!O168=0,0,IF(LOG('[1]Indicator Data'!O168)&gt;BD$2,10,IF(LOG('[1]Indicator Data'!O168)&lt;BD$3,0,10-(BD$2-LOG('[1]Indicator Data'!O168))/(BD$2-BD$3)*10))),1))</f>
        <v>0</v>
      </c>
      <c r="BE167" s="48">
        <f>IF(BD167="x","x",'[1]Indicator Data'!O168/'[1]Indicator Data'!$CB168)</f>
        <v>0</v>
      </c>
      <c r="BF167" s="47">
        <f t="shared" si="229"/>
        <v>0</v>
      </c>
      <c r="BG167" s="47">
        <f t="shared" si="205"/>
        <v>0</v>
      </c>
      <c r="BH167" s="47">
        <f>IF('[1]Indicator Data'!P168="No data","x",ROUND(IF('[1]Indicator Data'!P168=0,0,IF(LOG('[1]Indicator Data'!P168)&gt;BH$2,10,IF(LOG('[1]Indicator Data'!P168)&lt;BH$3,0,10-(BH$2-LOG('[1]Indicator Data'!P168))/(BH$2-BH$3)*10))),1))</f>
        <v>0</v>
      </c>
      <c r="BI167" s="48">
        <f>IF(BH167="x","x",'[1]Indicator Data'!P168/'[1]Indicator Data'!$CB168)</f>
        <v>0</v>
      </c>
      <c r="BJ167" s="47">
        <f t="shared" si="230"/>
        <v>0</v>
      </c>
      <c r="BK167" s="47">
        <f t="shared" si="206"/>
        <v>0</v>
      </c>
      <c r="BL167" s="47">
        <f t="shared" si="207"/>
        <v>3.2</v>
      </c>
      <c r="BM167" s="47">
        <f>ROUND(IF('[1]Indicator Data'!Q168=0,0,IF(LOG('[1]Indicator Data'!Q168)&gt;BM$2,10,IF(LOG('[1]Indicator Data'!Q168)&lt;BM$3,0,10-(BM$2-LOG('[1]Indicator Data'!Q168))/(BM$2-BM$3)*10))),1)</f>
        <v>9.4</v>
      </c>
      <c r="BN167" s="50">
        <f>'[1]Indicator Data'!R168</f>
        <v>0.93266771400000004</v>
      </c>
      <c r="BO167" s="47">
        <f t="shared" si="231"/>
        <v>9.3000000000000007</v>
      </c>
      <c r="BP167" s="47">
        <f t="shared" si="187"/>
        <v>9.4</v>
      </c>
      <c r="BQ167" s="47">
        <f>ROUND(IF('[1]Indicator Data'!S168=0,0,IF(LOG('[1]Indicator Data'!S168)&gt;BQ$2,10,IF(LOG('[1]Indicator Data'!S168)&lt;BQ$3,0,10-(BQ$2-LOG('[1]Indicator Data'!S168))/(BQ$2-BQ$3)*10))),1)</f>
        <v>9.4</v>
      </c>
      <c r="BR167" s="50">
        <f>'[1]Indicator Data'!T168</f>
        <v>0.93266771400000004</v>
      </c>
      <c r="BS167" s="47">
        <f t="shared" si="232"/>
        <v>9.3000000000000007</v>
      </c>
      <c r="BT167" s="47">
        <f t="shared" si="189"/>
        <v>9.4</v>
      </c>
      <c r="BU167" s="47">
        <f t="shared" si="190"/>
        <v>9.4</v>
      </c>
      <c r="BV167" s="47">
        <f>ROUND(IF('[1]Indicator Data'!U168=0,0,IF(LOG('[1]Indicator Data'!U168)&gt;BV$2,10,IF(LOG('[1]Indicator Data'!U168)&lt;BV$3,0,10-(BV$2-LOG('[1]Indicator Data'!U168))/(BV$2-BV$3)*10))),1)</f>
        <v>8.6</v>
      </c>
      <c r="BW167" s="48">
        <f>'[1]Indicator Data'!U168/'[1]Indicator Data'!$CB168</f>
        <v>0.27973718819512794</v>
      </c>
      <c r="BX167" s="47">
        <f t="shared" si="233"/>
        <v>3.1</v>
      </c>
      <c r="BY167" s="47">
        <f t="shared" si="208"/>
        <v>6.6</v>
      </c>
      <c r="BZ167" s="47">
        <f>ROUND(IF('[1]Indicator Data'!V168=0,0,IF(LOG('[1]Indicator Data'!V168)&gt;BZ$2,10,IF(LOG('[1]Indicator Data'!V168)&lt;BZ$3,0,10-(BZ$2-LOG('[1]Indicator Data'!V168))/(BZ$2-BZ$3)*10))),1)</f>
        <v>9.4</v>
      </c>
      <c r="CA167" s="48">
        <f>IF('[1]Indicator Data'!V168/'[1]Indicator Data'!$CB168&gt;1,1,'[1]Indicator Data'!V168/'[1]Indicator Data'!$CB168)</f>
        <v>0.94971555037375222</v>
      </c>
      <c r="CB167" s="47">
        <f t="shared" si="234"/>
        <v>9.5</v>
      </c>
      <c r="CC167" s="47">
        <f t="shared" si="209"/>
        <v>9.5</v>
      </c>
      <c r="CD167" s="47">
        <f>ROUND(IF('[1]Indicator Data'!W168=0,0,IF(LOG('[1]Indicator Data'!W168)&gt;CD$2,10,IF(LOG('[1]Indicator Data'!W168)&lt;CD$3,0,10-(CD$2-LOG('[1]Indicator Data'!W168))/(CD$2-CD$3)*10))),1)</f>
        <v>8.6999999999999993</v>
      </c>
      <c r="CE167" s="48">
        <f>'[1]Indicator Data'!W168/'[1]Indicator Data'!$CB168</f>
        <v>0.32323777875502785</v>
      </c>
      <c r="CF167" s="47">
        <f t="shared" si="235"/>
        <v>3.2</v>
      </c>
      <c r="CG167" s="47">
        <f t="shared" si="210"/>
        <v>6.7</v>
      </c>
      <c r="CH167" s="47">
        <f t="shared" si="194"/>
        <v>8.4</v>
      </c>
      <c r="CI167" s="47">
        <f>IF('[1]Indicator Data'!BR168="No data","x",ROUND(IF('[1]Indicator Data'!BR168&gt;CI$2,0,IF('[1]Indicator Data'!BR168&lt;CI$3,10,(CI$2-'[1]Indicator Data'!BR168)/(CI$2-CI$3)*10)),1))</f>
        <v>7</v>
      </c>
      <c r="CJ167" s="47">
        <f>IF('[1]Indicator Data'!BS168="No data","x",ROUND(IF('[1]Indicator Data'!BS168&gt;CJ$2,0,IF('[1]Indicator Data'!BS168&lt;CJ$3,10,(CJ$2-'[1]Indicator Data'!BS168)/(CJ$2-CJ$3)*10)),1))</f>
        <v>6.6</v>
      </c>
      <c r="CK167" s="47">
        <f>IF('[1]Indicator Data'!AC168="No data","x",ROUND(IF('[1]Indicator Data'!AC168&gt;CK$2,0,IF('[1]Indicator Data'!AC168&lt;CK$3,10,(CK$2-'[1]Indicator Data'!AC168)/(CK$2-CK$3)*10)),1))</f>
        <v>7.7</v>
      </c>
      <c r="CL167" s="47">
        <f t="shared" si="195"/>
        <v>7.1</v>
      </c>
      <c r="CM167" s="47">
        <f>IF('[1]Indicator Data'!X168="No data","x",ROUND(IF(LOG('[1]Indicator Data'!X168)&gt;CM$2,10,IF(LOG('[1]Indicator Data'!X168)&lt;CM$3,0,10-(CM$2-LOG('[1]Indicator Data'!X168))/(CM$2-CM$3)*10)),1))</f>
        <v>4.2</v>
      </c>
      <c r="CN167" s="47">
        <f>IF('[1]Indicator Data'!Y168="No data","x",ROUND(IF('[1]Indicator Data'!Y168&gt;CN$2,10,IF('[1]Indicator Data'!Y168&lt;CN$3,0,10-(CN$2-'[1]Indicator Data'!Y168)/(CN$2-CN$3)*10)),1))</f>
        <v>6.6</v>
      </c>
      <c r="CO167" s="47">
        <f>IF('[1]Indicator Data'!Z168="No data","x",ROUND(IF('[1]Indicator Data'!Z168&gt;CO$2,10,IF('[1]Indicator Data'!Z168&lt;CO$3,0,10-(CO$2-'[1]Indicator Data'!Z168)/(CO$2-CO$3)*10)),1))</f>
        <v>3.5</v>
      </c>
      <c r="CP167" s="47">
        <f>IF('[1]Indicator Data'!AA168="No data","x",ROUND(IF('[1]Indicator Data'!AA168&gt;CP$2,10,IF('[1]Indicator Data'!AA168&lt;CP$3,0,10-(CP$2-'[1]Indicator Data'!AA168)/(CP$2-CP$3)*10)),1))</f>
        <v>9</v>
      </c>
      <c r="CQ167" s="47">
        <f t="shared" si="211"/>
        <v>5.8</v>
      </c>
      <c r="CR167" s="47">
        <f t="shared" si="212"/>
        <v>6.2</v>
      </c>
      <c r="CS167" s="47">
        <f>IF('[1]Indicator Data'!AF168="No data","x",ROUND(IF('[1]Indicator Data'!AF168&gt;CS$2,10,IF('[1]Indicator Data'!AF168&lt;CS$3,0,10-(CS$2-'[1]Indicator Data'!AF168)/(CS$2-CS$3)*10)),1))</f>
        <v>9.8000000000000007</v>
      </c>
      <c r="CT167" s="47">
        <f>IF('[1]Indicator Data'!AG168="No data","x",ROUND(IF('[1]Indicator Data'!AG168&gt;CT$2,10,IF('[1]Indicator Data'!AG168&lt;CT$3,0,10-(CT$2-'[1]Indicator Data'!AG168)/(CT$2-CT$3)*10)),1))</f>
        <v>6.3</v>
      </c>
      <c r="CU167" s="47">
        <f t="shared" si="213"/>
        <v>6.6</v>
      </c>
      <c r="CV167" s="47">
        <f>IF('[1]Indicator Data'!AB168="No data","x",ROUND(IF('[1]Indicator Data'!AB168&gt;CV$2,10,IF('[1]Indicator Data'!AB168&lt;CV$3,0,10-(CV$2-'[1]Indicator Data'!AB168)/(CV$2-CV$3)*10)),1))</f>
        <v>8.1</v>
      </c>
      <c r="CW167" s="47">
        <f t="shared" si="214"/>
        <v>7.4</v>
      </c>
      <c r="CX167" s="48">
        <f>IF('[1]Indicator Data'!AD168="No data","x",'[1]Indicator Data'!AD168/'[1]Indicator Data'!$CA168)</f>
        <v>2.6518115957645727E-4</v>
      </c>
      <c r="CY167" s="47">
        <f t="shared" si="236"/>
        <v>7.3</v>
      </c>
      <c r="CZ167" s="47">
        <f>IF('[1]Indicator Data'!AE168="No data","x",ROUND(IF('[1]Indicator Data'!AE168&gt;CZ$2,0,IF('[1]Indicator Data'!AE168&lt;CZ$3,10,(CZ$2-'[1]Indicator Data'!AE168)/(CZ$2-CZ$3)*10)),1))</f>
        <v>2</v>
      </c>
      <c r="DA167" s="47">
        <f t="shared" si="215"/>
        <v>4.7</v>
      </c>
      <c r="DB167" s="47">
        <f t="shared" si="216"/>
        <v>6.2</v>
      </c>
      <c r="DC167" s="49">
        <f t="shared" si="197"/>
        <v>6.3</v>
      </c>
      <c r="DD167" s="51">
        <f t="shared" si="198"/>
        <v>4.0999999999999996</v>
      </c>
      <c r="DE167" s="47">
        <f>ROUND(IF('[1]Indicator Data'!AH168=0,0,IF('[1]Indicator Data'!AH168&gt;DE$2,10,IF('[1]Indicator Data'!AH168&lt;DE$3,0,10-(DE$2-'[1]Indicator Data'!AH168)/(DE$2-DE$3)*10))),1)</f>
        <v>10</v>
      </c>
      <c r="DF167" s="47">
        <f>ROUND(IF('[1]Indicator Data'!AI168=0,0,IF(LOG('[1]Indicator Data'!AI168)&gt;LOG(DF$2),10,IF(LOG('[1]Indicator Data'!AI168)&lt;LOG(DF$3),0,10-(LOG(DF$2)-LOG('[1]Indicator Data'!AI168))/(LOG(DF$2)-LOG(DF$3))*10))),1)</f>
        <v>9.9</v>
      </c>
      <c r="DG167" s="49">
        <f t="shared" si="199"/>
        <v>10</v>
      </c>
      <c r="DH167" s="47">
        <f>'[1]Indicator Data'!AJ168</f>
        <v>0</v>
      </c>
      <c r="DI167" s="47">
        <f>'[1]Indicator Data'!AK168</f>
        <v>4</v>
      </c>
      <c r="DJ167" s="49">
        <f t="shared" si="200"/>
        <v>7</v>
      </c>
      <c r="DK167" s="51">
        <f t="shared" si="201"/>
        <v>7</v>
      </c>
      <c r="DL167" s="20"/>
      <c r="DM167" s="52"/>
      <c r="DN167" s="6"/>
    </row>
    <row r="168" spans="1:118" x14ac:dyDescent="0.3">
      <c r="A168" s="44" t="str">
        <f>'[1]Indicator Data'!A169</f>
        <v>Suriname</v>
      </c>
      <c r="B168" s="45" t="str">
        <f>'[1]Indicator Data'!B169</f>
        <v>SUR</v>
      </c>
      <c r="C168" s="46">
        <f>ROUND(IF('[1]Indicator Data'!C169=0,0.1,IF(LOG('[1]Indicator Data'!C169)&gt;C$2,10,IF(LOG('[1]Indicator Data'!C169)&lt;C$3,0,10-(C$2-LOG('[1]Indicator Data'!C169))/(C$2-C$3)*10))),1)</f>
        <v>0.1</v>
      </c>
      <c r="D168" s="47">
        <f>ROUND(IF('[1]Indicator Data'!D169=0,0.1,IF(LOG('[1]Indicator Data'!D169)&gt;D$2,10,IF(LOG('[1]Indicator Data'!D169)&lt;D$3,0,10-(D$2-LOG('[1]Indicator Data'!D169))/(D$2-D$3)*10))),1)</f>
        <v>0.1</v>
      </c>
      <c r="E168" s="47">
        <f t="shared" si="158"/>
        <v>0.1</v>
      </c>
      <c r="F168" s="47">
        <f>IF('[1]Indicator Data'!E169="No data",0.1,(ROUND(IF('[1]Indicator Data'!E169=0,0,IF(LOG('[1]Indicator Data'!E169)&gt;F$2,10,IF(LOG('[1]Indicator Data'!E169)&lt;F$3,0,10-(F$2-LOG('[1]Indicator Data'!E169))/(F$2-F$3)*10))),1)))</f>
        <v>5.4</v>
      </c>
      <c r="G168" s="47">
        <f>ROUND(IF('[1]Indicator Data'!F169=0,0,IF(LOG('[1]Indicator Data'!F169)&gt;G$2,10,IF(LOG('[1]Indicator Data'!F169)&lt;G$3,0,10-(G$2-LOG('[1]Indicator Data'!F169))/(G$2-G$3)*10))),1)</f>
        <v>1.9</v>
      </c>
      <c r="H168" s="47">
        <f>ROUND(IF('[1]Indicator Data'!G169=0,0,IF(LOG('[1]Indicator Data'!G169)&gt;H$2,10,IF(LOG('[1]Indicator Data'!G169)&lt;H$3,0,10-(H$2-LOG('[1]Indicator Data'!G169))/(H$2-H$3)*10))),1)</f>
        <v>0</v>
      </c>
      <c r="I168" s="47">
        <f>ROUND(IF('[1]Indicator Data'!H169=0,0,IF(LOG('[1]Indicator Data'!H169)&gt;I$2,10,IF(LOG('[1]Indicator Data'!H169)&lt;I$3,0,10-(I$2-LOG('[1]Indicator Data'!H169))/(I$2-I$3)*10))),1)</f>
        <v>0</v>
      </c>
      <c r="J168" s="47">
        <f t="shared" si="159"/>
        <v>0</v>
      </c>
      <c r="K168" s="47">
        <f>ROUND(IF('[1]Indicator Data'!I169=0,0,IF(LOG('[1]Indicator Data'!I169)&gt;K$2,10,IF(LOG('[1]Indicator Data'!I169)&lt;K$3,0,10-(K$2-LOG('[1]Indicator Data'!I169))/(K$2-K$3)*10))),1)</f>
        <v>0</v>
      </c>
      <c r="L168" s="47">
        <f t="shared" si="160"/>
        <v>0</v>
      </c>
      <c r="M168" s="47">
        <f>ROUND(IF('[1]Indicator Data'!J169=0,0,IF(LOG('[1]Indicator Data'!J169)&gt;M$2,10,IF(LOG('[1]Indicator Data'!J169)&lt;M$3,0,10-(M$2-LOG('[1]Indicator Data'!J169))/(M$2-M$3)*10))),1)</f>
        <v>0</v>
      </c>
      <c r="N168" s="48">
        <f>'[1]Indicator Data'!C169/'[1]Indicator Data'!$CB169</f>
        <v>0</v>
      </c>
      <c r="O168" s="48">
        <f>'[1]Indicator Data'!D169/'[1]Indicator Data'!$CB169</f>
        <v>0</v>
      </c>
      <c r="P168" s="48">
        <f>IF(F168=0.1,"x",'[1]Indicator Data'!E169/'[1]Indicator Data'!$CB169)</f>
        <v>2.7647051494326703E-2</v>
      </c>
      <c r="Q168" s="48">
        <f>'[1]Indicator Data'!F169/'[1]Indicator Data'!$CB169</f>
        <v>2.6211400482511272E-7</v>
      </c>
      <c r="R168" s="48">
        <f>'[1]Indicator Data'!G169/'[1]Indicator Data'!$CB169</f>
        <v>0</v>
      </c>
      <c r="S168" s="48">
        <f>'[1]Indicator Data'!H169/'[1]Indicator Data'!$CB169</f>
        <v>0</v>
      </c>
      <c r="T168" s="48">
        <f>'[1]Indicator Data'!I169/'[1]Indicator Data'!$CB169</f>
        <v>0</v>
      </c>
      <c r="U168" s="48">
        <f>'[1]Indicator Data'!J169/'[1]Indicator Data'!$CB169</f>
        <v>0</v>
      </c>
      <c r="V168" s="47">
        <f t="shared" si="217"/>
        <v>0</v>
      </c>
      <c r="W168" s="47">
        <f t="shared" si="218"/>
        <v>0</v>
      </c>
      <c r="X168" s="47">
        <f t="shared" si="163"/>
        <v>0</v>
      </c>
      <c r="Y168" s="47">
        <f t="shared" si="219"/>
        <v>10</v>
      </c>
      <c r="Z168" s="47">
        <f t="shared" si="220"/>
        <v>4.3</v>
      </c>
      <c r="AA168" s="47">
        <f t="shared" si="221"/>
        <v>0</v>
      </c>
      <c r="AB168" s="47">
        <f t="shared" si="222"/>
        <v>0</v>
      </c>
      <c r="AC168" s="47">
        <f t="shared" si="168"/>
        <v>0</v>
      </c>
      <c r="AD168" s="47">
        <f t="shared" si="223"/>
        <v>0</v>
      </c>
      <c r="AE168" s="47">
        <f t="shared" si="170"/>
        <v>0</v>
      </c>
      <c r="AF168" s="47">
        <f t="shared" si="224"/>
        <v>0</v>
      </c>
      <c r="AG168" s="47">
        <f>ROUND(IF('[1]Indicator Data'!K169=0,0,IF('[1]Indicator Data'!K169&gt;AG$2,10,IF('[1]Indicator Data'!K169&lt;AG$3,0,10-(AG$2-'[1]Indicator Data'!K169)/(AG$2-AG$3)*10))),1)</f>
        <v>0</v>
      </c>
      <c r="AH168" s="47">
        <f t="shared" si="225"/>
        <v>0.1</v>
      </c>
      <c r="AI168" s="47">
        <f t="shared" si="225"/>
        <v>0.1</v>
      </c>
      <c r="AJ168" s="47">
        <f t="shared" si="226"/>
        <v>0</v>
      </c>
      <c r="AK168" s="47">
        <f t="shared" si="226"/>
        <v>0</v>
      </c>
      <c r="AL168" s="47">
        <f t="shared" si="174"/>
        <v>0</v>
      </c>
      <c r="AM168" s="47">
        <f t="shared" si="175"/>
        <v>0</v>
      </c>
      <c r="AN168" s="47">
        <f t="shared" si="176"/>
        <v>0</v>
      </c>
      <c r="AO168" s="49">
        <f t="shared" si="177"/>
        <v>0.1</v>
      </c>
      <c r="AP168" s="49">
        <f t="shared" si="202"/>
        <v>8.6</v>
      </c>
      <c r="AQ168" s="49">
        <f t="shared" si="178"/>
        <v>3.2</v>
      </c>
      <c r="AR168" s="49">
        <f t="shared" si="179"/>
        <v>0</v>
      </c>
      <c r="AS168" s="47">
        <f t="shared" si="180"/>
        <v>0</v>
      </c>
      <c r="AT168" s="47">
        <f>IF('[1]Indicator Data'!L169="No data","x",IF('[1]Indicator Data'!CC169&lt;1000,"x",ROUND((IF('[1]Indicator Data'!L169&gt;AT$2,10,IF('[1]Indicator Data'!L169&lt;AT$3,0,10-(AT$2-'[1]Indicator Data'!L169)/(AT$2-AT$3)*10))),1)))</f>
        <v>2.9</v>
      </c>
      <c r="AU168" s="49">
        <f t="shared" si="181"/>
        <v>1.5</v>
      </c>
      <c r="AV168" s="47" t="str">
        <f>IF('[1]Indicator Data'!M169="No data","x",ROUND(IF('[1]Indicator Data'!M169=0,0,IF(LOG('[1]Indicator Data'!M169)&gt;AV$2,10,IF(LOG('[1]Indicator Data'!M169)&lt;AV$3,0,10-(AV$2-LOG('[1]Indicator Data'!M169))/(AV$2-AV$3)*10))),1))</f>
        <v>x</v>
      </c>
      <c r="AW168" s="48" t="str">
        <f>IF(AV168="x","x",'[1]Indicator Data'!M169/'[1]Indicator Data'!$CB169)</f>
        <v>x</v>
      </c>
      <c r="AX168" s="47" t="str">
        <f t="shared" si="227"/>
        <v>x</v>
      </c>
      <c r="AY168" s="47" t="str">
        <f t="shared" si="203"/>
        <v>x</v>
      </c>
      <c r="AZ168" s="47" t="str">
        <f>IF('[1]Indicator Data'!N169="No data","x",ROUND(IF('[1]Indicator Data'!N169=0,0,IF(LOG('[1]Indicator Data'!N169)&gt;AZ$2,10,IF(LOG('[1]Indicator Data'!N169)&lt;AZ$3,0,10-(AZ$2-LOG('[1]Indicator Data'!N169))/(AZ$2-AZ$3)*10))),1))</f>
        <v>x</v>
      </c>
      <c r="BA168" s="48" t="str">
        <f>IF(AZ168="x","x",'[1]Indicator Data'!N169/'[1]Indicator Data'!$CB169)</f>
        <v>x</v>
      </c>
      <c r="BB168" s="47" t="str">
        <f t="shared" si="228"/>
        <v>x</v>
      </c>
      <c r="BC168" s="47" t="str">
        <f t="shared" si="204"/>
        <v>x</v>
      </c>
      <c r="BD168" s="47" t="str">
        <f>IF('[1]Indicator Data'!O169="No data","x",ROUND(IF('[1]Indicator Data'!O169=0,0,IF(LOG('[1]Indicator Data'!O169)&gt;BD$2,10,IF(LOG('[1]Indicator Data'!O169)&lt;BD$3,0,10-(BD$2-LOG('[1]Indicator Data'!O169))/(BD$2-BD$3)*10))),1))</f>
        <v>x</v>
      </c>
      <c r="BE168" s="48" t="str">
        <f>IF(BD168="x","x",'[1]Indicator Data'!O169/'[1]Indicator Data'!$CB169)</f>
        <v>x</v>
      </c>
      <c r="BF168" s="47" t="str">
        <f t="shared" si="229"/>
        <v>x</v>
      </c>
      <c r="BG168" s="47" t="str">
        <f t="shared" si="205"/>
        <v>x</v>
      </c>
      <c r="BH168" s="47" t="str">
        <f>IF('[1]Indicator Data'!P169="No data","x",ROUND(IF('[1]Indicator Data'!P169=0,0,IF(LOG('[1]Indicator Data'!P169)&gt;BH$2,10,IF(LOG('[1]Indicator Data'!P169)&lt;BH$3,0,10-(BH$2-LOG('[1]Indicator Data'!P169))/(BH$2-BH$3)*10))),1))</f>
        <v>x</v>
      </c>
      <c r="BI168" s="48" t="str">
        <f>IF(BH168="x","x",'[1]Indicator Data'!P169/'[1]Indicator Data'!$CB169)</f>
        <v>x</v>
      </c>
      <c r="BJ168" s="47" t="str">
        <f t="shared" si="230"/>
        <v>x</v>
      </c>
      <c r="BK168" s="47" t="str">
        <f t="shared" si="206"/>
        <v>x</v>
      </c>
      <c r="BL168" s="47" t="str">
        <f t="shared" si="207"/>
        <v>x</v>
      </c>
      <c r="BM168" s="47">
        <f>ROUND(IF('[1]Indicator Data'!Q169=0,0,IF(LOG('[1]Indicator Data'!Q169)&gt;BM$2,10,IF(LOG('[1]Indicator Data'!Q169)&lt;BM$3,0,10-(BM$2-LOG('[1]Indicator Data'!Q169))/(BM$2-BM$3)*10))),1)</f>
        <v>6.8</v>
      </c>
      <c r="BN168" s="50">
        <f>'[1]Indicator Data'!R169</f>
        <v>1</v>
      </c>
      <c r="BO168" s="47">
        <f t="shared" si="231"/>
        <v>10</v>
      </c>
      <c r="BP168" s="47">
        <f t="shared" si="187"/>
        <v>8.9</v>
      </c>
      <c r="BQ168" s="47">
        <f>ROUND(IF('[1]Indicator Data'!S169=0,0,IF(LOG('[1]Indicator Data'!S169)&gt;BQ$2,10,IF(LOG('[1]Indicator Data'!S169)&lt;BQ$3,0,10-(BQ$2-LOG('[1]Indicator Data'!S169))/(BQ$2-BQ$3)*10))),1)</f>
        <v>6.5</v>
      </c>
      <c r="BR168" s="50">
        <f>'[1]Indicator Data'!T169</f>
        <v>0.56775695900000001</v>
      </c>
      <c r="BS168" s="47">
        <f t="shared" si="232"/>
        <v>5.7</v>
      </c>
      <c r="BT168" s="47">
        <f t="shared" si="189"/>
        <v>6.1</v>
      </c>
      <c r="BU168" s="47">
        <f t="shared" si="190"/>
        <v>7.8</v>
      </c>
      <c r="BV168" s="47">
        <f>ROUND(IF('[1]Indicator Data'!U169=0,0,IF(LOG('[1]Indicator Data'!U169)&gt;BV$2,10,IF(LOG('[1]Indicator Data'!U169)&lt;BV$3,0,10-(BV$2-LOG('[1]Indicator Data'!U169))/(BV$2-BV$3)*10))),1)</f>
        <v>6.8</v>
      </c>
      <c r="BW168" s="48">
        <f>'[1]Indicator Data'!U169/'[1]Indicator Data'!$CB169</f>
        <v>0.99616058359129411</v>
      </c>
      <c r="BX168" s="47">
        <f t="shared" si="233"/>
        <v>10</v>
      </c>
      <c r="BY168" s="47">
        <f t="shared" si="208"/>
        <v>8.9</v>
      </c>
      <c r="BZ168" s="47">
        <f>ROUND(IF('[1]Indicator Data'!V169=0,0,IF(LOG('[1]Indicator Data'!V169)&gt;BZ$2,10,IF(LOG('[1]Indicator Data'!V169)&lt;BZ$3,0,10-(BZ$2-LOG('[1]Indicator Data'!V169))/(BZ$2-BZ$3)*10))),1)</f>
        <v>6.8</v>
      </c>
      <c r="CA168" s="48">
        <f>IF('[1]Indicator Data'!V169/'[1]Indicator Data'!$CB169&gt;1,1,'[1]Indicator Data'!V169/'[1]Indicator Data'!$CB169)</f>
        <v>0.98095136872241573</v>
      </c>
      <c r="CB168" s="47">
        <f t="shared" si="234"/>
        <v>9.8000000000000007</v>
      </c>
      <c r="CC168" s="47">
        <f t="shared" si="209"/>
        <v>8.6999999999999993</v>
      </c>
      <c r="CD168" s="47">
        <f>ROUND(IF('[1]Indicator Data'!W169=0,0,IF(LOG('[1]Indicator Data'!W169)&gt;CD$2,10,IF(LOG('[1]Indicator Data'!W169)&lt;CD$3,0,10-(CD$2-LOG('[1]Indicator Data'!W169))/(CD$2-CD$3)*10))),1)</f>
        <v>6.8</v>
      </c>
      <c r="CE168" s="48">
        <f>'[1]Indicator Data'!W169/'[1]Indicator Data'!$CB169</f>
        <v>0.99926707929686998</v>
      </c>
      <c r="CF168" s="47">
        <f t="shared" si="235"/>
        <v>10</v>
      </c>
      <c r="CG168" s="47">
        <f t="shared" si="210"/>
        <v>8.9</v>
      </c>
      <c r="CH168" s="47">
        <f t="shared" si="194"/>
        <v>8.6</v>
      </c>
      <c r="CI168" s="47">
        <f>IF('[1]Indicator Data'!BR169="No data","x",ROUND(IF('[1]Indicator Data'!BR169&gt;CI$2,0,IF('[1]Indicator Data'!BR169&lt;CI$3,10,(CI$2-'[1]Indicator Data'!BR169)/(CI$2-CI$3)*10)),1))</f>
        <v>1.7</v>
      </c>
      <c r="CJ168" s="47">
        <f>IF('[1]Indicator Data'!BS169="No data","x",ROUND(IF('[1]Indicator Data'!BS169&gt;CJ$2,0,IF('[1]Indicator Data'!BS169&lt;CJ$3,10,(CJ$2-'[1]Indicator Data'!BS169)/(CJ$2-CJ$3)*10)),1))</f>
        <v>0.8</v>
      </c>
      <c r="CK168" s="47">
        <f>IF('[1]Indicator Data'!AC169="No data","x",ROUND(IF('[1]Indicator Data'!AC169&gt;CK$2,0,IF('[1]Indicator Data'!AC169&lt;CK$3,10,(CK$2-'[1]Indicator Data'!AC169)/(CK$2-CK$3)*10)),1))</f>
        <v>3.2</v>
      </c>
      <c r="CL168" s="47">
        <f t="shared" si="195"/>
        <v>1.9</v>
      </c>
      <c r="CM168" s="47">
        <f>IF('[1]Indicator Data'!X169="No data","x",ROUND(IF(LOG('[1]Indicator Data'!X169)&gt;CM$2,10,IF(LOG('[1]Indicator Data'!X169)&lt;CM$3,0,10-(CM$2-LOG('[1]Indicator Data'!X169))/(CM$2-CM$3)*10)),1))</f>
        <v>1.9</v>
      </c>
      <c r="CN168" s="47">
        <f>IF('[1]Indicator Data'!Y169="No data","x",ROUND(IF('[1]Indicator Data'!Y169&gt;CN$2,10,IF('[1]Indicator Data'!Y169&lt;CN$3,0,10-(CN$2-'[1]Indicator Data'!Y169)/(CN$2-CN$3)*10)),1))</f>
        <v>2</v>
      </c>
      <c r="CO168" s="47">
        <f>IF('[1]Indicator Data'!Z169="No data","x",ROUND(IF('[1]Indicator Data'!Z169&gt;CO$2,10,IF('[1]Indicator Data'!Z169&lt;CO$3,0,10-(CO$2-'[1]Indicator Data'!Z169)/(CO$2-CO$3)*10)),1))</f>
        <v>6.6</v>
      </c>
      <c r="CP168" s="47" t="str">
        <f>IF('[1]Indicator Data'!AA169="No data","x",ROUND(IF('[1]Indicator Data'!AA169&gt;CP$2,10,IF('[1]Indicator Data'!AA169&lt;CP$3,0,10-(CP$2-'[1]Indicator Data'!AA169)/(CP$2-CP$3)*10)),1))</f>
        <v>x</v>
      </c>
      <c r="CQ168" s="47">
        <f t="shared" si="211"/>
        <v>3.5</v>
      </c>
      <c r="CR168" s="47">
        <f t="shared" si="212"/>
        <v>3</v>
      </c>
      <c r="CS168" s="47">
        <f>IF('[1]Indicator Data'!AF169="No data","x",ROUND(IF('[1]Indicator Data'!AF169&gt;CS$2,10,IF('[1]Indicator Data'!AF169&lt;CS$3,0,10-(CS$2-'[1]Indicator Data'!AF169)/(CS$2-CS$3)*10)),1))</f>
        <v>0.7</v>
      </c>
      <c r="CT168" s="47">
        <f>IF('[1]Indicator Data'!AG169="No data","x",ROUND(IF('[1]Indicator Data'!AG169&gt;CT$2,10,IF('[1]Indicator Data'!AG169&lt;CT$3,0,10-(CT$2-'[1]Indicator Data'!AG169)/(CT$2-CT$3)*10)),1))</f>
        <v>2.6</v>
      </c>
      <c r="CU168" s="47">
        <f t="shared" si="213"/>
        <v>2.8</v>
      </c>
      <c r="CV168" s="47">
        <f>IF('[1]Indicator Data'!AB169="No data","x",ROUND(IF('[1]Indicator Data'!AB169&gt;CV$2,10,IF('[1]Indicator Data'!AB169&lt;CV$3,0,10-(CV$2-'[1]Indicator Data'!AB169)/(CV$2-CV$3)*10)),1))</f>
        <v>0.9</v>
      </c>
      <c r="CW168" s="47">
        <f t="shared" si="214"/>
        <v>1.7</v>
      </c>
      <c r="CX168" s="48">
        <f>IF('[1]Indicator Data'!AD169="No data","x",'[1]Indicator Data'!AD169/'[1]Indicator Data'!$CA169)</f>
        <v>1.159155452974086E-4</v>
      </c>
      <c r="CY168" s="47">
        <f t="shared" si="236"/>
        <v>8.8000000000000007</v>
      </c>
      <c r="CZ168" s="47">
        <f>IF('[1]Indicator Data'!AE169="No data","x",ROUND(IF('[1]Indicator Data'!AE169&gt;CZ$2,0,IF('[1]Indicator Data'!AE169&lt;CZ$3,10,(CZ$2-'[1]Indicator Data'!AE169)/(CZ$2-CZ$3)*10)),1))</f>
        <v>2</v>
      </c>
      <c r="DA168" s="47">
        <f t="shared" si="215"/>
        <v>5.4</v>
      </c>
      <c r="DB168" s="47">
        <f t="shared" si="216"/>
        <v>3.3</v>
      </c>
      <c r="DC168" s="49">
        <f t="shared" si="197"/>
        <v>5.7</v>
      </c>
      <c r="DD168" s="51">
        <f t="shared" si="198"/>
        <v>4</v>
      </c>
      <c r="DE168" s="47">
        <f>ROUND(IF('[1]Indicator Data'!AH169=0,0,IF('[1]Indicator Data'!AH169&gt;DE$2,10,IF('[1]Indicator Data'!AH169&lt;DE$3,0,10-(DE$2-'[1]Indicator Data'!AH169)/(DE$2-DE$3)*10))),1)</f>
        <v>0.2</v>
      </c>
      <c r="DF168" s="47">
        <f>ROUND(IF('[1]Indicator Data'!AI169=0,0,IF(LOG('[1]Indicator Data'!AI169)&gt;LOG(DF$2),10,IF(LOG('[1]Indicator Data'!AI169)&lt;LOG(DF$3),0,10-(LOG(DF$2)-LOG('[1]Indicator Data'!AI169))/(LOG(DF$2)-LOG(DF$3))*10))),1)</f>
        <v>1.8</v>
      </c>
      <c r="DG168" s="49">
        <f t="shared" si="199"/>
        <v>1</v>
      </c>
      <c r="DH168" s="47">
        <f>'[1]Indicator Data'!AJ169</f>
        <v>0</v>
      </c>
      <c r="DI168" s="47">
        <f>'[1]Indicator Data'!AK169</f>
        <v>0</v>
      </c>
      <c r="DJ168" s="49">
        <f t="shared" si="200"/>
        <v>0</v>
      </c>
      <c r="DK168" s="51">
        <f t="shared" si="201"/>
        <v>0.7</v>
      </c>
      <c r="DL168" s="20"/>
      <c r="DM168" s="52"/>
      <c r="DN168" s="6"/>
    </row>
    <row r="169" spans="1:118" x14ac:dyDescent="0.3">
      <c r="A169" s="44" t="str">
        <f>'[1]Indicator Data'!A170</f>
        <v>Sweden</v>
      </c>
      <c r="B169" s="45" t="str">
        <f>'[1]Indicator Data'!B170</f>
        <v>SWE</v>
      </c>
      <c r="C169" s="46">
        <f>ROUND(IF('[1]Indicator Data'!C170=0,0.1,IF(LOG('[1]Indicator Data'!C170)&gt;C$2,10,IF(LOG('[1]Indicator Data'!C170)&lt;C$3,0,10-(C$2-LOG('[1]Indicator Data'!C170))/(C$2-C$3)*10))),1)</f>
        <v>0.1</v>
      </c>
      <c r="D169" s="47">
        <f>ROUND(IF('[1]Indicator Data'!D170=0,0.1,IF(LOG('[1]Indicator Data'!D170)&gt;D$2,10,IF(LOG('[1]Indicator Data'!D170)&lt;D$3,0,10-(D$2-LOG('[1]Indicator Data'!D170))/(D$2-D$3)*10))),1)</f>
        <v>0.1</v>
      </c>
      <c r="E169" s="47">
        <f t="shared" si="158"/>
        <v>0.1</v>
      </c>
      <c r="F169" s="47">
        <f>IF('[1]Indicator Data'!E170="No data",0.1,(ROUND(IF('[1]Indicator Data'!E170=0,0,IF(LOG('[1]Indicator Data'!E170)&gt;F$2,10,IF(LOG('[1]Indicator Data'!E170)&lt;F$3,0,10-(F$2-LOG('[1]Indicator Data'!E170))/(F$2-F$3)*10))),1)))</f>
        <v>5.0999999999999996</v>
      </c>
      <c r="G169" s="47">
        <f>ROUND(IF('[1]Indicator Data'!F170=0,0,IF(LOG('[1]Indicator Data'!F170)&gt;G$2,10,IF(LOG('[1]Indicator Data'!F170)&lt;G$3,0,10-(G$2-LOG('[1]Indicator Data'!F170))/(G$2-G$3)*10))),1)</f>
        <v>0</v>
      </c>
      <c r="H169" s="47">
        <f>ROUND(IF('[1]Indicator Data'!G170=0,0,IF(LOG('[1]Indicator Data'!G170)&gt;H$2,10,IF(LOG('[1]Indicator Data'!G170)&lt;H$3,0,10-(H$2-LOG('[1]Indicator Data'!G170))/(H$2-H$3)*10))),1)</f>
        <v>0</v>
      </c>
      <c r="I169" s="47">
        <f>ROUND(IF('[1]Indicator Data'!H170=0,0,IF(LOG('[1]Indicator Data'!H170)&gt;I$2,10,IF(LOG('[1]Indicator Data'!H170)&lt;I$3,0,10-(I$2-LOG('[1]Indicator Data'!H170))/(I$2-I$3)*10))),1)</f>
        <v>0</v>
      </c>
      <c r="J169" s="47">
        <f t="shared" si="159"/>
        <v>0</v>
      </c>
      <c r="K169" s="47">
        <f>ROUND(IF('[1]Indicator Data'!I170=0,0,IF(LOG('[1]Indicator Data'!I170)&gt;K$2,10,IF(LOG('[1]Indicator Data'!I170)&lt;K$3,0,10-(K$2-LOG('[1]Indicator Data'!I170))/(K$2-K$3)*10))),1)</f>
        <v>0</v>
      </c>
      <c r="L169" s="47">
        <f t="shared" si="160"/>
        <v>0</v>
      </c>
      <c r="M169" s="47">
        <f>ROUND(IF('[1]Indicator Data'!J170=0,0,IF(LOG('[1]Indicator Data'!J170)&gt;M$2,10,IF(LOG('[1]Indicator Data'!J170)&lt;M$3,0,10-(M$2-LOG('[1]Indicator Data'!J170))/(M$2-M$3)*10))),1)</f>
        <v>0</v>
      </c>
      <c r="N169" s="48">
        <f>'[1]Indicator Data'!C170/'[1]Indicator Data'!$CB170</f>
        <v>0</v>
      </c>
      <c r="O169" s="48">
        <f>'[1]Indicator Data'!D170/'[1]Indicator Data'!$CB170</f>
        <v>0</v>
      </c>
      <c r="P169" s="48">
        <f>IF(F169=0.1,"x",'[1]Indicator Data'!E170/'[1]Indicator Data'!$CB170)</f>
        <v>1.1560469515250044E-3</v>
      </c>
      <c r="Q169" s="48">
        <f>'[1]Indicator Data'!F170/'[1]Indicator Data'!$CB170</f>
        <v>0</v>
      </c>
      <c r="R169" s="48">
        <f>'[1]Indicator Data'!G170/'[1]Indicator Data'!$CB170</f>
        <v>0</v>
      </c>
      <c r="S169" s="48">
        <f>'[1]Indicator Data'!H170/'[1]Indicator Data'!$CB170</f>
        <v>0</v>
      </c>
      <c r="T169" s="48">
        <f>'[1]Indicator Data'!I170/'[1]Indicator Data'!$CB170</f>
        <v>0</v>
      </c>
      <c r="U169" s="48">
        <f>'[1]Indicator Data'!J170/'[1]Indicator Data'!$CB170</f>
        <v>0</v>
      </c>
      <c r="V169" s="47">
        <f t="shared" si="217"/>
        <v>0</v>
      </c>
      <c r="W169" s="47">
        <f t="shared" si="218"/>
        <v>0</v>
      </c>
      <c r="X169" s="47">
        <f t="shared" si="163"/>
        <v>0</v>
      </c>
      <c r="Y169" s="47">
        <f t="shared" si="219"/>
        <v>0.8</v>
      </c>
      <c r="Z169" s="47">
        <f t="shared" si="220"/>
        <v>0</v>
      </c>
      <c r="AA169" s="47">
        <f t="shared" si="221"/>
        <v>0</v>
      </c>
      <c r="AB169" s="47">
        <f t="shared" si="222"/>
        <v>0</v>
      </c>
      <c r="AC169" s="47">
        <f t="shared" si="168"/>
        <v>0</v>
      </c>
      <c r="AD169" s="47">
        <f t="shared" si="223"/>
        <v>0</v>
      </c>
      <c r="AE169" s="47">
        <f t="shared" si="170"/>
        <v>0</v>
      </c>
      <c r="AF169" s="47">
        <f t="shared" si="224"/>
        <v>0</v>
      </c>
      <c r="AG169" s="47">
        <f>ROUND(IF('[1]Indicator Data'!K170=0,0,IF('[1]Indicator Data'!K170&gt;AG$2,10,IF('[1]Indicator Data'!K170&lt;AG$3,0,10-(AG$2-'[1]Indicator Data'!K170)/(AG$2-AG$3)*10))),1)</f>
        <v>0</v>
      </c>
      <c r="AH169" s="47">
        <f t="shared" si="225"/>
        <v>0.1</v>
      </c>
      <c r="AI169" s="47">
        <f t="shared" si="225"/>
        <v>0.1</v>
      </c>
      <c r="AJ169" s="47">
        <f t="shared" si="226"/>
        <v>0</v>
      </c>
      <c r="AK169" s="47">
        <f t="shared" si="226"/>
        <v>0</v>
      </c>
      <c r="AL169" s="47">
        <f t="shared" si="174"/>
        <v>0</v>
      </c>
      <c r="AM169" s="47">
        <f t="shared" si="175"/>
        <v>0</v>
      </c>
      <c r="AN169" s="47">
        <f t="shared" si="176"/>
        <v>0</v>
      </c>
      <c r="AO169" s="49">
        <f t="shared" si="177"/>
        <v>0.1</v>
      </c>
      <c r="AP169" s="49">
        <f t="shared" si="202"/>
        <v>3.2</v>
      </c>
      <c r="AQ169" s="49">
        <f t="shared" si="178"/>
        <v>0</v>
      </c>
      <c r="AR169" s="49">
        <f t="shared" si="179"/>
        <v>0</v>
      </c>
      <c r="AS169" s="47">
        <f t="shared" si="180"/>
        <v>0</v>
      </c>
      <c r="AT169" s="47">
        <f>IF('[1]Indicator Data'!L170="No data","x",IF('[1]Indicator Data'!CC170&lt;1000,"x",ROUND((IF('[1]Indicator Data'!L170&gt;AT$2,10,IF('[1]Indicator Data'!L170&lt;AT$3,0,10-(AT$2-'[1]Indicator Data'!L170)/(AT$2-AT$3)*10))),1)))</f>
        <v>1.9</v>
      </c>
      <c r="AU169" s="49">
        <f t="shared" si="181"/>
        <v>1</v>
      </c>
      <c r="AV169" s="47">
        <f>IF('[1]Indicator Data'!M170="No data","x",ROUND(IF('[1]Indicator Data'!M170=0,0,IF(LOG('[1]Indicator Data'!M170)&gt;AV$2,10,IF(LOG('[1]Indicator Data'!M170)&lt;AV$3,0,10-(AV$2-LOG('[1]Indicator Data'!M170))/(AV$2-AV$3)*10))),1))</f>
        <v>0</v>
      </c>
      <c r="AW169" s="48">
        <f>IF(AV169="x","x",'[1]Indicator Data'!M170/'[1]Indicator Data'!$CB170)</f>
        <v>0</v>
      </c>
      <c r="AX169" s="47">
        <f t="shared" si="227"/>
        <v>0</v>
      </c>
      <c r="AY169" s="47">
        <f t="shared" si="203"/>
        <v>0</v>
      </c>
      <c r="AZ169" s="47" t="str">
        <f>IF('[1]Indicator Data'!N170="No data","x",ROUND(IF('[1]Indicator Data'!N170=0,0,IF(LOG('[1]Indicator Data'!N170)&gt;AZ$2,10,IF(LOG('[1]Indicator Data'!N170)&lt;AZ$3,0,10-(AZ$2-LOG('[1]Indicator Data'!N170))/(AZ$2-AZ$3)*10))),1))</f>
        <v>x</v>
      </c>
      <c r="BA169" s="48" t="str">
        <f>IF(AZ169="x","x",'[1]Indicator Data'!N170/'[1]Indicator Data'!$CB170)</f>
        <v>x</v>
      </c>
      <c r="BB169" s="47" t="str">
        <f t="shared" si="228"/>
        <v>x</v>
      </c>
      <c r="BC169" s="47" t="str">
        <f t="shared" si="204"/>
        <v>x</v>
      </c>
      <c r="BD169" s="47" t="str">
        <f>IF('[1]Indicator Data'!O170="No data","x",ROUND(IF('[1]Indicator Data'!O170=0,0,IF(LOG('[1]Indicator Data'!O170)&gt;BD$2,10,IF(LOG('[1]Indicator Data'!O170)&lt;BD$3,0,10-(BD$2-LOG('[1]Indicator Data'!O170))/(BD$2-BD$3)*10))),1))</f>
        <v>x</v>
      </c>
      <c r="BE169" s="48" t="str">
        <f>IF(BD169="x","x",'[1]Indicator Data'!O170/'[1]Indicator Data'!$CB170)</f>
        <v>x</v>
      </c>
      <c r="BF169" s="47" t="str">
        <f t="shared" si="229"/>
        <v>x</v>
      </c>
      <c r="BG169" s="47" t="str">
        <f t="shared" si="205"/>
        <v>x</v>
      </c>
      <c r="BH169" s="47" t="str">
        <f>IF('[1]Indicator Data'!P170="No data","x",ROUND(IF('[1]Indicator Data'!P170=0,0,IF(LOG('[1]Indicator Data'!P170)&gt;BH$2,10,IF(LOG('[1]Indicator Data'!P170)&lt;BH$3,0,10-(BH$2-LOG('[1]Indicator Data'!P170))/(BH$2-BH$3)*10))),1))</f>
        <v>x</v>
      </c>
      <c r="BI169" s="48" t="str">
        <f>IF(BH169="x","x",'[1]Indicator Data'!P170/'[1]Indicator Data'!$CB170)</f>
        <v>x</v>
      </c>
      <c r="BJ169" s="47" t="str">
        <f t="shared" si="230"/>
        <v>x</v>
      </c>
      <c r="BK169" s="47" t="str">
        <f t="shared" si="206"/>
        <v>x</v>
      </c>
      <c r="BL169" s="47">
        <f t="shared" si="207"/>
        <v>0</v>
      </c>
      <c r="BM169" s="47">
        <f>ROUND(IF('[1]Indicator Data'!Q170=0,0,IF(LOG('[1]Indicator Data'!Q170)&gt;BM$2,10,IF(LOG('[1]Indicator Data'!Q170)&lt;BM$3,0,10-(BM$2-LOG('[1]Indicator Data'!Q170))/(BM$2-BM$3)*10))),1)</f>
        <v>0</v>
      </c>
      <c r="BN169" s="50">
        <f>'[1]Indicator Data'!R170</f>
        <v>0</v>
      </c>
      <c r="BO169" s="47">
        <f t="shared" si="231"/>
        <v>0</v>
      </c>
      <c r="BP169" s="47">
        <f t="shared" si="187"/>
        <v>0</v>
      </c>
      <c r="BQ169" s="47">
        <f>ROUND(IF('[1]Indicator Data'!S170=0,0,IF(LOG('[1]Indicator Data'!S170)&gt;BQ$2,10,IF(LOG('[1]Indicator Data'!S170)&lt;BQ$3,0,10-(BQ$2-LOG('[1]Indicator Data'!S170))/(BQ$2-BQ$3)*10))),1)</f>
        <v>0</v>
      </c>
      <c r="BR169" s="50">
        <f>'[1]Indicator Data'!T170</f>
        <v>0</v>
      </c>
      <c r="BS169" s="47">
        <f t="shared" si="232"/>
        <v>0</v>
      </c>
      <c r="BT169" s="47">
        <f t="shared" si="189"/>
        <v>0</v>
      </c>
      <c r="BU169" s="47">
        <f t="shared" si="190"/>
        <v>0</v>
      </c>
      <c r="BV169" s="47">
        <f>ROUND(IF('[1]Indicator Data'!U170=0,0,IF(LOG('[1]Indicator Data'!U170)&gt;BV$2,10,IF(LOG('[1]Indicator Data'!U170)&lt;BV$3,0,10-(BV$2-LOG('[1]Indicator Data'!U170))/(BV$2-BV$3)*10))),1)</f>
        <v>0</v>
      </c>
      <c r="BW169" s="48">
        <f>'[1]Indicator Data'!U170/'[1]Indicator Data'!$CB170</f>
        <v>0</v>
      </c>
      <c r="BX169" s="47">
        <f t="shared" si="233"/>
        <v>0</v>
      </c>
      <c r="BY169" s="47">
        <f t="shared" si="208"/>
        <v>0</v>
      </c>
      <c r="BZ169" s="47">
        <f>ROUND(IF('[1]Indicator Data'!V170=0,0,IF(LOG('[1]Indicator Data'!V170)&gt;BZ$2,10,IF(LOG('[1]Indicator Data'!V170)&lt;BZ$3,0,10-(BZ$2-LOG('[1]Indicator Data'!V170))/(BZ$2-BZ$3)*10))),1)</f>
        <v>0</v>
      </c>
      <c r="CA169" s="48">
        <f>IF('[1]Indicator Data'!V170/'[1]Indicator Data'!$CB170&gt;1,1,'[1]Indicator Data'!V170/'[1]Indicator Data'!$CB170)</f>
        <v>0</v>
      </c>
      <c r="CB169" s="47">
        <f t="shared" si="234"/>
        <v>0</v>
      </c>
      <c r="CC169" s="47">
        <f t="shared" si="209"/>
        <v>0</v>
      </c>
      <c r="CD169" s="47">
        <f>ROUND(IF('[1]Indicator Data'!W170=0,0,IF(LOG('[1]Indicator Data'!W170)&gt;CD$2,10,IF(LOG('[1]Indicator Data'!W170)&lt;CD$3,0,10-(CD$2-LOG('[1]Indicator Data'!W170))/(CD$2-CD$3)*10))),1)</f>
        <v>0</v>
      </c>
      <c r="CE169" s="48">
        <f>'[1]Indicator Data'!W170/'[1]Indicator Data'!$CB170</f>
        <v>0</v>
      </c>
      <c r="CF169" s="47">
        <f t="shared" si="235"/>
        <v>0</v>
      </c>
      <c r="CG169" s="47">
        <f t="shared" si="210"/>
        <v>0</v>
      </c>
      <c r="CH169" s="47">
        <f t="shared" si="194"/>
        <v>0</v>
      </c>
      <c r="CI169" s="47">
        <f>IF('[1]Indicator Data'!BR170="No data","x",ROUND(IF('[1]Indicator Data'!BR170&gt;CI$2,0,IF('[1]Indicator Data'!BR170&lt;CI$3,10,(CI$2-'[1]Indicator Data'!BR170)/(CI$2-CI$3)*10)),1))</f>
        <v>0.1</v>
      </c>
      <c r="CJ169" s="47">
        <f>IF('[1]Indicator Data'!BS170="No data","x",ROUND(IF('[1]Indicator Data'!BS170&gt;CJ$2,0,IF('[1]Indicator Data'!BS170&lt;CJ$3,10,(CJ$2-'[1]Indicator Data'!BS170)/(CJ$2-CJ$3)*10)),1))</f>
        <v>0</v>
      </c>
      <c r="CK169" s="47" t="str">
        <f>IF('[1]Indicator Data'!AC170="No data","x",ROUND(IF('[1]Indicator Data'!AC170&gt;CK$2,0,IF('[1]Indicator Data'!AC170&lt;CK$3,10,(CK$2-'[1]Indicator Data'!AC170)/(CK$2-CK$3)*10)),1))</f>
        <v>x</v>
      </c>
      <c r="CL169" s="47">
        <f t="shared" si="195"/>
        <v>0.1</v>
      </c>
      <c r="CM169" s="47">
        <f>IF('[1]Indicator Data'!X170="No data","x",ROUND(IF(LOG('[1]Indicator Data'!X170)&gt;CM$2,10,IF(LOG('[1]Indicator Data'!X170)&lt;CM$3,0,10-(CM$2-LOG('[1]Indicator Data'!X170))/(CM$2-CM$3)*10)),1))</f>
        <v>4.7</v>
      </c>
      <c r="CN169" s="47">
        <f>IF('[1]Indicator Data'!Y170="No data","x",ROUND(IF('[1]Indicator Data'!Y170&gt;CN$2,10,IF('[1]Indicator Data'!Y170&lt;CN$3,0,10-(CN$2-'[1]Indicator Data'!Y170)/(CN$2-CN$3)*10)),1))</f>
        <v>2.1</v>
      </c>
      <c r="CO169" s="47">
        <f>IF('[1]Indicator Data'!Z170="No data","x",ROUND(IF('[1]Indicator Data'!Z170&gt;CO$2,10,IF('[1]Indicator Data'!Z170&lt;CO$3,0,10-(CO$2-'[1]Indicator Data'!Z170)/(CO$2-CO$3)*10)),1))</f>
        <v>8.8000000000000007</v>
      </c>
      <c r="CP169" s="47" t="str">
        <f>IF('[1]Indicator Data'!AA170="No data","x",ROUND(IF('[1]Indicator Data'!AA170&gt;CP$2,10,IF('[1]Indicator Data'!AA170&lt;CP$3,0,10-(CP$2-'[1]Indicator Data'!AA170)/(CP$2-CP$3)*10)),1))</f>
        <v>x</v>
      </c>
      <c r="CQ169" s="47">
        <f t="shared" si="211"/>
        <v>5.2</v>
      </c>
      <c r="CR169" s="47">
        <f t="shared" si="212"/>
        <v>3.5</v>
      </c>
      <c r="CS169" s="47">
        <f>IF('[1]Indicator Data'!AF170="No data","x",ROUND(IF('[1]Indicator Data'!AF170&gt;CS$2,10,IF('[1]Indicator Data'!AF170&lt;CS$3,0,10-(CS$2-'[1]Indicator Data'!AF170)/(CS$2-CS$3)*10)),1))</f>
        <v>0</v>
      </c>
      <c r="CT169" s="47">
        <f>IF('[1]Indicator Data'!AG170="No data","x",ROUND(IF('[1]Indicator Data'!AG170&gt;CT$2,10,IF('[1]Indicator Data'!AG170&lt;CT$3,0,10-(CT$2-'[1]Indicator Data'!AG170)/(CT$2-CT$3)*10)),1))</f>
        <v>0.6</v>
      </c>
      <c r="CU169" s="47">
        <f t="shared" si="213"/>
        <v>3.2</v>
      </c>
      <c r="CV169" s="47">
        <f>IF('[1]Indicator Data'!AB170="No data","x",ROUND(IF('[1]Indicator Data'!AB170&gt;CV$2,10,IF('[1]Indicator Data'!AB170&lt;CV$3,0,10-(CV$2-'[1]Indicator Data'!AB170)/(CV$2-CV$3)*10)),1))</f>
        <v>0</v>
      </c>
      <c r="CW169" s="47">
        <f t="shared" si="214"/>
        <v>0</v>
      </c>
      <c r="CX169" s="48">
        <f>IF('[1]Indicator Data'!AD170="No data","x",'[1]Indicator Data'!AD170/'[1]Indicator Data'!$CA170)</f>
        <v>4.0943553345934905E-4</v>
      </c>
      <c r="CY169" s="47">
        <f t="shared" si="236"/>
        <v>5.9</v>
      </c>
      <c r="CZ169" s="47">
        <f>IF('[1]Indicator Data'!AE170="No data","x",ROUND(IF('[1]Indicator Data'!AE170&gt;CZ$2,0,IF('[1]Indicator Data'!AE170&lt;CZ$3,10,(CZ$2-'[1]Indicator Data'!AE170)/(CZ$2-CZ$3)*10)),1))</f>
        <v>2</v>
      </c>
      <c r="DA169" s="47">
        <f t="shared" si="215"/>
        <v>4</v>
      </c>
      <c r="DB169" s="47">
        <f t="shared" si="216"/>
        <v>2.4</v>
      </c>
      <c r="DC169" s="49">
        <f t="shared" si="197"/>
        <v>1.6</v>
      </c>
      <c r="DD169" s="51">
        <f t="shared" si="198"/>
        <v>1.1000000000000001</v>
      </c>
      <c r="DE169" s="47">
        <f>ROUND(IF('[1]Indicator Data'!AH170=0,0,IF('[1]Indicator Data'!AH170&gt;DE$2,10,IF('[1]Indicator Data'!AH170&lt;DE$3,0,10-(DE$2-'[1]Indicator Data'!AH170)/(DE$2-DE$3)*10))),1)</f>
        <v>0</v>
      </c>
      <c r="DF169" s="47">
        <f>ROUND(IF('[1]Indicator Data'!AI170=0,0,IF(LOG('[1]Indicator Data'!AI170)&gt;LOG(DF$2),10,IF(LOG('[1]Indicator Data'!AI170)&lt;LOG(DF$3),0,10-(LOG(DF$2)-LOG('[1]Indicator Data'!AI170))/(LOG(DF$2)-LOG(DF$3))*10))),1)</f>
        <v>0</v>
      </c>
      <c r="DG169" s="49">
        <f t="shared" si="199"/>
        <v>0</v>
      </c>
      <c r="DH169" s="47">
        <f>'[1]Indicator Data'!AJ170</f>
        <v>0</v>
      </c>
      <c r="DI169" s="47">
        <f>'[1]Indicator Data'!AK170</f>
        <v>0</v>
      </c>
      <c r="DJ169" s="49">
        <f t="shared" si="200"/>
        <v>0</v>
      </c>
      <c r="DK169" s="51">
        <f t="shared" si="201"/>
        <v>0</v>
      </c>
      <c r="DL169" s="20"/>
      <c r="DM169" s="52"/>
      <c r="DN169" s="6"/>
    </row>
    <row r="170" spans="1:118" x14ac:dyDescent="0.3">
      <c r="A170" s="44" t="str">
        <f>'[1]Indicator Data'!A171</f>
        <v>Switzerland</v>
      </c>
      <c r="B170" s="45" t="str">
        <f>'[1]Indicator Data'!B171</f>
        <v>CHE</v>
      </c>
      <c r="C170" s="46">
        <f>ROUND(IF('[1]Indicator Data'!C171=0,0.1,IF(LOG('[1]Indicator Data'!C171)&gt;C$2,10,IF(LOG('[1]Indicator Data'!C171)&lt;C$3,0,10-(C$2-LOG('[1]Indicator Data'!C171))/(C$2-C$3)*10))),1)</f>
        <v>7.8</v>
      </c>
      <c r="D170" s="47">
        <f>ROUND(IF('[1]Indicator Data'!D171=0,0.1,IF(LOG('[1]Indicator Data'!D171)&gt;D$2,10,IF(LOG('[1]Indicator Data'!D171)&lt;D$3,0,10-(D$2-LOG('[1]Indicator Data'!D171))/(D$2-D$3)*10))),1)</f>
        <v>0.1</v>
      </c>
      <c r="E170" s="47">
        <f t="shared" si="158"/>
        <v>5.0999999999999996</v>
      </c>
      <c r="F170" s="47">
        <f>IF('[1]Indicator Data'!E171="No data",0.1,(ROUND(IF('[1]Indicator Data'!E171=0,0,IF(LOG('[1]Indicator Data'!E171)&gt;F$2,10,IF(LOG('[1]Indicator Data'!E171)&lt;F$3,0,10-(F$2-LOG('[1]Indicator Data'!E171))/(F$2-F$3)*10))),1)))</f>
        <v>6</v>
      </c>
      <c r="G170" s="47">
        <f>ROUND(IF('[1]Indicator Data'!F171=0,0,IF(LOG('[1]Indicator Data'!F171)&gt;G$2,10,IF(LOG('[1]Indicator Data'!F171)&lt;G$3,0,10-(G$2-LOG('[1]Indicator Data'!F171))/(G$2-G$3)*10))),1)</f>
        <v>0</v>
      </c>
      <c r="H170" s="47">
        <f>ROUND(IF('[1]Indicator Data'!G171=0,0,IF(LOG('[1]Indicator Data'!G171)&gt;H$2,10,IF(LOG('[1]Indicator Data'!G171)&lt;H$3,0,10-(H$2-LOG('[1]Indicator Data'!G171))/(H$2-H$3)*10))),1)</f>
        <v>0</v>
      </c>
      <c r="I170" s="47">
        <f>ROUND(IF('[1]Indicator Data'!H171=0,0,IF(LOG('[1]Indicator Data'!H171)&gt;I$2,10,IF(LOG('[1]Indicator Data'!H171)&lt;I$3,0,10-(I$2-LOG('[1]Indicator Data'!H171))/(I$2-I$3)*10))),1)</f>
        <v>0</v>
      </c>
      <c r="J170" s="47">
        <f t="shared" si="159"/>
        <v>0</v>
      </c>
      <c r="K170" s="47">
        <f>ROUND(IF('[1]Indicator Data'!I171=0,0,IF(LOG('[1]Indicator Data'!I171)&gt;K$2,10,IF(LOG('[1]Indicator Data'!I171)&lt;K$3,0,10-(K$2-LOG('[1]Indicator Data'!I171))/(K$2-K$3)*10))),1)</f>
        <v>0</v>
      </c>
      <c r="L170" s="47">
        <f t="shared" si="160"/>
        <v>0</v>
      </c>
      <c r="M170" s="47">
        <f>ROUND(IF('[1]Indicator Data'!J171=0,0,IF(LOG('[1]Indicator Data'!J171)&gt;M$2,10,IF(LOG('[1]Indicator Data'!J171)&lt;M$3,0,10-(M$2-LOG('[1]Indicator Data'!J171))/(M$2-M$3)*10))),1)</f>
        <v>0</v>
      </c>
      <c r="N170" s="48">
        <f>'[1]Indicator Data'!C171/'[1]Indicator Data'!$CB171</f>
        <v>1.5337621157391578E-3</v>
      </c>
      <c r="O170" s="48">
        <f>'[1]Indicator Data'!D171/'[1]Indicator Data'!$CB171</f>
        <v>0</v>
      </c>
      <c r="P170" s="48">
        <f>IF(F170=0.1,"x",'[1]Indicator Data'!E171/'[1]Indicator Data'!$CB171)</f>
        <v>3.1582318894225808E-3</v>
      </c>
      <c r="Q170" s="48">
        <f>'[1]Indicator Data'!F171/'[1]Indicator Data'!$CB171</f>
        <v>0</v>
      </c>
      <c r="R170" s="48">
        <f>'[1]Indicator Data'!G171/'[1]Indicator Data'!$CB171</f>
        <v>0</v>
      </c>
      <c r="S170" s="48">
        <f>'[1]Indicator Data'!H171/'[1]Indicator Data'!$CB171</f>
        <v>0</v>
      </c>
      <c r="T170" s="48">
        <f>'[1]Indicator Data'!I171/'[1]Indicator Data'!$CB171</f>
        <v>0</v>
      </c>
      <c r="U170" s="48">
        <f>'[1]Indicator Data'!J171/'[1]Indicator Data'!$CB171</f>
        <v>0</v>
      </c>
      <c r="V170" s="47">
        <f t="shared" si="217"/>
        <v>7.7</v>
      </c>
      <c r="W170" s="47">
        <f t="shared" si="218"/>
        <v>0</v>
      </c>
      <c r="X170" s="47">
        <f t="shared" si="163"/>
        <v>5</v>
      </c>
      <c r="Y170" s="47">
        <f t="shared" si="219"/>
        <v>2.1</v>
      </c>
      <c r="Z170" s="47">
        <f t="shared" si="220"/>
        <v>0</v>
      </c>
      <c r="AA170" s="47">
        <f t="shared" si="221"/>
        <v>0</v>
      </c>
      <c r="AB170" s="47">
        <f t="shared" si="222"/>
        <v>0</v>
      </c>
      <c r="AC170" s="47">
        <f t="shared" si="168"/>
        <v>0</v>
      </c>
      <c r="AD170" s="47">
        <f t="shared" si="223"/>
        <v>0</v>
      </c>
      <c r="AE170" s="47">
        <f t="shared" si="170"/>
        <v>0</v>
      </c>
      <c r="AF170" s="47">
        <f t="shared" si="224"/>
        <v>0</v>
      </c>
      <c r="AG170" s="47">
        <f>ROUND(IF('[1]Indicator Data'!K171=0,0,IF('[1]Indicator Data'!K171&gt;AG$2,10,IF('[1]Indicator Data'!K171&lt;AG$3,0,10-(AG$2-'[1]Indicator Data'!K171)/(AG$2-AG$3)*10))),1)</f>
        <v>0</v>
      </c>
      <c r="AH170" s="47">
        <f t="shared" si="225"/>
        <v>7.8</v>
      </c>
      <c r="AI170" s="47">
        <f t="shared" si="225"/>
        <v>0.1</v>
      </c>
      <c r="AJ170" s="47">
        <f t="shared" si="226"/>
        <v>0</v>
      </c>
      <c r="AK170" s="47">
        <f t="shared" si="226"/>
        <v>0</v>
      </c>
      <c r="AL170" s="47">
        <f t="shared" si="174"/>
        <v>0</v>
      </c>
      <c r="AM170" s="47">
        <f t="shared" si="175"/>
        <v>0</v>
      </c>
      <c r="AN170" s="47">
        <f t="shared" si="176"/>
        <v>0</v>
      </c>
      <c r="AO170" s="49">
        <f t="shared" si="177"/>
        <v>5.0999999999999996</v>
      </c>
      <c r="AP170" s="49">
        <f t="shared" si="202"/>
        <v>4.3</v>
      </c>
      <c r="AQ170" s="49">
        <f t="shared" si="178"/>
        <v>0</v>
      </c>
      <c r="AR170" s="49">
        <f t="shared" si="179"/>
        <v>0</v>
      </c>
      <c r="AS170" s="47">
        <f t="shared" si="180"/>
        <v>0</v>
      </c>
      <c r="AT170" s="47">
        <f>IF('[1]Indicator Data'!L171="No data","x",IF('[1]Indicator Data'!CC171&lt;1000,"x",ROUND((IF('[1]Indicator Data'!L171&gt;AT$2,10,IF('[1]Indicator Data'!L171&lt;AT$3,0,10-(AT$2-'[1]Indicator Data'!L171)/(AT$2-AT$3)*10))),1)))</f>
        <v>1.9</v>
      </c>
      <c r="AU170" s="49">
        <f t="shared" si="181"/>
        <v>1</v>
      </c>
      <c r="AV170" s="47">
        <f>IF('[1]Indicator Data'!M171="No data","x",ROUND(IF('[1]Indicator Data'!M171=0,0,IF(LOG('[1]Indicator Data'!M171)&gt;AV$2,10,IF(LOG('[1]Indicator Data'!M171)&lt;AV$3,0,10-(AV$2-LOG('[1]Indicator Data'!M171))/(AV$2-AV$3)*10))),1))</f>
        <v>0</v>
      </c>
      <c r="AW170" s="48">
        <f>IF(AV170="x","x",'[1]Indicator Data'!M171/'[1]Indicator Data'!$CB171)</f>
        <v>0</v>
      </c>
      <c r="AX170" s="47">
        <f t="shared" si="227"/>
        <v>0</v>
      </c>
      <c r="AY170" s="47">
        <f t="shared" si="203"/>
        <v>0</v>
      </c>
      <c r="AZ170" s="47" t="str">
        <f>IF('[1]Indicator Data'!N171="No data","x",ROUND(IF('[1]Indicator Data'!N171=0,0,IF(LOG('[1]Indicator Data'!N171)&gt;AZ$2,10,IF(LOG('[1]Indicator Data'!N171)&lt;AZ$3,0,10-(AZ$2-LOG('[1]Indicator Data'!N171))/(AZ$2-AZ$3)*10))),1))</f>
        <v>x</v>
      </c>
      <c r="BA170" s="48" t="str">
        <f>IF(AZ170="x","x",'[1]Indicator Data'!N171/'[1]Indicator Data'!$CB171)</f>
        <v>x</v>
      </c>
      <c r="BB170" s="47" t="str">
        <f t="shared" si="228"/>
        <v>x</v>
      </c>
      <c r="BC170" s="47" t="str">
        <f t="shared" si="204"/>
        <v>x</v>
      </c>
      <c r="BD170" s="47" t="str">
        <f>IF('[1]Indicator Data'!O171="No data","x",ROUND(IF('[1]Indicator Data'!O171=0,0,IF(LOG('[1]Indicator Data'!O171)&gt;BD$2,10,IF(LOG('[1]Indicator Data'!O171)&lt;BD$3,0,10-(BD$2-LOG('[1]Indicator Data'!O171))/(BD$2-BD$3)*10))),1))</f>
        <v>x</v>
      </c>
      <c r="BE170" s="48" t="str">
        <f>IF(BD170="x","x",'[1]Indicator Data'!O171/'[1]Indicator Data'!$CB171)</f>
        <v>x</v>
      </c>
      <c r="BF170" s="47" t="str">
        <f t="shared" si="229"/>
        <v>x</v>
      </c>
      <c r="BG170" s="47" t="str">
        <f t="shared" si="205"/>
        <v>x</v>
      </c>
      <c r="BH170" s="47" t="str">
        <f>IF('[1]Indicator Data'!P171="No data","x",ROUND(IF('[1]Indicator Data'!P171=0,0,IF(LOG('[1]Indicator Data'!P171)&gt;BH$2,10,IF(LOG('[1]Indicator Data'!P171)&lt;BH$3,0,10-(BH$2-LOG('[1]Indicator Data'!P171))/(BH$2-BH$3)*10))),1))</f>
        <v>x</v>
      </c>
      <c r="BI170" s="48" t="str">
        <f>IF(BH170="x","x",'[1]Indicator Data'!P171/'[1]Indicator Data'!$CB171)</f>
        <v>x</v>
      </c>
      <c r="BJ170" s="47" t="str">
        <f t="shared" si="230"/>
        <v>x</v>
      </c>
      <c r="BK170" s="47" t="str">
        <f t="shared" si="206"/>
        <v>x</v>
      </c>
      <c r="BL170" s="47">
        <f t="shared" si="207"/>
        <v>0</v>
      </c>
      <c r="BM170" s="47">
        <f>ROUND(IF('[1]Indicator Data'!Q171=0,0,IF(LOG('[1]Indicator Data'!Q171)&gt;BM$2,10,IF(LOG('[1]Indicator Data'!Q171)&lt;BM$3,0,10-(BM$2-LOG('[1]Indicator Data'!Q171))/(BM$2-BM$3)*10))),1)</f>
        <v>0</v>
      </c>
      <c r="BN170" s="50">
        <f>'[1]Indicator Data'!R171</f>
        <v>0</v>
      </c>
      <c r="BO170" s="47">
        <f t="shared" si="231"/>
        <v>0</v>
      </c>
      <c r="BP170" s="47">
        <f t="shared" si="187"/>
        <v>0</v>
      </c>
      <c r="BQ170" s="47">
        <f>ROUND(IF('[1]Indicator Data'!S171=0,0,IF(LOG('[1]Indicator Data'!S171)&gt;BQ$2,10,IF(LOG('[1]Indicator Data'!S171)&lt;BQ$3,0,10-(BQ$2-LOG('[1]Indicator Data'!S171))/(BQ$2-BQ$3)*10))),1)</f>
        <v>0</v>
      </c>
      <c r="BR170" s="50">
        <f>'[1]Indicator Data'!T171</f>
        <v>0</v>
      </c>
      <c r="BS170" s="47">
        <f t="shared" si="232"/>
        <v>0</v>
      </c>
      <c r="BT170" s="47">
        <f t="shared" si="189"/>
        <v>0</v>
      </c>
      <c r="BU170" s="47">
        <f t="shared" si="190"/>
        <v>0</v>
      </c>
      <c r="BV170" s="47">
        <f>ROUND(IF('[1]Indicator Data'!U171=0,0,IF(LOG('[1]Indicator Data'!U171)&gt;BV$2,10,IF(LOG('[1]Indicator Data'!U171)&lt;BV$3,0,10-(BV$2-LOG('[1]Indicator Data'!U171))/(BV$2-BV$3)*10))),1)</f>
        <v>0</v>
      </c>
      <c r="BW170" s="48">
        <f>'[1]Indicator Data'!U171/'[1]Indicator Data'!$CB171</f>
        <v>0</v>
      </c>
      <c r="BX170" s="47">
        <f t="shared" si="233"/>
        <v>0</v>
      </c>
      <c r="BY170" s="47">
        <f t="shared" si="208"/>
        <v>0</v>
      </c>
      <c r="BZ170" s="47">
        <f>ROUND(IF('[1]Indicator Data'!V171=0,0,IF(LOG('[1]Indicator Data'!V171)&gt;BZ$2,10,IF(LOG('[1]Indicator Data'!V171)&lt;BZ$3,0,10-(BZ$2-LOG('[1]Indicator Data'!V171))/(BZ$2-BZ$3)*10))),1)</f>
        <v>0</v>
      </c>
      <c r="CA170" s="48">
        <f>IF('[1]Indicator Data'!V171/'[1]Indicator Data'!$CB171&gt;1,1,'[1]Indicator Data'!V171/'[1]Indicator Data'!$CB171)</f>
        <v>0</v>
      </c>
      <c r="CB170" s="47">
        <f t="shared" si="234"/>
        <v>0</v>
      </c>
      <c r="CC170" s="47">
        <f t="shared" si="209"/>
        <v>0</v>
      </c>
      <c r="CD170" s="47">
        <f>ROUND(IF('[1]Indicator Data'!W171=0,0,IF(LOG('[1]Indicator Data'!W171)&gt;CD$2,10,IF(LOG('[1]Indicator Data'!W171)&lt;CD$3,0,10-(CD$2-LOG('[1]Indicator Data'!W171))/(CD$2-CD$3)*10))),1)</f>
        <v>0</v>
      </c>
      <c r="CE170" s="48">
        <f>'[1]Indicator Data'!W171/'[1]Indicator Data'!$CB171</f>
        <v>0</v>
      </c>
      <c r="CF170" s="47">
        <f t="shared" si="235"/>
        <v>0</v>
      </c>
      <c r="CG170" s="47">
        <f t="shared" si="210"/>
        <v>0</v>
      </c>
      <c r="CH170" s="47">
        <f t="shared" si="194"/>
        <v>0</v>
      </c>
      <c r="CI170" s="47">
        <f>IF('[1]Indicator Data'!BR171="No data","x",ROUND(IF('[1]Indicator Data'!BR171&gt;CI$2,0,IF('[1]Indicator Data'!BR171&lt;CI$3,10,(CI$2-'[1]Indicator Data'!BR171)/(CI$2-CI$3)*10)),1))</f>
        <v>0</v>
      </c>
      <c r="CJ170" s="47">
        <f>IF('[1]Indicator Data'!BS171="No data","x",ROUND(IF('[1]Indicator Data'!BS171&gt;CJ$2,0,IF('[1]Indicator Data'!BS171&lt;CJ$3,10,(CJ$2-'[1]Indicator Data'!BS171)/(CJ$2-CJ$3)*10)),1))</f>
        <v>0</v>
      </c>
      <c r="CK170" s="47" t="str">
        <f>IF('[1]Indicator Data'!AC171="No data","x",ROUND(IF('[1]Indicator Data'!AC171&gt;CK$2,0,IF('[1]Indicator Data'!AC171&lt;CK$3,10,(CK$2-'[1]Indicator Data'!AC171)/(CK$2-CK$3)*10)),1))</f>
        <v>x</v>
      </c>
      <c r="CL170" s="47">
        <f t="shared" si="195"/>
        <v>0</v>
      </c>
      <c r="CM170" s="47">
        <f>IF('[1]Indicator Data'!X171="No data","x",ROUND(IF(LOG('[1]Indicator Data'!X171)&gt;CM$2,10,IF(LOG('[1]Indicator Data'!X171)&lt;CM$3,0,10-(CM$2-LOG('[1]Indicator Data'!X171))/(CM$2-CM$3)*10)),1))</f>
        <v>7.8</v>
      </c>
      <c r="CN170" s="47">
        <f>IF('[1]Indicator Data'!Y171="No data","x",ROUND(IF('[1]Indicator Data'!Y171&gt;CN$2,10,IF('[1]Indicator Data'!Y171&lt;CN$3,0,10-(CN$2-'[1]Indicator Data'!Y171)/(CN$2-CN$3)*10)),1))</f>
        <v>1.6</v>
      </c>
      <c r="CO170" s="47">
        <f>IF('[1]Indicator Data'!Z171="No data","x",ROUND(IF('[1]Indicator Data'!Z171&gt;CO$2,10,IF('[1]Indicator Data'!Z171&lt;CO$3,0,10-(CO$2-'[1]Indicator Data'!Z171)/(CO$2-CO$3)*10)),1))</f>
        <v>7.4</v>
      </c>
      <c r="CP170" s="47" t="str">
        <f>IF('[1]Indicator Data'!AA171="No data","x",ROUND(IF('[1]Indicator Data'!AA171&gt;CP$2,10,IF('[1]Indicator Data'!AA171&lt;CP$3,0,10-(CP$2-'[1]Indicator Data'!AA171)/(CP$2-CP$3)*10)),1))</f>
        <v>x</v>
      </c>
      <c r="CQ170" s="47">
        <f t="shared" si="211"/>
        <v>5.6</v>
      </c>
      <c r="CR170" s="47">
        <f t="shared" si="212"/>
        <v>3.7</v>
      </c>
      <c r="CS170" s="47" t="str">
        <f>IF('[1]Indicator Data'!AF171="No data","x",ROUND(IF('[1]Indicator Data'!AF171&gt;CS$2,10,IF('[1]Indicator Data'!AF171&lt;CS$3,0,10-(CS$2-'[1]Indicator Data'!AF171)/(CS$2-CS$3)*10)),1))</f>
        <v>x</v>
      </c>
      <c r="CT170" s="47">
        <f>IF('[1]Indicator Data'!AG171="No data","x",ROUND(IF('[1]Indicator Data'!AG171&gt;CT$2,10,IF('[1]Indicator Data'!AG171&lt;CT$3,0,10-(CT$2-'[1]Indicator Data'!AG171)/(CT$2-CT$3)*10)),1))</f>
        <v>0.1</v>
      </c>
      <c r="CU170" s="47">
        <f t="shared" si="213"/>
        <v>4.2</v>
      </c>
      <c r="CV170" s="47">
        <f>IF('[1]Indicator Data'!AB171="No data","x",ROUND(IF('[1]Indicator Data'!AB171&gt;CV$2,10,IF('[1]Indicator Data'!AB171&lt;CV$3,0,10-(CV$2-'[1]Indicator Data'!AB171)/(CV$2-CV$3)*10)),1))</f>
        <v>0</v>
      </c>
      <c r="CW170" s="47">
        <f t="shared" si="214"/>
        <v>0</v>
      </c>
      <c r="CX170" s="48">
        <f>IF('[1]Indicator Data'!AD171="No data","x",'[1]Indicator Data'!AD171/'[1]Indicator Data'!$CA171)</f>
        <v>3.9920883856456752E-4</v>
      </c>
      <c r="CY170" s="47">
        <f t="shared" si="236"/>
        <v>6</v>
      </c>
      <c r="CZ170" s="47" t="str">
        <f>IF('[1]Indicator Data'!AE171="No data","x",ROUND(IF('[1]Indicator Data'!AE171&gt;CZ$2,0,IF('[1]Indicator Data'!AE171&lt;CZ$3,10,(CZ$2-'[1]Indicator Data'!AE171)/(CZ$2-CZ$3)*10)),1))</f>
        <v>x</v>
      </c>
      <c r="DA170" s="47">
        <f t="shared" si="215"/>
        <v>6</v>
      </c>
      <c r="DB170" s="47">
        <f t="shared" si="216"/>
        <v>3.4</v>
      </c>
      <c r="DC170" s="49">
        <f t="shared" si="197"/>
        <v>1.9</v>
      </c>
      <c r="DD170" s="51">
        <f t="shared" si="198"/>
        <v>2.2999999999999998</v>
      </c>
      <c r="DE170" s="47">
        <f>ROUND(IF('[1]Indicator Data'!AH171=0,0,IF('[1]Indicator Data'!AH171&gt;DE$2,10,IF('[1]Indicator Data'!AH171&lt;DE$3,0,10-(DE$2-'[1]Indicator Data'!AH171)/(DE$2-DE$3)*10))),1)</f>
        <v>0</v>
      </c>
      <c r="DF170" s="47">
        <f>ROUND(IF('[1]Indicator Data'!AI171=0,0,IF(LOG('[1]Indicator Data'!AI171)&gt;LOG(DF$2),10,IF(LOG('[1]Indicator Data'!AI171)&lt;LOG(DF$3),0,10-(LOG(DF$2)-LOG('[1]Indicator Data'!AI171))/(LOG(DF$2)-LOG(DF$3))*10))),1)</f>
        <v>0</v>
      </c>
      <c r="DG170" s="49">
        <f t="shared" si="199"/>
        <v>0</v>
      </c>
      <c r="DH170" s="47">
        <f>'[1]Indicator Data'!AJ171</f>
        <v>0</v>
      </c>
      <c r="DI170" s="47">
        <f>'[1]Indicator Data'!AK171</f>
        <v>0</v>
      </c>
      <c r="DJ170" s="49">
        <f t="shared" si="200"/>
        <v>0</v>
      </c>
      <c r="DK170" s="51">
        <f t="shared" si="201"/>
        <v>0</v>
      </c>
      <c r="DL170" s="20"/>
      <c r="DM170" s="52"/>
      <c r="DN170" s="6"/>
    </row>
    <row r="171" spans="1:118" x14ac:dyDescent="0.3">
      <c r="A171" s="44" t="str">
        <f>'[1]Indicator Data'!A172</f>
        <v>Syria</v>
      </c>
      <c r="B171" s="45" t="str">
        <f>'[1]Indicator Data'!B172</f>
        <v>SYR</v>
      </c>
      <c r="C171" s="46">
        <f>ROUND(IF('[1]Indicator Data'!C172=0,0.1,IF(LOG('[1]Indicator Data'!C172)&gt;C$2,10,IF(LOG('[1]Indicator Data'!C172)&lt;C$3,0,10-(C$2-LOG('[1]Indicator Data'!C172))/(C$2-C$3)*10))),1)</f>
        <v>8.8000000000000007</v>
      </c>
      <c r="D171" s="47">
        <f>ROUND(IF('[1]Indicator Data'!D172=0,0.1,IF(LOG('[1]Indicator Data'!D172)&gt;D$2,10,IF(LOG('[1]Indicator Data'!D172)&lt;D$3,0,10-(D$2-LOG('[1]Indicator Data'!D172))/(D$2-D$3)*10))),1)</f>
        <v>8.6</v>
      </c>
      <c r="E171" s="47">
        <f t="shared" si="158"/>
        <v>8.6999999999999993</v>
      </c>
      <c r="F171" s="47">
        <f>IF('[1]Indicator Data'!E172="No data",0.1,(ROUND(IF('[1]Indicator Data'!E172=0,0,IF(LOG('[1]Indicator Data'!E172)&gt;F$2,10,IF(LOG('[1]Indicator Data'!E172)&lt;F$3,0,10-(F$2-LOG('[1]Indicator Data'!E172))/(F$2-F$3)*10))),1)))</f>
        <v>7.1</v>
      </c>
      <c r="G171" s="47">
        <f>ROUND(IF('[1]Indicator Data'!F172=0,0,IF(LOG('[1]Indicator Data'!F172)&gt;G$2,10,IF(LOG('[1]Indicator Data'!F172)&lt;G$3,0,10-(G$2-LOG('[1]Indicator Data'!F172))/(G$2-G$3)*10))),1)</f>
        <v>5.5</v>
      </c>
      <c r="H171" s="47">
        <f>ROUND(IF('[1]Indicator Data'!G172=0,0,IF(LOG('[1]Indicator Data'!G172)&gt;H$2,10,IF(LOG('[1]Indicator Data'!G172)&lt;H$3,0,10-(H$2-LOG('[1]Indicator Data'!G172))/(H$2-H$3)*10))),1)</f>
        <v>0</v>
      </c>
      <c r="I171" s="47">
        <f>ROUND(IF('[1]Indicator Data'!H172=0,0,IF(LOG('[1]Indicator Data'!H172)&gt;I$2,10,IF(LOG('[1]Indicator Data'!H172)&lt;I$3,0,10-(I$2-LOG('[1]Indicator Data'!H172))/(I$2-I$3)*10))),1)</f>
        <v>0</v>
      </c>
      <c r="J171" s="47">
        <f t="shared" si="159"/>
        <v>0</v>
      </c>
      <c r="K171" s="47">
        <f>ROUND(IF('[1]Indicator Data'!I172=0,0,IF(LOG('[1]Indicator Data'!I172)&gt;K$2,10,IF(LOG('[1]Indicator Data'!I172)&lt;K$3,0,10-(K$2-LOG('[1]Indicator Data'!I172))/(K$2-K$3)*10))),1)</f>
        <v>0</v>
      </c>
      <c r="L171" s="47">
        <f t="shared" si="160"/>
        <v>0</v>
      </c>
      <c r="M171" s="47">
        <f>ROUND(IF('[1]Indicator Data'!J172=0,0,IF(LOG('[1]Indicator Data'!J172)&gt;M$2,10,IF(LOG('[1]Indicator Data'!J172)&lt;M$3,0,10-(M$2-LOG('[1]Indicator Data'!J172))/(M$2-M$3)*10))),1)</f>
        <v>9.1999999999999993</v>
      </c>
      <c r="N171" s="48">
        <f>'[1]Indicator Data'!C172/'[1]Indicator Data'!$CB172</f>
        <v>1.7598961683039328E-3</v>
      </c>
      <c r="O171" s="48">
        <f>'[1]Indicator Data'!D172/'[1]Indicator Data'!$CB172</f>
        <v>2.100164044539323E-4</v>
      </c>
      <c r="P171" s="48">
        <f>IF(F171=0.1,"x",'[1]Indicator Data'!E172/'[1]Indicator Data'!$CB172)</f>
        <v>3.7725998592400708E-3</v>
      </c>
      <c r="Q171" s="48">
        <f>'[1]Indicator Data'!F172/'[1]Indicator Data'!$CB172</f>
        <v>1.0937069225262295E-6</v>
      </c>
      <c r="R171" s="48">
        <f>'[1]Indicator Data'!G172/'[1]Indicator Data'!$CB172</f>
        <v>0</v>
      </c>
      <c r="S171" s="48">
        <f>'[1]Indicator Data'!H172/'[1]Indicator Data'!$CB172</f>
        <v>0</v>
      </c>
      <c r="T171" s="48">
        <f>'[1]Indicator Data'!I172/'[1]Indicator Data'!$CB172</f>
        <v>0</v>
      </c>
      <c r="U171" s="48">
        <f>'[1]Indicator Data'!J172/'[1]Indicator Data'!$CB172</f>
        <v>2.5144886182679204E-3</v>
      </c>
      <c r="V171" s="47">
        <f t="shared" si="217"/>
        <v>8.8000000000000007</v>
      </c>
      <c r="W171" s="47">
        <f t="shared" si="218"/>
        <v>2.1</v>
      </c>
      <c r="X171" s="47">
        <f t="shared" si="163"/>
        <v>6.5</v>
      </c>
      <c r="Y171" s="47">
        <f t="shared" si="219"/>
        <v>2.5</v>
      </c>
      <c r="Z171" s="47">
        <f t="shared" si="220"/>
        <v>5.6</v>
      </c>
      <c r="AA171" s="47">
        <f t="shared" si="221"/>
        <v>0</v>
      </c>
      <c r="AB171" s="47">
        <f t="shared" si="222"/>
        <v>0</v>
      </c>
      <c r="AC171" s="47">
        <f t="shared" si="168"/>
        <v>0</v>
      </c>
      <c r="AD171" s="47">
        <f t="shared" si="223"/>
        <v>0</v>
      </c>
      <c r="AE171" s="47">
        <f t="shared" si="170"/>
        <v>0</v>
      </c>
      <c r="AF171" s="47">
        <f t="shared" si="224"/>
        <v>0.8</v>
      </c>
      <c r="AG171" s="47">
        <f>ROUND(IF('[1]Indicator Data'!K172=0,0,IF('[1]Indicator Data'!K172&gt;AG$2,10,IF('[1]Indicator Data'!K172&lt;AG$3,0,10-(AG$2-'[1]Indicator Data'!K172)/(AG$2-AG$3)*10))),1)</f>
        <v>1.9</v>
      </c>
      <c r="AH171" s="47">
        <f t="shared" si="225"/>
        <v>8.8000000000000007</v>
      </c>
      <c r="AI171" s="47">
        <f t="shared" si="225"/>
        <v>5.4</v>
      </c>
      <c r="AJ171" s="47">
        <f t="shared" si="226"/>
        <v>0</v>
      </c>
      <c r="AK171" s="47">
        <f t="shared" si="226"/>
        <v>0</v>
      </c>
      <c r="AL171" s="47">
        <f t="shared" si="174"/>
        <v>0</v>
      </c>
      <c r="AM171" s="47">
        <f t="shared" si="175"/>
        <v>0</v>
      </c>
      <c r="AN171" s="47">
        <f t="shared" si="176"/>
        <v>6.7</v>
      </c>
      <c r="AO171" s="49">
        <f t="shared" si="177"/>
        <v>7.8</v>
      </c>
      <c r="AP171" s="49">
        <f t="shared" si="202"/>
        <v>5.2</v>
      </c>
      <c r="AQ171" s="49">
        <f t="shared" si="178"/>
        <v>5.6</v>
      </c>
      <c r="AR171" s="49">
        <f t="shared" si="179"/>
        <v>0</v>
      </c>
      <c r="AS171" s="47">
        <f t="shared" si="180"/>
        <v>4.3</v>
      </c>
      <c r="AT171" s="47">
        <f>IF('[1]Indicator Data'!L172="No data","x",IF('[1]Indicator Data'!CC172&lt;1000,"x",ROUND((IF('[1]Indicator Data'!L172&gt;AT$2,10,IF('[1]Indicator Data'!L172&lt;AT$3,0,10-(AT$2-'[1]Indicator Data'!L172)/(AT$2-AT$3)*10))),1)))</f>
        <v>10</v>
      </c>
      <c r="AU171" s="49">
        <f t="shared" si="181"/>
        <v>7.2</v>
      </c>
      <c r="AV171" s="47">
        <f>IF('[1]Indicator Data'!M172="No data","x",ROUND(IF('[1]Indicator Data'!M172=0,0,IF(LOG('[1]Indicator Data'!M172)&gt;AV$2,10,IF(LOG('[1]Indicator Data'!M172)&lt;AV$3,0,10-(AV$2-LOG('[1]Indicator Data'!M172))/(AV$2-AV$3)*10))),1))</f>
        <v>8.8000000000000007</v>
      </c>
      <c r="AW171" s="48">
        <f>IF(AV171="x","x",'[1]Indicator Data'!M172/'[1]Indicator Data'!$CB172)</f>
        <v>0.75803949511086965</v>
      </c>
      <c r="AX171" s="47">
        <f t="shared" si="227"/>
        <v>8.4</v>
      </c>
      <c r="AY171" s="47">
        <f t="shared" si="203"/>
        <v>8.6</v>
      </c>
      <c r="AZ171" s="47" t="str">
        <f>IF('[1]Indicator Data'!N172="No data","x",ROUND(IF('[1]Indicator Data'!N172=0,0,IF(LOG('[1]Indicator Data'!N172)&gt;AZ$2,10,IF(LOG('[1]Indicator Data'!N172)&lt;AZ$3,0,10-(AZ$2-LOG('[1]Indicator Data'!N172))/(AZ$2-AZ$3)*10))),1))</f>
        <v>x</v>
      </c>
      <c r="BA171" s="48" t="str">
        <f>IF(AZ171="x","x",'[1]Indicator Data'!N172/'[1]Indicator Data'!$CB172)</f>
        <v>x</v>
      </c>
      <c r="BB171" s="47" t="str">
        <f t="shared" si="228"/>
        <v>x</v>
      </c>
      <c r="BC171" s="47" t="str">
        <f t="shared" si="204"/>
        <v>x</v>
      </c>
      <c r="BD171" s="47" t="str">
        <f>IF('[1]Indicator Data'!O172="No data","x",ROUND(IF('[1]Indicator Data'!O172=0,0,IF(LOG('[1]Indicator Data'!O172)&gt;BD$2,10,IF(LOG('[1]Indicator Data'!O172)&lt;BD$3,0,10-(BD$2-LOG('[1]Indicator Data'!O172))/(BD$2-BD$3)*10))),1))</f>
        <v>x</v>
      </c>
      <c r="BE171" s="48" t="str">
        <f>IF(BD171="x","x",'[1]Indicator Data'!O172/'[1]Indicator Data'!$CB172)</f>
        <v>x</v>
      </c>
      <c r="BF171" s="47" t="str">
        <f t="shared" si="229"/>
        <v>x</v>
      </c>
      <c r="BG171" s="47" t="str">
        <f t="shared" si="205"/>
        <v>x</v>
      </c>
      <c r="BH171" s="47" t="str">
        <f>IF('[1]Indicator Data'!P172="No data","x",ROUND(IF('[1]Indicator Data'!P172=0,0,IF(LOG('[1]Indicator Data'!P172)&gt;BH$2,10,IF(LOG('[1]Indicator Data'!P172)&lt;BH$3,0,10-(BH$2-LOG('[1]Indicator Data'!P172))/(BH$2-BH$3)*10))),1))</f>
        <v>x</v>
      </c>
      <c r="BI171" s="48" t="str">
        <f>IF(BH171="x","x",'[1]Indicator Data'!P172/'[1]Indicator Data'!$CB172)</f>
        <v>x</v>
      </c>
      <c r="BJ171" s="47" t="str">
        <f t="shared" si="230"/>
        <v>x</v>
      </c>
      <c r="BK171" s="47" t="str">
        <f t="shared" si="206"/>
        <v>x</v>
      </c>
      <c r="BL171" s="47">
        <f t="shared" si="207"/>
        <v>8.6</v>
      </c>
      <c r="BM171" s="47">
        <f>ROUND(IF('[1]Indicator Data'!Q172=0,0,IF(LOG('[1]Indicator Data'!Q172)&gt;BM$2,10,IF(LOG('[1]Indicator Data'!Q172)&lt;BM$3,0,10-(BM$2-LOG('[1]Indicator Data'!Q172))/(BM$2-BM$3)*10))),1)</f>
        <v>0</v>
      </c>
      <c r="BN171" s="50">
        <f>'[1]Indicator Data'!R172</f>
        <v>0</v>
      </c>
      <c r="BO171" s="47">
        <f t="shared" si="231"/>
        <v>0</v>
      </c>
      <c r="BP171" s="47">
        <f t="shared" si="187"/>
        <v>0</v>
      </c>
      <c r="BQ171" s="47">
        <f>ROUND(IF('[1]Indicator Data'!S172=0,0,IF(LOG('[1]Indicator Data'!S172)&gt;BQ$2,10,IF(LOG('[1]Indicator Data'!S172)&lt;BQ$3,0,10-(BQ$2-LOG('[1]Indicator Data'!S172))/(BQ$2-BQ$3)*10))),1)</f>
        <v>0</v>
      </c>
      <c r="BR171" s="50">
        <f>'[1]Indicator Data'!T172</f>
        <v>0</v>
      </c>
      <c r="BS171" s="47">
        <f t="shared" si="232"/>
        <v>0</v>
      </c>
      <c r="BT171" s="47">
        <f t="shared" si="189"/>
        <v>0</v>
      </c>
      <c r="BU171" s="47">
        <f t="shared" si="190"/>
        <v>0</v>
      </c>
      <c r="BV171" s="47">
        <f>ROUND(IF('[1]Indicator Data'!U172=0,0,IF(LOG('[1]Indicator Data'!U172)&gt;BV$2,10,IF(LOG('[1]Indicator Data'!U172)&lt;BV$3,0,10-(BV$2-LOG('[1]Indicator Data'!U172))/(BV$2-BV$3)*10))),1)</f>
        <v>6.5</v>
      </c>
      <c r="BW171" s="48">
        <f>'[1]Indicator Data'!U172/'[1]Indicator Data'!$CB172</f>
        <v>1.9299842799889722E-2</v>
      </c>
      <c r="BX171" s="47">
        <f t="shared" si="233"/>
        <v>0.2</v>
      </c>
      <c r="BY171" s="47">
        <f t="shared" si="208"/>
        <v>4</v>
      </c>
      <c r="BZ171" s="47">
        <f>ROUND(IF('[1]Indicator Data'!V172=0,0,IF(LOG('[1]Indicator Data'!V172)&gt;BZ$2,10,IF(LOG('[1]Indicator Data'!V172)&lt;BZ$3,0,10-(BZ$2-LOG('[1]Indicator Data'!V172))/(BZ$2-BZ$3)*10))),1)</f>
        <v>8.6999999999999993</v>
      </c>
      <c r="CA171" s="48">
        <f>IF('[1]Indicator Data'!V172/'[1]Indicator Data'!$CB172&gt;1,1,'[1]Indicator Data'!V172/'[1]Indicator Data'!$CB172)</f>
        <v>0.71194461823961053</v>
      </c>
      <c r="CB171" s="47">
        <f t="shared" si="234"/>
        <v>7.1</v>
      </c>
      <c r="CC171" s="47">
        <f t="shared" si="209"/>
        <v>8</v>
      </c>
      <c r="CD171" s="47">
        <f>ROUND(IF('[1]Indicator Data'!W172=0,0,IF(LOG('[1]Indicator Data'!W172)&gt;CD$2,10,IF(LOG('[1]Indicator Data'!W172)&lt;CD$3,0,10-(CD$2-LOG('[1]Indicator Data'!W172))/(CD$2-CD$3)*10))),1)</f>
        <v>7.1</v>
      </c>
      <c r="CE171" s="48">
        <f>'[1]Indicator Data'!W172/'[1]Indicator Data'!$CB172</f>
        <v>4.7573536735213522E-2</v>
      </c>
      <c r="CF171" s="47">
        <f t="shared" si="235"/>
        <v>0.5</v>
      </c>
      <c r="CG171" s="47">
        <f t="shared" si="210"/>
        <v>4.5999999999999996</v>
      </c>
      <c r="CH171" s="47">
        <f t="shared" si="194"/>
        <v>4.8</v>
      </c>
      <c r="CI171" s="47">
        <f>IF('[1]Indicator Data'!BR172="No data","x",ROUND(IF('[1]Indicator Data'!BR172&gt;CI$2,0,IF('[1]Indicator Data'!BR172&lt;CI$3,10,(CI$2-'[1]Indicator Data'!BR172)/(CI$2-CI$3)*10)),1))</f>
        <v>1</v>
      </c>
      <c r="CJ171" s="47">
        <f>IF('[1]Indicator Data'!BS172="No data","x",ROUND(IF('[1]Indicator Data'!BS172&gt;CJ$2,0,IF('[1]Indicator Data'!BS172&lt;CJ$3,10,(CJ$2-'[1]Indicator Data'!BS172)/(CJ$2-CJ$3)*10)),1))</f>
        <v>0.5</v>
      </c>
      <c r="CK171" s="47">
        <f>IF('[1]Indicator Data'!AC172="No data","x",ROUND(IF('[1]Indicator Data'!AC172&gt;CK$2,0,IF('[1]Indicator Data'!AC172&lt;CK$3,10,(CK$2-'[1]Indicator Data'!AC172)/(CK$2-CK$3)*10)),1))</f>
        <v>2.9</v>
      </c>
      <c r="CL171" s="47">
        <f t="shared" si="195"/>
        <v>1.5</v>
      </c>
      <c r="CM171" s="47">
        <f>IF('[1]Indicator Data'!X172="No data","x",ROUND(IF(LOG('[1]Indicator Data'!X172)&gt;CM$2,10,IF(LOG('[1]Indicator Data'!X172)&lt;CM$3,0,10-(CM$2-LOG('[1]Indicator Data'!X172))/(CM$2-CM$3)*10)),1))</f>
        <v>6.5</v>
      </c>
      <c r="CN171" s="47">
        <f>IF('[1]Indicator Data'!Y172="No data","x",ROUND(IF('[1]Indicator Data'!Y172&gt;CN$2,10,IF('[1]Indicator Data'!Y172&lt;CN$3,0,10-(CN$2-'[1]Indicator Data'!Y172)/(CN$2-CN$3)*10)),1))</f>
        <v>7.4</v>
      </c>
      <c r="CO171" s="47">
        <f>IF('[1]Indicator Data'!Z172="No data","x",ROUND(IF('[1]Indicator Data'!Z172&gt;CO$2,10,IF('[1]Indicator Data'!Z172&lt;CO$3,0,10-(CO$2-'[1]Indicator Data'!Z172)/(CO$2-CO$3)*10)),1))</f>
        <v>5.5</v>
      </c>
      <c r="CP171" s="47" t="str">
        <f>IF('[1]Indicator Data'!AA172="No data","x",ROUND(IF('[1]Indicator Data'!AA172&gt;CP$2,10,IF('[1]Indicator Data'!AA172&lt;CP$3,0,10-(CP$2-'[1]Indicator Data'!AA172)/(CP$2-CP$3)*10)),1))</f>
        <v>x</v>
      </c>
      <c r="CQ171" s="47">
        <f t="shared" si="211"/>
        <v>6.5</v>
      </c>
      <c r="CR171" s="47">
        <f t="shared" si="212"/>
        <v>4.8</v>
      </c>
      <c r="CS171" s="47">
        <f>IF('[1]Indicator Data'!AF172="No data","x",ROUND(IF('[1]Indicator Data'!AF172&gt;CS$2,10,IF('[1]Indicator Data'!AF172&lt;CS$3,0,10-(CS$2-'[1]Indicator Data'!AF172)/(CS$2-CS$3)*10)),1))</f>
        <v>4.2</v>
      </c>
      <c r="CT171" s="47">
        <f>IF('[1]Indicator Data'!AG172="No data","x",ROUND(IF('[1]Indicator Data'!AG172&gt;CT$2,10,IF('[1]Indicator Data'!AG172&lt;CT$3,0,10-(CT$2-'[1]Indicator Data'!AG172)/(CT$2-CT$3)*10)),1))</f>
        <v>4</v>
      </c>
      <c r="CU171" s="47">
        <f t="shared" si="213"/>
        <v>5.5</v>
      </c>
      <c r="CV171" s="47">
        <f>IF('[1]Indicator Data'!AB172="No data","x",ROUND(IF('[1]Indicator Data'!AB172&gt;CV$2,10,IF('[1]Indicator Data'!AB172&lt;CV$3,0,10-(CV$2-'[1]Indicator Data'!AB172)/(CV$2-CV$3)*10)),1))</f>
        <v>0.2</v>
      </c>
      <c r="CW171" s="47">
        <f t="shared" si="214"/>
        <v>1.2</v>
      </c>
      <c r="CX171" s="48">
        <f>IF('[1]Indicator Data'!AD172="No data","x",'[1]Indicator Data'!AD172/'[1]Indicator Data'!$CA172)</f>
        <v>8.2134059309887627E-4</v>
      </c>
      <c r="CY171" s="47">
        <f t="shared" si="236"/>
        <v>1.8</v>
      </c>
      <c r="CZ171" s="47">
        <f>IF('[1]Indicator Data'!AE172="No data","x",ROUND(IF('[1]Indicator Data'!AE172&gt;CZ$2,0,IF('[1]Indicator Data'!AE172&lt;CZ$3,10,(CZ$2-'[1]Indicator Data'!AE172)/(CZ$2-CZ$3)*10)),1))</f>
        <v>6</v>
      </c>
      <c r="DA171" s="47">
        <f t="shared" si="215"/>
        <v>3.9</v>
      </c>
      <c r="DB171" s="47">
        <f t="shared" si="216"/>
        <v>3.5</v>
      </c>
      <c r="DC171" s="49">
        <f t="shared" si="197"/>
        <v>5.9</v>
      </c>
      <c r="DD171" s="51">
        <f t="shared" si="198"/>
        <v>5.7</v>
      </c>
      <c r="DE171" s="47">
        <f>ROUND(IF('[1]Indicator Data'!AH172=0,0,IF('[1]Indicator Data'!AH172&gt;DE$2,10,IF('[1]Indicator Data'!AH172&lt;DE$3,0,10-(DE$2-'[1]Indicator Data'!AH172)/(DE$2-DE$3)*10))),1)</f>
        <v>10</v>
      </c>
      <c r="DF171" s="47">
        <f>ROUND(IF('[1]Indicator Data'!AI172=0,0,IF(LOG('[1]Indicator Data'!AI172)&gt;LOG(DF$2),10,IF(LOG('[1]Indicator Data'!AI172)&lt;LOG(DF$3),0,10-(LOG(DF$2)-LOG('[1]Indicator Data'!AI172))/(LOG(DF$2)-LOG(DF$3))*10))),1)</f>
        <v>9.8000000000000007</v>
      </c>
      <c r="DG171" s="49">
        <f t="shared" si="199"/>
        <v>9.9</v>
      </c>
      <c r="DH171" s="47">
        <f>'[1]Indicator Data'!AJ172</f>
        <v>5</v>
      </c>
      <c r="DI171" s="47">
        <f>'[1]Indicator Data'!AK172</f>
        <v>5</v>
      </c>
      <c r="DJ171" s="49">
        <f t="shared" si="200"/>
        <v>10</v>
      </c>
      <c r="DK171" s="51">
        <f t="shared" si="201"/>
        <v>10</v>
      </c>
      <c r="DL171" s="20"/>
      <c r="DM171" s="52"/>
      <c r="DN171" s="6"/>
    </row>
    <row r="172" spans="1:118" x14ac:dyDescent="0.3">
      <c r="A172" s="44" t="str">
        <f>'[1]Indicator Data'!A173</f>
        <v>Tajikistan</v>
      </c>
      <c r="B172" s="45" t="str">
        <f>'[1]Indicator Data'!B173</f>
        <v>TJK</v>
      </c>
      <c r="C172" s="46">
        <f>ROUND(IF('[1]Indicator Data'!C173=0,0.1,IF(LOG('[1]Indicator Data'!C173)&gt;C$2,10,IF(LOG('[1]Indicator Data'!C173)&lt;C$3,0,10-(C$2-LOG('[1]Indicator Data'!C173))/(C$2-C$3)*10))),1)</f>
        <v>8.1</v>
      </c>
      <c r="D172" s="47">
        <f>ROUND(IF('[1]Indicator Data'!D173=0,0.1,IF(LOG('[1]Indicator Data'!D173)&gt;D$2,10,IF(LOG('[1]Indicator Data'!D173)&lt;D$3,0,10-(D$2-LOG('[1]Indicator Data'!D173))/(D$2-D$3)*10))),1)</f>
        <v>9.6</v>
      </c>
      <c r="E172" s="47">
        <f t="shared" si="158"/>
        <v>9</v>
      </c>
      <c r="F172" s="47">
        <f>IF('[1]Indicator Data'!E173="No data",0.1,(ROUND(IF('[1]Indicator Data'!E173=0,0,IF(LOG('[1]Indicator Data'!E173)&gt;F$2,10,IF(LOG('[1]Indicator Data'!E173)&lt;F$3,0,10-(F$2-LOG('[1]Indicator Data'!E173))/(F$2-F$3)*10))),1)))</f>
        <v>6.7</v>
      </c>
      <c r="G172" s="47">
        <f>ROUND(IF('[1]Indicator Data'!F173=0,0,IF(LOG('[1]Indicator Data'!F173)&gt;G$2,10,IF(LOG('[1]Indicator Data'!F173)&lt;G$3,0,10-(G$2-LOG('[1]Indicator Data'!F173))/(G$2-G$3)*10))),1)</f>
        <v>0</v>
      </c>
      <c r="H172" s="47">
        <f>ROUND(IF('[1]Indicator Data'!G173=0,0,IF(LOG('[1]Indicator Data'!G173)&gt;H$2,10,IF(LOG('[1]Indicator Data'!G173)&lt;H$3,0,10-(H$2-LOG('[1]Indicator Data'!G173))/(H$2-H$3)*10))),1)</f>
        <v>0</v>
      </c>
      <c r="I172" s="47">
        <f>ROUND(IF('[1]Indicator Data'!H173=0,0,IF(LOG('[1]Indicator Data'!H173)&gt;I$2,10,IF(LOG('[1]Indicator Data'!H173)&lt;I$3,0,10-(I$2-LOG('[1]Indicator Data'!H173))/(I$2-I$3)*10))),1)</f>
        <v>0</v>
      </c>
      <c r="J172" s="47">
        <f t="shared" si="159"/>
        <v>0</v>
      </c>
      <c r="K172" s="47">
        <f>ROUND(IF('[1]Indicator Data'!I173=0,0,IF(LOG('[1]Indicator Data'!I173)&gt;K$2,10,IF(LOG('[1]Indicator Data'!I173)&lt;K$3,0,10-(K$2-LOG('[1]Indicator Data'!I173))/(K$2-K$3)*10))),1)</f>
        <v>0</v>
      </c>
      <c r="L172" s="47">
        <f t="shared" si="160"/>
        <v>0</v>
      </c>
      <c r="M172" s="47">
        <f>ROUND(IF('[1]Indicator Data'!J173=0,0,IF(LOG('[1]Indicator Data'!J173)&gt;M$2,10,IF(LOG('[1]Indicator Data'!J173)&lt;M$3,0,10-(M$2-LOG('[1]Indicator Data'!J173))/(M$2-M$3)*10))),1)</f>
        <v>10</v>
      </c>
      <c r="N172" s="48">
        <f>'[1]Indicator Data'!C173/'[1]Indicator Data'!$CB173</f>
        <v>2.1052630591238235E-3</v>
      </c>
      <c r="O172" s="48">
        <f>'[1]Indicator Data'!D173/'[1]Indicator Data'!$CB173</f>
        <v>8.9817426459138066E-4</v>
      </c>
      <c r="P172" s="48">
        <f>IF(F172=0.1,"x",'[1]Indicator Data'!E173/'[1]Indicator Data'!$CB173)</f>
        <v>5.7027210773702144E-3</v>
      </c>
      <c r="Q172" s="48">
        <f>'[1]Indicator Data'!F173/'[1]Indicator Data'!$CB173</f>
        <v>0</v>
      </c>
      <c r="R172" s="48">
        <f>'[1]Indicator Data'!G173/'[1]Indicator Data'!$CB173</f>
        <v>0</v>
      </c>
      <c r="S172" s="48">
        <f>'[1]Indicator Data'!H173/'[1]Indicator Data'!$CB173</f>
        <v>0</v>
      </c>
      <c r="T172" s="48">
        <f>'[1]Indicator Data'!I173/'[1]Indicator Data'!$CB173</f>
        <v>0</v>
      </c>
      <c r="U172" s="48">
        <f>'[1]Indicator Data'!J173/'[1]Indicator Data'!$CB173</f>
        <v>1.2797048019192684E-2</v>
      </c>
      <c r="V172" s="47">
        <f t="shared" si="217"/>
        <v>10</v>
      </c>
      <c r="W172" s="47">
        <f t="shared" si="218"/>
        <v>9</v>
      </c>
      <c r="X172" s="47">
        <f t="shared" si="163"/>
        <v>9.6</v>
      </c>
      <c r="Y172" s="47">
        <f t="shared" si="219"/>
        <v>3.8</v>
      </c>
      <c r="Z172" s="47">
        <f t="shared" si="220"/>
        <v>0</v>
      </c>
      <c r="AA172" s="47">
        <f t="shared" si="221"/>
        <v>0</v>
      </c>
      <c r="AB172" s="47">
        <f t="shared" si="222"/>
        <v>0</v>
      </c>
      <c r="AC172" s="47">
        <f t="shared" si="168"/>
        <v>0</v>
      </c>
      <c r="AD172" s="47">
        <f t="shared" si="223"/>
        <v>0</v>
      </c>
      <c r="AE172" s="47">
        <f t="shared" si="170"/>
        <v>0</v>
      </c>
      <c r="AF172" s="47">
        <f t="shared" si="224"/>
        <v>4.3</v>
      </c>
      <c r="AG172" s="47">
        <f>ROUND(IF('[1]Indicator Data'!K173=0,0,IF('[1]Indicator Data'!K173&gt;AG$2,10,IF('[1]Indicator Data'!K173&lt;AG$3,0,10-(AG$2-'[1]Indicator Data'!K173)/(AG$2-AG$3)*10))),1)</f>
        <v>1.9</v>
      </c>
      <c r="AH172" s="47">
        <f t="shared" si="225"/>
        <v>9.1</v>
      </c>
      <c r="AI172" s="47">
        <f t="shared" si="225"/>
        <v>9.3000000000000007</v>
      </c>
      <c r="AJ172" s="47">
        <f t="shared" si="226"/>
        <v>0</v>
      </c>
      <c r="AK172" s="47">
        <f t="shared" si="226"/>
        <v>0</v>
      </c>
      <c r="AL172" s="47">
        <f t="shared" si="174"/>
        <v>0</v>
      </c>
      <c r="AM172" s="47">
        <f t="shared" si="175"/>
        <v>0</v>
      </c>
      <c r="AN172" s="47">
        <f t="shared" si="176"/>
        <v>8.4</v>
      </c>
      <c r="AO172" s="49">
        <f t="shared" si="177"/>
        <v>9.3000000000000007</v>
      </c>
      <c r="AP172" s="49">
        <f t="shared" si="202"/>
        <v>5.4</v>
      </c>
      <c r="AQ172" s="49">
        <f t="shared" si="178"/>
        <v>0</v>
      </c>
      <c r="AR172" s="49">
        <f t="shared" si="179"/>
        <v>0</v>
      </c>
      <c r="AS172" s="47">
        <f t="shared" si="180"/>
        <v>5.2</v>
      </c>
      <c r="AT172" s="47">
        <f>IF('[1]Indicator Data'!L173="No data","x",IF('[1]Indicator Data'!CC173&lt;1000,"x",ROUND((IF('[1]Indicator Data'!L173&gt;AT$2,10,IF('[1]Indicator Data'!L173&lt;AT$3,0,10-(AT$2-'[1]Indicator Data'!L173)/(AT$2-AT$3)*10))),1)))</f>
        <v>10</v>
      </c>
      <c r="AU172" s="49">
        <f t="shared" si="181"/>
        <v>7.6</v>
      </c>
      <c r="AV172" s="47">
        <f>IF('[1]Indicator Data'!M173="No data","x",ROUND(IF('[1]Indicator Data'!M173=0,0,IF(LOG('[1]Indicator Data'!M173)&gt;AV$2,10,IF(LOG('[1]Indicator Data'!M173)&lt;AV$3,0,10-(AV$2-LOG('[1]Indicator Data'!M173))/(AV$2-AV$3)*10))),1))</f>
        <v>8.4</v>
      </c>
      <c r="AW172" s="48">
        <f>IF(AV172="x","x",'[1]Indicator Data'!M173/'[1]Indicator Data'!$CB173)</f>
        <v>0.83575628562649085</v>
      </c>
      <c r="AX172" s="47">
        <f t="shared" si="227"/>
        <v>9.3000000000000007</v>
      </c>
      <c r="AY172" s="47">
        <f t="shared" si="203"/>
        <v>8.9</v>
      </c>
      <c r="AZ172" s="47" t="str">
        <f>IF('[1]Indicator Data'!N173="No data","x",ROUND(IF('[1]Indicator Data'!N173=0,0,IF(LOG('[1]Indicator Data'!N173)&gt;AZ$2,10,IF(LOG('[1]Indicator Data'!N173)&lt;AZ$3,0,10-(AZ$2-LOG('[1]Indicator Data'!N173))/(AZ$2-AZ$3)*10))),1))</f>
        <v>x</v>
      </c>
      <c r="BA172" s="48" t="str">
        <f>IF(AZ172="x","x",'[1]Indicator Data'!N173/'[1]Indicator Data'!$CB173)</f>
        <v>x</v>
      </c>
      <c r="BB172" s="47" t="str">
        <f t="shared" si="228"/>
        <v>x</v>
      </c>
      <c r="BC172" s="47" t="str">
        <f t="shared" si="204"/>
        <v>x</v>
      </c>
      <c r="BD172" s="47" t="str">
        <f>IF('[1]Indicator Data'!O173="No data","x",ROUND(IF('[1]Indicator Data'!O173=0,0,IF(LOG('[1]Indicator Data'!O173)&gt;BD$2,10,IF(LOG('[1]Indicator Data'!O173)&lt;BD$3,0,10-(BD$2-LOG('[1]Indicator Data'!O173))/(BD$2-BD$3)*10))),1))</f>
        <v>x</v>
      </c>
      <c r="BE172" s="48" t="str">
        <f>IF(BD172="x","x",'[1]Indicator Data'!O173/'[1]Indicator Data'!$CB173)</f>
        <v>x</v>
      </c>
      <c r="BF172" s="47" t="str">
        <f t="shared" si="229"/>
        <v>x</v>
      </c>
      <c r="BG172" s="47" t="str">
        <f t="shared" si="205"/>
        <v>x</v>
      </c>
      <c r="BH172" s="47" t="str">
        <f>IF('[1]Indicator Data'!P173="No data","x",ROUND(IF('[1]Indicator Data'!P173=0,0,IF(LOG('[1]Indicator Data'!P173)&gt;BH$2,10,IF(LOG('[1]Indicator Data'!P173)&lt;BH$3,0,10-(BH$2-LOG('[1]Indicator Data'!P173))/(BH$2-BH$3)*10))),1))</f>
        <v>x</v>
      </c>
      <c r="BI172" s="48" t="str">
        <f>IF(BH172="x","x",'[1]Indicator Data'!P173/'[1]Indicator Data'!$CB173)</f>
        <v>x</v>
      </c>
      <c r="BJ172" s="47" t="str">
        <f t="shared" si="230"/>
        <v>x</v>
      </c>
      <c r="BK172" s="47" t="str">
        <f t="shared" si="206"/>
        <v>x</v>
      </c>
      <c r="BL172" s="47">
        <f t="shared" si="207"/>
        <v>8.9</v>
      </c>
      <c r="BM172" s="47">
        <f>ROUND(IF('[1]Indicator Data'!Q173=0,0,IF(LOG('[1]Indicator Data'!Q173)&gt;BM$2,10,IF(LOG('[1]Indicator Data'!Q173)&lt;BM$3,0,10-(BM$2-LOG('[1]Indicator Data'!Q173))/(BM$2-BM$3)*10))),1)</f>
        <v>0</v>
      </c>
      <c r="BN172" s="50">
        <f>'[1]Indicator Data'!R173</f>
        <v>0</v>
      </c>
      <c r="BO172" s="47">
        <f t="shared" si="231"/>
        <v>0</v>
      </c>
      <c r="BP172" s="47">
        <f t="shared" si="187"/>
        <v>0</v>
      </c>
      <c r="BQ172" s="47">
        <f>ROUND(IF('[1]Indicator Data'!S173=0,0,IF(LOG('[1]Indicator Data'!S173)&gt;BQ$2,10,IF(LOG('[1]Indicator Data'!S173)&lt;BQ$3,0,10-(BQ$2-LOG('[1]Indicator Data'!S173))/(BQ$2-BQ$3)*10))),1)</f>
        <v>0</v>
      </c>
      <c r="BR172" s="50">
        <f>'[1]Indicator Data'!T173</f>
        <v>0</v>
      </c>
      <c r="BS172" s="47">
        <f t="shared" si="232"/>
        <v>0</v>
      </c>
      <c r="BT172" s="47">
        <f t="shared" si="189"/>
        <v>0</v>
      </c>
      <c r="BU172" s="47">
        <f t="shared" si="190"/>
        <v>0</v>
      </c>
      <c r="BV172" s="47">
        <f>ROUND(IF('[1]Indicator Data'!U173=0,0,IF(LOG('[1]Indicator Data'!U173)&gt;BV$2,10,IF(LOG('[1]Indicator Data'!U173)&lt;BV$3,0,10-(BV$2-LOG('[1]Indicator Data'!U173))/(BV$2-BV$3)*10))),1)</f>
        <v>6.8</v>
      </c>
      <c r="BW172" s="48">
        <f>'[1]Indicator Data'!U173/'[1]Indicator Data'!$CB173</f>
        <v>6.9732012928706594E-2</v>
      </c>
      <c r="BX172" s="47">
        <f t="shared" si="233"/>
        <v>0.8</v>
      </c>
      <c r="BY172" s="47">
        <f t="shared" si="208"/>
        <v>4.4000000000000004</v>
      </c>
      <c r="BZ172" s="47">
        <f>ROUND(IF('[1]Indicator Data'!V173=0,0,IF(LOG('[1]Indicator Data'!V173)&gt;BZ$2,10,IF(LOG('[1]Indicator Data'!V173)&lt;BZ$3,0,10-(BZ$2-LOG('[1]Indicator Data'!V173))/(BZ$2-BZ$3)*10))),1)</f>
        <v>8.1</v>
      </c>
      <c r="CA172" s="48">
        <f>IF('[1]Indicator Data'!V173/'[1]Indicator Data'!$CB173&gt;1,1,'[1]Indicator Data'!V173/'[1]Indicator Data'!$CB173)</f>
        <v>0.54411841564646013</v>
      </c>
      <c r="CB172" s="47">
        <f t="shared" si="234"/>
        <v>5.4</v>
      </c>
      <c r="CC172" s="47">
        <f t="shared" si="209"/>
        <v>7</v>
      </c>
      <c r="CD172" s="47">
        <f>ROUND(IF('[1]Indicator Data'!W173=0,0,IF(LOG('[1]Indicator Data'!W173)&gt;CD$2,10,IF(LOG('[1]Indicator Data'!W173)&lt;CD$3,0,10-(CD$2-LOG('[1]Indicator Data'!W173))/(CD$2-CD$3)*10))),1)</f>
        <v>6.8</v>
      </c>
      <c r="CE172" s="48">
        <f>'[1]Indicator Data'!W173/'[1]Indicator Data'!$CB173</f>
        <v>6.5846999181053051E-2</v>
      </c>
      <c r="CF172" s="47">
        <f t="shared" si="235"/>
        <v>0.7</v>
      </c>
      <c r="CG172" s="47">
        <f t="shared" si="210"/>
        <v>4.4000000000000004</v>
      </c>
      <c r="CH172" s="47">
        <f t="shared" si="194"/>
        <v>4.4000000000000004</v>
      </c>
      <c r="CI172" s="47">
        <f>IF('[1]Indicator Data'!BR173="No data","x",ROUND(IF('[1]Indicator Data'!BR173&gt;CI$2,0,IF('[1]Indicator Data'!BR173&lt;CI$3,10,(CI$2-'[1]Indicator Data'!BR173)/(CI$2-CI$3)*10)),1))</f>
        <v>0.3</v>
      </c>
      <c r="CJ172" s="47">
        <f>IF('[1]Indicator Data'!BS173="No data","x",ROUND(IF('[1]Indicator Data'!BS173&gt;CJ$2,0,IF('[1]Indicator Data'!BS173&lt;CJ$3,10,(CJ$2-'[1]Indicator Data'!BS173)/(CJ$2-CJ$3)*10)),1))</f>
        <v>3.1</v>
      </c>
      <c r="CK172" s="47">
        <f>IF('[1]Indicator Data'!AC173="No data","x",ROUND(IF('[1]Indicator Data'!AC173&gt;CK$2,0,IF('[1]Indicator Data'!AC173&lt;CK$3,10,(CK$2-'[1]Indicator Data'!AC173)/(CK$2-CK$3)*10)),1))</f>
        <v>2.7</v>
      </c>
      <c r="CL172" s="47">
        <f t="shared" si="195"/>
        <v>2</v>
      </c>
      <c r="CM172" s="47">
        <f>IF('[1]Indicator Data'!X173="No data","x",ROUND(IF(LOG('[1]Indicator Data'!X173)&gt;CM$2,10,IF(LOG('[1]Indicator Data'!X173)&lt;CM$3,0,10-(CM$2-LOG('[1]Indicator Data'!X173))/(CM$2-CM$3)*10)),1))</f>
        <v>6.1</v>
      </c>
      <c r="CN172" s="47">
        <f>IF('[1]Indicator Data'!Y173="No data","x",ROUND(IF('[1]Indicator Data'!Y173&gt;CN$2,10,IF('[1]Indicator Data'!Y173&lt;CN$3,0,10-(CN$2-'[1]Indicator Data'!Y173)/(CN$2-CN$3)*10)),1))</f>
        <v>6</v>
      </c>
      <c r="CO172" s="47">
        <f>IF('[1]Indicator Data'!Z173="No data","x",ROUND(IF('[1]Indicator Data'!Z173&gt;CO$2,10,IF('[1]Indicator Data'!Z173&lt;CO$3,0,10-(CO$2-'[1]Indicator Data'!Z173)/(CO$2-CO$3)*10)),1))</f>
        <v>2.8</v>
      </c>
      <c r="CP172" s="47">
        <f>IF('[1]Indicator Data'!AA173="No data","x",ROUND(IF('[1]Indicator Data'!AA173&gt;CP$2,10,IF('[1]Indicator Data'!AA173&lt;CP$3,0,10-(CP$2-'[1]Indicator Data'!AA173)/(CP$2-CP$3)*10)),1))</f>
        <v>10</v>
      </c>
      <c r="CQ172" s="47">
        <f t="shared" si="211"/>
        <v>6.2</v>
      </c>
      <c r="CR172" s="47">
        <f t="shared" si="212"/>
        <v>4.8</v>
      </c>
      <c r="CS172" s="47">
        <f>IF('[1]Indicator Data'!AF173="No data","x",ROUND(IF('[1]Indicator Data'!AF173&gt;CS$2,10,IF('[1]Indicator Data'!AF173&lt;CS$3,0,10-(CS$2-'[1]Indicator Data'!AF173)/(CS$2-CS$3)*10)),1))</f>
        <v>2.9</v>
      </c>
      <c r="CT172" s="47">
        <f>IF('[1]Indicator Data'!AG173="No data","x",ROUND(IF('[1]Indicator Data'!AG173&gt;CT$2,10,IF('[1]Indicator Data'!AG173&lt;CT$3,0,10-(CT$2-'[1]Indicator Data'!AG173)/(CT$2-CT$3)*10)),1))</f>
        <v>6.2</v>
      </c>
      <c r="CU172" s="47">
        <f t="shared" si="213"/>
        <v>5.7</v>
      </c>
      <c r="CV172" s="47">
        <f>IF('[1]Indicator Data'!AB173="No data","x",ROUND(IF('[1]Indicator Data'!AB173&gt;CV$2,10,IF('[1]Indicator Data'!AB173&lt;CV$3,0,10-(CV$2-'[1]Indicator Data'!AB173)/(CV$2-CV$3)*10)),1))</f>
        <v>0</v>
      </c>
      <c r="CW172" s="47">
        <f t="shared" si="214"/>
        <v>1.5</v>
      </c>
      <c r="CX172" s="48" t="str">
        <f>IF('[1]Indicator Data'!AD173="No data","x",'[1]Indicator Data'!AD173/'[1]Indicator Data'!$CA173)</f>
        <v>x</v>
      </c>
      <c r="CY172" s="47" t="str">
        <f t="shared" si="236"/>
        <v>x</v>
      </c>
      <c r="CZ172" s="47" t="str">
        <f>IF('[1]Indicator Data'!AE173="No data","x",ROUND(IF('[1]Indicator Data'!AE173&gt;CZ$2,0,IF('[1]Indicator Data'!AE173&lt;CZ$3,10,(CZ$2-'[1]Indicator Data'!AE173)/(CZ$2-CZ$3)*10)),1))</f>
        <v>x</v>
      </c>
      <c r="DA172" s="47" t="str">
        <f t="shared" si="215"/>
        <v>x</v>
      </c>
      <c r="DB172" s="47">
        <f t="shared" si="216"/>
        <v>3.6</v>
      </c>
      <c r="DC172" s="49">
        <f t="shared" si="197"/>
        <v>6</v>
      </c>
      <c r="DD172" s="51">
        <f t="shared" si="198"/>
        <v>5.8</v>
      </c>
      <c r="DE172" s="47">
        <f>ROUND(IF('[1]Indicator Data'!AH173=0,0,IF('[1]Indicator Data'!AH173&gt;DE$2,10,IF('[1]Indicator Data'!AH173&lt;DE$3,0,10-(DE$2-'[1]Indicator Data'!AH173)/(DE$2-DE$3)*10))),1)</f>
        <v>6.1</v>
      </c>
      <c r="DF172" s="47">
        <f>ROUND(IF('[1]Indicator Data'!AI173=0,0,IF(LOG('[1]Indicator Data'!AI173)&gt;LOG(DF$2),10,IF(LOG('[1]Indicator Data'!AI173)&lt;LOG(DF$3),0,10-(LOG(DF$2)-LOG('[1]Indicator Data'!AI173))/(LOG(DF$2)-LOG(DF$3))*10))),1)</f>
        <v>5.6</v>
      </c>
      <c r="DG172" s="49">
        <f t="shared" si="199"/>
        <v>5.9</v>
      </c>
      <c r="DH172" s="47">
        <f>'[1]Indicator Data'!AJ173</f>
        <v>0</v>
      </c>
      <c r="DI172" s="47">
        <f>'[1]Indicator Data'!AK173</f>
        <v>0</v>
      </c>
      <c r="DJ172" s="49">
        <f t="shared" si="200"/>
        <v>0</v>
      </c>
      <c r="DK172" s="51">
        <f t="shared" si="201"/>
        <v>4.0999999999999996</v>
      </c>
      <c r="DL172" s="20"/>
      <c r="DM172" s="52"/>
      <c r="DN172" s="6"/>
    </row>
    <row r="173" spans="1:118" x14ac:dyDescent="0.3">
      <c r="A173" s="44" t="str">
        <f>'[1]Indicator Data'!A174</f>
        <v>Tanzania</v>
      </c>
      <c r="B173" s="45" t="str">
        <f>'[1]Indicator Data'!B174</f>
        <v>TZA</v>
      </c>
      <c r="C173" s="46">
        <f>ROUND(IF('[1]Indicator Data'!C174=0,0.1,IF(LOG('[1]Indicator Data'!C174)&gt;C$2,10,IF(LOG('[1]Indicator Data'!C174)&lt;C$3,0,10-(C$2-LOG('[1]Indicator Data'!C174))/(C$2-C$3)*10))),1)</f>
        <v>9.1999999999999993</v>
      </c>
      <c r="D173" s="47">
        <f>ROUND(IF('[1]Indicator Data'!D174=0,0.1,IF(LOG('[1]Indicator Data'!D174)&gt;D$2,10,IF(LOG('[1]Indicator Data'!D174)&lt;D$3,0,10-(D$2-LOG('[1]Indicator Data'!D174))/(D$2-D$3)*10))),1)</f>
        <v>0.1</v>
      </c>
      <c r="E173" s="47">
        <f t="shared" si="158"/>
        <v>6.5</v>
      </c>
      <c r="F173" s="47">
        <f>IF('[1]Indicator Data'!E174="No data",0.1,(ROUND(IF('[1]Indicator Data'!E174=0,0,IF(LOG('[1]Indicator Data'!E174)&gt;F$2,10,IF(LOG('[1]Indicator Data'!E174)&lt;F$3,0,10-(F$2-LOG('[1]Indicator Data'!E174))/(F$2-F$3)*10))),1)))</f>
        <v>8</v>
      </c>
      <c r="G173" s="47">
        <f>ROUND(IF('[1]Indicator Data'!F174=0,0,IF(LOG('[1]Indicator Data'!F174)&gt;G$2,10,IF(LOG('[1]Indicator Data'!F174)&lt;G$3,0,10-(G$2-LOG('[1]Indicator Data'!F174))/(G$2-G$3)*10))),1)</f>
        <v>6.2</v>
      </c>
      <c r="H173" s="47">
        <f>ROUND(IF('[1]Indicator Data'!G174=0,0,IF(LOG('[1]Indicator Data'!G174)&gt;H$2,10,IF(LOG('[1]Indicator Data'!G174)&lt;H$3,0,10-(H$2-LOG('[1]Indicator Data'!G174))/(H$2-H$3)*10))),1)</f>
        <v>1.7</v>
      </c>
      <c r="I173" s="47">
        <f>ROUND(IF('[1]Indicator Data'!H174=0,0,IF(LOG('[1]Indicator Data'!H174)&gt;I$2,10,IF(LOG('[1]Indicator Data'!H174)&lt;I$3,0,10-(I$2-LOG('[1]Indicator Data'!H174))/(I$2-I$3)*10))),1)</f>
        <v>0</v>
      </c>
      <c r="J173" s="47">
        <f t="shared" si="159"/>
        <v>0.9</v>
      </c>
      <c r="K173" s="47">
        <f>ROUND(IF('[1]Indicator Data'!I174=0,0,IF(LOG('[1]Indicator Data'!I174)&gt;K$2,10,IF(LOG('[1]Indicator Data'!I174)&lt;K$3,0,10-(K$2-LOG('[1]Indicator Data'!I174))/(K$2-K$3)*10))),1)</f>
        <v>2.2000000000000002</v>
      </c>
      <c r="L173" s="47">
        <f t="shared" si="160"/>
        <v>1.6</v>
      </c>
      <c r="M173" s="47">
        <f>ROUND(IF('[1]Indicator Data'!J174=0,0,IF(LOG('[1]Indicator Data'!J174)&gt;M$2,10,IF(LOG('[1]Indicator Data'!J174)&lt;M$3,0,10-(M$2-LOG('[1]Indicator Data'!J174))/(M$2-M$3)*10))),1)</f>
        <v>10</v>
      </c>
      <c r="N173" s="48">
        <f>'[1]Indicator Data'!C174/'[1]Indicator Data'!$CB174</f>
        <v>8.6371982952450387E-4</v>
      </c>
      <c r="O173" s="48">
        <f>'[1]Indicator Data'!D174/'[1]Indicator Data'!$CB174</f>
        <v>0</v>
      </c>
      <c r="P173" s="48">
        <f>IF(F173=0.1,"x",'[1]Indicator Data'!E174/'[1]Indicator Data'!$CB174)</f>
        <v>3.035389828380601E-3</v>
      </c>
      <c r="Q173" s="48">
        <f>'[1]Indicator Data'!F174/'[1]Indicator Data'!$CB174</f>
        <v>9.6679019680807919E-7</v>
      </c>
      <c r="R173" s="48">
        <f>'[1]Indicator Data'!G174/'[1]Indicator Data'!$CB174</f>
        <v>8.9955533755886293E-6</v>
      </c>
      <c r="S173" s="48">
        <f>'[1]Indicator Data'!H174/'[1]Indicator Data'!$CB174</f>
        <v>0</v>
      </c>
      <c r="T173" s="48">
        <f>'[1]Indicator Data'!I174/'[1]Indicator Data'!$CB174</f>
        <v>2.256280751408682E-6</v>
      </c>
      <c r="U173" s="48">
        <f>'[1]Indicator Data'!J174/'[1]Indicator Data'!$CB174</f>
        <v>6.7758835340850287E-3</v>
      </c>
      <c r="V173" s="47">
        <f t="shared" si="217"/>
        <v>4.3</v>
      </c>
      <c r="W173" s="47">
        <f t="shared" si="218"/>
        <v>0</v>
      </c>
      <c r="X173" s="47">
        <f t="shared" si="163"/>
        <v>2.4</v>
      </c>
      <c r="Y173" s="47">
        <f t="shared" si="219"/>
        <v>2</v>
      </c>
      <c r="Z173" s="47">
        <f t="shared" si="220"/>
        <v>5.5</v>
      </c>
      <c r="AA173" s="47">
        <f t="shared" si="221"/>
        <v>0</v>
      </c>
      <c r="AB173" s="47">
        <f t="shared" si="222"/>
        <v>0</v>
      </c>
      <c r="AC173" s="47">
        <f t="shared" si="168"/>
        <v>0</v>
      </c>
      <c r="AD173" s="47">
        <f t="shared" si="223"/>
        <v>0</v>
      </c>
      <c r="AE173" s="47">
        <f t="shared" si="170"/>
        <v>0</v>
      </c>
      <c r="AF173" s="47">
        <f t="shared" si="224"/>
        <v>2.2999999999999998</v>
      </c>
      <c r="AG173" s="47">
        <f>ROUND(IF('[1]Indicator Data'!K174=0,0,IF('[1]Indicator Data'!K174&gt;AG$2,10,IF('[1]Indicator Data'!K174&lt;AG$3,0,10-(AG$2-'[1]Indicator Data'!K174)/(AG$2-AG$3)*10))),1)</f>
        <v>6.7</v>
      </c>
      <c r="AH173" s="47">
        <f t="shared" si="225"/>
        <v>6.8</v>
      </c>
      <c r="AI173" s="47">
        <f t="shared" si="225"/>
        <v>0.1</v>
      </c>
      <c r="AJ173" s="47">
        <f t="shared" si="226"/>
        <v>0.9</v>
      </c>
      <c r="AK173" s="47">
        <f t="shared" si="226"/>
        <v>0</v>
      </c>
      <c r="AL173" s="47">
        <f t="shared" si="174"/>
        <v>0.5</v>
      </c>
      <c r="AM173" s="47">
        <f t="shared" si="175"/>
        <v>1.1000000000000001</v>
      </c>
      <c r="AN173" s="47">
        <f t="shared" si="176"/>
        <v>8</v>
      </c>
      <c r="AO173" s="49">
        <f t="shared" si="177"/>
        <v>4.8</v>
      </c>
      <c r="AP173" s="49">
        <f t="shared" si="202"/>
        <v>5.8</v>
      </c>
      <c r="AQ173" s="49">
        <f t="shared" si="178"/>
        <v>5.9</v>
      </c>
      <c r="AR173" s="49">
        <f t="shared" si="179"/>
        <v>0.8</v>
      </c>
      <c r="AS173" s="47">
        <f t="shared" si="180"/>
        <v>7.4</v>
      </c>
      <c r="AT173" s="47">
        <f>IF('[1]Indicator Data'!L174="No data","x",IF('[1]Indicator Data'!CC174&lt;1000,"x",ROUND((IF('[1]Indicator Data'!L174&gt;AT$2,10,IF('[1]Indicator Data'!L174&lt;AT$3,0,10-(AT$2-'[1]Indicator Data'!L174)/(AT$2-AT$3)*10))),1)))</f>
        <v>2.9</v>
      </c>
      <c r="AU173" s="49">
        <f t="shared" si="181"/>
        <v>5.2</v>
      </c>
      <c r="AV173" s="47">
        <f>IF('[1]Indicator Data'!M174="No data","x",ROUND(IF('[1]Indicator Data'!M174=0,0,IF(LOG('[1]Indicator Data'!M174)&gt;AV$2,10,IF(LOG('[1]Indicator Data'!M174)&lt;AV$3,0,10-(AV$2-LOG('[1]Indicator Data'!M174))/(AV$2-AV$3)*10))),1))</f>
        <v>9.1</v>
      </c>
      <c r="AW173" s="48">
        <f>IF(AV173="x","x",'[1]Indicator Data'!M174/'[1]Indicator Data'!$CB174)</f>
        <v>0.41884467732145897</v>
      </c>
      <c r="AX173" s="47">
        <f t="shared" si="227"/>
        <v>4.7</v>
      </c>
      <c r="AY173" s="47">
        <f t="shared" si="203"/>
        <v>7.5</v>
      </c>
      <c r="AZ173" s="47">
        <f>IF('[1]Indicator Data'!N174="No data","x",ROUND(IF('[1]Indicator Data'!N174=0,0,IF(LOG('[1]Indicator Data'!N174)&gt;AZ$2,10,IF(LOG('[1]Indicator Data'!N174)&lt;AZ$3,0,10-(AZ$2-LOG('[1]Indicator Data'!N174))/(AZ$2-AZ$3)*10))),1))</f>
        <v>7.4</v>
      </c>
      <c r="BA173" s="48">
        <f>IF(AZ173="x","x",'[1]Indicator Data'!N174/'[1]Indicator Data'!$CB174)</f>
        <v>5.2605862517175524E-3</v>
      </c>
      <c r="BB173" s="47">
        <f t="shared" si="228"/>
        <v>1.1000000000000001</v>
      </c>
      <c r="BC173" s="47">
        <f t="shared" si="204"/>
        <v>5</v>
      </c>
      <c r="BD173" s="47">
        <f>IF('[1]Indicator Data'!O174="No data","x",ROUND(IF('[1]Indicator Data'!O174=0,0,IF(LOG('[1]Indicator Data'!O174)&gt;BD$2,10,IF(LOG('[1]Indicator Data'!O174)&lt;BD$3,0,10-(BD$2-LOG('[1]Indicator Data'!O174))/(BD$2-BD$3)*10))),1))</f>
        <v>0</v>
      </c>
      <c r="BE173" s="48">
        <f>IF(BD173="x","x",'[1]Indicator Data'!O174/'[1]Indicator Data'!$CB174)</f>
        <v>0</v>
      </c>
      <c r="BF173" s="47">
        <f t="shared" si="229"/>
        <v>0</v>
      </c>
      <c r="BG173" s="47">
        <f t="shared" si="205"/>
        <v>0</v>
      </c>
      <c r="BH173" s="47">
        <f>IF('[1]Indicator Data'!P174="No data","x",ROUND(IF('[1]Indicator Data'!P174=0,0,IF(LOG('[1]Indicator Data'!P174)&gt;BH$2,10,IF(LOG('[1]Indicator Data'!P174)&lt;BH$3,0,10-(BH$2-LOG('[1]Indicator Data'!P174))/(BH$2-BH$3)*10))),1))</f>
        <v>8.8000000000000007</v>
      </c>
      <c r="BI173" s="48">
        <f>IF(BH173="x","x",'[1]Indicator Data'!P174/'[1]Indicator Data'!$CB174)</f>
        <v>3.3304087526067484E-2</v>
      </c>
      <c r="BJ173" s="47">
        <f t="shared" si="230"/>
        <v>3.3</v>
      </c>
      <c r="BK173" s="47">
        <f t="shared" si="206"/>
        <v>6.9</v>
      </c>
      <c r="BL173" s="47">
        <f t="shared" si="207"/>
        <v>5.4</v>
      </c>
      <c r="BM173" s="47">
        <f>ROUND(IF('[1]Indicator Data'!Q174=0,0,IF(LOG('[1]Indicator Data'!Q174)&gt;BM$2,10,IF(LOG('[1]Indicator Data'!Q174)&lt;BM$3,0,10-(BM$2-LOG('[1]Indicator Data'!Q174))/(BM$2-BM$3)*10))),1)</f>
        <v>9.6999999999999993</v>
      </c>
      <c r="BN173" s="50">
        <f>'[1]Indicator Data'!R174</f>
        <v>0.99679625400000005</v>
      </c>
      <c r="BO173" s="47">
        <f t="shared" si="231"/>
        <v>10</v>
      </c>
      <c r="BP173" s="47">
        <f t="shared" si="187"/>
        <v>9.9</v>
      </c>
      <c r="BQ173" s="47">
        <f>ROUND(IF('[1]Indicator Data'!S174=0,0,IF(LOG('[1]Indicator Data'!S174)&gt;BQ$2,10,IF(LOG('[1]Indicator Data'!S174)&lt;BQ$3,0,10-(BQ$2-LOG('[1]Indicator Data'!S174))/(BQ$2-BQ$3)*10))),1)</f>
        <v>9.6999999999999993</v>
      </c>
      <c r="BR173" s="50">
        <f>'[1]Indicator Data'!T174</f>
        <v>0.98257253499999997</v>
      </c>
      <c r="BS173" s="47">
        <f t="shared" si="232"/>
        <v>9.8000000000000007</v>
      </c>
      <c r="BT173" s="47">
        <f t="shared" si="189"/>
        <v>9.8000000000000007</v>
      </c>
      <c r="BU173" s="47">
        <f t="shared" si="190"/>
        <v>9.9</v>
      </c>
      <c r="BV173" s="47">
        <f>ROUND(IF('[1]Indicator Data'!U174=0,0,IF(LOG('[1]Indicator Data'!U174)&gt;BV$2,10,IF(LOG('[1]Indicator Data'!U174)&lt;BV$3,0,10-(BV$2-LOG('[1]Indicator Data'!U174))/(BV$2-BV$3)*10))),1)</f>
        <v>9.1</v>
      </c>
      <c r="BW173" s="48">
        <f>'[1]Indicator Data'!U174/'[1]Indicator Data'!$CB174</f>
        <v>0.42501144629330267</v>
      </c>
      <c r="BX173" s="47">
        <f t="shared" si="233"/>
        <v>4.7</v>
      </c>
      <c r="BY173" s="47">
        <f t="shared" si="208"/>
        <v>7.5</v>
      </c>
      <c r="BZ173" s="47">
        <f>ROUND(IF('[1]Indicator Data'!V174=0,0,IF(LOG('[1]Indicator Data'!V174)&gt;BZ$2,10,IF(LOG('[1]Indicator Data'!V174)&lt;BZ$3,0,10-(BZ$2-LOG('[1]Indicator Data'!V174))/(BZ$2-BZ$3)*10))),1)</f>
        <v>9.5</v>
      </c>
      <c r="CA173" s="48">
        <f>IF('[1]Indicator Data'!V174/'[1]Indicator Data'!$CB174&gt;1,1,'[1]Indicator Data'!V174/'[1]Indicator Data'!$CB174)</f>
        <v>0.85695910563985356</v>
      </c>
      <c r="CB173" s="47">
        <f t="shared" si="234"/>
        <v>8.6</v>
      </c>
      <c r="CC173" s="47">
        <f t="shared" si="209"/>
        <v>9.1</v>
      </c>
      <c r="CD173" s="47">
        <f>ROUND(IF('[1]Indicator Data'!W174=0,0,IF(LOG('[1]Indicator Data'!W174)&gt;CD$2,10,IF(LOG('[1]Indicator Data'!W174)&lt;CD$3,0,10-(CD$2-LOG('[1]Indicator Data'!W174))/(CD$2-CD$3)*10))),1)</f>
        <v>9.3000000000000007</v>
      </c>
      <c r="CE173" s="48">
        <f>'[1]Indicator Data'!W174/'[1]Indicator Data'!$CB174</f>
        <v>0.59441053972852087</v>
      </c>
      <c r="CF173" s="47">
        <f t="shared" si="235"/>
        <v>5.9</v>
      </c>
      <c r="CG173" s="47">
        <f t="shared" si="210"/>
        <v>8</v>
      </c>
      <c r="CH173" s="47">
        <f t="shared" si="194"/>
        <v>8.8000000000000007</v>
      </c>
      <c r="CI173" s="47">
        <f>IF('[1]Indicator Data'!BR174="No data","x",ROUND(IF('[1]Indicator Data'!BR174&gt;CI$2,0,IF('[1]Indicator Data'!BR174&lt;CI$3,10,(CI$2-'[1]Indicator Data'!BR174)/(CI$2-CI$3)*10)),1))</f>
        <v>7.8</v>
      </c>
      <c r="CJ173" s="47">
        <f>IF('[1]Indicator Data'!BS174="No data","x",ROUND(IF('[1]Indicator Data'!BS174&gt;CJ$2,0,IF('[1]Indicator Data'!BS174&lt;CJ$3,10,(CJ$2-'[1]Indicator Data'!BS174)/(CJ$2-CJ$3)*10)),1))</f>
        <v>7.2</v>
      </c>
      <c r="CK173" s="47">
        <f>IF('[1]Indicator Data'!AC174="No data","x",ROUND(IF('[1]Indicator Data'!AC174&gt;CK$2,0,IF('[1]Indicator Data'!AC174&lt;CK$3,10,(CK$2-'[1]Indicator Data'!AC174)/(CK$2-CK$3)*10)),1))</f>
        <v>5.2</v>
      </c>
      <c r="CL173" s="47">
        <f t="shared" si="195"/>
        <v>6.7</v>
      </c>
      <c r="CM173" s="47">
        <f>IF('[1]Indicator Data'!X174="No data","x",ROUND(IF(LOG('[1]Indicator Data'!X174)&gt;CM$2,10,IF(LOG('[1]Indicator Data'!X174)&lt;CM$3,0,10-(CM$2-LOG('[1]Indicator Data'!X174))/(CM$2-CM$3)*10)),1))</f>
        <v>6</v>
      </c>
      <c r="CN173" s="47">
        <f>IF('[1]Indicator Data'!Y174="No data","x",ROUND(IF('[1]Indicator Data'!Y174&gt;CN$2,10,IF('[1]Indicator Data'!Y174&lt;CN$3,0,10-(CN$2-'[1]Indicator Data'!Y174)/(CN$2-CN$3)*10)),1))</f>
        <v>10</v>
      </c>
      <c r="CO173" s="47">
        <f>IF('[1]Indicator Data'!Z174="No data","x",ROUND(IF('[1]Indicator Data'!Z174&gt;CO$2,10,IF('[1]Indicator Data'!Z174&lt;CO$3,0,10-(CO$2-'[1]Indicator Data'!Z174)/(CO$2-CO$3)*10)),1))</f>
        <v>3.5</v>
      </c>
      <c r="CP173" s="47">
        <f>IF('[1]Indicator Data'!AA174="No data","x",ROUND(IF('[1]Indicator Data'!AA174&gt;CP$2,10,IF('[1]Indicator Data'!AA174&lt;CP$3,0,10-(CP$2-'[1]Indicator Data'!AA174)/(CP$2-CP$3)*10)),1))</f>
        <v>7.1</v>
      </c>
      <c r="CQ173" s="47">
        <f t="shared" si="211"/>
        <v>6.7</v>
      </c>
      <c r="CR173" s="47">
        <f t="shared" si="212"/>
        <v>6.7</v>
      </c>
      <c r="CS173" s="47">
        <f>IF('[1]Indicator Data'!AF174="No data","x",ROUND(IF('[1]Indicator Data'!AF174&gt;CS$2,10,IF('[1]Indicator Data'!AF174&lt;CS$3,0,10-(CS$2-'[1]Indicator Data'!AF174)/(CS$2-CS$3)*10)),1))</f>
        <v>4.5</v>
      </c>
      <c r="CT173" s="47">
        <f>IF('[1]Indicator Data'!AG174="No data","x",ROUND(IF('[1]Indicator Data'!AG174&gt;CT$2,10,IF('[1]Indicator Data'!AG174&lt;CT$3,0,10-(CT$2-'[1]Indicator Data'!AG174)/(CT$2-CT$3)*10)),1))</f>
        <v>7.5</v>
      </c>
      <c r="CU173" s="47">
        <f t="shared" si="213"/>
        <v>6.4</v>
      </c>
      <c r="CV173" s="47">
        <f>IF('[1]Indicator Data'!AB174="No data","x",ROUND(IF('[1]Indicator Data'!AB174&gt;CV$2,10,IF('[1]Indicator Data'!AB174&lt;CV$3,0,10-(CV$2-'[1]Indicator Data'!AB174)/(CV$2-CV$3)*10)),1))</f>
        <v>3.9</v>
      </c>
      <c r="CW173" s="47">
        <f t="shared" si="214"/>
        <v>6</v>
      </c>
      <c r="CX173" s="48">
        <f>IF('[1]Indicator Data'!AD174="No data","x",'[1]Indicator Data'!AD174/'[1]Indicator Data'!$CA174)</f>
        <v>9.0802234223793995E-5</v>
      </c>
      <c r="CY173" s="47">
        <f t="shared" si="236"/>
        <v>9.1</v>
      </c>
      <c r="CZ173" s="47">
        <f>IF('[1]Indicator Data'!AE174="No data","x",ROUND(IF('[1]Indicator Data'!AE174&gt;CZ$2,0,IF('[1]Indicator Data'!AE174&lt;CZ$3,10,(CZ$2-'[1]Indicator Data'!AE174)/(CZ$2-CZ$3)*10)),1))</f>
        <v>4</v>
      </c>
      <c r="DA173" s="47">
        <f t="shared" si="215"/>
        <v>6.6</v>
      </c>
      <c r="DB173" s="47">
        <f t="shared" si="216"/>
        <v>6.3</v>
      </c>
      <c r="DC173" s="49">
        <f t="shared" si="197"/>
        <v>7</v>
      </c>
      <c r="DD173" s="51">
        <f t="shared" si="198"/>
        <v>5.2</v>
      </c>
      <c r="DE173" s="47">
        <f>ROUND(IF('[1]Indicator Data'!AH174=0,0,IF('[1]Indicator Data'!AH174&gt;DE$2,10,IF('[1]Indicator Data'!AH174&lt;DE$3,0,10-(DE$2-'[1]Indicator Data'!AH174)/(DE$2-DE$3)*10))),1)</f>
        <v>5</v>
      </c>
      <c r="DF173" s="47">
        <f>ROUND(IF('[1]Indicator Data'!AI174=0,0,IF(LOG('[1]Indicator Data'!AI174)&gt;LOG(DF$2),10,IF(LOG('[1]Indicator Data'!AI174)&lt;LOG(DF$3),0,10-(LOG(DF$2)-LOG('[1]Indicator Data'!AI174))/(LOG(DF$2)-LOG(DF$3))*10))),1)</f>
        <v>4.3</v>
      </c>
      <c r="DG173" s="49">
        <f t="shared" si="199"/>
        <v>4.7</v>
      </c>
      <c r="DH173" s="47">
        <f>'[1]Indicator Data'!AJ174</f>
        <v>0</v>
      </c>
      <c r="DI173" s="47">
        <f>'[1]Indicator Data'!AK174</f>
        <v>0</v>
      </c>
      <c r="DJ173" s="49">
        <f t="shared" si="200"/>
        <v>0</v>
      </c>
      <c r="DK173" s="51">
        <f t="shared" si="201"/>
        <v>3.3</v>
      </c>
      <c r="DL173" s="20"/>
      <c r="DM173" s="52"/>
      <c r="DN173" s="6"/>
    </row>
    <row r="174" spans="1:118" x14ac:dyDescent="0.3">
      <c r="A174" s="44" t="str">
        <f>'[1]Indicator Data'!A175</f>
        <v>Thailand</v>
      </c>
      <c r="B174" s="45" t="str">
        <f>'[1]Indicator Data'!B175</f>
        <v>THA</v>
      </c>
      <c r="C174" s="46">
        <f>ROUND(IF('[1]Indicator Data'!C175=0,0.1,IF(LOG('[1]Indicator Data'!C175)&gt;C$2,10,IF(LOG('[1]Indicator Data'!C175)&lt;C$3,0,10-(C$2-LOG('[1]Indicator Data'!C175))/(C$2-C$3)*10))),1)</f>
        <v>6.3</v>
      </c>
      <c r="D174" s="47">
        <f>ROUND(IF('[1]Indicator Data'!D175=0,0.1,IF(LOG('[1]Indicator Data'!D175)&gt;D$2,10,IF(LOG('[1]Indicator Data'!D175)&lt;D$3,0,10-(D$2-LOG('[1]Indicator Data'!D175))/(D$2-D$3)*10))),1)</f>
        <v>0.1</v>
      </c>
      <c r="E174" s="47">
        <f t="shared" si="158"/>
        <v>3.8</v>
      </c>
      <c r="F174" s="47">
        <f>IF('[1]Indicator Data'!E175="No data",0.1,(ROUND(IF('[1]Indicator Data'!E175=0,0,IF(LOG('[1]Indicator Data'!E175)&gt;F$2,10,IF(LOG('[1]Indicator Data'!E175)&lt;F$3,0,10-(F$2-LOG('[1]Indicator Data'!E175))/(F$2-F$3)*10))),1)))</f>
        <v>9.6999999999999993</v>
      </c>
      <c r="G174" s="47">
        <f>ROUND(IF('[1]Indicator Data'!F175=0,0,IF(LOG('[1]Indicator Data'!F175)&gt;G$2,10,IF(LOG('[1]Indicator Data'!F175)&lt;G$3,0,10-(G$2-LOG('[1]Indicator Data'!F175))/(G$2-G$3)*10))),1)</f>
        <v>7.4</v>
      </c>
      <c r="H174" s="47">
        <f>ROUND(IF('[1]Indicator Data'!G175=0,0,IF(LOG('[1]Indicator Data'!G175)&gt;H$2,10,IF(LOG('[1]Indicator Data'!G175)&lt;H$3,0,10-(H$2-LOG('[1]Indicator Data'!G175))/(H$2-H$3)*10))),1)</f>
        <v>7.9</v>
      </c>
      <c r="I174" s="47">
        <f>ROUND(IF('[1]Indicator Data'!H175=0,0,IF(LOG('[1]Indicator Data'!H175)&gt;I$2,10,IF(LOG('[1]Indicator Data'!H175)&lt;I$3,0,10-(I$2-LOG('[1]Indicator Data'!H175))/(I$2-I$3)*10))),1)</f>
        <v>7.8</v>
      </c>
      <c r="J174" s="47">
        <f t="shared" si="159"/>
        <v>7.9</v>
      </c>
      <c r="K174" s="47">
        <f>ROUND(IF('[1]Indicator Data'!I175=0,0,IF(LOG('[1]Indicator Data'!I175)&gt;K$2,10,IF(LOG('[1]Indicator Data'!I175)&lt;K$3,0,10-(K$2-LOG('[1]Indicator Data'!I175))/(K$2-K$3)*10))),1)</f>
        <v>6.9</v>
      </c>
      <c r="L174" s="47">
        <f t="shared" si="160"/>
        <v>7.4</v>
      </c>
      <c r="M174" s="47">
        <f>ROUND(IF('[1]Indicator Data'!J175=0,0,IF(LOG('[1]Indicator Data'!J175)&gt;M$2,10,IF(LOG('[1]Indicator Data'!J175)&lt;M$3,0,10-(M$2-LOG('[1]Indicator Data'!J175))/(M$2-M$3)*10))),1)</f>
        <v>10</v>
      </c>
      <c r="N174" s="48">
        <f>'[1]Indicator Data'!C175/'[1]Indicator Data'!$CB175</f>
        <v>4.7694420429847384E-5</v>
      </c>
      <c r="O174" s="48">
        <f>'[1]Indicator Data'!D175/'[1]Indicator Data'!$CB175</f>
        <v>0</v>
      </c>
      <c r="P174" s="48">
        <f>IF(F174=0.1,"x",'[1]Indicator Data'!E175/'[1]Indicator Data'!$CB175)</f>
        <v>1.1065310130828374E-2</v>
      </c>
      <c r="Q174" s="48">
        <f>'[1]Indicator Data'!F175/'[1]Indicator Data'!$CB175</f>
        <v>3.9924859212369485E-6</v>
      </c>
      <c r="R174" s="48">
        <f>'[1]Indicator Data'!G175/'[1]Indicator Data'!$CB175</f>
        <v>2.1589091560591371E-3</v>
      </c>
      <c r="S174" s="48">
        <f>'[1]Indicator Data'!H175/'[1]Indicator Data'!$CB175</f>
        <v>4.0487911325692394E-5</v>
      </c>
      <c r="T174" s="48">
        <f>'[1]Indicator Data'!I175/'[1]Indicator Data'!$CB175</f>
        <v>4.1635649314555347E-4</v>
      </c>
      <c r="U174" s="48">
        <f>'[1]Indicator Data'!J175/'[1]Indicator Data'!$CB175</f>
        <v>1.7618128214403405E-2</v>
      </c>
      <c r="V174" s="47">
        <f t="shared" si="217"/>
        <v>0.2</v>
      </c>
      <c r="W174" s="47">
        <f t="shared" si="218"/>
        <v>0</v>
      </c>
      <c r="X174" s="47">
        <f t="shared" si="163"/>
        <v>0.1</v>
      </c>
      <c r="Y174" s="47">
        <f t="shared" si="219"/>
        <v>7.4</v>
      </c>
      <c r="Z174" s="47">
        <f t="shared" si="220"/>
        <v>6.9</v>
      </c>
      <c r="AA174" s="47">
        <f t="shared" si="221"/>
        <v>1.2</v>
      </c>
      <c r="AB174" s="47">
        <f t="shared" si="222"/>
        <v>0.1</v>
      </c>
      <c r="AC174" s="47">
        <f t="shared" si="168"/>
        <v>0.7</v>
      </c>
      <c r="AD174" s="47">
        <f t="shared" si="223"/>
        <v>0.4</v>
      </c>
      <c r="AE174" s="47">
        <f t="shared" si="170"/>
        <v>0.6</v>
      </c>
      <c r="AF174" s="47">
        <f t="shared" si="224"/>
        <v>5.9</v>
      </c>
      <c r="AG174" s="47">
        <f>ROUND(IF('[1]Indicator Data'!K175=0,0,IF('[1]Indicator Data'!K175&gt;AG$2,10,IF('[1]Indicator Data'!K175&lt;AG$3,0,10-(AG$2-'[1]Indicator Data'!K175)/(AG$2-AG$3)*10))),1)</f>
        <v>10</v>
      </c>
      <c r="AH174" s="47">
        <f t="shared" si="225"/>
        <v>3.3</v>
      </c>
      <c r="AI174" s="47">
        <f t="shared" si="225"/>
        <v>0.1</v>
      </c>
      <c r="AJ174" s="47">
        <f t="shared" si="226"/>
        <v>4.5999999999999996</v>
      </c>
      <c r="AK174" s="47">
        <f t="shared" si="226"/>
        <v>4</v>
      </c>
      <c r="AL174" s="47">
        <f t="shared" si="174"/>
        <v>4.3</v>
      </c>
      <c r="AM174" s="47">
        <f t="shared" si="175"/>
        <v>3.7</v>
      </c>
      <c r="AN174" s="47">
        <f t="shared" si="176"/>
        <v>8.6999999999999993</v>
      </c>
      <c r="AO174" s="49">
        <f t="shared" si="177"/>
        <v>2.1</v>
      </c>
      <c r="AP174" s="49">
        <f t="shared" si="202"/>
        <v>8.8000000000000007</v>
      </c>
      <c r="AQ174" s="49">
        <f t="shared" si="178"/>
        <v>7.2</v>
      </c>
      <c r="AR174" s="49">
        <f t="shared" si="179"/>
        <v>4.9000000000000004</v>
      </c>
      <c r="AS174" s="47">
        <f t="shared" si="180"/>
        <v>9.4</v>
      </c>
      <c r="AT174" s="47">
        <f>IF('[1]Indicator Data'!L175="No data","x",IF('[1]Indicator Data'!CC175&lt;1000,"x",ROUND((IF('[1]Indicator Data'!L175&gt;AT$2,10,IF('[1]Indicator Data'!L175&lt;AT$3,0,10-(AT$2-'[1]Indicator Data'!L175)/(AT$2-AT$3)*10))),1)))</f>
        <v>1.9</v>
      </c>
      <c r="AU174" s="49">
        <f t="shared" si="181"/>
        <v>5.7</v>
      </c>
      <c r="AV174" s="47">
        <f>IF('[1]Indicator Data'!M175="No data","x",ROUND(IF('[1]Indicator Data'!M175=0,0,IF(LOG('[1]Indicator Data'!M175)&gt;AV$2,10,IF(LOG('[1]Indicator Data'!M175)&lt;AV$3,0,10-(AV$2-LOG('[1]Indicator Data'!M175))/(AV$2-AV$3)*10))),1))</f>
        <v>5.5</v>
      </c>
      <c r="AW174" s="48">
        <f>IF(AV174="x","x",'[1]Indicator Data'!M175/'[1]Indicator Data'!$CB175)</f>
        <v>1.0615240728664593E-3</v>
      </c>
      <c r="AX174" s="47">
        <f t="shared" si="227"/>
        <v>0</v>
      </c>
      <c r="AY174" s="47">
        <f t="shared" si="203"/>
        <v>3.2</v>
      </c>
      <c r="AZ174" s="47" t="str">
        <f>IF('[1]Indicator Data'!N175="No data","x",ROUND(IF('[1]Indicator Data'!N175=0,0,IF(LOG('[1]Indicator Data'!N175)&gt;AZ$2,10,IF(LOG('[1]Indicator Data'!N175)&lt;AZ$3,0,10-(AZ$2-LOG('[1]Indicator Data'!N175))/(AZ$2-AZ$3)*10))),1))</f>
        <v>x</v>
      </c>
      <c r="BA174" s="48" t="str">
        <f>IF(AZ174="x","x",'[1]Indicator Data'!N175/'[1]Indicator Data'!$CB175)</f>
        <v>x</v>
      </c>
      <c r="BB174" s="47" t="str">
        <f t="shared" si="228"/>
        <v>x</v>
      </c>
      <c r="BC174" s="47" t="str">
        <f t="shared" si="204"/>
        <v>x</v>
      </c>
      <c r="BD174" s="47" t="str">
        <f>IF('[1]Indicator Data'!O175="No data","x",ROUND(IF('[1]Indicator Data'!O175=0,0,IF(LOG('[1]Indicator Data'!O175)&gt;BD$2,10,IF(LOG('[1]Indicator Data'!O175)&lt;BD$3,0,10-(BD$2-LOG('[1]Indicator Data'!O175))/(BD$2-BD$3)*10))),1))</f>
        <v>x</v>
      </c>
      <c r="BE174" s="48" t="str">
        <f>IF(BD174="x","x",'[1]Indicator Data'!O175/'[1]Indicator Data'!$CB175)</f>
        <v>x</v>
      </c>
      <c r="BF174" s="47" t="str">
        <f t="shared" si="229"/>
        <v>x</v>
      </c>
      <c r="BG174" s="47" t="str">
        <f t="shared" si="205"/>
        <v>x</v>
      </c>
      <c r="BH174" s="47" t="str">
        <f>IF('[1]Indicator Data'!P175="No data","x",ROUND(IF('[1]Indicator Data'!P175=0,0,IF(LOG('[1]Indicator Data'!P175)&gt;BH$2,10,IF(LOG('[1]Indicator Data'!P175)&lt;BH$3,0,10-(BH$2-LOG('[1]Indicator Data'!P175))/(BH$2-BH$3)*10))),1))</f>
        <v>x</v>
      </c>
      <c r="BI174" s="48" t="str">
        <f>IF(BH174="x","x",'[1]Indicator Data'!P175/'[1]Indicator Data'!$CB175)</f>
        <v>x</v>
      </c>
      <c r="BJ174" s="47" t="str">
        <f t="shared" si="230"/>
        <v>x</v>
      </c>
      <c r="BK174" s="47" t="str">
        <f t="shared" si="206"/>
        <v>x</v>
      </c>
      <c r="BL174" s="47">
        <f t="shared" si="207"/>
        <v>3.2</v>
      </c>
      <c r="BM174" s="47">
        <f>ROUND(IF('[1]Indicator Data'!Q175=0,0,IF(LOG('[1]Indicator Data'!Q175)&gt;BM$2,10,IF(LOG('[1]Indicator Data'!Q175)&lt;BM$3,0,10-(BM$2-LOG('[1]Indicator Data'!Q175))/(BM$2-BM$3)*10))),1)</f>
        <v>0</v>
      </c>
      <c r="BN174" s="50">
        <f>'[1]Indicator Data'!R175</f>
        <v>0</v>
      </c>
      <c r="BO174" s="47">
        <f t="shared" si="231"/>
        <v>0</v>
      </c>
      <c r="BP174" s="47">
        <f t="shared" si="187"/>
        <v>0</v>
      </c>
      <c r="BQ174" s="47">
        <f>ROUND(IF('[1]Indicator Data'!S175=0,0,IF(LOG('[1]Indicator Data'!S175)&gt;BQ$2,10,IF(LOG('[1]Indicator Data'!S175)&lt;BQ$3,0,10-(BQ$2-LOG('[1]Indicator Data'!S175))/(BQ$2-BQ$3)*10))),1)</f>
        <v>0</v>
      </c>
      <c r="BR174" s="50">
        <f>'[1]Indicator Data'!T175</f>
        <v>0</v>
      </c>
      <c r="BS174" s="47">
        <f t="shared" si="232"/>
        <v>0</v>
      </c>
      <c r="BT174" s="47">
        <f t="shared" si="189"/>
        <v>0</v>
      </c>
      <c r="BU174" s="47">
        <f t="shared" si="190"/>
        <v>0</v>
      </c>
      <c r="BV174" s="47">
        <f>ROUND(IF('[1]Indicator Data'!U175=0,0,IF(LOG('[1]Indicator Data'!U175)&gt;BV$2,10,IF(LOG('[1]Indicator Data'!U175)&lt;BV$3,0,10-(BV$2-LOG('[1]Indicator Data'!U175))/(BV$2-BV$3)*10))),1)</f>
        <v>9.6</v>
      </c>
      <c r="BW174" s="48">
        <f>'[1]Indicator Data'!U175/'[1]Indicator Data'!$CB175</f>
        <v>0.83206883510922403</v>
      </c>
      <c r="BX174" s="47">
        <f t="shared" si="233"/>
        <v>9.1999999999999993</v>
      </c>
      <c r="BY174" s="47">
        <f t="shared" si="208"/>
        <v>9.4</v>
      </c>
      <c r="BZ174" s="47">
        <f>ROUND(IF('[1]Indicator Data'!V175=0,0,IF(LOG('[1]Indicator Data'!V175)&gt;BZ$2,10,IF(LOG('[1]Indicator Data'!V175)&lt;BZ$3,0,10-(BZ$2-LOG('[1]Indicator Data'!V175))/(BZ$2-BZ$3)*10))),1)</f>
        <v>9.6999999999999993</v>
      </c>
      <c r="CA174" s="48">
        <f>IF('[1]Indicator Data'!V175/'[1]Indicator Data'!$CB175&gt;1,1,'[1]Indicator Data'!V175/'[1]Indicator Data'!$CB175)</f>
        <v>0.96265682047205758</v>
      </c>
      <c r="CB174" s="47">
        <f t="shared" si="234"/>
        <v>9.6</v>
      </c>
      <c r="CC174" s="47">
        <f t="shared" si="209"/>
        <v>9.6999999999999993</v>
      </c>
      <c r="CD174" s="47">
        <f>ROUND(IF('[1]Indicator Data'!W175=0,0,IF(LOG('[1]Indicator Data'!W175)&gt;CD$2,10,IF(LOG('[1]Indicator Data'!W175)&lt;CD$3,0,10-(CD$2-LOG('[1]Indicator Data'!W175))/(CD$2-CD$3)*10))),1)</f>
        <v>9.8000000000000007</v>
      </c>
      <c r="CE174" s="48">
        <f>'[1]Indicator Data'!W175/'[1]Indicator Data'!$CB175</f>
        <v>0.98462797971622917</v>
      </c>
      <c r="CF174" s="47">
        <f t="shared" si="235"/>
        <v>9.8000000000000007</v>
      </c>
      <c r="CG174" s="47">
        <f t="shared" si="210"/>
        <v>9.8000000000000007</v>
      </c>
      <c r="CH174" s="47">
        <f t="shared" si="194"/>
        <v>8.6999999999999993</v>
      </c>
      <c r="CI174" s="47">
        <f>IF('[1]Indicator Data'!BR175="No data","x",ROUND(IF('[1]Indicator Data'!BR175&gt;CI$2,0,IF('[1]Indicator Data'!BR175&lt;CI$3,10,(CI$2-'[1]Indicator Data'!BR175)/(CI$2-CI$3)*10)),1))</f>
        <v>0.1</v>
      </c>
      <c r="CJ174" s="47">
        <f>IF('[1]Indicator Data'!BS175="No data","x",ROUND(IF('[1]Indicator Data'!BS175&gt;CJ$2,0,IF('[1]Indicator Data'!BS175&lt;CJ$3,10,(CJ$2-'[1]Indicator Data'!BS175)/(CJ$2-CJ$3)*10)),1))</f>
        <v>0</v>
      </c>
      <c r="CK174" s="47">
        <f>IF('[1]Indicator Data'!AC175="No data","x",ROUND(IF('[1]Indicator Data'!AC175&gt;CK$2,0,IF('[1]Indicator Data'!AC175&lt;CK$3,10,(CK$2-'[1]Indicator Data'!AC175)/(CK$2-CK$3)*10)),1))</f>
        <v>0.9</v>
      </c>
      <c r="CL174" s="47">
        <f t="shared" si="195"/>
        <v>0.3</v>
      </c>
      <c r="CM174" s="47">
        <f>IF('[1]Indicator Data'!X175="No data","x",ROUND(IF(LOG('[1]Indicator Data'!X175)&gt;CM$2,10,IF(LOG('[1]Indicator Data'!X175)&lt;CM$3,0,10-(CM$2-LOG('[1]Indicator Data'!X175))/(CM$2-CM$3)*10)),1))</f>
        <v>7.1</v>
      </c>
      <c r="CN174" s="47">
        <f>IF('[1]Indicator Data'!Y175="No data","x",ROUND(IF('[1]Indicator Data'!Y175&gt;CN$2,10,IF('[1]Indicator Data'!Y175&lt;CN$3,0,10-(CN$2-'[1]Indicator Data'!Y175)/(CN$2-CN$3)*10)),1))</f>
        <v>3.4</v>
      </c>
      <c r="CO174" s="47">
        <f>IF('[1]Indicator Data'!Z175="No data","x",ROUND(IF('[1]Indicator Data'!Z175&gt;CO$2,10,IF('[1]Indicator Data'!Z175&lt;CO$3,0,10-(CO$2-'[1]Indicator Data'!Z175)/(CO$2-CO$3)*10)),1))</f>
        <v>5.0999999999999996</v>
      </c>
      <c r="CP174" s="47" t="str">
        <f>IF('[1]Indicator Data'!AA175="No data","x",ROUND(IF('[1]Indicator Data'!AA175&gt;CP$2,10,IF('[1]Indicator Data'!AA175&lt;CP$3,0,10-(CP$2-'[1]Indicator Data'!AA175)/(CP$2-CP$3)*10)),1))</f>
        <v>x</v>
      </c>
      <c r="CQ174" s="47">
        <f t="shared" si="211"/>
        <v>5.2</v>
      </c>
      <c r="CR174" s="47">
        <f t="shared" si="212"/>
        <v>3.6</v>
      </c>
      <c r="CS174" s="47">
        <f>IF('[1]Indicator Data'!AF175="No data","x",ROUND(IF('[1]Indicator Data'!AF175&gt;CS$2,10,IF('[1]Indicator Data'!AF175&lt;CS$3,0,10-(CS$2-'[1]Indicator Data'!AF175)/(CS$2-CS$3)*10)),1))</f>
        <v>2.6</v>
      </c>
      <c r="CT174" s="47">
        <f>IF('[1]Indicator Data'!AG175="No data","x",ROUND(IF('[1]Indicator Data'!AG175&gt;CT$2,10,IF('[1]Indicator Data'!AG175&lt;CT$3,0,10-(CT$2-'[1]Indicator Data'!AG175)/(CT$2-CT$3)*10)),1))</f>
        <v>0.1</v>
      </c>
      <c r="CU174" s="47">
        <f t="shared" si="213"/>
        <v>3.7</v>
      </c>
      <c r="CV174" s="47">
        <f>IF('[1]Indicator Data'!AB175="No data","x",ROUND(IF('[1]Indicator Data'!AB175&gt;CV$2,10,IF('[1]Indicator Data'!AB175&lt;CV$3,0,10-(CV$2-'[1]Indicator Data'!AB175)/(CV$2-CV$3)*10)),1))</f>
        <v>0</v>
      </c>
      <c r="CW174" s="47">
        <f t="shared" si="214"/>
        <v>0.3</v>
      </c>
      <c r="CX174" s="48">
        <f>IF('[1]Indicator Data'!AD175="No data","x",'[1]Indicator Data'!AD175/'[1]Indicator Data'!$CA175)</f>
        <v>1.5171924552755589E-4</v>
      </c>
      <c r="CY174" s="47">
        <f t="shared" si="236"/>
        <v>8.5</v>
      </c>
      <c r="CZ174" s="47">
        <f>IF('[1]Indicator Data'!AE175="No data","x",ROUND(IF('[1]Indicator Data'!AE175&gt;CZ$2,0,IF('[1]Indicator Data'!AE175&lt;CZ$3,10,(CZ$2-'[1]Indicator Data'!AE175)/(CZ$2-CZ$3)*10)),1))</f>
        <v>2</v>
      </c>
      <c r="DA174" s="47">
        <f t="shared" si="215"/>
        <v>5.3</v>
      </c>
      <c r="DB174" s="47">
        <f t="shared" si="216"/>
        <v>3.1</v>
      </c>
      <c r="DC174" s="49">
        <f t="shared" si="197"/>
        <v>5.3</v>
      </c>
      <c r="DD174" s="51">
        <f t="shared" si="198"/>
        <v>6.1</v>
      </c>
      <c r="DE174" s="47">
        <f>ROUND(IF('[1]Indicator Data'!AH175=0,0,IF('[1]Indicator Data'!AH175&gt;DE$2,10,IF('[1]Indicator Data'!AH175&lt;DE$3,0,10-(DE$2-'[1]Indicator Data'!AH175)/(DE$2-DE$3)*10))),1)</f>
        <v>1.4</v>
      </c>
      <c r="DF174" s="47">
        <f>ROUND(IF('[1]Indicator Data'!AI175=0,0,IF(LOG('[1]Indicator Data'!AI175)&gt;LOG(DF$2),10,IF(LOG('[1]Indicator Data'!AI175)&lt;LOG(DF$3),0,10-(LOG(DF$2)-LOG('[1]Indicator Data'!AI175))/(LOG(DF$2)-LOG(DF$3))*10))),1)</f>
        <v>5.6</v>
      </c>
      <c r="DG174" s="49">
        <f t="shared" si="199"/>
        <v>3.8</v>
      </c>
      <c r="DH174" s="47">
        <f>'[1]Indicator Data'!AJ175</f>
        <v>0</v>
      </c>
      <c r="DI174" s="47">
        <f>'[1]Indicator Data'!AK175</f>
        <v>0</v>
      </c>
      <c r="DJ174" s="49">
        <f t="shared" si="200"/>
        <v>0</v>
      </c>
      <c r="DK174" s="51">
        <f t="shared" si="201"/>
        <v>2.7</v>
      </c>
      <c r="DL174" s="20"/>
      <c r="DM174" s="52"/>
      <c r="DN174" s="6"/>
    </row>
    <row r="175" spans="1:118" x14ac:dyDescent="0.3">
      <c r="A175" s="44" t="str">
        <f>'[1]Indicator Data'!A176</f>
        <v>Timor-Leste</v>
      </c>
      <c r="B175" s="45" t="str">
        <f>'[1]Indicator Data'!B176</f>
        <v>TLS</v>
      </c>
      <c r="C175" s="46">
        <f>ROUND(IF('[1]Indicator Data'!C176=0,0.1,IF(LOG('[1]Indicator Data'!C176)&gt;C$2,10,IF(LOG('[1]Indicator Data'!C176)&lt;C$3,0,10-(C$2-LOG('[1]Indicator Data'!C176))/(C$2-C$3)*10))),1)</f>
        <v>5.9</v>
      </c>
      <c r="D175" s="47">
        <f>ROUND(IF('[1]Indicator Data'!D176=0,0.1,IF(LOG('[1]Indicator Data'!D176)&gt;D$2,10,IF(LOG('[1]Indicator Data'!D176)&lt;D$3,0,10-(D$2-LOG('[1]Indicator Data'!D176))/(D$2-D$3)*10))),1)</f>
        <v>3.9</v>
      </c>
      <c r="E175" s="47">
        <f t="shared" si="158"/>
        <v>5</v>
      </c>
      <c r="F175" s="47">
        <f>IF('[1]Indicator Data'!E176="No data",0.1,(ROUND(IF('[1]Indicator Data'!E176=0,0,IF(LOG('[1]Indicator Data'!E176)&gt;F$2,10,IF(LOG('[1]Indicator Data'!E176)&lt;F$3,0,10-(F$2-LOG('[1]Indicator Data'!E176))/(F$2-F$3)*10))),1)))</f>
        <v>2.6</v>
      </c>
      <c r="G175" s="47">
        <f>ROUND(IF('[1]Indicator Data'!F176=0,0,IF(LOG('[1]Indicator Data'!F176)&gt;G$2,10,IF(LOG('[1]Indicator Data'!F176)&lt;G$3,0,10-(G$2-LOG('[1]Indicator Data'!F176))/(G$2-G$3)*10))),1)</f>
        <v>4.5999999999999996</v>
      </c>
      <c r="H175" s="47">
        <f>ROUND(IF('[1]Indicator Data'!G176=0,0,IF(LOG('[1]Indicator Data'!G176)&gt;H$2,10,IF(LOG('[1]Indicator Data'!G176)&lt;H$3,0,10-(H$2-LOG('[1]Indicator Data'!G176))/(H$2-H$3)*10))),1)</f>
        <v>4.5999999999999996</v>
      </c>
      <c r="I175" s="47">
        <f>ROUND(IF('[1]Indicator Data'!H176=0,0,IF(LOG('[1]Indicator Data'!H176)&gt;I$2,10,IF(LOG('[1]Indicator Data'!H176)&lt;I$3,0,10-(I$2-LOG('[1]Indicator Data'!H176))/(I$2-I$3)*10))),1)</f>
        <v>6.8</v>
      </c>
      <c r="J175" s="47">
        <f t="shared" si="159"/>
        <v>5.8</v>
      </c>
      <c r="K175" s="47">
        <f>ROUND(IF('[1]Indicator Data'!I176=0,0,IF(LOG('[1]Indicator Data'!I176)&gt;K$2,10,IF(LOG('[1]Indicator Data'!I176)&lt;K$3,0,10-(K$2-LOG('[1]Indicator Data'!I176))/(K$2-K$3)*10))),1)</f>
        <v>4.4000000000000004</v>
      </c>
      <c r="L175" s="47">
        <f t="shared" si="160"/>
        <v>5.0999999999999996</v>
      </c>
      <c r="M175" s="47">
        <f>ROUND(IF('[1]Indicator Data'!J176=0,0,IF(LOG('[1]Indicator Data'!J176)&gt;M$2,10,IF(LOG('[1]Indicator Data'!J176)&lt;M$3,0,10-(M$2-LOG('[1]Indicator Data'!J176))/(M$2-M$3)*10))),1)</f>
        <v>6.3</v>
      </c>
      <c r="N175" s="48">
        <f>'[1]Indicator Data'!C176/'[1]Indicator Data'!$CB176</f>
        <v>1.9325455475606699E-3</v>
      </c>
      <c r="O175" s="48">
        <f>'[1]Indicator Data'!D176/'[1]Indicator Data'!$CB176</f>
        <v>1.2332223297821315E-4</v>
      </c>
      <c r="P175" s="48">
        <f>IF(F175=0.1,"x",'[1]Indicator Data'!E176/'[1]Indicator Data'!$CB176)</f>
        <v>9.0591713031537102E-4</v>
      </c>
      <c r="Q175" s="48">
        <f>'[1]Indicator Data'!F176/'[1]Indicator Data'!$CB176</f>
        <v>4.9412749130342358E-6</v>
      </c>
      <c r="R175" s="48">
        <f>'[1]Indicator Data'!G176/'[1]Indicator Data'!$CB176</f>
        <v>5.9807882421612727E-3</v>
      </c>
      <c r="S175" s="48">
        <f>'[1]Indicator Data'!H176/'[1]Indicator Data'!$CB176</f>
        <v>4.9756225938909712E-4</v>
      </c>
      <c r="T175" s="48">
        <f>'[1]Indicator Data'!I176/'[1]Indicator Data'!$CB176</f>
        <v>1.3042131580634389E-3</v>
      </c>
      <c r="U175" s="48">
        <f>'[1]Indicator Data'!J176/'[1]Indicator Data'!$CB176</f>
        <v>2.8915483786072656E-3</v>
      </c>
      <c r="V175" s="47">
        <f t="shared" si="217"/>
        <v>9.6999999999999993</v>
      </c>
      <c r="W175" s="47">
        <f t="shared" si="218"/>
        <v>1.2</v>
      </c>
      <c r="X175" s="47">
        <f t="shared" si="163"/>
        <v>7.4</v>
      </c>
      <c r="Y175" s="47">
        <f t="shared" si="219"/>
        <v>0.6</v>
      </c>
      <c r="Z175" s="47">
        <f t="shared" si="220"/>
        <v>7.1</v>
      </c>
      <c r="AA175" s="47">
        <f t="shared" si="221"/>
        <v>3.3</v>
      </c>
      <c r="AB175" s="47">
        <f t="shared" si="222"/>
        <v>1</v>
      </c>
      <c r="AC175" s="47">
        <f t="shared" si="168"/>
        <v>2.2000000000000002</v>
      </c>
      <c r="AD175" s="47">
        <f t="shared" si="223"/>
        <v>1.3</v>
      </c>
      <c r="AE175" s="47">
        <f t="shared" si="170"/>
        <v>1.8</v>
      </c>
      <c r="AF175" s="47">
        <f t="shared" si="224"/>
        <v>1</v>
      </c>
      <c r="AG175" s="47">
        <f>ROUND(IF('[1]Indicator Data'!K176=0,0,IF('[1]Indicator Data'!K176&gt;AG$2,10,IF('[1]Indicator Data'!K176&lt;AG$3,0,10-(AG$2-'[1]Indicator Data'!K176)/(AG$2-AG$3)*10))),1)</f>
        <v>1.9</v>
      </c>
      <c r="AH175" s="47">
        <f t="shared" si="225"/>
        <v>7.8</v>
      </c>
      <c r="AI175" s="47">
        <f t="shared" si="225"/>
        <v>2.6</v>
      </c>
      <c r="AJ175" s="47">
        <f t="shared" si="226"/>
        <v>4</v>
      </c>
      <c r="AK175" s="47">
        <f t="shared" si="226"/>
        <v>3.9</v>
      </c>
      <c r="AL175" s="47">
        <f t="shared" si="174"/>
        <v>4</v>
      </c>
      <c r="AM175" s="47">
        <f t="shared" si="175"/>
        <v>2.9</v>
      </c>
      <c r="AN175" s="47">
        <f t="shared" si="176"/>
        <v>4.0999999999999996</v>
      </c>
      <c r="AO175" s="49">
        <f t="shared" si="177"/>
        <v>6.3</v>
      </c>
      <c r="AP175" s="49">
        <f t="shared" si="202"/>
        <v>1.7</v>
      </c>
      <c r="AQ175" s="49">
        <f t="shared" si="178"/>
        <v>6</v>
      </c>
      <c r="AR175" s="49">
        <f t="shared" si="179"/>
        <v>3.6</v>
      </c>
      <c r="AS175" s="47">
        <f t="shared" si="180"/>
        <v>3</v>
      </c>
      <c r="AT175" s="47">
        <f>IF('[1]Indicator Data'!L176="No data","x",IF('[1]Indicator Data'!CC176&lt;1000,"x",ROUND((IF('[1]Indicator Data'!L176&gt;AT$2,10,IF('[1]Indicator Data'!L176&lt;AT$3,0,10-(AT$2-'[1]Indicator Data'!L176)/(AT$2-AT$3)*10))),1)))</f>
        <v>1</v>
      </c>
      <c r="AU175" s="49">
        <f t="shared" si="181"/>
        <v>2</v>
      </c>
      <c r="AV175" s="47">
        <f>IF('[1]Indicator Data'!M176="No data","x",ROUND(IF('[1]Indicator Data'!M176=0,0,IF(LOG('[1]Indicator Data'!M176)&gt;AV$2,10,IF(LOG('[1]Indicator Data'!M176)&lt;AV$3,0,10-(AV$2-LOG('[1]Indicator Data'!M176))/(AV$2-AV$3)*10))),1))</f>
        <v>6.6</v>
      </c>
      <c r="AW175" s="48">
        <f>IF(AV175="x","x",'[1]Indicator Data'!M176/'[1]Indicator Data'!$CB176)</f>
        <v>0.33888888763027991</v>
      </c>
      <c r="AX175" s="47">
        <f t="shared" si="227"/>
        <v>3.8</v>
      </c>
      <c r="AY175" s="47">
        <f t="shared" si="203"/>
        <v>5.4</v>
      </c>
      <c r="AZ175" s="47" t="str">
        <f>IF('[1]Indicator Data'!N176="No data","x",ROUND(IF('[1]Indicator Data'!N176=0,0,IF(LOG('[1]Indicator Data'!N176)&gt;AZ$2,10,IF(LOG('[1]Indicator Data'!N176)&lt;AZ$3,0,10-(AZ$2-LOG('[1]Indicator Data'!N176))/(AZ$2-AZ$3)*10))),1))</f>
        <v>x</v>
      </c>
      <c r="BA175" s="48" t="str">
        <f>IF(AZ175="x","x",'[1]Indicator Data'!N176/'[1]Indicator Data'!$CB176)</f>
        <v>x</v>
      </c>
      <c r="BB175" s="47" t="str">
        <f t="shared" si="228"/>
        <v>x</v>
      </c>
      <c r="BC175" s="47" t="str">
        <f t="shared" si="204"/>
        <v>x</v>
      </c>
      <c r="BD175" s="47" t="str">
        <f>IF('[1]Indicator Data'!O176="No data","x",ROUND(IF('[1]Indicator Data'!O176=0,0,IF(LOG('[1]Indicator Data'!O176)&gt;BD$2,10,IF(LOG('[1]Indicator Data'!O176)&lt;BD$3,0,10-(BD$2-LOG('[1]Indicator Data'!O176))/(BD$2-BD$3)*10))),1))</f>
        <v>x</v>
      </c>
      <c r="BE175" s="48" t="str">
        <f>IF(BD175="x","x",'[1]Indicator Data'!O176/'[1]Indicator Data'!$CB176)</f>
        <v>x</v>
      </c>
      <c r="BF175" s="47" t="str">
        <f t="shared" si="229"/>
        <v>x</v>
      </c>
      <c r="BG175" s="47" t="str">
        <f t="shared" si="205"/>
        <v>x</v>
      </c>
      <c r="BH175" s="47" t="str">
        <f>IF('[1]Indicator Data'!P176="No data","x",ROUND(IF('[1]Indicator Data'!P176=0,0,IF(LOG('[1]Indicator Data'!P176)&gt;BH$2,10,IF(LOG('[1]Indicator Data'!P176)&lt;BH$3,0,10-(BH$2-LOG('[1]Indicator Data'!P176))/(BH$2-BH$3)*10))),1))</f>
        <v>x</v>
      </c>
      <c r="BI175" s="48" t="str">
        <f>IF(BH175="x","x",'[1]Indicator Data'!P176/'[1]Indicator Data'!$CB176)</f>
        <v>x</v>
      </c>
      <c r="BJ175" s="47" t="str">
        <f t="shared" si="230"/>
        <v>x</v>
      </c>
      <c r="BK175" s="47" t="str">
        <f t="shared" si="206"/>
        <v>x</v>
      </c>
      <c r="BL175" s="47">
        <f t="shared" si="207"/>
        <v>5.4</v>
      </c>
      <c r="BM175" s="47">
        <f>ROUND(IF('[1]Indicator Data'!Q176=0,0,IF(LOG('[1]Indicator Data'!Q176)&gt;BM$2,10,IF(LOG('[1]Indicator Data'!Q176)&lt;BM$3,0,10-(BM$2-LOG('[1]Indicator Data'!Q176))/(BM$2-BM$3)*10))),1)</f>
        <v>7.3</v>
      </c>
      <c r="BN175" s="50">
        <f>'[1]Indicator Data'!R176</f>
        <v>1</v>
      </c>
      <c r="BO175" s="47">
        <f t="shared" si="231"/>
        <v>10</v>
      </c>
      <c r="BP175" s="47">
        <f t="shared" si="187"/>
        <v>9.1</v>
      </c>
      <c r="BQ175" s="47">
        <f>ROUND(IF('[1]Indicator Data'!S176=0,0,IF(LOG('[1]Indicator Data'!S176)&gt;BQ$2,10,IF(LOG('[1]Indicator Data'!S176)&lt;BQ$3,0,10-(BQ$2-LOG('[1]Indicator Data'!S176))/(BQ$2-BQ$3)*10))),1)</f>
        <v>7.3</v>
      </c>
      <c r="BR175" s="50">
        <f>'[1]Indicator Data'!T176</f>
        <v>0.99318077400000004</v>
      </c>
      <c r="BS175" s="47">
        <f t="shared" si="232"/>
        <v>9.9</v>
      </c>
      <c r="BT175" s="47">
        <f t="shared" si="189"/>
        <v>9</v>
      </c>
      <c r="BU175" s="47">
        <f t="shared" si="190"/>
        <v>9.1</v>
      </c>
      <c r="BV175" s="47">
        <f>ROUND(IF('[1]Indicator Data'!U176=0,0,IF(LOG('[1]Indicator Data'!U176)&gt;BV$2,10,IF(LOG('[1]Indicator Data'!U176)&lt;BV$3,0,10-(BV$2-LOG('[1]Indicator Data'!U176))/(BV$2-BV$3)*10))),1)</f>
        <v>6.9</v>
      </c>
      <c r="BW175" s="48">
        <f>'[1]Indicator Data'!U176/'[1]Indicator Data'!$CB176</f>
        <v>0.58591559512924241</v>
      </c>
      <c r="BX175" s="47">
        <f t="shared" si="233"/>
        <v>6.5</v>
      </c>
      <c r="BY175" s="47">
        <f t="shared" si="208"/>
        <v>6.7</v>
      </c>
      <c r="BZ175" s="47">
        <f>ROUND(IF('[1]Indicator Data'!V176=0,0,IF(LOG('[1]Indicator Data'!V176)&gt;BZ$2,10,IF(LOG('[1]Indicator Data'!V176)&lt;BZ$3,0,10-(BZ$2-LOG('[1]Indicator Data'!V176))/(BZ$2-BZ$3)*10))),1)</f>
        <v>7.1</v>
      </c>
      <c r="CA175" s="48">
        <f>IF('[1]Indicator Data'!V176/'[1]Indicator Data'!$CB176&gt;1,1,'[1]Indicator Data'!V176/'[1]Indicator Data'!$CB176)</f>
        <v>0.72976558397805535</v>
      </c>
      <c r="CB175" s="47">
        <f t="shared" si="234"/>
        <v>7.3</v>
      </c>
      <c r="CC175" s="47">
        <f t="shared" si="209"/>
        <v>7.2</v>
      </c>
      <c r="CD175" s="47">
        <f>ROUND(IF('[1]Indicator Data'!W176=0,0,IF(LOG('[1]Indicator Data'!W176)&gt;CD$2,10,IF(LOG('[1]Indicator Data'!W176)&lt;CD$3,0,10-(CD$2-LOG('[1]Indicator Data'!W176))/(CD$2-CD$3)*10))),1)</f>
        <v>7.2</v>
      </c>
      <c r="CE175" s="48">
        <f>'[1]Indicator Data'!W176/'[1]Indicator Data'!$CB176</f>
        <v>0.93672055137643773</v>
      </c>
      <c r="CF175" s="47">
        <f t="shared" si="235"/>
        <v>9.4</v>
      </c>
      <c r="CG175" s="47">
        <f t="shared" si="210"/>
        <v>8.5</v>
      </c>
      <c r="CH175" s="47">
        <f t="shared" si="194"/>
        <v>8</v>
      </c>
      <c r="CI175" s="47">
        <f>IF('[1]Indicator Data'!BR176="No data","x",ROUND(IF('[1]Indicator Data'!BR176&gt;CI$2,0,IF('[1]Indicator Data'!BR176&lt;CI$3,10,(CI$2-'[1]Indicator Data'!BR176)/(CI$2-CI$3)*10)),1))</f>
        <v>5.2</v>
      </c>
      <c r="CJ175" s="47">
        <f>IF('[1]Indicator Data'!BS176="No data","x",ROUND(IF('[1]Indicator Data'!BS176&gt;CJ$2,0,IF('[1]Indicator Data'!BS176&lt;CJ$3,10,(CJ$2-'[1]Indicator Data'!BS176)/(CJ$2-CJ$3)*10)),1))</f>
        <v>3.6</v>
      </c>
      <c r="CK175" s="47">
        <f>IF('[1]Indicator Data'!AC176="No data","x",ROUND(IF('[1]Indicator Data'!AC176&gt;CK$2,0,IF('[1]Indicator Data'!AC176&lt;CK$3,10,(CK$2-'[1]Indicator Data'!AC176)/(CK$2-CK$3)*10)),1))</f>
        <v>7.2</v>
      </c>
      <c r="CL175" s="47">
        <f t="shared" si="195"/>
        <v>5.3</v>
      </c>
      <c r="CM175" s="47">
        <f>IF('[1]Indicator Data'!X176="No data","x",ROUND(IF(LOG('[1]Indicator Data'!X176)&gt;CM$2,10,IF(LOG('[1]Indicator Data'!X176)&lt;CM$3,0,10-(CM$2-LOG('[1]Indicator Data'!X176))/(CM$2-CM$3)*10)),1))</f>
        <v>6.4</v>
      </c>
      <c r="CN175" s="47">
        <f>IF('[1]Indicator Data'!Y176="No data","x",ROUND(IF('[1]Indicator Data'!Y176&gt;CN$2,10,IF('[1]Indicator Data'!Y176&lt;CN$3,0,10-(CN$2-'[1]Indicator Data'!Y176)/(CN$2-CN$3)*10)),1))</f>
        <v>6.3</v>
      </c>
      <c r="CO175" s="47">
        <f>IF('[1]Indicator Data'!Z176="No data","x",ROUND(IF('[1]Indicator Data'!Z176&gt;CO$2,10,IF('[1]Indicator Data'!Z176&lt;CO$3,0,10-(CO$2-'[1]Indicator Data'!Z176)/(CO$2-CO$3)*10)),1))</f>
        <v>3.1</v>
      </c>
      <c r="CP175" s="47">
        <f>IF('[1]Indicator Data'!AA176="No data","x",ROUND(IF('[1]Indicator Data'!AA176&gt;CP$2,10,IF('[1]Indicator Data'!AA176&lt;CP$3,0,10-(CP$2-'[1]Indicator Data'!AA176)/(CP$2-CP$3)*10)),1))</f>
        <v>8.1999999999999993</v>
      </c>
      <c r="CQ175" s="47">
        <f t="shared" si="211"/>
        <v>6</v>
      </c>
      <c r="CR175" s="47">
        <f t="shared" si="212"/>
        <v>5.8</v>
      </c>
      <c r="CS175" s="47">
        <f>IF('[1]Indicator Data'!AF176="No data","x",ROUND(IF('[1]Indicator Data'!AF176&gt;CS$2,10,IF('[1]Indicator Data'!AF176&lt;CS$3,0,10-(CS$2-'[1]Indicator Data'!AF176)/(CS$2-CS$3)*10)),1))</f>
        <v>3.7</v>
      </c>
      <c r="CT175" s="47">
        <f>IF('[1]Indicator Data'!AG176="No data","x",ROUND(IF('[1]Indicator Data'!AG176&gt;CT$2,10,IF('[1]Indicator Data'!AG176&lt;CT$3,0,10-(CT$2-'[1]Indicator Data'!AG176)/(CT$2-CT$3)*10)),1))</f>
        <v>5.7</v>
      </c>
      <c r="CU175" s="47">
        <f t="shared" si="213"/>
        <v>5.6</v>
      </c>
      <c r="CV175" s="47">
        <f>IF('[1]Indicator Data'!AB176="No data","x",ROUND(IF('[1]Indicator Data'!AB176&gt;CV$2,10,IF('[1]Indicator Data'!AB176&lt;CV$3,0,10-(CV$2-'[1]Indicator Data'!AB176)/(CV$2-CV$3)*10)),1))</f>
        <v>6.5</v>
      </c>
      <c r="CW175" s="47">
        <f t="shared" si="214"/>
        <v>5.6</v>
      </c>
      <c r="CX175" s="48" t="str">
        <f>IF('[1]Indicator Data'!AD176="No data","x",'[1]Indicator Data'!AD176/'[1]Indicator Data'!$CA176)</f>
        <v>x</v>
      </c>
      <c r="CY175" s="47" t="str">
        <f t="shared" si="236"/>
        <v>x</v>
      </c>
      <c r="CZ175" s="47">
        <f>IF('[1]Indicator Data'!AE176="No data","x",ROUND(IF('[1]Indicator Data'!AE176&gt;CZ$2,0,IF('[1]Indicator Data'!AE176&lt;CZ$3,10,(CZ$2-'[1]Indicator Data'!AE176)/(CZ$2-CZ$3)*10)),1))</f>
        <v>6</v>
      </c>
      <c r="DA175" s="47">
        <f t="shared" si="215"/>
        <v>6</v>
      </c>
      <c r="DB175" s="47">
        <f t="shared" si="216"/>
        <v>5.7</v>
      </c>
      <c r="DC175" s="49">
        <f t="shared" si="197"/>
        <v>6.4</v>
      </c>
      <c r="DD175" s="51">
        <f t="shared" si="198"/>
        <v>4.5999999999999996</v>
      </c>
      <c r="DE175" s="47">
        <f>ROUND(IF('[1]Indicator Data'!AH176=0,0,IF('[1]Indicator Data'!AH176&gt;DE$2,10,IF('[1]Indicator Data'!AH176&lt;DE$3,0,10-(DE$2-'[1]Indicator Data'!AH176)/(DE$2-DE$3)*10))),1)</f>
        <v>0.5</v>
      </c>
      <c r="DF175" s="47">
        <f>ROUND(IF('[1]Indicator Data'!AI176=0,0,IF(LOG('[1]Indicator Data'!AI176)&gt;LOG(DF$2),10,IF(LOG('[1]Indicator Data'!AI176)&lt;LOG(DF$3),0,10-(LOG(DF$2)-LOG('[1]Indicator Data'!AI176))/(LOG(DF$2)-LOG(DF$3))*10))),1)</f>
        <v>0</v>
      </c>
      <c r="DG175" s="49">
        <f t="shared" si="199"/>
        <v>0.3</v>
      </c>
      <c r="DH175" s="47">
        <f>'[1]Indicator Data'!AJ176</f>
        <v>0</v>
      </c>
      <c r="DI175" s="47">
        <f>'[1]Indicator Data'!AK176</f>
        <v>0</v>
      </c>
      <c r="DJ175" s="49">
        <f t="shared" si="200"/>
        <v>0</v>
      </c>
      <c r="DK175" s="51">
        <f t="shared" si="201"/>
        <v>0.2</v>
      </c>
      <c r="DL175" s="20"/>
      <c r="DM175" s="52"/>
      <c r="DN175" s="6"/>
    </row>
    <row r="176" spans="1:118" x14ac:dyDescent="0.3">
      <c r="A176" s="44" t="str">
        <f>'[1]Indicator Data'!A177</f>
        <v>Togo</v>
      </c>
      <c r="B176" s="45" t="str">
        <f>'[1]Indicator Data'!B177</f>
        <v>TGO</v>
      </c>
      <c r="C176" s="46">
        <f>ROUND(IF('[1]Indicator Data'!C177=0,0.1,IF(LOG('[1]Indicator Data'!C177)&gt;C$2,10,IF(LOG('[1]Indicator Data'!C177)&lt;C$3,0,10-(C$2-LOG('[1]Indicator Data'!C177))/(C$2-C$3)*10))),1)</f>
        <v>0.1</v>
      </c>
      <c r="D176" s="47">
        <f>ROUND(IF('[1]Indicator Data'!D177=0,0.1,IF(LOG('[1]Indicator Data'!D177)&gt;D$2,10,IF(LOG('[1]Indicator Data'!D177)&lt;D$3,0,10-(D$2-LOG('[1]Indicator Data'!D177))/(D$2-D$3)*10))),1)</f>
        <v>0.1</v>
      </c>
      <c r="E176" s="47">
        <f t="shared" si="158"/>
        <v>0.1</v>
      </c>
      <c r="F176" s="47">
        <f>IF('[1]Indicator Data'!E177="No data",0.1,(ROUND(IF('[1]Indicator Data'!E177=0,0,IF(LOG('[1]Indicator Data'!E177)&gt;F$2,10,IF(LOG('[1]Indicator Data'!E177)&lt;F$3,0,10-(F$2-LOG('[1]Indicator Data'!E177))/(F$2-F$3)*10))),1)))</f>
        <v>5.9</v>
      </c>
      <c r="G176" s="47">
        <f>ROUND(IF('[1]Indicator Data'!F177=0,0,IF(LOG('[1]Indicator Data'!F177)&gt;G$2,10,IF(LOG('[1]Indicator Data'!F177)&lt;G$3,0,10-(G$2-LOG('[1]Indicator Data'!F177))/(G$2-G$3)*10))),1)</f>
        <v>0</v>
      </c>
      <c r="H176" s="47">
        <f>ROUND(IF('[1]Indicator Data'!G177=0,0,IF(LOG('[1]Indicator Data'!G177)&gt;H$2,10,IF(LOG('[1]Indicator Data'!G177)&lt;H$3,0,10-(H$2-LOG('[1]Indicator Data'!G177))/(H$2-H$3)*10))),1)</f>
        <v>0</v>
      </c>
      <c r="I176" s="47">
        <f>ROUND(IF('[1]Indicator Data'!H177=0,0,IF(LOG('[1]Indicator Data'!H177)&gt;I$2,10,IF(LOG('[1]Indicator Data'!H177)&lt;I$3,0,10-(I$2-LOG('[1]Indicator Data'!H177))/(I$2-I$3)*10))),1)</f>
        <v>0</v>
      </c>
      <c r="J176" s="47">
        <f t="shared" si="159"/>
        <v>0</v>
      </c>
      <c r="K176" s="47">
        <f>ROUND(IF('[1]Indicator Data'!I177=0,0,IF(LOG('[1]Indicator Data'!I177)&gt;K$2,10,IF(LOG('[1]Indicator Data'!I177)&lt;K$3,0,10-(K$2-LOG('[1]Indicator Data'!I177))/(K$2-K$3)*10))),1)</f>
        <v>0</v>
      </c>
      <c r="L176" s="47">
        <f t="shared" si="160"/>
        <v>0</v>
      </c>
      <c r="M176" s="47">
        <f>ROUND(IF('[1]Indicator Data'!J177=0,0,IF(LOG('[1]Indicator Data'!J177)&gt;M$2,10,IF(LOG('[1]Indicator Data'!J177)&lt;M$3,0,10-(M$2-LOG('[1]Indicator Data'!J177))/(M$2-M$3)*10))),1)</f>
        <v>7.6</v>
      </c>
      <c r="N176" s="48">
        <f>'[1]Indicator Data'!C177/'[1]Indicator Data'!$CB177</f>
        <v>0</v>
      </c>
      <c r="O176" s="48">
        <f>'[1]Indicator Data'!D177/'[1]Indicator Data'!$CB177</f>
        <v>0</v>
      </c>
      <c r="P176" s="48">
        <f>IF(F176=0.1,"x",'[1]Indicator Data'!E177/'[1]Indicator Data'!$CB177)</f>
        <v>3.1365322366624379E-3</v>
      </c>
      <c r="Q176" s="48">
        <f>'[1]Indicator Data'!F177/'[1]Indicator Data'!$CB177</f>
        <v>0</v>
      </c>
      <c r="R176" s="48">
        <f>'[1]Indicator Data'!G177/'[1]Indicator Data'!$CB177</f>
        <v>0</v>
      </c>
      <c r="S176" s="48">
        <f>'[1]Indicator Data'!H177/'[1]Indicator Data'!$CB177</f>
        <v>0</v>
      </c>
      <c r="T176" s="48">
        <f>'[1]Indicator Data'!I177/'[1]Indicator Data'!$CB177</f>
        <v>0</v>
      </c>
      <c r="U176" s="48">
        <f>'[1]Indicator Data'!J177/'[1]Indicator Data'!$CB177</f>
        <v>1.5730438536215798E-3</v>
      </c>
      <c r="V176" s="47">
        <f t="shared" si="217"/>
        <v>0</v>
      </c>
      <c r="W176" s="47">
        <f t="shared" si="218"/>
        <v>0</v>
      </c>
      <c r="X176" s="47">
        <f t="shared" si="163"/>
        <v>0</v>
      </c>
      <c r="Y176" s="47">
        <f t="shared" si="219"/>
        <v>2.1</v>
      </c>
      <c r="Z176" s="47">
        <f t="shared" si="220"/>
        <v>0</v>
      </c>
      <c r="AA176" s="47">
        <f t="shared" si="221"/>
        <v>0</v>
      </c>
      <c r="AB176" s="47">
        <f t="shared" si="222"/>
        <v>0</v>
      </c>
      <c r="AC176" s="47">
        <f t="shared" si="168"/>
        <v>0</v>
      </c>
      <c r="AD176" s="47">
        <f t="shared" si="223"/>
        <v>0</v>
      </c>
      <c r="AE176" s="47">
        <f t="shared" si="170"/>
        <v>0</v>
      </c>
      <c r="AF176" s="47">
        <f t="shared" si="224"/>
        <v>0.5</v>
      </c>
      <c r="AG176" s="47">
        <f>ROUND(IF('[1]Indicator Data'!K177=0,0,IF('[1]Indicator Data'!K177&gt;AG$2,10,IF('[1]Indicator Data'!K177&lt;AG$3,0,10-(AG$2-'[1]Indicator Data'!K177)/(AG$2-AG$3)*10))),1)</f>
        <v>1</v>
      </c>
      <c r="AH176" s="47">
        <f t="shared" si="225"/>
        <v>0.1</v>
      </c>
      <c r="AI176" s="47">
        <f t="shared" si="225"/>
        <v>0.1</v>
      </c>
      <c r="AJ176" s="47">
        <f t="shared" si="226"/>
        <v>0</v>
      </c>
      <c r="AK176" s="47">
        <f t="shared" si="226"/>
        <v>0</v>
      </c>
      <c r="AL176" s="47">
        <f t="shared" si="174"/>
        <v>0</v>
      </c>
      <c r="AM176" s="47">
        <f t="shared" si="175"/>
        <v>0</v>
      </c>
      <c r="AN176" s="47">
        <f t="shared" si="176"/>
        <v>5</v>
      </c>
      <c r="AO176" s="49">
        <f t="shared" si="177"/>
        <v>0.1</v>
      </c>
      <c r="AP176" s="49">
        <f t="shared" si="202"/>
        <v>4.3</v>
      </c>
      <c r="AQ176" s="49">
        <f t="shared" si="178"/>
        <v>0</v>
      </c>
      <c r="AR176" s="49">
        <f t="shared" si="179"/>
        <v>0</v>
      </c>
      <c r="AS176" s="47">
        <f t="shared" si="180"/>
        <v>3</v>
      </c>
      <c r="AT176" s="47">
        <f>IF('[1]Indicator Data'!L177="No data","x",IF('[1]Indicator Data'!CC177&lt;1000,"x",ROUND((IF('[1]Indicator Data'!L177&gt;AT$2,10,IF('[1]Indicator Data'!L177&lt;AT$3,0,10-(AT$2-'[1]Indicator Data'!L177)/(AT$2-AT$3)*10))),1)))</f>
        <v>2.9</v>
      </c>
      <c r="AU176" s="49">
        <f t="shared" si="181"/>
        <v>3</v>
      </c>
      <c r="AV176" s="47">
        <f>IF('[1]Indicator Data'!M177="No data","x",ROUND(IF('[1]Indicator Data'!M177=0,0,IF(LOG('[1]Indicator Data'!M177)&gt;AV$2,10,IF(LOG('[1]Indicator Data'!M177)&lt;AV$3,0,10-(AV$2-LOG('[1]Indicator Data'!M177))/(AV$2-AV$3)*10))),1))</f>
        <v>7.8</v>
      </c>
      <c r="AW176" s="48">
        <f>IF(AV176="x","x",'[1]Indicator Data'!M177/'[1]Indicator Data'!$CB177)</f>
        <v>0.42345852668090495</v>
      </c>
      <c r="AX176" s="47">
        <f t="shared" si="227"/>
        <v>4.7</v>
      </c>
      <c r="AY176" s="47">
        <f t="shared" si="203"/>
        <v>6.5</v>
      </c>
      <c r="AZ176" s="47">
        <f>IF('[1]Indicator Data'!N177="No data","x",ROUND(IF('[1]Indicator Data'!N177=0,0,IF(LOG('[1]Indicator Data'!N177)&gt;AZ$2,10,IF(LOG('[1]Indicator Data'!N177)&lt;AZ$3,0,10-(AZ$2-LOG('[1]Indicator Data'!N177))/(AZ$2-AZ$3)*10))),1))</f>
        <v>7.3</v>
      </c>
      <c r="BA176" s="48">
        <f>IF(AZ176="x","x",'[1]Indicator Data'!N177/'[1]Indicator Data'!$CB177)</f>
        <v>3.1128756976287066E-2</v>
      </c>
      <c r="BB176" s="47">
        <f t="shared" si="228"/>
        <v>6.2</v>
      </c>
      <c r="BC176" s="47">
        <f t="shared" si="204"/>
        <v>6.8</v>
      </c>
      <c r="BD176" s="47">
        <f>IF('[1]Indicator Data'!O177="No data","x",ROUND(IF('[1]Indicator Data'!O177=0,0,IF(LOG('[1]Indicator Data'!O177)&gt;BD$2,10,IF(LOG('[1]Indicator Data'!O177)&lt;BD$3,0,10-(BD$2-LOG('[1]Indicator Data'!O177))/(BD$2-BD$3)*10))),1))</f>
        <v>8.9</v>
      </c>
      <c r="BE176" s="48">
        <f>IF(BD176="x","x",'[1]Indicator Data'!O177/'[1]Indicator Data'!$CB177)</f>
        <v>0.29125588395621904</v>
      </c>
      <c r="BF176" s="47">
        <f t="shared" si="229"/>
        <v>10</v>
      </c>
      <c r="BG176" s="47">
        <f t="shared" si="205"/>
        <v>9.5</v>
      </c>
      <c r="BH176" s="47">
        <f>IF('[1]Indicator Data'!P177="No data","x",ROUND(IF('[1]Indicator Data'!P177=0,0,IF(LOG('[1]Indicator Data'!P177)&gt;BH$2,10,IF(LOG('[1]Indicator Data'!P177)&lt;BH$3,0,10-(BH$2-LOG('[1]Indicator Data'!P177))/(BH$2-BH$3)*10))),1))</f>
        <v>7.2</v>
      </c>
      <c r="BI176" s="48">
        <f>IF(BH176="x","x",'[1]Indicator Data'!P177/'[1]Indicator Data'!$CB177)</f>
        <v>3.0655966128489656E-2</v>
      </c>
      <c r="BJ176" s="47">
        <f t="shared" si="230"/>
        <v>3.1</v>
      </c>
      <c r="BK176" s="47">
        <f t="shared" si="206"/>
        <v>5.5</v>
      </c>
      <c r="BL176" s="47">
        <f t="shared" si="207"/>
        <v>7.4</v>
      </c>
      <c r="BM176" s="47">
        <f>ROUND(IF('[1]Indicator Data'!Q177=0,0,IF(LOG('[1]Indicator Data'!Q177)&gt;BM$2,10,IF(LOG('[1]Indicator Data'!Q177)&lt;BM$3,0,10-(BM$2-LOG('[1]Indicator Data'!Q177))/(BM$2-BM$3)*10))),1)</f>
        <v>0</v>
      </c>
      <c r="BN176" s="50">
        <f>'[1]Indicator Data'!R177</f>
        <v>0</v>
      </c>
      <c r="BO176" s="47">
        <f t="shared" si="231"/>
        <v>0</v>
      </c>
      <c r="BP176" s="47">
        <f t="shared" si="187"/>
        <v>0</v>
      </c>
      <c r="BQ176" s="47">
        <f>ROUND(IF('[1]Indicator Data'!S177=0,0,IF(LOG('[1]Indicator Data'!S177)&gt;BQ$2,10,IF(LOG('[1]Indicator Data'!S177)&lt;BQ$3,0,10-(BQ$2-LOG('[1]Indicator Data'!S177))/(BQ$2-BQ$3)*10))),1)</f>
        <v>8.4</v>
      </c>
      <c r="BR176" s="50">
        <f>'[1]Indicator Data'!T177</f>
        <v>1</v>
      </c>
      <c r="BS176" s="47">
        <f t="shared" si="232"/>
        <v>10</v>
      </c>
      <c r="BT176" s="47">
        <f t="shared" si="189"/>
        <v>9.4</v>
      </c>
      <c r="BU176" s="47">
        <f t="shared" si="190"/>
        <v>6.8</v>
      </c>
      <c r="BV176" s="47">
        <f>ROUND(IF('[1]Indicator Data'!U177=0,0,IF(LOG('[1]Indicator Data'!U177)&gt;BV$2,10,IF(LOG('[1]Indicator Data'!U177)&lt;BV$3,0,10-(BV$2-LOG('[1]Indicator Data'!U177))/(BV$2-BV$3)*10))),1)</f>
        <v>8.1</v>
      </c>
      <c r="BW176" s="48">
        <f>'[1]Indicator Data'!U177/'[1]Indicator Data'!$CB177</f>
        <v>0.64619452226157126</v>
      </c>
      <c r="BX176" s="47">
        <f t="shared" si="233"/>
        <v>7.2</v>
      </c>
      <c r="BY176" s="47">
        <f t="shared" si="208"/>
        <v>7.7</v>
      </c>
      <c r="BZ176" s="47">
        <f>ROUND(IF('[1]Indicator Data'!V177=0,0,IF(LOG('[1]Indicator Data'!V177)&gt;BZ$2,10,IF(LOG('[1]Indicator Data'!V177)&lt;BZ$3,0,10-(BZ$2-LOG('[1]Indicator Data'!V177))/(BZ$2-BZ$3)*10))),1)</f>
        <v>8.3000000000000007</v>
      </c>
      <c r="CA176" s="48">
        <f>IF('[1]Indicator Data'!V177/'[1]Indicator Data'!$CB177&gt;1,1,'[1]Indicator Data'!V177/'[1]Indicator Data'!$CB177)</f>
        <v>0.94380072179698105</v>
      </c>
      <c r="CB176" s="47">
        <f t="shared" si="234"/>
        <v>9.4</v>
      </c>
      <c r="CC176" s="47">
        <f t="shared" si="209"/>
        <v>8.9</v>
      </c>
      <c r="CD176" s="47">
        <f>ROUND(IF('[1]Indicator Data'!W177=0,0,IF(LOG('[1]Indicator Data'!W177)&gt;CD$2,10,IF(LOG('[1]Indicator Data'!W177)&lt;CD$3,0,10-(CD$2-LOG('[1]Indicator Data'!W177))/(CD$2-CD$3)*10))),1)</f>
        <v>8.4</v>
      </c>
      <c r="CE176" s="48">
        <f>'[1]Indicator Data'!W177/'[1]Indicator Data'!$CB177</f>
        <v>0.99589812410941603</v>
      </c>
      <c r="CF176" s="47">
        <f t="shared" si="235"/>
        <v>10</v>
      </c>
      <c r="CG176" s="47">
        <f t="shared" si="210"/>
        <v>9.4</v>
      </c>
      <c r="CH176" s="47">
        <f t="shared" si="194"/>
        <v>8.4</v>
      </c>
      <c r="CI176" s="47">
        <f>IF('[1]Indicator Data'!BR177="No data","x",ROUND(IF('[1]Indicator Data'!BR177&gt;CI$2,0,IF('[1]Indicator Data'!BR177&lt;CI$3,10,(CI$2-'[1]Indicator Data'!BR177)/(CI$2-CI$3)*10)),1))</f>
        <v>9.3000000000000007</v>
      </c>
      <c r="CJ176" s="47">
        <f>IF('[1]Indicator Data'!BS177="No data","x",ROUND(IF('[1]Indicator Data'!BS177&gt;CJ$2,0,IF('[1]Indicator Data'!BS177&lt;CJ$3,10,(CJ$2-'[1]Indicator Data'!BS177)/(CJ$2-CJ$3)*10)),1))</f>
        <v>5.8</v>
      </c>
      <c r="CK176" s="47">
        <f>IF('[1]Indicator Data'!AC177="No data","x",ROUND(IF('[1]Indicator Data'!AC177&gt;CK$2,0,IF('[1]Indicator Data'!AC177&lt;CK$3,10,(CK$2-'[1]Indicator Data'!AC177)/(CK$2-CK$3)*10)),1))</f>
        <v>9</v>
      </c>
      <c r="CL176" s="47">
        <f t="shared" si="195"/>
        <v>8</v>
      </c>
      <c r="CM176" s="47">
        <f>IF('[1]Indicator Data'!X177="No data","x",ROUND(IF(LOG('[1]Indicator Data'!X177)&gt;CM$2,10,IF(LOG('[1]Indicator Data'!X177)&lt;CM$3,0,10-(CM$2-LOG('[1]Indicator Data'!X177))/(CM$2-CM$3)*10)),1))</f>
        <v>7.2</v>
      </c>
      <c r="CN176" s="47">
        <f>IF('[1]Indicator Data'!Y177="No data","x",ROUND(IF('[1]Indicator Data'!Y177&gt;CN$2,10,IF('[1]Indicator Data'!Y177&lt;CN$3,0,10-(CN$2-'[1]Indicator Data'!Y177)/(CN$2-CN$3)*10)),1))</f>
        <v>7.4</v>
      </c>
      <c r="CO176" s="47">
        <f>IF('[1]Indicator Data'!Z177="No data","x",ROUND(IF('[1]Indicator Data'!Z177&gt;CO$2,10,IF('[1]Indicator Data'!Z177&lt;CO$3,0,10-(CO$2-'[1]Indicator Data'!Z177)/(CO$2-CO$3)*10)),1))</f>
        <v>4.3</v>
      </c>
      <c r="CP176" s="47">
        <f>IF('[1]Indicator Data'!AA177="No data","x",ROUND(IF('[1]Indicator Data'!AA177&gt;CP$2,10,IF('[1]Indicator Data'!AA177&lt;CP$3,0,10-(CP$2-'[1]Indicator Data'!AA177)/(CP$2-CP$3)*10)),1))</f>
        <v>6.4</v>
      </c>
      <c r="CQ176" s="47">
        <f t="shared" si="211"/>
        <v>6.3</v>
      </c>
      <c r="CR176" s="47">
        <f t="shared" si="212"/>
        <v>6.9</v>
      </c>
      <c r="CS176" s="47">
        <f>IF('[1]Indicator Data'!AF177="No data","x",ROUND(IF('[1]Indicator Data'!AF177&gt;CS$2,10,IF('[1]Indicator Data'!AF177&lt;CS$3,0,10-(CS$2-'[1]Indicator Data'!AF177)/(CS$2-CS$3)*10)),1))</f>
        <v>6</v>
      </c>
      <c r="CT176" s="47">
        <f>IF('[1]Indicator Data'!AG177="No data","x",ROUND(IF('[1]Indicator Data'!AG177&gt;CT$2,10,IF('[1]Indicator Data'!AG177&lt;CT$3,0,10-(CT$2-'[1]Indicator Data'!AG177)/(CT$2-CT$3)*10)),1))</f>
        <v>6.5</v>
      </c>
      <c r="CU176" s="47">
        <f t="shared" si="213"/>
        <v>6.3</v>
      </c>
      <c r="CV176" s="47">
        <f>IF('[1]Indicator Data'!AB177="No data","x",ROUND(IF('[1]Indicator Data'!AB177&gt;CV$2,10,IF('[1]Indicator Data'!AB177&lt;CV$3,0,10-(CV$2-'[1]Indicator Data'!AB177)/(CV$2-CV$3)*10)),1))</f>
        <v>10</v>
      </c>
      <c r="CW176" s="47">
        <f t="shared" si="214"/>
        <v>8.5</v>
      </c>
      <c r="CX176" s="48">
        <f>IF('[1]Indicator Data'!AD177="No data","x",'[1]Indicator Data'!AD177/'[1]Indicator Data'!$CA177)</f>
        <v>2.9448936474247217E-4</v>
      </c>
      <c r="CY176" s="47">
        <f t="shared" si="236"/>
        <v>7.1</v>
      </c>
      <c r="CZ176" s="47">
        <f>IF('[1]Indicator Data'!AE177="No data","x",ROUND(IF('[1]Indicator Data'!AE177&gt;CZ$2,0,IF('[1]Indicator Data'!AE177&lt;CZ$3,10,(CZ$2-'[1]Indicator Data'!AE177)/(CZ$2-CZ$3)*10)),1))</f>
        <v>6</v>
      </c>
      <c r="DA176" s="47">
        <f t="shared" si="215"/>
        <v>6.6</v>
      </c>
      <c r="DB176" s="47">
        <f t="shared" si="216"/>
        <v>7.1</v>
      </c>
      <c r="DC176" s="49">
        <f t="shared" si="197"/>
        <v>7.5</v>
      </c>
      <c r="DD176" s="51">
        <f t="shared" si="198"/>
        <v>3.1</v>
      </c>
      <c r="DE176" s="47">
        <f>ROUND(IF('[1]Indicator Data'!AH177=0,0,IF('[1]Indicator Data'!AH177&gt;DE$2,10,IF('[1]Indicator Data'!AH177&lt;DE$3,0,10-(DE$2-'[1]Indicator Data'!AH177)/(DE$2-DE$3)*10))),1)</f>
        <v>3.3</v>
      </c>
      <c r="DF176" s="47">
        <f>ROUND(IF('[1]Indicator Data'!AI177=0,0,IF(LOG('[1]Indicator Data'!AI177)&gt;LOG(DF$2),10,IF(LOG('[1]Indicator Data'!AI177)&lt;LOG(DF$3),0,10-(LOG(DF$2)-LOG('[1]Indicator Data'!AI177))/(LOG(DF$2)-LOG(DF$3))*10))),1)</f>
        <v>4.0999999999999996</v>
      </c>
      <c r="DG176" s="49">
        <f t="shared" si="199"/>
        <v>3.7</v>
      </c>
      <c r="DH176" s="47">
        <f>'[1]Indicator Data'!AJ177</f>
        <v>0</v>
      </c>
      <c r="DI176" s="47">
        <f>'[1]Indicator Data'!AK177</f>
        <v>0</v>
      </c>
      <c r="DJ176" s="49">
        <f t="shared" si="200"/>
        <v>0</v>
      </c>
      <c r="DK176" s="51">
        <f t="shared" si="201"/>
        <v>2.6</v>
      </c>
      <c r="DL176" s="20"/>
      <c r="DM176" s="52"/>
      <c r="DN176" s="6"/>
    </row>
    <row r="177" spans="1:118" x14ac:dyDescent="0.3">
      <c r="A177" s="44" t="str">
        <f>'[1]Indicator Data'!A178</f>
        <v>Tonga</v>
      </c>
      <c r="B177" s="45" t="str">
        <f>'[1]Indicator Data'!B178</f>
        <v>TON</v>
      </c>
      <c r="C177" s="46">
        <f>ROUND(IF('[1]Indicator Data'!C178=0,0.1,IF(LOG('[1]Indicator Data'!C178)&gt;C$2,10,IF(LOG('[1]Indicator Data'!C178)&lt;C$3,0,10-(C$2-LOG('[1]Indicator Data'!C178))/(C$2-C$3)*10))),1)</f>
        <v>3.2</v>
      </c>
      <c r="D177" s="47">
        <f>ROUND(IF('[1]Indicator Data'!D178=0,0.1,IF(LOG('[1]Indicator Data'!D178)&gt;D$2,10,IF(LOG('[1]Indicator Data'!D178)&lt;D$3,0,10-(D$2-LOG('[1]Indicator Data'!D178))/(D$2-D$3)*10))),1)</f>
        <v>4.2</v>
      </c>
      <c r="E177" s="47">
        <f t="shared" si="158"/>
        <v>3.7</v>
      </c>
      <c r="F177" s="47">
        <f>IF('[1]Indicator Data'!E178="No data",0.1,(ROUND(IF('[1]Indicator Data'!E178=0,0,IF(LOG('[1]Indicator Data'!E178)&gt;F$2,10,IF(LOG('[1]Indicator Data'!E178)&lt;F$3,0,10-(F$2-LOG('[1]Indicator Data'!E178))/(F$2-F$3)*10))),1)))</f>
        <v>0.1</v>
      </c>
      <c r="G177" s="47">
        <f>ROUND(IF('[1]Indicator Data'!F178=0,0,IF(LOG('[1]Indicator Data'!F178)&gt;G$2,10,IF(LOG('[1]Indicator Data'!F178)&lt;G$3,0,10-(G$2-LOG('[1]Indicator Data'!F178))/(G$2-G$3)*10))),1)</f>
        <v>4.7</v>
      </c>
      <c r="H177" s="47">
        <f>ROUND(IF('[1]Indicator Data'!G178=0,0,IF(LOG('[1]Indicator Data'!G178)&gt;H$2,10,IF(LOG('[1]Indicator Data'!G178)&lt;H$3,0,10-(H$2-LOG('[1]Indicator Data'!G178))/(H$2-H$3)*10))),1)</f>
        <v>3.3</v>
      </c>
      <c r="I177" s="47">
        <f>ROUND(IF('[1]Indicator Data'!H178=0,0,IF(LOG('[1]Indicator Data'!H178)&gt;I$2,10,IF(LOG('[1]Indicator Data'!H178)&lt;I$3,0,10-(I$2-LOG('[1]Indicator Data'!H178))/(I$2-I$3)*10))),1)</f>
        <v>6.9</v>
      </c>
      <c r="J177" s="47">
        <f t="shared" si="159"/>
        <v>5.4</v>
      </c>
      <c r="K177" s="47">
        <f>ROUND(IF('[1]Indicator Data'!I178=0,0,IF(LOG('[1]Indicator Data'!I178)&gt;K$2,10,IF(LOG('[1]Indicator Data'!I178)&lt;K$3,0,10-(K$2-LOG('[1]Indicator Data'!I178))/(K$2-K$3)*10))),1)</f>
        <v>2</v>
      </c>
      <c r="L177" s="47">
        <f t="shared" si="160"/>
        <v>3.9</v>
      </c>
      <c r="M177" s="47">
        <f>ROUND(IF('[1]Indicator Data'!J178=0,0,IF(LOG('[1]Indicator Data'!J178)&gt;M$2,10,IF(LOG('[1]Indicator Data'!J178)&lt;M$3,0,10-(M$2-LOG('[1]Indicator Data'!J178))/(M$2-M$3)*10))),1)</f>
        <v>0</v>
      </c>
      <c r="N177" s="48">
        <f>'[1]Indicator Data'!C178/'[1]Indicator Data'!$CB178</f>
        <v>1.7659438304447187E-3</v>
      </c>
      <c r="O177" s="48">
        <f>'[1]Indicator Data'!D178/'[1]Indicator Data'!$CB178</f>
        <v>1.7659438304447187E-3</v>
      </c>
      <c r="P177" s="48" t="str">
        <f>IF(F177=0.1,"x",'[1]Indicator Data'!E178/'[1]Indicator Data'!$CB178)</f>
        <v>x</v>
      </c>
      <c r="Q177" s="48">
        <f>'[1]Indicator Data'!F178/'[1]Indicator Data'!$CB178</f>
        <v>6.363379485730433E-5</v>
      </c>
      <c r="R177" s="48">
        <f>'[1]Indicator Data'!G178/'[1]Indicator Data'!$CB178</f>
        <v>1.8977988132240747E-2</v>
      </c>
      <c r="S177" s="48">
        <f>'[1]Indicator Data'!H178/'[1]Indicator Data'!$CB178</f>
        <v>5.993048883865499E-3</v>
      </c>
      <c r="T177" s="48">
        <f>'[1]Indicator Data'!I178/'[1]Indicator Data'!$CB178</f>
        <v>9.1822548742582653E-4</v>
      </c>
      <c r="U177" s="48">
        <f>'[1]Indicator Data'!J178/'[1]Indicator Data'!$CB178</f>
        <v>0</v>
      </c>
      <c r="V177" s="47">
        <f t="shared" si="217"/>
        <v>8.8000000000000007</v>
      </c>
      <c r="W177" s="47">
        <f t="shared" si="218"/>
        <v>10</v>
      </c>
      <c r="X177" s="47">
        <f t="shared" si="163"/>
        <v>9.5</v>
      </c>
      <c r="Y177" s="47">
        <f t="shared" si="219"/>
        <v>0.1</v>
      </c>
      <c r="Z177" s="47">
        <f t="shared" si="220"/>
        <v>9.6</v>
      </c>
      <c r="AA177" s="47">
        <f t="shared" si="221"/>
        <v>10</v>
      </c>
      <c r="AB177" s="47">
        <f t="shared" si="222"/>
        <v>10</v>
      </c>
      <c r="AC177" s="47">
        <f t="shared" si="168"/>
        <v>10</v>
      </c>
      <c r="AD177" s="47">
        <f t="shared" si="223"/>
        <v>0.9</v>
      </c>
      <c r="AE177" s="47">
        <f t="shared" si="170"/>
        <v>7.7</v>
      </c>
      <c r="AF177" s="47">
        <f t="shared" si="224"/>
        <v>0</v>
      </c>
      <c r="AG177" s="47">
        <f>ROUND(IF('[1]Indicator Data'!K178=0,0,IF('[1]Indicator Data'!K178&gt;AG$2,10,IF('[1]Indicator Data'!K178&lt;AG$3,0,10-(AG$2-'[1]Indicator Data'!K178)/(AG$2-AG$3)*10))),1)</f>
        <v>1</v>
      </c>
      <c r="AH177" s="47">
        <f t="shared" si="225"/>
        <v>6</v>
      </c>
      <c r="AI177" s="47">
        <f t="shared" si="225"/>
        <v>7.1</v>
      </c>
      <c r="AJ177" s="47">
        <f t="shared" si="226"/>
        <v>6.7</v>
      </c>
      <c r="AK177" s="47">
        <f t="shared" si="226"/>
        <v>8.5</v>
      </c>
      <c r="AL177" s="47">
        <f t="shared" si="174"/>
        <v>7.7</v>
      </c>
      <c r="AM177" s="47">
        <f t="shared" si="175"/>
        <v>1.5</v>
      </c>
      <c r="AN177" s="47">
        <f t="shared" si="176"/>
        <v>0</v>
      </c>
      <c r="AO177" s="49">
        <f t="shared" si="177"/>
        <v>7.7</v>
      </c>
      <c r="AP177" s="49">
        <f t="shared" si="202"/>
        <v>0.1</v>
      </c>
      <c r="AQ177" s="49">
        <f t="shared" si="178"/>
        <v>8</v>
      </c>
      <c r="AR177" s="49">
        <f t="shared" si="179"/>
        <v>6.2</v>
      </c>
      <c r="AS177" s="47">
        <f t="shared" si="180"/>
        <v>0.5</v>
      </c>
      <c r="AT177" s="47" t="str">
        <f>IF('[1]Indicator Data'!L178="No data","x",IF('[1]Indicator Data'!CC178&lt;1000,"x",ROUND((IF('[1]Indicator Data'!L178&gt;AT$2,10,IF('[1]Indicator Data'!L178&lt;AT$3,0,10-(AT$2-'[1]Indicator Data'!L178)/(AT$2-AT$3)*10))),1)))</f>
        <v>x</v>
      </c>
      <c r="AU177" s="49">
        <f t="shared" si="181"/>
        <v>0.5</v>
      </c>
      <c r="AV177" s="47" t="str">
        <f>IF('[1]Indicator Data'!M178="No data","x",ROUND(IF('[1]Indicator Data'!M178=0,0,IF(LOG('[1]Indicator Data'!M178)&gt;AV$2,10,IF(LOG('[1]Indicator Data'!M178)&lt;AV$3,0,10-(AV$2-LOG('[1]Indicator Data'!M178))/(AV$2-AV$3)*10))),1))</f>
        <v>x</v>
      </c>
      <c r="AW177" s="48" t="str">
        <f>IF(AV177="x","x",'[1]Indicator Data'!M178/'[1]Indicator Data'!$CB178)</f>
        <v>x</v>
      </c>
      <c r="AX177" s="47" t="str">
        <f t="shared" si="227"/>
        <v>x</v>
      </c>
      <c r="AY177" s="47" t="str">
        <f t="shared" si="203"/>
        <v>x</v>
      </c>
      <c r="AZ177" s="47" t="str">
        <f>IF('[1]Indicator Data'!N178="No data","x",ROUND(IF('[1]Indicator Data'!N178=0,0,IF(LOG('[1]Indicator Data'!N178)&gt;AZ$2,10,IF(LOG('[1]Indicator Data'!N178)&lt;AZ$3,0,10-(AZ$2-LOG('[1]Indicator Data'!N178))/(AZ$2-AZ$3)*10))),1))</f>
        <v>x</v>
      </c>
      <c r="BA177" s="48" t="str">
        <f>IF(AZ177="x","x",'[1]Indicator Data'!N178/'[1]Indicator Data'!$CB178)</f>
        <v>x</v>
      </c>
      <c r="BB177" s="47" t="str">
        <f t="shared" si="228"/>
        <v>x</v>
      </c>
      <c r="BC177" s="47" t="str">
        <f t="shared" si="204"/>
        <v>x</v>
      </c>
      <c r="BD177" s="47" t="str">
        <f>IF('[1]Indicator Data'!O178="No data","x",ROUND(IF('[1]Indicator Data'!O178=0,0,IF(LOG('[1]Indicator Data'!O178)&gt;BD$2,10,IF(LOG('[1]Indicator Data'!O178)&lt;BD$3,0,10-(BD$2-LOG('[1]Indicator Data'!O178))/(BD$2-BD$3)*10))),1))</f>
        <v>x</v>
      </c>
      <c r="BE177" s="48" t="str">
        <f>IF(BD177="x","x",'[1]Indicator Data'!O178/'[1]Indicator Data'!$CB178)</f>
        <v>x</v>
      </c>
      <c r="BF177" s="47" t="str">
        <f t="shared" si="229"/>
        <v>x</v>
      </c>
      <c r="BG177" s="47" t="str">
        <f t="shared" si="205"/>
        <v>x</v>
      </c>
      <c r="BH177" s="47" t="str">
        <f>IF('[1]Indicator Data'!P178="No data","x",ROUND(IF('[1]Indicator Data'!P178=0,0,IF(LOG('[1]Indicator Data'!P178)&gt;BH$2,10,IF(LOG('[1]Indicator Data'!P178)&lt;BH$3,0,10-(BH$2-LOG('[1]Indicator Data'!P178))/(BH$2-BH$3)*10))),1))</f>
        <v>x</v>
      </c>
      <c r="BI177" s="48" t="str">
        <f>IF(BH177="x","x",'[1]Indicator Data'!P178/'[1]Indicator Data'!$CB178)</f>
        <v>x</v>
      </c>
      <c r="BJ177" s="47" t="str">
        <f t="shared" si="230"/>
        <v>x</v>
      </c>
      <c r="BK177" s="47" t="str">
        <f t="shared" si="206"/>
        <v>x</v>
      </c>
      <c r="BL177" s="47" t="str">
        <f t="shared" si="207"/>
        <v>x</v>
      </c>
      <c r="BM177" s="47">
        <f>ROUND(IF('[1]Indicator Data'!Q178=0,0,IF(LOG('[1]Indicator Data'!Q178)&gt;BM$2,10,IF(LOG('[1]Indicator Data'!Q178)&lt;BM$3,0,10-(BM$2-LOG('[1]Indicator Data'!Q178))/(BM$2-BM$3)*10))),1)</f>
        <v>0</v>
      </c>
      <c r="BN177" s="50">
        <f>'[1]Indicator Data'!R178</f>
        <v>0</v>
      </c>
      <c r="BO177" s="47">
        <f t="shared" si="231"/>
        <v>0</v>
      </c>
      <c r="BP177" s="47">
        <f t="shared" si="187"/>
        <v>0</v>
      </c>
      <c r="BQ177" s="47">
        <f>ROUND(IF('[1]Indicator Data'!S178=0,0,IF(LOG('[1]Indicator Data'!S178)&gt;BQ$2,10,IF(LOG('[1]Indicator Data'!S178)&lt;BQ$3,0,10-(BQ$2-LOG('[1]Indicator Data'!S178))/(BQ$2-BQ$3)*10))),1)</f>
        <v>0</v>
      </c>
      <c r="BR177" s="50">
        <f>'[1]Indicator Data'!T178</f>
        <v>0</v>
      </c>
      <c r="BS177" s="47">
        <f t="shared" si="232"/>
        <v>0</v>
      </c>
      <c r="BT177" s="47">
        <f t="shared" si="189"/>
        <v>0</v>
      </c>
      <c r="BU177" s="47">
        <f t="shared" si="190"/>
        <v>0</v>
      </c>
      <c r="BV177" s="47">
        <f>ROUND(IF('[1]Indicator Data'!U178=0,0,IF(LOG('[1]Indicator Data'!U178)&gt;BV$2,10,IF(LOG('[1]Indicator Data'!U178)&lt;BV$3,0,10-(BV$2-LOG('[1]Indicator Data'!U178))/(BV$2-BV$3)*10))),1)</f>
        <v>5.2</v>
      </c>
      <c r="BW177" s="48">
        <f>'[1]Indicator Data'!U178/'[1]Indicator Data'!$CB178</f>
        <v>0.40434209286992562</v>
      </c>
      <c r="BX177" s="47">
        <f t="shared" si="233"/>
        <v>4.5</v>
      </c>
      <c r="BY177" s="47">
        <f t="shared" si="208"/>
        <v>4.9000000000000004</v>
      </c>
      <c r="BZ177" s="47">
        <f>ROUND(IF('[1]Indicator Data'!V178=0,0,IF(LOG('[1]Indicator Data'!V178)&gt;BZ$2,10,IF(LOG('[1]Indicator Data'!V178)&lt;BZ$3,0,10-(BZ$2-LOG('[1]Indicator Data'!V178))/(BZ$2-BZ$3)*10))),1)</f>
        <v>5.6</v>
      </c>
      <c r="CA177" s="48">
        <f>IF('[1]Indicator Data'!V178/'[1]Indicator Data'!$CB178&gt;1,1,'[1]Indicator Data'!V178/'[1]Indicator Data'!$CB178)</f>
        <v>0.78498287610153528</v>
      </c>
      <c r="CB177" s="47">
        <f t="shared" si="234"/>
        <v>7.8</v>
      </c>
      <c r="CC177" s="47">
        <f t="shared" si="209"/>
        <v>6.8</v>
      </c>
      <c r="CD177" s="47">
        <f>ROUND(IF('[1]Indicator Data'!W178=0,0,IF(LOG('[1]Indicator Data'!W178)&gt;CD$2,10,IF(LOG('[1]Indicator Data'!W178)&lt;CD$3,0,10-(CD$2-LOG('[1]Indicator Data'!W178))/(CD$2-CD$3)*10))),1)</f>
        <v>5.6</v>
      </c>
      <c r="CE177" s="48">
        <f>'[1]Indicator Data'!W178/'[1]Indicator Data'!$CB178</f>
        <v>0.8276677277225204</v>
      </c>
      <c r="CF177" s="47">
        <f t="shared" si="235"/>
        <v>8.3000000000000007</v>
      </c>
      <c r="CG177" s="47">
        <f t="shared" si="210"/>
        <v>7.2</v>
      </c>
      <c r="CH177" s="47">
        <f t="shared" si="194"/>
        <v>5.3</v>
      </c>
      <c r="CI177" s="47">
        <f>IF('[1]Indicator Data'!BR178="No data","x",ROUND(IF('[1]Indicator Data'!BR178&gt;CI$2,0,IF('[1]Indicator Data'!BR178&lt;CI$3,10,(CI$2-'[1]Indicator Data'!BR178)/(CI$2-CI$3)*10)),1))</f>
        <v>0.7</v>
      </c>
      <c r="CJ177" s="47">
        <f>IF('[1]Indicator Data'!BS178="No data","x",ROUND(IF('[1]Indicator Data'!BS178&gt;CJ$2,0,IF('[1]Indicator Data'!BS178&lt;CJ$3,10,(CJ$2-'[1]Indicator Data'!BS178)/(CJ$2-CJ$3)*10)),1))</f>
        <v>0</v>
      </c>
      <c r="CK177" s="47" t="str">
        <f>IF('[1]Indicator Data'!AC178="No data","x",ROUND(IF('[1]Indicator Data'!AC178&gt;CK$2,0,IF('[1]Indicator Data'!AC178&lt;CK$3,10,(CK$2-'[1]Indicator Data'!AC178)/(CK$2-CK$3)*10)),1))</f>
        <v>x</v>
      </c>
      <c r="CL177" s="47">
        <f t="shared" si="195"/>
        <v>0.4</v>
      </c>
      <c r="CM177" s="47">
        <f>IF('[1]Indicator Data'!X178="No data","x",ROUND(IF(LOG('[1]Indicator Data'!X178)&gt;CM$2,10,IF(LOG('[1]Indicator Data'!X178)&lt;CM$3,0,10-(CM$2-LOG('[1]Indicator Data'!X178))/(CM$2-CM$3)*10)),1))</f>
        <v>7.2</v>
      </c>
      <c r="CN177" s="47">
        <f>IF('[1]Indicator Data'!Y178="No data","x",ROUND(IF('[1]Indicator Data'!Y178&gt;CN$2,10,IF('[1]Indicator Data'!Y178&lt;CN$3,0,10-(CN$2-'[1]Indicator Data'!Y178)/(CN$2-CN$3)*10)),1))</f>
        <v>2.2000000000000002</v>
      </c>
      <c r="CO177" s="47">
        <f>IF('[1]Indicator Data'!Z178="No data","x",ROUND(IF('[1]Indicator Data'!Z178&gt;CO$2,10,IF('[1]Indicator Data'!Z178&lt;CO$3,0,10-(CO$2-'[1]Indicator Data'!Z178)/(CO$2-CO$3)*10)),1))</f>
        <v>2.2999999999999998</v>
      </c>
      <c r="CP177" s="47" t="str">
        <f>IF('[1]Indicator Data'!AA178="No data","x",ROUND(IF('[1]Indicator Data'!AA178&gt;CP$2,10,IF('[1]Indicator Data'!AA178&lt;CP$3,0,10-(CP$2-'[1]Indicator Data'!AA178)/(CP$2-CP$3)*10)),1))</f>
        <v>x</v>
      </c>
      <c r="CQ177" s="47">
        <f t="shared" si="211"/>
        <v>3.9</v>
      </c>
      <c r="CR177" s="47">
        <f t="shared" si="212"/>
        <v>2.7</v>
      </c>
      <c r="CS177" s="47" t="str">
        <f>IF('[1]Indicator Data'!AF178="No data","x",ROUND(IF('[1]Indicator Data'!AF178&gt;CS$2,10,IF('[1]Indicator Data'!AF178&lt;CS$3,0,10-(CS$2-'[1]Indicator Data'!AF178)/(CS$2-CS$3)*10)),1))</f>
        <v>x</v>
      </c>
      <c r="CT177" s="47">
        <f>IF('[1]Indicator Data'!AG178="No data","x",ROUND(IF('[1]Indicator Data'!AG178&gt;CT$2,10,IF('[1]Indicator Data'!AG178&lt;CT$3,0,10-(CT$2-'[1]Indicator Data'!AG178)/(CT$2-CT$3)*10)),1))</f>
        <v>4.4000000000000004</v>
      </c>
      <c r="CU177" s="47">
        <f t="shared" si="213"/>
        <v>4</v>
      </c>
      <c r="CV177" s="47">
        <f>IF('[1]Indicator Data'!AB178="No data","x",ROUND(IF('[1]Indicator Data'!AB178&gt;CV$2,10,IF('[1]Indicator Data'!AB178&lt;CV$3,0,10-(CV$2-'[1]Indicator Data'!AB178)/(CV$2-CV$3)*10)),1))</f>
        <v>0</v>
      </c>
      <c r="CW177" s="47">
        <f t="shared" si="214"/>
        <v>0.2</v>
      </c>
      <c r="CX177" s="48">
        <f>IF('[1]Indicator Data'!AD178="No data","x",'[1]Indicator Data'!AD178/'[1]Indicator Data'!$CA178)</f>
        <v>1.7029811631361343E-4</v>
      </c>
      <c r="CY177" s="47">
        <f t="shared" si="236"/>
        <v>8.3000000000000007</v>
      </c>
      <c r="CZ177" s="47">
        <f>IF('[1]Indicator Data'!AE178="No data","x",ROUND(IF('[1]Indicator Data'!AE178&gt;CZ$2,0,IF('[1]Indicator Data'!AE178&lt;CZ$3,10,(CZ$2-'[1]Indicator Data'!AE178)/(CZ$2-CZ$3)*10)),1))</f>
        <v>2</v>
      </c>
      <c r="DA177" s="47">
        <f t="shared" si="215"/>
        <v>5.2</v>
      </c>
      <c r="DB177" s="47">
        <f t="shared" si="216"/>
        <v>3.1</v>
      </c>
      <c r="DC177" s="49">
        <f t="shared" si="197"/>
        <v>3.8</v>
      </c>
      <c r="DD177" s="51">
        <f t="shared" si="198"/>
        <v>5.2</v>
      </c>
      <c r="DE177" s="47">
        <f>ROUND(IF('[1]Indicator Data'!AH178=0,0,IF('[1]Indicator Data'!AH178&gt;DE$2,10,IF('[1]Indicator Data'!AH178&lt;DE$3,0,10-(DE$2-'[1]Indicator Data'!AH178)/(DE$2-DE$3)*10))),1)</f>
        <v>0</v>
      </c>
      <c r="DF177" s="47">
        <f>ROUND(IF('[1]Indicator Data'!AI178=0,0,IF(LOG('[1]Indicator Data'!AI178)&gt;LOG(DF$2),10,IF(LOG('[1]Indicator Data'!AI178)&lt;LOG(DF$3),0,10-(LOG(DF$2)-LOG('[1]Indicator Data'!AI178))/(LOG(DF$2)-LOG(DF$3))*10))),1)</f>
        <v>0</v>
      </c>
      <c r="DG177" s="49">
        <f t="shared" si="199"/>
        <v>0</v>
      </c>
      <c r="DH177" s="47">
        <f>'[1]Indicator Data'!AJ178</f>
        <v>0</v>
      </c>
      <c r="DI177" s="47">
        <f>'[1]Indicator Data'!AK178</f>
        <v>0</v>
      </c>
      <c r="DJ177" s="49">
        <f t="shared" si="200"/>
        <v>0</v>
      </c>
      <c r="DK177" s="51">
        <f t="shared" si="201"/>
        <v>0</v>
      </c>
      <c r="DL177" s="20"/>
      <c r="DM177" s="52"/>
      <c r="DN177" s="6"/>
    </row>
    <row r="178" spans="1:118" x14ac:dyDescent="0.3">
      <c r="A178" s="44" t="str">
        <f>'[1]Indicator Data'!A179</f>
        <v>Trinidad and Tobago</v>
      </c>
      <c r="B178" s="45" t="str">
        <f>'[1]Indicator Data'!B179</f>
        <v>TTO</v>
      </c>
      <c r="C178" s="46">
        <f>ROUND(IF('[1]Indicator Data'!C179=0,0.1,IF(LOG('[1]Indicator Data'!C179)&gt;C$2,10,IF(LOG('[1]Indicator Data'!C179)&lt;C$3,0,10-(C$2-LOG('[1]Indicator Data'!C179))/(C$2-C$3)*10))),1)</f>
        <v>6</v>
      </c>
      <c r="D178" s="47">
        <f>ROUND(IF('[1]Indicator Data'!D179=0,0.1,IF(LOG('[1]Indicator Data'!D179)&gt;D$2,10,IF(LOG('[1]Indicator Data'!D179)&lt;D$3,0,10-(D$2-LOG('[1]Indicator Data'!D179))/(D$2-D$3)*10))),1)</f>
        <v>5</v>
      </c>
      <c r="E178" s="47">
        <f t="shared" si="158"/>
        <v>5.5</v>
      </c>
      <c r="F178" s="47">
        <f>IF('[1]Indicator Data'!E179="No data",0.1,(ROUND(IF('[1]Indicator Data'!E179=0,0,IF(LOG('[1]Indicator Data'!E179)&gt;F$2,10,IF(LOG('[1]Indicator Data'!E179)&lt;F$3,0,10-(F$2-LOG('[1]Indicator Data'!E179))/(F$2-F$3)*10))),1)))</f>
        <v>0.5</v>
      </c>
      <c r="G178" s="47">
        <f>ROUND(IF('[1]Indicator Data'!F179=0,0,IF(LOG('[1]Indicator Data'!F179)&gt;G$2,10,IF(LOG('[1]Indicator Data'!F179)&lt;G$3,0,10-(G$2-LOG('[1]Indicator Data'!F179))/(G$2-G$3)*10))),1)</f>
        <v>0</v>
      </c>
      <c r="H178" s="47">
        <f>ROUND(IF('[1]Indicator Data'!G179=0,0,IF(LOG('[1]Indicator Data'!G179)&gt;H$2,10,IF(LOG('[1]Indicator Data'!G179)&lt;H$3,0,10-(H$2-LOG('[1]Indicator Data'!G179))/(H$2-H$3)*10))),1)</f>
        <v>3.7</v>
      </c>
      <c r="I178" s="47">
        <f>ROUND(IF('[1]Indicator Data'!H179=0,0,IF(LOG('[1]Indicator Data'!H179)&gt;I$2,10,IF(LOG('[1]Indicator Data'!H179)&lt;I$3,0,10-(I$2-LOG('[1]Indicator Data'!H179))/(I$2-I$3)*10))),1)</f>
        <v>0</v>
      </c>
      <c r="J178" s="47">
        <f t="shared" si="159"/>
        <v>2</v>
      </c>
      <c r="K178" s="47">
        <f>ROUND(IF('[1]Indicator Data'!I179=0,0,IF(LOG('[1]Indicator Data'!I179)&gt;K$2,10,IF(LOG('[1]Indicator Data'!I179)&lt;K$3,0,10-(K$2-LOG('[1]Indicator Data'!I179))/(K$2-K$3)*10))),1)</f>
        <v>4.7</v>
      </c>
      <c r="L178" s="47">
        <f t="shared" si="160"/>
        <v>3.5</v>
      </c>
      <c r="M178" s="47">
        <f>ROUND(IF('[1]Indicator Data'!J179=0,0,IF(LOG('[1]Indicator Data'!J179)&gt;M$2,10,IF(LOG('[1]Indicator Data'!J179)&lt;M$3,0,10-(M$2-LOG('[1]Indicator Data'!J179))/(M$2-M$3)*10))),1)</f>
        <v>0</v>
      </c>
      <c r="N178" s="48">
        <f>'[1]Indicator Data'!C179/'[1]Indicator Data'!$CB179</f>
        <v>1.834355018839338E-3</v>
      </c>
      <c r="O178" s="48">
        <f>'[1]Indicator Data'!D179/'[1]Indicator Data'!$CB179</f>
        <v>2.3513897210366262E-4</v>
      </c>
      <c r="P178" s="48">
        <f>IF(F178=0.1,"x",'[1]Indicator Data'!E179/'[1]Indicator Data'!$CB179)</f>
        <v>1.1984665698101888E-4</v>
      </c>
      <c r="Q178" s="48">
        <f>'[1]Indicator Data'!F179/'[1]Indicator Data'!$CB179</f>
        <v>0</v>
      </c>
      <c r="R178" s="48">
        <f>'[1]Indicator Data'!G179/'[1]Indicator Data'!$CB179</f>
        <v>2.1994562116568928E-3</v>
      </c>
      <c r="S178" s="48">
        <f>'[1]Indicator Data'!H179/'[1]Indicator Data'!$CB179</f>
        <v>0</v>
      </c>
      <c r="T178" s="48">
        <f>'[1]Indicator Data'!I179/'[1]Indicator Data'!$CB179</f>
        <v>1.5779684843921864E-3</v>
      </c>
      <c r="U178" s="48">
        <f>'[1]Indicator Data'!J179/'[1]Indicator Data'!$CB179</f>
        <v>0</v>
      </c>
      <c r="V178" s="47">
        <f t="shared" si="217"/>
        <v>9.1999999999999993</v>
      </c>
      <c r="W178" s="47">
        <f t="shared" si="218"/>
        <v>2.4</v>
      </c>
      <c r="X178" s="47">
        <f t="shared" si="163"/>
        <v>7</v>
      </c>
      <c r="Y178" s="47">
        <f t="shared" si="219"/>
        <v>0.1</v>
      </c>
      <c r="Z178" s="47">
        <f t="shared" si="220"/>
        <v>0</v>
      </c>
      <c r="AA178" s="47">
        <f t="shared" si="221"/>
        <v>1.2</v>
      </c>
      <c r="AB178" s="47">
        <f t="shared" si="222"/>
        <v>0</v>
      </c>
      <c r="AC178" s="47">
        <f t="shared" si="168"/>
        <v>0.6</v>
      </c>
      <c r="AD178" s="47">
        <f t="shared" si="223"/>
        <v>1.6</v>
      </c>
      <c r="AE178" s="47">
        <f t="shared" si="170"/>
        <v>1.1000000000000001</v>
      </c>
      <c r="AF178" s="47">
        <f t="shared" si="224"/>
        <v>0</v>
      </c>
      <c r="AG178" s="47">
        <f>ROUND(IF('[1]Indicator Data'!K179=0,0,IF('[1]Indicator Data'!K179&gt;AG$2,10,IF('[1]Indicator Data'!K179&lt;AG$3,0,10-(AG$2-'[1]Indicator Data'!K179)/(AG$2-AG$3)*10))),1)</f>
        <v>1</v>
      </c>
      <c r="AH178" s="47">
        <f t="shared" si="225"/>
        <v>7.6</v>
      </c>
      <c r="AI178" s="47">
        <f t="shared" si="225"/>
        <v>3.7</v>
      </c>
      <c r="AJ178" s="47">
        <f t="shared" si="226"/>
        <v>2.5</v>
      </c>
      <c r="AK178" s="47">
        <f t="shared" si="226"/>
        <v>0</v>
      </c>
      <c r="AL178" s="47">
        <f t="shared" si="174"/>
        <v>1.3</v>
      </c>
      <c r="AM178" s="47">
        <f t="shared" si="175"/>
        <v>3.2</v>
      </c>
      <c r="AN178" s="47">
        <f t="shared" si="176"/>
        <v>0</v>
      </c>
      <c r="AO178" s="49">
        <f t="shared" si="177"/>
        <v>6.3</v>
      </c>
      <c r="AP178" s="49">
        <f t="shared" si="202"/>
        <v>0.3</v>
      </c>
      <c r="AQ178" s="49">
        <f t="shared" si="178"/>
        <v>0</v>
      </c>
      <c r="AR178" s="49">
        <f t="shared" si="179"/>
        <v>2.4</v>
      </c>
      <c r="AS178" s="47">
        <f t="shared" si="180"/>
        <v>0.5</v>
      </c>
      <c r="AT178" s="47">
        <f>IF('[1]Indicator Data'!L179="No data","x",IF('[1]Indicator Data'!CC179&lt;1000,"x",ROUND((IF('[1]Indicator Data'!L179&gt;AT$2,10,IF('[1]Indicator Data'!L179&lt;AT$3,0,10-(AT$2-'[1]Indicator Data'!L179)/(AT$2-AT$3)*10))),1)))</f>
        <v>5.7</v>
      </c>
      <c r="AU178" s="49">
        <f t="shared" si="181"/>
        <v>3.1</v>
      </c>
      <c r="AV178" s="47" t="str">
        <f>IF('[1]Indicator Data'!M179="No data","x",ROUND(IF('[1]Indicator Data'!M179=0,0,IF(LOG('[1]Indicator Data'!M179)&gt;AV$2,10,IF(LOG('[1]Indicator Data'!M179)&lt;AV$3,0,10-(AV$2-LOG('[1]Indicator Data'!M179))/(AV$2-AV$3)*10))),1))</f>
        <v>x</v>
      </c>
      <c r="AW178" s="48" t="str">
        <f>IF(AV178="x","x",'[1]Indicator Data'!M179/'[1]Indicator Data'!$CB179)</f>
        <v>x</v>
      </c>
      <c r="AX178" s="47" t="str">
        <f t="shared" si="227"/>
        <v>x</v>
      </c>
      <c r="AY178" s="47" t="str">
        <f t="shared" si="203"/>
        <v>x</v>
      </c>
      <c r="AZ178" s="47" t="str">
        <f>IF('[1]Indicator Data'!N179="No data","x",ROUND(IF('[1]Indicator Data'!N179=0,0,IF(LOG('[1]Indicator Data'!N179)&gt;AZ$2,10,IF(LOG('[1]Indicator Data'!N179)&lt;AZ$3,0,10-(AZ$2-LOG('[1]Indicator Data'!N179))/(AZ$2-AZ$3)*10))),1))</f>
        <v>x</v>
      </c>
      <c r="BA178" s="48" t="str">
        <f>IF(AZ178="x","x",'[1]Indicator Data'!N179/'[1]Indicator Data'!$CB179)</f>
        <v>x</v>
      </c>
      <c r="BB178" s="47" t="str">
        <f t="shared" si="228"/>
        <v>x</v>
      </c>
      <c r="BC178" s="47" t="str">
        <f t="shared" si="204"/>
        <v>x</v>
      </c>
      <c r="BD178" s="47" t="str">
        <f>IF('[1]Indicator Data'!O179="No data","x",ROUND(IF('[1]Indicator Data'!O179=0,0,IF(LOG('[1]Indicator Data'!O179)&gt;BD$2,10,IF(LOG('[1]Indicator Data'!O179)&lt;BD$3,0,10-(BD$2-LOG('[1]Indicator Data'!O179))/(BD$2-BD$3)*10))),1))</f>
        <v>x</v>
      </c>
      <c r="BE178" s="48" t="str">
        <f>IF(BD178="x","x",'[1]Indicator Data'!O179/'[1]Indicator Data'!$CB179)</f>
        <v>x</v>
      </c>
      <c r="BF178" s="47" t="str">
        <f t="shared" si="229"/>
        <v>x</v>
      </c>
      <c r="BG178" s="47" t="str">
        <f t="shared" si="205"/>
        <v>x</v>
      </c>
      <c r="BH178" s="47" t="str">
        <f>IF('[1]Indicator Data'!P179="No data","x",ROUND(IF('[1]Indicator Data'!P179=0,0,IF(LOG('[1]Indicator Data'!P179)&gt;BH$2,10,IF(LOG('[1]Indicator Data'!P179)&lt;BH$3,0,10-(BH$2-LOG('[1]Indicator Data'!P179))/(BH$2-BH$3)*10))),1))</f>
        <v>x</v>
      </c>
      <c r="BI178" s="48" t="str">
        <f>IF(BH178="x","x",'[1]Indicator Data'!P179/'[1]Indicator Data'!$CB179)</f>
        <v>x</v>
      </c>
      <c r="BJ178" s="47" t="str">
        <f t="shared" si="230"/>
        <v>x</v>
      </c>
      <c r="BK178" s="47" t="str">
        <f t="shared" si="206"/>
        <v>x</v>
      </c>
      <c r="BL178" s="47" t="str">
        <f t="shared" si="207"/>
        <v>x</v>
      </c>
      <c r="BM178" s="47">
        <f>ROUND(IF('[1]Indicator Data'!Q179=0,0,IF(LOG('[1]Indicator Data'!Q179)&gt;BM$2,10,IF(LOG('[1]Indicator Data'!Q179)&lt;BM$3,0,10-(BM$2-LOG('[1]Indicator Data'!Q179))/(BM$2-BM$3)*10))),1)</f>
        <v>0</v>
      </c>
      <c r="BN178" s="50">
        <f>'[1]Indicator Data'!R179</f>
        <v>0</v>
      </c>
      <c r="BO178" s="47">
        <f t="shared" si="231"/>
        <v>0</v>
      </c>
      <c r="BP178" s="47">
        <f t="shared" si="187"/>
        <v>0</v>
      </c>
      <c r="BQ178" s="47">
        <f>ROUND(IF('[1]Indicator Data'!S179=0,0,IF(LOG('[1]Indicator Data'!S179)&gt;BQ$2,10,IF(LOG('[1]Indicator Data'!S179)&lt;BQ$3,0,10-(BQ$2-LOG('[1]Indicator Data'!S179))/(BQ$2-BQ$3)*10))),1)</f>
        <v>0</v>
      </c>
      <c r="BR178" s="50">
        <f>'[1]Indicator Data'!T179</f>
        <v>0</v>
      </c>
      <c r="BS178" s="47">
        <f t="shared" si="232"/>
        <v>0</v>
      </c>
      <c r="BT178" s="47">
        <f t="shared" si="189"/>
        <v>0</v>
      </c>
      <c r="BU178" s="47">
        <f t="shared" si="190"/>
        <v>0</v>
      </c>
      <c r="BV178" s="47">
        <f>ROUND(IF('[1]Indicator Data'!U179=0,0,IF(LOG('[1]Indicator Data'!U179)&gt;BV$2,10,IF(LOG('[1]Indicator Data'!U179)&lt;BV$3,0,10-(BV$2-LOG('[1]Indicator Data'!U179))/(BV$2-BV$3)*10))),1)</f>
        <v>7.2</v>
      </c>
      <c r="BW178" s="48">
        <f>'[1]Indicator Data'!U179/'[1]Indicator Data'!$CB179</f>
        <v>0.83940745010616957</v>
      </c>
      <c r="BX178" s="47">
        <f t="shared" si="233"/>
        <v>9.3000000000000007</v>
      </c>
      <c r="BY178" s="47">
        <f t="shared" si="208"/>
        <v>8.4</v>
      </c>
      <c r="BZ178" s="47">
        <f>ROUND(IF('[1]Indicator Data'!V179=0,0,IF(LOG('[1]Indicator Data'!V179)&gt;BZ$2,10,IF(LOG('[1]Indicator Data'!V179)&lt;BZ$3,0,10-(BZ$2-LOG('[1]Indicator Data'!V179))/(BZ$2-BZ$3)*10))),1)</f>
        <v>7.3</v>
      </c>
      <c r="CA178" s="48">
        <f>IF('[1]Indicator Data'!V179/'[1]Indicator Data'!$CB179&gt;1,1,'[1]Indicator Data'!V179/'[1]Indicator Data'!$CB179)</f>
        <v>0.89308067155948734</v>
      </c>
      <c r="CB178" s="47">
        <f t="shared" si="234"/>
        <v>8.9</v>
      </c>
      <c r="CC178" s="47">
        <f t="shared" si="209"/>
        <v>8.1999999999999993</v>
      </c>
      <c r="CD178" s="47">
        <f>ROUND(IF('[1]Indicator Data'!W179=0,0,IF(LOG('[1]Indicator Data'!W179)&gt;CD$2,10,IF(LOG('[1]Indicator Data'!W179)&lt;CD$3,0,10-(CD$2-LOG('[1]Indicator Data'!W179))/(CD$2-CD$3)*10))),1)</f>
        <v>7.3</v>
      </c>
      <c r="CE178" s="48">
        <f>'[1]Indicator Data'!W179/'[1]Indicator Data'!$CB179</f>
        <v>0.93230296851380201</v>
      </c>
      <c r="CF178" s="47">
        <f t="shared" si="235"/>
        <v>9.3000000000000007</v>
      </c>
      <c r="CG178" s="47">
        <f t="shared" si="210"/>
        <v>8.5</v>
      </c>
      <c r="CH178" s="47">
        <f t="shared" si="194"/>
        <v>7.2</v>
      </c>
      <c r="CI178" s="47">
        <f>IF('[1]Indicator Data'!BR179="No data","x",ROUND(IF('[1]Indicator Data'!BR179&gt;CI$2,0,IF('[1]Indicator Data'!BR179&lt;CI$3,10,(CI$2-'[1]Indicator Data'!BR179)/(CI$2-CI$3)*10)),1))</f>
        <v>0.7</v>
      </c>
      <c r="CJ178" s="47">
        <f>IF('[1]Indicator Data'!BS179="No data","x",ROUND(IF('[1]Indicator Data'!BS179&gt;CJ$2,0,IF('[1]Indicator Data'!BS179&lt;CJ$3,10,(CJ$2-'[1]Indicator Data'!BS179)/(CJ$2-CJ$3)*10)),1))</f>
        <v>0.3</v>
      </c>
      <c r="CK178" s="47">
        <f>IF('[1]Indicator Data'!AC179="No data","x",ROUND(IF('[1]Indicator Data'!AC179&gt;CK$2,0,IF('[1]Indicator Data'!AC179&lt;CK$3,10,(CK$2-'[1]Indicator Data'!AC179)/(CK$2-CK$3)*10)),1))</f>
        <v>1.1000000000000001</v>
      </c>
      <c r="CL178" s="47">
        <f t="shared" si="195"/>
        <v>0.7</v>
      </c>
      <c r="CM178" s="47">
        <f>IF('[1]Indicator Data'!X179="No data","x",ROUND(IF(LOG('[1]Indicator Data'!X179)&gt;CM$2,10,IF(LOG('[1]Indicator Data'!X179)&lt;CM$3,0,10-(CM$2-LOG('[1]Indicator Data'!X179))/(CM$2-CM$3)*10)),1))</f>
        <v>8.1</v>
      </c>
      <c r="CN178" s="47">
        <f>IF('[1]Indicator Data'!Y179="No data","x",ROUND(IF('[1]Indicator Data'!Y179&gt;CN$2,10,IF('[1]Indicator Data'!Y179&lt;CN$3,0,10-(CN$2-'[1]Indicator Data'!Y179)/(CN$2-CN$3)*10)),1))</f>
        <v>0.7</v>
      </c>
      <c r="CO178" s="47">
        <f>IF('[1]Indicator Data'!Z179="No data","x",ROUND(IF('[1]Indicator Data'!Z179&gt;CO$2,10,IF('[1]Indicator Data'!Z179&lt;CO$3,0,10-(CO$2-'[1]Indicator Data'!Z179)/(CO$2-CO$3)*10)),1))</f>
        <v>5.3</v>
      </c>
      <c r="CP178" s="47">
        <f>IF('[1]Indicator Data'!AA179="No data","x",ROUND(IF('[1]Indicator Data'!AA179&gt;CP$2,10,IF('[1]Indicator Data'!AA179&lt;CP$3,0,10-(CP$2-'[1]Indicator Data'!AA179)/(CP$2-CP$3)*10)),1))</f>
        <v>3.2</v>
      </c>
      <c r="CQ178" s="47">
        <f t="shared" si="211"/>
        <v>4.3</v>
      </c>
      <c r="CR178" s="47">
        <f t="shared" si="212"/>
        <v>3.1</v>
      </c>
      <c r="CS178" s="47">
        <f>IF('[1]Indicator Data'!AF179="No data","x",ROUND(IF('[1]Indicator Data'!AF179&gt;CS$2,10,IF('[1]Indicator Data'!AF179&lt;CS$3,0,10-(CS$2-'[1]Indicator Data'!AF179)/(CS$2-CS$3)*10)),1))</f>
        <v>0.6</v>
      </c>
      <c r="CT178" s="47">
        <f>IF('[1]Indicator Data'!AG179="No data","x",ROUND(IF('[1]Indicator Data'!AG179&gt;CT$2,10,IF('[1]Indicator Data'!AG179&lt;CT$3,0,10-(CT$2-'[1]Indicator Data'!AG179)/(CT$2-CT$3)*10)),1))</f>
        <v>0.9</v>
      </c>
      <c r="CU178" s="47">
        <f t="shared" si="213"/>
        <v>3.1</v>
      </c>
      <c r="CV178" s="47">
        <f>IF('[1]Indicator Data'!AB179="No data","x",ROUND(IF('[1]Indicator Data'!AB179&gt;CV$2,10,IF('[1]Indicator Data'!AB179&lt;CV$3,0,10-(CV$2-'[1]Indicator Data'!AB179)/(CV$2-CV$3)*10)),1))</f>
        <v>0</v>
      </c>
      <c r="CW178" s="47">
        <f t="shared" si="214"/>
        <v>0.5</v>
      </c>
      <c r="CX178" s="48">
        <f>IF('[1]Indicator Data'!AD179="No data","x",'[1]Indicator Data'!AD179/'[1]Indicator Data'!$CA179)</f>
        <v>3.1797274866362125E-4</v>
      </c>
      <c r="CY178" s="47">
        <f t="shared" si="236"/>
        <v>6.8</v>
      </c>
      <c r="CZ178" s="47" t="str">
        <f>IF('[1]Indicator Data'!AE179="No data","x",ROUND(IF('[1]Indicator Data'!AE179&gt;CZ$2,0,IF('[1]Indicator Data'!AE179&lt;CZ$3,10,(CZ$2-'[1]Indicator Data'!AE179)/(CZ$2-CZ$3)*10)),1))</f>
        <v>x</v>
      </c>
      <c r="DA178" s="47">
        <f t="shared" si="215"/>
        <v>6.8</v>
      </c>
      <c r="DB178" s="47">
        <f t="shared" si="216"/>
        <v>3.5</v>
      </c>
      <c r="DC178" s="49">
        <f t="shared" si="197"/>
        <v>4.9000000000000004</v>
      </c>
      <c r="DD178" s="51">
        <f t="shared" si="198"/>
        <v>3.2</v>
      </c>
      <c r="DE178" s="47">
        <f>ROUND(IF('[1]Indicator Data'!AH179=0,0,IF('[1]Indicator Data'!AH179&gt;DE$2,10,IF('[1]Indicator Data'!AH179&lt;DE$3,0,10-(DE$2-'[1]Indicator Data'!AH179)/(DE$2-DE$3)*10))),1)</f>
        <v>0.1</v>
      </c>
      <c r="DF178" s="47">
        <f>ROUND(IF('[1]Indicator Data'!AI179=0,0,IF(LOG('[1]Indicator Data'!AI179)&gt;LOG(DF$2),10,IF(LOG('[1]Indicator Data'!AI179)&lt;LOG(DF$3),0,10-(LOG(DF$2)-LOG('[1]Indicator Data'!AI179))/(LOG(DF$2)-LOG(DF$3))*10))),1)</f>
        <v>0</v>
      </c>
      <c r="DG178" s="49">
        <f t="shared" si="199"/>
        <v>0.1</v>
      </c>
      <c r="DH178" s="47">
        <f>'[1]Indicator Data'!AJ179</f>
        <v>0</v>
      </c>
      <c r="DI178" s="47">
        <f>'[1]Indicator Data'!AK179</f>
        <v>0</v>
      </c>
      <c r="DJ178" s="49">
        <f t="shared" si="200"/>
        <v>0</v>
      </c>
      <c r="DK178" s="51">
        <f t="shared" si="201"/>
        <v>0.1</v>
      </c>
      <c r="DL178" s="20"/>
      <c r="DM178" s="52"/>
      <c r="DN178" s="6"/>
    </row>
    <row r="179" spans="1:118" x14ac:dyDescent="0.3">
      <c r="A179" s="44" t="str">
        <f>'[1]Indicator Data'!A180</f>
        <v>Tunisia</v>
      </c>
      <c r="B179" s="45" t="str">
        <f>'[1]Indicator Data'!B180</f>
        <v>TUN</v>
      </c>
      <c r="C179" s="46">
        <f>ROUND(IF('[1]Indicator Data'!C180=0,0.1,IF(LOG('[1]Indicator Data'!C180)&gt;C$2,10,IF(LOG('[1]Indicator Data'!C180)&lt;C$3,0,10-(C$2-LOG('[1]Indicator Data'!C180))/(C$2-C$3)*10))),1)</f>
        <v>8.1999999999999993</v>
      </c>
      <c r="D179" s="47">
        <f>ROUND(IF('[1]Indicator Data'!D180=0,0.1,IF(LOG('[1]Indicator Data'!D180)&gt;D$2,10,IF(LOG('[1]Indicator Data'!D180)&lt;D$3,0,10-(D$2-LOG('[1]Indicator Data'!D180))/(D$2-D$3)*10))),1)</f>
        <v>0.1</v>
      </c>
      <c r="E179" s="47">
        <f t="shared" si="158"/>
        <v>5.4</v>
      </c>
      <c r="F179" s="47">
        <f>IF('[1]Indicator Data'!E180="No data",0.1,(ROUND(IF('[1]Indicator Data'!E180=0,0,IF(LOG('[1]Indicator Data'!E180)&gt;F$2,10,IF(LOG('[1]Indicator Data'!E180)&lt;F$3,0,10-(F$2-LOG('[1]Indicator Data'!E180))/(F$2-F$3)*10))),1)))</f>
        <v>5.7</v>
      </c>
      <c r="G179" s="47">
        <f>ROUND(IF('[1]Indicator Data'!F180=0,0,IF(LOG('[1]Indicator Data'!F180)&gt;G$2,10,IF(LOG('[1]Indicator Data'!F180)&lt;G$3,0,10-(G$2-LOG('[1]Indicator Data'!F180))/(G$2-G$3)*10))),1)</f>
        <v>6.9</v>
      </c>
      <c r="H179" s="47">
        <f>ROUND(IF('[1]Indicator Data'!G180=0,0,IF(LOG('[1]Indicator Data'!G180)&gt;H$2,10,IF(LOG('[1]Indicator Data'!G180)&lt;H$3,0,10-(H$2-LOG('[1]Indicator Data'!G180))/(H$2-H$3)*10))),1)</f>
        <v>0</v>
      </c>
      <c r="I179" s="47">
        <f>ROUND(IF('[1]Indicator Data'!H180=0,0,IF(LOG('[1]Indicator Data'!H180)&gt;I$2,10,IF(LOG('[1]Indicator Data'!H180)&lt;I$3,0,10-(I$2-LOG('[1]Indicator Data'!H180))/(I$2-I$3)*10))),1)</f>
        <v>0</v>
      </c>
      <c r="J179" s="47">
        <f t="shared" si="159"/>
        <v>0</v>
      </c>
      <c r="K179" s="47">
        <f>ROUND(IF('[1]Indicator Data'!I180=0,0,IF(LOG('[1]Indicator Data'!I180)&gt;K$2,10,IF(LOG('[1]Indicator Data'!I180)&lt;K$3,0,10-(K$2-LOG('[1]Indicator Data'!I180))/(K$2-K$3)*10))),1)</f>
        <v>0</v>
      </c>
      <c r="L179" s="47">
        <f t="shared" si="160"/>
        <v>0</v>
      </c>
      <c r="M179" s="47">
        <f>ROUND(IF('[1]Indicator Data'!J180=0,0,IF(LOG('[1]Indicator Data'!J180)&gt;M$2,10,IF(LOG('[1]Indicator Data'!J180)&lt;M$3,0,10-(M$2-LOG('[1]Indicator Data'!J180))/(M$2-M$3)*10))),1)</f>
        <v>0</v>
      </c>
      <c r="N179" s="48">
        <f>'[1]Indicator Data'!C180/'[1]Indicator Data'!$CB180</f>
        <v>1.7464803877224133E-3</v>
      </c>
      <c r="O179" s="48">
        <f>'[1]Indicator Data'!D180/'[1]Indicator Data'!$CB180</f>
        <v>0</v>
      </c>
      <c r="P179" s="48">
        <f>IF(F179=0.1,"x",'[1]Indicator Data'!E180/'[1]Indicator Data'!$CB180)</f>
        <v>1.6277705388363897E-3</v>
      </c>
      <c r="Q179" s="48">
        <f>'[1]Indicator Data'!F180/'[1]Indicator Data'!$CB180</f>
        <v>1.2044018884529728E-5</v>
      </c>
      <c r="R179" s="48">
        <f>'[1]Indicator Data'!G180/'[1]Indicator Data'!$CB180</f>
        <v>0</v>
      </c>
      <c r="S179" s="48">
        <f>'[1]Indicator Data'!H180/'[1]Indicator Data'!$CB180</f>
        <v>0</v>
      </c>
      <c r="T179" s="48">
        <f>'[1]Indicator Data'!I180/'[1]Indicator Data'!$CB180</f>
        <v>0</v>
      </c>
      <c r="U179" s="48">
        <f>'[1]Indicator Data'!J180/'[1]Indicator Data'!$CB180</f>
        <v>0</v>
      </c>
      <c r="V179" s="47">
        <f t="shared" si="217"/>
        <v>8.6999999999999993</v>
      </c>
      <c r="W179" s="47">
        <f t="shared" si="218"/>
        <v>0</v>
      </c>
      <c r="X179" s="47">
        <f t="shared" si="163"/>
        <v>5.9</v>
      </c>
      <c r="Y179" s="47">
        <f t="shared" si="219"/>
        <v>1.1000000000000001</v>
      </c>
      <c r="Z179" s="47">
        <f t="shared" si="220"/>
        <v>8</v>
      </c>
      <c r="AA179" s="47">
        <f t="shared" si="221"/>
        <v>0</v>
      </c>
      <c r="AB179" s="47">
        <f t="shared" si="222"/>
        <v>0</v>
      </c>
      <c r="AC179" s="47">
        <f t="shared" si="168"/>
        <v>0</v>
      </c>
      <c r="AD179" s="47">
        <f t="shared" si="223"/>
        <v>0</v>
      </c>
      <c r="AE179" s="47">
        <f t="shared" si="170"/>
        <v>0</v>
      </c>
      <c r="AF179" s="47">
        <f t="shared" si="224"/>
        <v>0</v>
      </c>
      <c r="AG179" s="47">
        <f>ROUND(IF('[1]Indicator Data'!K180=0,0,IF('[1]Indicator Data'!K180&gt;AG$2,10,IF('[1]Indicator Data'!K180&lt;AG$3,0,10-(AG$2-'[1]Indicator Data'!K180)/(AG$2-AG$3)*10))),1)</f>
        <v>1</v>
      </c>
      <c r="AH179" s="47">
        <f t="shared" si="225"/>
        <v>8.5</v>
      </c>
      <c r="AI179" s="47">
        <f t="shared" si="225"/>
        <v>0.1</v>
      </c>
      <c r="AJ179" s="47">
        <f t="shared" si="226"/>
        <v>0</v>
      </c>
      <c r="AK179" s="47">
        <f t="shared" si="226"/>
        <v>0</v>
      </c>
      <c r="AL179" s="47">
        <f t="shared" si="174"/>
        <v>0</v>
      </c>
      <c r="AM179" s="47">
        <f t="shared" si="175"/>
        <v>0</v>
      </c>
      <c r="AN179" s="47">
        <f t="shared" si="176"/>
        <v>0</v>
      </c>
      <c r="AO179" s="49">
        <f t="shared" si="177"/>
        <v>5.7</v>
      </c>
      <c r="AP179" s="49">
        <f t="shared" si="202"/>
        <v>3.8</v>
      </c>
      <c r="AQ179" s="49">
        <f t="shared" si="178"/>
        <v>7.5</v>
      </c>
      <c r="AR179" s="49">
        <f t="shared" si="179"/>
        <v>0</v>
      </c>
      <c r="AS179" s="47">
        <f t="shared" si="180"/>
        <v>0.5</v>
      </c>
      <c r="AT179" s="47">
        <f>IF('[1]Indicator Data'!L180="No data","x",IF('[1]Indicator Data'!CC180&lt;1000,"x",ROUND((IF('[1]Indicator Data'!L180&gt;AT$2,10,IF('[1]Indicator Data'!L180&lt;AT$3,0,10-(AT$2-'[1]Indicator Data'!L180)/(AT$2-AT$3)*10))),1)))</f>
        <v>7.6</v>
      </c>
      <c r="AU179" s="49">
        <f t="shared" si="181"/>
        <v>4.0999999999999996</v>
      </c>
      <c r="AV179" s="47">
        <f>IF('[1]Indicator Data'!M180="No data","x",ROUND(IF('[1]Indicator Data'!M180=0,0,IF(LOG('[1]Indicator Data'!M180)&gt;AV$2,10,IF(LOG('[1]Indicator Data'!M180)&lt;AV$3,0,10-(AV$2-LOG('[1]Indicator Data'!M180))/(AV$2-AV$3)*10))),1))</f>
        <v>0</v>
      </c>
      <c r="AW179" s="48">
        <f>IF(AV179="x","x",'[1]Indicator Data'!M180/'[1]Indicator Data'!$CB180)</f>
        <v>0</v>
      </c>
      <c r="AX179" s="47">
        <f t="shared" si="227"/>
        <v>0</v>
      </c>
      <c r="AY179" s="47">
        <f t="shared" si="203"/>
        <v>0</v>
      </c>
      <c r="AZ179" s="47">
        <f>IF('[1]Indicator Data'!N180="No data","x",ROUND(IF('[1]Indicator Data'!N180=0,0,IF(LOG('[1]Indicator Data'!N180)&gt;AZ$2,10,IF(LOG('[1]Indicator Data'!N180)&lt;AZ$3,0,10-(AZ$2-LOG('[1]Indicator Data'!N180))/(AZ$2-AZ$3)*10))),1))</f>
        <v>0</v>
      </c>
      <c r="BA179" s="48">
        <f>IF(AZ179="x","x",'[1]Indicator Data'!N180/'[1]Indicator Data'!$CB180)</f>
        <v>0</v>
      </c>
      <c r="BB179" s="47">
        <f t="shared" si="228"/>
        <v>0</v>
      </c>
      <c r="BC179" s="47">
        <f t="shared" si="204"/>
        <v>0</v>
      </c>
      <c r="BD179" s="47">
        <f>IF('[1]Indicator Data'!O180="No data","x",ROUND(IF('[1]Indicator Data'!O180=0,0,IF(LOG('[1]Indicator Data'!O180)&gt;BD$2,10,IF(LOG('[1]Indicator Data'!O180)&lt;BD$3,0,10-(BD$2-LOG('[1]Indicator Data'!O180))/(BD$2-BD$3)*10))),1))</f>
        <v>0</v>
      </c>
      <c r="BE179" s="48">
        <f>IF(BD179="x","x",'[1]Indicator Data'!O180/'[1]Indicator Data'!$CB180)</f>
        <v>0</v>
      </c>
      <c r="BF179" s="47">
        <f t="shared" si="229"/>
        <v>0</v>
      </c>
      <c r="BG179" s="47">
        <f t="shared" si="205"/>
        <v>0</v>
      </c>
      <c r="BH179" s="47">
        <f>IF('[1]Indicator Data'!P180="No data","x",ROUND(IF('[1]Indicator Data'!P180=0,0,IF(LOG('[1]Indicator Data'!P180)&gt;BH$2,10,IF(LOG('[1]Indicator Data'!P180)&lt;BH$3,0,10-(BH$2-LOG('[1]Indicator Data'!P180))/(BH$2-BH$3)*10))),1))</f>
        <v>0</v>
      </c>
      <c r="BI179" s="48">
        <f>IF(BH179="x","x",'[1]Indicator Data'!P180/'[1]Indicator Data'!$CB180)</f>
        <v>0</v>
      </c>
      <c r="BJ179" s="47">
        <f t="shared" si="230"/>
        <v>0</v>
      </c>
      <c r="BK179" s="47">
        <f t="shared" si="206"/>
        <v>0</v>
      </c>
      <c r="BL179" s="47">
        <f t="shared" si="207"/>
        <v>0</v>
      </c>
      <c r="BM179" s="47">
        <f>ROUND(IF('[1]Indicator Data'!Q180=0,0,IF(LOG('[1]Indicator Data'!Q180)&gt;BM$2,10,IF(LOG('[1]Indicator Data'!Q180)&lt;BM$3,0,10-(BM$2-LOG('[1]Indicator Data'!Q180))/(BM$2-BM$3)*10))),1)</f>
        <v>0</v>
      </c>
      <c r="BN179" s="50">
        <f>'[1]Indicator Data'!R180</f>
        <v>0</v>
      </c>
      <c r="BO179" s="47">
        <f t="shared" si="231"/>
        <v>0</v>
      </c>
      <c r="BP179" s="47">
        <f t="shared" si="187"/>
        <v>0</v>
      </c>
      <c r="BQ179" s="47">
        <f>ROUND(IF('[1]Indicator Data'!S180=0,0,IF(LOG('[1]Indicator Data'!S180)&gt;BQ$2,10,IF(LOG('[1]Indicator Data'!S180)&lt;BQ$3,0,10-(BQ$2-LOG('[1]Indicator Data'!S180))/(BQ$2-BQ$3)*10))),1)</f>
        <v>0</v>
      </c>
      <c r="BR179" s="50">
        <f>'[1]Indicator Data'!T180</f>
        <v>0</v>
      </c>
      <c r="BS179" s="47">
        <f t="shared" si="232"/>
        <v>0</v>
      </c>
      <c r="BT179" s="47">
        <f t="shared" si="189"/>
        <v>0</v>
      </c>
      <c r="BU179" s="47">
        <f t="shared" si="190"/>
        <v>0</v>
      </c>
      <c r="BV179" s="47">
        <f>ROUND(IF('[1]Indicator Data'!U180=0,0,IF(LOG('[1]Indicator Data'!U180)&gt;BV$2,10,IF(LOG('[1]Indicator Data'!U180)&lt;BV$3,0,10-(BV$2-LOG('[1]Indicator Data'!U180))/(BV$2-BV$3)*10))),1)</f>
        <v>0</v>
      </c>
      <c r="BW179" s="48">
        <f>'[1]Indicator Data'!U180/'[1]Indicator Data'!$CB180</f>
        <v>0</v>
      </c>
      <c r="BX179" s="47">
        <f t="shared" si="233"/>
        <v>0</v>
      </c>
      <c r="BY179" s="47">
        <f t="shared" si="208"/>
        <v>0</v>
      </c>
      <c r="BZ179" s="47">
        <f>ROUND(IF('[1]Indicator Data'!V180=0,0,IF(LOG('[1]Indicator Data'!V180)&gt;BZ$2,10,IF(LOG('[1]Indicator Data'!V180)&lt;BZ$3,0,10-(BZ$2-LOG('[1]Indicator Data'!V180))/(BZ$2-BZ$3)*10))),1)</f>
        <v>8.1999999999999993</v>
      </c>
      <c r="CA179" s="48">
        <f>IF('[1]Indicator Data'!V180/'[1]Indicator Data'!$CB180&gt;1,1,'[1]Indicator Data'!V180/'[1]Indicator Data'!$CB180)</f>
        <v>0.49359751640890065</v>
      </c>
      <c r="CB179" s="47">
        <f t="shared" si="234"/>
        <v>4.9000000000000004</v>
      </c>
      <c r="CC179" s="47">
        <f t="shared" si="209"/>
        <v>6.9</v>
      </c>
      <c r="CD179" s="47">
        <f>ROUND(IF('[1]Indicator Data'!W180=0,0,IF(LOG('[1]Indicator Data'!W180)&gt;CD$2,10,IF(LOG('[1]Indicator Data'!W180)&lt;CD$3,0,10-(CD$2-LOG('[1]Indicator Data'!W180))/(CD$2-CD$3)*10))),1)</f>
        <v>5.5</v>
      </c>
      <c r="CE179" s="48">
        <f>'[1]Indicator Data'!W180/'[1]Indicator Data'!$CB180</f>
        <v>6.2236743012150904E-3</v>
      </c>
      <c r="CF179" s="47">
        <f t="shared" si="235"/>
        <v>0.1</v>
      </c>
      <c r="CG179" s="47">
        <f t="shared" si="210"/>
        <v>3.3</v>
      </c>
      <c r="CH179" s="47">
        <f t="shared" si="194"/>
        <v>3.1</v>
      </c>
      <c r="CI179" s="47">
        <f>IF('[1]Indicator Data'!BR180="No data","x",ROUND(IF('[1]Indicator Data'!BR180&gt;CI$2,0,IF('[1]Indicator Data'!BR180&lt;CI$3,10,(CI$2-'[1]Indicator Data'!BR180)/(CI$2-CI$3)*10)),1))</f>
        <v>1</v>
      </c>
      <c r="CJ179" s="47">
        <f>IF('[1]Indicator Data'!BS180="No data","x",ROUND(IF('[1]Indicator Data'!BS180&gt;CJ$2,0,IF('[1]Indicator Data'!BS180&lt;CJ$3,10,(CJ$2-'[1]Indicator Data'!BS180)/(CJ$2-CJ$3)*10)),1))</f>
        <v>0.6</v>
      </c>
      <c r="CK179" s="47">
        <f>IF('[1]Indicator Data'!AC180="No data","x",ROUND(IF('[1]Indicator Data'!AC180&gt;CK$2,0,IF('[1]Indicator Data'!AC180&lt;CK$3,10,(CK$2-'[1]Indicator Data'!AC180)/(CK$2-CK$3)*10)),1))</f>
        <v>2.1</v>
      </c>
      <c r="CL179" s="47">
        <f t="shared" si="195"/>
        <v>1.2</v>
      </c>
      <c r="CM179" s="47">
        <f>IF('[1]Indicator Data'!X180="No data","x",ROUND(IF(LOG('[1]Indicator Data'!X180)&gt;CM$2,10,IF(LOG('[1]Indicator Data'!X180)&lt;CM$3,0,10-(CM$2-LOG('[1]Indicator Data'!X180))/(CM$2-CM$3)*10)),1))</f>
        <v>6.2</v>
      </c>
      <c r="CN179" s="47">
        <f>IF('[1]Indicator Data'!Y180="No data","x",ROUND(IF('[1]Indicator Data'!Y180&gt;CN$2,10,IF('[1]Indicator Data'!Y180&lt;CN$3,0,10-(CN$2-'[1]Indicator Data'!Y180)/(CN$2-CN$3)*10)),1))</f>
        <v>3</v>
      </c>
      <c r="CO179" s="47">
        <f>IF('[1]Indicator Data'!Z180="No data","x",ROUND(IF('[1]Indicator Data'!Z180&gt;CO$2,10,IF('[1]Indicator Data'!Z180&lt;CO$3,0,10-(CO$2-'[1]Indicator Data'!Z180)/(CO$2-CO$3)*10)),1))</f>
        <v>7</v>
      </c>
      <c r="CP179" s="47" t="str">
        <f>IF('[1]Indicator Data'!AA180="No data","x",ROUND(IF('[1]Indicator Data'!AA180&gt;CP$2,10,IF('[1]Indicator Data'!AA180&lt;CP$3,0,10-(CP$2-'[1]Indicator Data'!AA180)/(CP$2-CP$3)*10)),1))</f>
        <v>x</v>
      </c>
      <c r="CQ179" s="47">
        <f t="shared" si="211"/>
        <v>5.4</v>
      </c>
      <c r="CR179" s="47">
        <f t="shared" si="212"/>
        <v>4</v>
      </c>
      <c r="CS179" s="47">
        <f>IF('[1]Indicator Data'!AF180="No data","x",ROUND(IF('[1]Indicator Data'!AF180&gt;CS$2,10,IF('[1]Indicator Data'!AF180&lt;CS$3,0,10-(CS$2-'[1]Indicator Data'!AF180)/(CS$2-CS$3)*10)),1))</f>
        <v>0.9</v>
      </c>
      <c r="CT179" s="47">
        <f>IF('[1]Indicator Data'!AG180="No data","x",ROUND(IF('[1]Indicator Data'!AG180&gt;CT$2,10,IF('[1]Indicator Data'!AG180&lt;CT$3,0,10-(CT$2-'[1]Indicator Data'!AG180)/(CT$2-CT$3)*10)),1))</f>
        <v>2.2999999999999998</v>
      </c>
      <c r="CU179" s="47">
        <f t="shared" si="213"/>
        <v>3.9</v>
      </c>
      <c r="CV179" s="47">
        <f>IF('[1]Indicator Data'!AB180="No data","x",ROUND(IF('[1]Indicator Data'!AB180&gt;CV$2,10,IF('[1]Indicator Data'!AB180&lt;CV$3,0,10-(CV$2-'[1]Indicator Data'!AB180)/(CV$2-CV$3)*10)),1))</f>
        <v>0</v>
      </c>
      <c r="CW179" s="47">
        <f t="shared" si="214"/>
        <v>0.9</v>
      </c>
      <c r="CX179" s="48">
        <f>IF('[1]Indicator Data'!AD180="No data","x",'[1]Indicator Data'!AD180/'[1]Indicator Data'!$CA180)</f>
        <v>1.717628913972852E-4</v>
      </c>
      <c r="CY179" s="47">
        <f t="shared" si="236"/>
        <v>8.3000000000000007</v>
      </c>
      <c r="CZ179" s="47">
        <f>IF('[1]Indicator Data'!AE180="No data","x",ROUND(IF('[1]Indicator Data'!AE180&gt;CZ$2,0,IF('[1]Indicator Data'!AE180&lt;CZ$3,10,(CZ$2-'[1]Indicator Data'!AE180)/(CZ$2-CZ$3)*10)),1))</f>
        <v>2</v>
      </c>
      <c r="DA179" s="47">
        <f t="shared" si="215"/>
        <v>5.2</v>
      </c>
      <c r="DB179" s="47">
        <f t="shared" si="216"/>
        <v>3.3</v>
      </c>
      <c r="DC179" s="49">
        <f t="shared" si="197"/>
        <v>2.7</v>
      </c>
      <c r="DD179" s="51">
        <f t="shared" si="198"/>
        <v>4.4000000000000004</v>
      </c>
      <c r="DE179" s="47">
        <f>ROUND(IF('[1]Indicator Data'!AH180=0,0,IF('[1]Indicator Data'!AH180&gt;DE$2,10,IF('[1]Indicator Data'!AH180&lt;DE$3,0,10-(DE$2-'[1]Indicator Data'!AH180)/(DE$2-DE$3)*10))),1)</f>
        <v>2.9</v>
      </c>
      <c r="DF179" s="47">
        <f>ROUND(IF('[1]Indicator Data'!AI180=0,0,IF(LOG('[1]Indicator Data'!AI180)&gt;LOG(DF$2),10,IF(LOG('[1]Indicator Data'!AI180)&lt;LOG(DF$3),0,10-(LOG(DF$2)-LOG('[1]Indicator Data'!AI180))/(LOG(DF$2)-LOG(DF$3))*10))),1)</f>
        <v>5.2</v>
      </c>
      <c r="DG179" s="49">
        <f t="shared" si="199"/>
        <v>4.0999999999999996</v>
      </c>
      <c r="DH179" s="47">
        <f>'[1]Indicator Data'!AJ180</f>
        <v>0</v>
      </c>
      <c r="DI179" s="47">
        <f>'[1]Indicator Data'!AK180</f>
        <v>0</v>
      </c>
      <c r="DJ179" s="49">
        <f t="shared" si="200"/>
        <v>0</v>
      </c>
      <c r="DK179" s="51">
        <f t="shared" si="201"/>
        <v>2.9</v>
      </c>
      <c r="DL179" s="20"/>
      <c r="DM179" s="52"/>
      <c r="DN179" s="6"/>
    </row>
    <row r="180" spans="1:118" x14ac:dyDescent="0.3">
      <c r="A180" s="44" t="str">
        <f>'[1]Indicator Data'!A181</f>
        <v>Turkey</v>
      </c>
      <c r="B180" s="45" t="str">
        <f>'[1]Indicator Data'!B181</f>
        <v>TUR</v>
      </c>
      <c r="C180" s="46">
        <f>ROUND(IF('[1]Indicator Data'!C181=0,0.1,IF(LOG('[1]Indicator Data'!C181)&gt;C$2,10,IF(LOG('[1]Indicator Data'!C181)&lt;C$3,0,10-(C$2-LOG('[1]Indicator Data'!C181))/(C$2-C$3)*10))),1)</f>
        <v>10</v>
      </c>
      <c r="D180" s="47">
        <f>ROUND(IF('[1]Indicator Data'!D181=0,0.1,IF(LOG('[1]Indicator Data'!D181)&gt;D$2,10,IF(LOG('[1]Indicator Data'!D181)&lt;D$3,0,10-(D$2-LOG('[1]Indicator Data'!D181))/(D$2-D$3)*10))),1)</f>
        <v>10</v>
      </c>
      <c r="E180" s="47">
        <f t="shared" si="158"/>
        <v>10</v>
      </c>
      <c r="F180" s="47">
        <f>IF('[1]Indicator Data'!E181="No data",0.1,(ROUND(IF('[1]Indicator Data'!E181=0,0,IF(LOG('[1]Indicator Data'!E181)&gt;F$2,10,IF(LOG('[1]Indicator Data'!E181)&lt;F$3,0,10-(F$2-LOG('[1]Indicator Data'!E181))/(F$2-F$3)*10))),1)))</f>
        <v>8.1</v>
      </c>
      <c r="G180" s="47">
        <f>ROUND(IF('[1]Indicator Data'!F181=0,0,IF(LOG('[1]Indicator Data'!F181)&gt;G$2,10,IF(LOG('[1]Indicator Data'!F181)&lt;G$3,0,10-(G$2-LOG('[1]Indicator Data'!F181))/(G$2-G$3)*10))),1)</f>
        <v>7.3</v>
      </c>
      <c r="H180" s="47">
        <f>ROUND(IF('[1]Indicator Data'!G181=0,0,IF(LOG('[1]Indicator Data'!G181)&gt;H$2,10,IF(LOG('[1]Indicator Data'!G181)&lt;H$3,0,10-(H$2-LOG('[1]Indicator Data'!G181))/(H$2-H$3)*10))),1)</f>
        <v>0</v>
      </c>
      <c r="I180" s="47">
        <f>ROUND(IF('[1]Indicator Data'!H181=0,0,IF(LOG('[1]Indicator Data'!H181)&gt;I$2,10,IF(LOG('[1]Indicator Data'!H181)&lt;I$3,0,10-(I$2-LOG('[1]Indicator Data'!H181))/(I$2-I$3)*10))),1)</f>
        <v>0</v>
      </c>
      <c r="J180" s="47">
        <f t="shared" si="159"/>
        <v>0</v>
      </c>
      <c r="K180" s="47">
        <f>ROUND(IF('[1]Indicator Data'!I181=0,0,IF(LOG('[1]Indicator Data'!I181)&gt;K$2,10,IF(LOG('[1]Indicator Data'!I181)&lt;K$3,0,10-(K$2-LOG('[1]Indicator Data'!I181))/(K$2-K$3)*10))),1)</f>
        <v>0</v>
      </c>
      <c r="L180" s="47">
        <f t="shared" si="160"/>
        <v>0</v>
      </c>
      <c r="M180" s="47">
        <f>ROUND(IF('[1]Indicator Data'!J181=0,0,IF(LOG('[1]Indicator Data'!J181)&gt;M$2,10,IF(LOG('[1]Indicator Data'!J181)&lt;M$3,0,10-(M$2-LOG('[1]Indicator Data'!J181))/(M$2-M$3)*10))),1)</f>
        <v>0</v>
      </c>
      <c r="N180" s="48">
        <f>'[1]Indicator Data'!C181/'[1]Indicator Data'!$CB181</f>
        <v>2.0195133988215705E-3</v>
      </c>
      <c r="O180" s="48">
        <f>'[1]Indicator Data'!D181/'[1]Indicator Data'!$CB181</f>
        <v>8.454849550872084E-4</v>
      </c>
      <c r="P180" s="48">
        <f>IF(F180=0.1,"x",'[1]Indicator Data'!E181/'[1]Indicator Data'!$CB181)</f>
        <v>2.2174125655602733E-3</v>
      </c>
      <c r="Q180" s="48">
        <f>'[1]Indicator Data'!F181/'[1]Indicator Data'!$CB181</f>
        <v>2.9379880592481079E-6</v>
      </c>
      <c r="R180" s="48">
        <f>'[1]Indicator Data'!G181/'[1]Indicator Data'!$CB181</f>
        <v>0</v>
      </c>
      <c r="S180" s="48">
        <f>'[1]Indicator Data'!H181/'[1]Indicator Data'!$CB181</f>
        <v>0</v>
      </c>
      <c r="T180" s="48">
        <f>'[1]Indicator Data'!I181/'[1]Indicator Data'!$CB181</f>
        <v>0</v>
      </c>
      <c r="U180" s="48">
        <f>'[1]Indicator Data'!J181/'[1]Indicator Data'!$CB181</f>
        <v>0</v>
      </c>
      <c r="V180" s="47">
        <f t="shared" si="217"/>
        <v>10</v>
      </c>
      <c r="W180" s="47">
        <f t="shared" si="218"/>
        <v>8.5</v>
      </c>
      <c r="X180" s="47">
        <f t="shared" si="163"/>
        <v>9.4</v>
      </c>
      <c r="Y180" s="47">
        <f t="shared" si="219"/>
        <v>1.5</v>
      </c>
      <c r="Z180" s="47">
        <f t="shared" si="220"/>
        <v>6.6</v>
      </c>
      <c r="AA180" s="47">
        <f t="shared" si="221"/>
        <v>0</v>
      </c>
      <c r="AB180" s="47">
        <f t="shared" si="222"/>
        <v>0</v>
      </c>
      <c r="AC180" s="47">
        <f t="shared" si="168"/>
        <v>0</v>
      </c>
      <c r="AD180" s="47">
        <f t="shared" si="223"/>
        <v>0</v>
      </c>
      <c r="AE180" s="47">
        <f t="shared" si="170"/>
        <v>0</v>
      </c>
      <c r="AF180" s="47">
        <f t="shared" si="224"/>
        <v>0</v>
      </c>
      <c r="AG180" s="47">
        <f>ROUND(IF('[1]Indicator Data'!K181=0,0,IF('[1]Indicator Data'!K181&gt;AG$2,10,IF('[1]Indicator Data'!K181&lt;AG$3,0,10-(AG$2-'[1]Indicator Data'!K181)/(AG$2-AG$3)*10))),1)</f>
        <v>0</v>
      </c>
      <c r="AH180" s="47">
        <f t="shared" si="225"/>
        <v>10</v>
      </c>
      <c r="AI180" s="47">
        <f t="shared" si="225"/>
        <v>9.3000000000000007</v>
      </c>
      <c r="AJ180" s="47">
        <f t="shared" si="226"/>
        <v>0</v>
      </c>
      <c r="AK180" s="47">
        <f t="shared" si="226"/>
        <v>0</v>
      </c>
      <c r="AL180" s="47">
        <f t="shared" si="174"/>
        <v>0</v>
      </c>
      <c r="AM180" s="47">
        <f t="shared" si="175"/>
        <v>0</v>
      </c>
      <c r="AN180" s="47">
        <f t="shared" si="176"/>
        <v>0</v>
      </c>
      <c r="AO180" s="49">
        <f t="shared" si="177"/>
        <v>9.6999999999999993</v>
      </c>
      <c r="AP180" s="49">
        <f t="shared" si="202"/>
        <v>5.7</v>
      </c>
      <c r="AQ180" s="49">
        <f t="shared" si="178"/>
        <v>7</v>
      </c>
      <c r="AR180" s="49">
        <f t="shared" si="179"/>
        <v>0</v>
      </c>
      <c r="AS180" s="47">
        <f t="shared" si="180"/>
        <v>0</v>
      </c>
      <c r="AT180" s="47">
        <f>IF('[1]Indicator Data'!L181="No data","x",IF('[1]Indicator Data'!CC181&lt;1000,"x",ROUND((IF('[1]Indicator Data'!L181&gt;AT$2,10,IF('[1]Indicator Data'!L181&lt;AT$3,0,10-(AT$2-'[1]Indicator Data'!L181)/(AT$2-AT$3)*10))),1)))</f>
        <v>4.8</v>
      </c>
      <c r="AU180" s="49">
        <f t="shared" si="181"/>
        <v>2.4</v>
      </c>
      <c r="AV180" s="47">
        <f>IF('[1]Indicator Data'!M181="No data","x",ROUND(IF('[1]Indicator Data'!M181=0,0,IF(LOG('[1]Indicator Data'!M181)&gt;AV$2,10,IF(LOG('[1]Indicator Data'!M181)&lt;AV$3,0,10-(AV$2-LOG('[1]Indicator Data'!M181))/(AV$2-AV$3)*10))),1))</f>
        <v>9.6999999999999993</v>
      </c>
      <c r="AW180" s="48">
        <f>IF(AV180="x","x",'[1]Indicator Data'!M181/'[1]Indicator Data'!$CB181)</f>
        <v>0.78190324971723901</v>
      </c>
      <c r="AX180" s="47">
        <f t="shared" si="227"/>
        <v>8.6999999999999993</v>
      </c>
      <c r="AY180" s="47">
        <f t="shared" si="203"/>
        <v>9.3000000000000007</v>
      </c>
      <c r="AZ180" s="47" t="str">
        <f>IF('[1]Indicator Data'!N181="No data","x",ROUND(IF('[1]Indicator Data'!N181=0,0,IF(LOG('[1]Indicator Data'!N181)&gt;AZ$2,10,IF(LOG('[1]Indicator Data'!N181)&lt;AZ$3,0,10-(AZ$2-LOG('[1]Indicator Data'!N181))/(AZ$2-AZ$3)*10))),1))</f>
        <v>x</v>
      </c>
      <c r="BA180" s="48" t="str">
        <f>IF(AZ180="x","x",'[1]Indicator Data'!N181/'[1]Indicator Data'!$CB181)</f>
        <v>x</v>
      </c>
      <c r="BB180" s="47" t="str">
        <f t="shared" si="228"/>
        <v>x</v>
      </c>
      <c r="BC180" s="47" t="str">
        <f t="shared" si="204"/>
        <v>x</v>
      </c>
      <c r="BD180" s="47" t="str">
        <f>IF('[1]Indicator Data'!O181="No data","x",ROUND(IF('[1]Indicator Data'!O181=0,0,IF(LOG('[1]Indicator Data'!O181)&gt;BD$2,10,IF(LOG('[1]Indicator Data'!O181)&lt;BD$3,0,10-(BD$2-LOG('[1]Indicator Data'!O181))/(BD$2-BD$3)*10))),1))</f>
        <v>x</v>
      </c>
      <c r="BE180" s="48" t="str">
        <f>IF(BD180="x","x",'[1]Indicator Data'!O181/'[1]Indicator Data'!$CB181)</f>
        <v>x</v>
      </c>
      <c r="BF180" s="47" t="str">
        <f t="shared" si="229"/>
        <v>x</v>
      </c>
      <c r="BG180" s="47" t="str">
        <f t="shared" si="205"/>
        <v>x</v>
      </c>
      <c r="BH180" s="47" t="str">
        <f>IF('[1]Indicator Data'!P181="No data","x",ROUND(IF('[1]Indicator Data'!P181=0,0,IF(LOG('[1]Indicator Data'!P181)&gt;BH$2,10,IF(LOG('[1]Indicator Data'!P181)&lt;BH$3,0,10-(BH$2-LOG('[1]Indicator Data'!P181))/(BH$2-BH$3)*10))),1))</f>
        <v>x</v>
      </c>
      <c r="BI180" s="48" t="str">
        <f>IF(BH180="x","x",'[1]Indicator Data'!P181/'[1]Indicator Data'!$CB181)</f>
        <v>x</v>
      </c>
      <c r="BJ180" s="47" t="str">
        <f t="shared" si="230"/>
        <v>x</v>
      </c>
      <c r="BK180" s="47" t="str">
        <f t="shared" si="206"/>
        <v>x</v>
      </c>
      <c r="BL180" s="47">
        <f t="shared" si="207"/>
        <v>9.3000000000000007</v>
      </c>
      <c r="BM180" s="47">
        <f>ROUND(IF('[1]Indicator Data'!Q181=0,0,IF(LOG('[1]Indicator Data'!Q181)&gt;BM$2,10,IF(LOG('[1]Indicator Data'!Q181)&lt;BM$3,0,10-(BM$2-LOG('[1]Indicator Data'!Q181))/(BM$2-BM$3)*10))),1)</f>
        <v>7.8</v>
      </c>
      <c r="BN180" s="50">
        <f>'[1]Indicator Data'!R181</f>
        <v>3.2946490000000002E-2</v>
      </c>
      <c r="BO180" s="47">
        <f t="shared" si="231"/>
        <v>0.3</v>
      </c>
      <c r="BP180" s="47">
        <f t="shared" si="187"/>
        <v>5.0999999999999996</v>
      </c>
      <c r="BQ180" s="47">
        <f>ROUND(IF('[1]Indicator Data'!S181=0,0,IF(LOG('[1]Indicator Data'!S181)&gt;BQ$2,10,IF(LOG('[1]Indicator Data'!S181)&lt;BQ$3,0,10-(BQ$2-LOG('[1]Indicator Data'!S181))/(BQ$2-BQ$3)*10))),1)</f>
        <v>0</v>
      </c>
      <c r="BR180" s="50">
        <f>'[1]Indicator Data'!T181</f>
        <v>0</v>
      </c>
      <c r="BS180" s="47">
        <f t="shared" si="232"/>
        <v>0</v>
      </c>
      <c r="BT180" s="47">
        <f t="shared" si="189"/>
        <v>0</v>
      </c>
      <c r="BU180" s="47">
        <f t="shared" si="190"/>
        <v>2.9</v>
      </c>
      <c r="BV180" s="47">
        <f>ROUND(IF('[1]Indicator Data'!U181=0,0,IF(LOG('[1]Indicator Data'!U181)&gt;BV$2,10,IF(LOG('[1]Indicator Data'!U181)&lt;BV$3,0,10-(BV$2-LOG('[1]Indicator Data'!U181))/(BV$2-BV$3)*10))),1)</f>
        <v>7.1</v>
      </c>
      <c r="BW180" s="48">
        <f>'[1]Indicator Data'!U181/'[1]Indicator Data'!$CB181</f>
        <v>1.2715222009046468E-2</v>
      </c>
      <c r="BX180" s="47">
        <f t="shared" si="233"/>
        <v>0.1</v>
      </c>
      <c r="BY180" s="47">
        <f t="shared" si="208"/>
        <v>4.5</v>
      </c>
      <c r="BZ180" s="47">
        <f>ROUND(IF('[1]Indicator Data'!V181=0,0,IF(LOG('[1]Indicator Data'!V181)&gt;BZ$2,10,IF(LOG('[1]Indicator Data'!V181)&lt;BZ$3,0,10-(BZ$2-LOG('[1]Indicator Data'!V181))/(BZ$2-BZ$3)*10))),1)</f>
        <v>8.9</v>
      </c>
      <c r="CA180" s="48">
        <f>IF('[1]Indicator Data'!V181/'[1]Indicator Data'!$CB181&gt;1,1,'[1]Indicator Data'!V181/'[1]Indicator Data'!$CB181)</f>
        <v>0.22000367271897617</v>
      </c>
      <c r="CB180" s="47">
        <f t="shared" si="234"/>
        <v>2.2000000000000002</v>
      </c>
      <c r="CC180" s="47">
        <f t="shared" si="209"/>
        <v>6.7</v>
      </c>
      <c r="CD180" s="47">
        <f>ROUND(IF('[1]Indicator Data'!W181=0,0,IF(LOG('[1]Indicator Data'!W181)&gt;CD$2,10,IF(LOG('[1]Indicator Data'!W181)&lt;CD$3,0,10-(CD$2-LOG('[1]Indicator Data'!W181))/(CD$2-CD$3)*10))),1)</f>
        <v>8.1999999999999993</v>
      </c>
      <c r="CE180" s="48">
        <f>'[1]Indicator Data'!W181/'[1]Indicator Data'!$CB181</f>
        <v>7.4055165117705254E-2</v>
      </c>
      <c r="CF180" s="47">
        <f t="shared" si="235"/>
        <v>0.7</v>
      </c>
      <c r="CG180" s="47">
        <f t="shared" si="210"/>
        <v>5.6</v>
      </c>
      <c r="CH180" s="47">
        <f t="shared" si="194"/>
        <v>5.0999999999999996</v>
      </c>
      <c r="CI180" s="47">
        <f>IF('[1]Indicator Data'!BR181="No data","x",ROUND(IF('[1]Indicator Data'!BR181&gt;CI$2,0,IF('[1]Indicator Data'!BR181&lt;CI$3,10,(CI$2-'[1]Indicator Data'!BR181)/(CI$2-CI$3)*10)),1))</f>
        <v>0.3</v>
      </c>
      <c r="CJ180" s="47">
        <f>IF('[1]Indicator Data'!BS181="No data","x",ROUND(IF('[1]Indicator Data'!BS181&gt;CJ$2,0,IF('[1]Indicator Data'!BS181&lt;CJ$3,10,(CJ$2-'[1]Indicator Data'!BS181)/(CJ$2-CJ$3)*10)),1))</f>
        <v>0.2</v>
      </c>
      <c r="CK180" s="47" t="str">
        <f>IF('[1]Indicator Data'!AC181="No data","x",ROUND(IF('[1]Indicator Data'!AC181&gt;CK$2,0,IF('[1]Indicator Data'!AC181&lt;CK$3,10,(CK$2-'[1]Indicator Data'!AC181)/(CK$2-CK$3)*10)),1))</f>
        <v>x</v>
      </c>
      <c r="CL180" s="47">
        <f t="shared" si="195"/>
        <v>0.3</v>
      </c>
      <c r="CM180" s="47">
        <f>IF('[1]Indicator Data'!X181="No data","x",ROUND(IF(LOG('[1]Indicator Data'!X181)&gt;CM$2,10,IF(LOG('[1]Indicator Data'!X181)&lt;CM$3,0,10-(CM$2-LOG('[1]Indicator Data'!X181))/(CM$2-CM$3)*10)),1))</f>
        <v>6.8</v>
      </c>
      <c r="CN180" s="47">
        <f>IF('[1]Indicator Data'!Y181="No data","x",ROUND(IF('[1]Indicator Data'!Y181&gt;CN$2,10,IF('[1]Indicator Data'!Y181&lt;CN$3,0,10-(CN$2-'[1]Indicator Data'!Y181)/(CN$2-CN$3)*10)),1))</f>
        <v>3.4</v>
      </c>
      <c r="CO180" s="47">
        <f>IF('[1]Indicator Data'!Z181="No data","x",ROUND(IF('[1]Indicator Data'!Z181&gt;CO$2,10,IF('[1]Indicator Data'!Z181&lt;CO$3,0,10-(CO$2-'[1]Indicator Data'!Z181)/(CO$2-CO$3)*10)),1))</f>
        <v>7.6</v>
      </c>
      <c r="CP180" s="47" t="str">
        <f>IF('[1]Indicator Data'!AA181="No data","x",ROUND(IF('[1]Indicator Data'!AA181&gt;CP$2,10,IF('[1]Indicator Data'!AA181&lt;CP$3,0,10-(CP$2-'[1]Indicator Data'!AA181)/(CP$2-CP$3)*10)),1))</f>
        <v>x</v>
      </c>
      <c r="CQ180" s="47">
        <f t="shared" si="211"/>
        <v>5.9</v>
      </c>
      <c r="CR180" s="47">
        <f t="shared" si="212"/>
        <v>4</v>
      </c>
      <c r="CS180" s="47">
        <f>IF('[1]Indicator Data'!AF181="No data","x",ROUND(IF('[1]Indicator Data'!AF181&gt;CS$2,10,IF('[1]Indicator Data'!AF181&lt;CS$3,0,10-(CS$2-'[1]Indicator Data'!AF181)/(CS$2-CS$3)*10)),1))</f>
        <v>1</v>
      </c>
      <c r="CT180" s="47">
        <f>IF('[1]Indicator Data'!AG181="No data","x",ROUND(IF('[1]Indicator Data'!AG181&gt;CT$2,10,IF('[1]Indicator Data'!AG181&lt;CT$3,0,10-(CT$2-'[1]Indicator Data'!AG181)/(CT$2-CT$3)*10)),1))</f>
        <v>1.9</v>
      </c>
      <c r="CU180" s="47">
        <f t="shared" si="213"/>
        <v>4.0999999999999996</v>
      </c>
      <c r="CV180" s="47">
        <f>IF('[1]Indicator Data'!AB181="No data","x",ROUND(IF('[1]Indicator Data'!AB181&gt;CV$2,10,IF('[1]Indicator Data'!AB181&lt;CV$3,0,10-(CV$2-'[1]Indicator Data'!AB181)/(CV$2-CV$3)*10)),1))</f>
        <v>0.1</v>
      </c>
      <c r="CW180" s="47">
        <f t="shared" si="214"/>
        <v>0.2</v>
      </c>
      <c r="CX180" s="48">
        <f>IF('[1]Indicator Data'!AD181="No data","x",'[1]Indicator Data'!AD181/'[1]Indicator Data'!$CA181)</f>
        <v>2.3884542142255379E-4</v>
      </c>
      <c r="CY180" s="47">
        <f t="shared" si="236"/>
        <v>7.6</v>
      </c>
      <c r="CZ180" s="47">
        <f>IF('[1]Indicator Data'!AE181="No data","x",ROUND(IF('[1]Indicator Data'!AE181&gt;CZ$2,0,IF('[1]Indicator Data'!AE181&lt;CZ$3,10,(CZ$2-'[1]Indicator Data'!AE181)/(CZ$2-CZ$3)*10)),1))</f>
        <v>2</v>
      </c>
      <c r="DA180" s="47">
        <f t="shared" si="215"/>
        <v>4.8</v>
      </c>
      <c r="DB180" s="47">
        <f t="shared" si="216"/>
        <v>3</v>
      </c>
      <c r="DC180" s="49">
        <f t="shared" si="197"/>
        <v>6.1</v>
      </c>
      <c r="DD180" s="51">
        <f t="shared" si="198"/>
        <v>6.1</v>
      </c>
      <c r="DE180" s="47">
        <f>ROUND(IF('[1]Indicator Data'!AH181=0,0,IF('[1]Indicator Data'!AH181&gt;DE$2,10,IF('[1]Indicator Data'!AH181&lt;DE$3,0,10-(DE$2-'[1]Indicator Data'!AH181)/(DE$2-DE$3)*10))),1)</f>
        <v>8.6999999999999993</v>
      </c>
      <c r="DF180" s="47">
        <f>ROUND(IF('[1]Indicator Data'!AI181=0,0,IF(LOG('[1]Indicator Data'!AI181)&gt;LOG(DF$2),10,IF(LOG('[1]Indicator Data'!AI181)&lt;LOG(DF$3),0,10-(LOG(DF$2)-LOG('[1]Indicator Data'!AI181))/(LOG(DF$2)-LOG(DF$3))*10))),1)</f>
        <v>9.6999999999999993</v>
      </c>
      <c r="DG180" s="49">
        <f t="shared" si="199"/>
        <v>9.3000000000000007</v>
      </c>
      <c r="DH180" s="47">
        <f>'[1]Indicator Data'!AJ181</f>
        <v>0</v>
      </c>
      <c r="DI180" s="47">
        <f>'[1]Indicator Data'!AK181</f>
        <v>5</v>
      </c>
      <c r="DJ180" s="49">
        <f t="shared" si="200"/>
        <v>9</v>
      </c>
      <c r="DK180" s="51">
        <f t="shared" si="201"/>
        <v>9</v>
      </c>
      <c r="DL180" s="20"/>
      <c r="DM180" s="52"/>
      <c r="DN180" s="6"/>
    </row>
    <row r="181" spans="1:118" x14ac:dyDescent="0.3">
      <c r="A181" s="44" t="str">
        <f>'[1]Indicator Data'!A182</f>
        <v>Turkmenistan</v>
      </c>
      <c r="B181" s="45" t="str">
        <f>'[1]Indicator Data'!B182</f>
        <v>TKM</v>
      </c>
      <c r="C181" s="46">
        <f>ROUND(IF('[1]Indicator Data'!C182=0,0.1,IF(LOG('[1]Indicator Data'!C182)&gt;C$2,10,IF(LOG('[1]Indicator Data'!C182)&lt;C$3,0,10-(C$2-LOG('[1]Indicator Data'!C182))/(C$2-C$3)*10))),1)</f>
        <v>6.7</v>
      </c>
      <c r="D181" s="47">
        <f>ROUND(IF('[1]Indicator Data'!D182=0,0.1,IF(LOG('[1]Indicator Data'!D182)&gt;D$2,10,IF(LOG('[1]Indicator Data'!D182)&lt;D$3,0,10-(D$2-LOG('[1]Indicator Data'!D182))/(D$2-D$3)*10))),1)</f>
        <v>0</v>
      </c>
      <c r="E181" s="47">
        <f t="shared" si="158"/>
        <v>4.0999999999999996</v>
      </c>
      <c r="F181" s="47">
        <f>IF('[1]Indicator Data'!E182="No data",0.1,(ROUND(IF('[1]Indicator Data'!E182=0,0,IF(LOG('[1]Indicator Data'!E182)&gt;F$2,10,IF(LOG('[1]Indicator Data'!E182)&lt;F$3,0,10-(F$2-LOG('[1]Indicator Data'!E182))/(F$2-F$3)*10))),1)))</f>
        <v>6.7</v>
      </c>
      <c r="G181" s="47">
        <f>ROUND(IF('[1]Indicator Data'!F182=0,0,IF(LOG('[1]Indicator Data'!F182)&gt;G$2,10,IF(LOG('[1]Indicator Data'!F182)&lt;G$3,0,10-(G$2-LOG('[1]Indicator Data'!F182))/(G$2-G$3)*10))),1)</f>
        <v>0</v>
      </c>
      <c r="H181" s="47">
        <f>ROUND(IF('[1]Indicator Data'!G182=0,0,IF(LOG('[1]Indicator Data'!G182)&gt;H$2,10,IF(LOG('[1]Indicator Data'!G182)&lt;H$3,0,10-(H$2-LOG('[1]Indicator Data'!G182))/(H$2-H$3)*10))),1)</f>
        <v>0</v>
      </c>
      <c r="I181" s="47">
        <f>ROUND(IF('[1]Indicator Data'!H182=0,0,IF(LOG('[1]Indicator Data'!H182)&gt;I$2,10,IF(LOG('[1]Indicator Data'!H182)&lt;I$3,0,10-(I$2-LOG('[1]Indicator Data'!H182))/(I$2-I$3)*10))),1)</f>
        <v>0</v>
      </c>
      <c r="J181" s="47">
        <f t="shared" si="159"/>
        <v>0</v>
      </c>
      <c r="K181" s="47">
        <f>ROUND(IF('[1]Indicator Data'!I182=0,0,IF(LOG('[1]Indicator Data'!I182)&gt;K$2,10,IF(LOG('[1]Indicator Data'!I182)&lt;K$3,0,10-(K$2-LOG('[1]Indicator Data'!I182))/(K$2-K$3)*10))),1)</f>
        <v>0</v>
      </c>
      <c r="L181" s="47">
        <f t="shared" si="160"/>
        <v>0</v>
      </c>
      <c r="M181" s="47">
        <f>ROUND(IF('[1]Indicator Data'!J182=0,0,IF(LOG('[1]Indicator Data'!J182)&gt;M$2,10,IF(LOG('[1]Indicator Data'!J182)&lt;M$3,0,10-(M$2-LOG('[1]Indicator Data'!J182))/(M$2-M$3)*10))),1)</f>
        <v>0</v>
      </c>
      <c r="N181" s="48">
        <f>'[1]Indicator Data'!C182/'[1]Indicator Data'!$CB182</f>
        <v>8.5708819024778898E-4</v>
      </c>
      <c r="O181" s="48">
        <f>'[1]Indicator Data'!D182/'[1]Indicator Data'!$CB182</f>
        <v>9.2561615120393579E-9</v>
      </c>
      <c r="P181" s="48">
        <f>IF(F181=0.1,"x",'[1]Indicator Data'!E182/'[1]Indicator Data'!$CB182)</f>
        <v>9.0143440822667634E-3</v>
      </c>
      <c r="Q181" s="48">
        <f>'[1]Indicator Data'!F182/'[1]Indicator Data'!$CB182</f>
        <v>0</v>
      </c>
      <c r="R181" s="48">
        <f>'[1]Indicator Data'!G182/'[1]Indicator Data'!$CB182</f>
        <v>0</v>
      </c>
      <c r="S181" s="48">
        <f>'[1]Indicator Data'!H182/'[1]Indicator Data'!$CB182</f>
        <v>0</v>
      </c>
      <c r="T181" s="48">
        <f>'[1]Indicator Data'!I182/'[1]Indicator Data'!$CB182</f>
        <v>0</v>
      </c>
      <c r="U181" s="48">
        <f>'[1]Indicator Data'!J182/'[1]Indicator Data'!$CB182</f>
        <v>0</v>
      </c>
      <c r="V181" s="47">
        <f t="shared" si="217"/>
        <v>4.3</v>
      </c>
      <c r="W181" s="47">
        <f t="shared" si="218"/>
        <v>0</v>
      </c>
      <c r="X181" s="47">
        <f t="shared" si="163"/>
        <v>2.4</v>
      </c>
      <c r="Y181" s="47">
        <f t="shared" si="219"/>
        <v>6</v>
      </c>
      <c r="Z181" s="47">
        <f t="shared" si="220"/>
        <v>0</v>
      </c>
      <c r="AA181" s="47">
        <f t="shared" si="221"/>
        <v>0</v>
      </c>
      <c r="AB181" s="47">
        <f t="shared" si="222"/>
        <v>0</v>
      </c>
      <c r="AC181" s="47">
        <f t="shared" si="168"/>
        <v>0</v>
      </c>
      <c r="AD181" s="47">
        <f t="shared" si="223"/>
        <v>0</v>
      </c>
      <c r="AE181" s="47">
        <f t="shared" si="170"/>
        <v>0</v>
      </c>
      <c r="AF181" s="47">
        <f t="shared" si="224"/>
        <v>0</v>
      </c>
      <c r="AG181" s="47">
        <f>ROUND(IF('[1]Indicator Data'!K182=0,0,IF('[1]Indicator Data'!K182&gt;AG$2,10,IF('[1]Indicator Data'!K182&lt;AG$3,0,10-(AG$2-'[1]Indicator Data'!K182)/(AG$2-AG$3)*10))),1)</f>
        <v>0</v>
      </c>
      <c r="AH181" s="47">
        <f t="shared" si="225"/>
        <v>5.5</v>
      </c>
      <c r="AI181" s="47">
        <f t="shared" si="225"/>
        <v>0</v>
      </c>
      <c r="AJ181" s="47">
        <f t="shared" si="226"/>
        <v>0</v>
      </c>
      <c r="AK181" s="47">
        <f t="shared" si="226"/>
        <v>0</v>
      </c>
      <c r="AL181" s="47">
        <f t="shared" si="174"/>
        <v>0</v>
      </c>
      <c r="AM181" s="47">
        <f t="shared" si="175"/>
        <v>0</v>
      </c>
      <c r="AN181" s="47">
        <f t="shared" si="176"/>
        <v>0</v>
      </c>
      <c r="AO181" s="49">
        <f t="shared" si="177"/>
        <v>3.3</v>
      </c>
      <c r="AP181" s="49">
        <f t="shared" si="202"/>
        <v>6.4</v>
      </c>
      <c r="AQ181" s="49">
        <f t="shared" si="178"/>
        <v>0</v>
      </c>
      <c r="AR181" s="49">
        <f t="shared" si="179"/>
        <v>0</v>
      </c>
      <c r="AS181" s="47">
        <f t="shared" si="180"/>
        <v>0</v>
      </c>
      <c r="AT181" s="47">
        <f>IF('[1]Indicator Data'!L182="No data","x",IF('[1]Indicator Data'!CC182&lt;1000,"x",ROUND((IF('[1]Indicator Data'!L182&gt;AT$2,10,IF('[1]Indicator Data'!L182&lt;AT$3,0,10-(AT$2-'[1]Indicator Data'!L182)/(AT$2-AT$3)*10))),1)))</f>
        <v>8.6</v>
      </c>
      <c r="AU181" s="49">
        <f t="shared" si="181"/>
        <v>4.3</v>
      </c>
      <c r="AV181" s="47">
        <f>IF('[1]Indicator Data'!M182="No data","x",ROUND(IF('[1]Indicator Data'!M182=0,0,IF(LOG('[1]Indicator Data'!M182)&gt;AV$2,10,IF(LOG('[1]Indicator Data'!M182)&lt;AV$3,0,10-(AV$2-LOG('[1]Indicator Data'!M182))/(AV$2-AV$3)*10))),1))</f>
        <v>8.1</v>
      </c>
      <c r="AW181" s="48">
        <f>IF(AV181="x","x",'[1]Indicator Data'!M182/'[1]Indicator Data'!$CB182)</f>
        <v>0.90912346774411779</v>
      </c>
      <c r="AX181" s="47">
        <f t="shared" si="227"/>
        <v>10</v>
      </c>
      <c r="AY181" s="47">
        <f t="shared" si="203"/>
        <v>9.3000000000000007</v>
      </c>
      <c r="AZ181" s="47" t="str">
        <f>IF('[1]Indicator Data'!N182="No data","x",ROUND(IF('[1]Indicator Data'!N182=0,0,IF(LOG('[1]Indicator Data'!N182)&gt;AZ$2,10,IF(LOG('[1]Indicator Data'!N182)&lt;AZ$3,0,10-(AZ$2-LOG('[1]Indicator Data'!N182))/(AZ$2-AZ$3)*10))),1))</f>
        <v>x</v>
      </c>
      <c r="BA181" s="48" t="str">
        <f>IF(AZ181="x","x",'[1]Indicator Data'!N182/'[1]Indicator Data'!$CB182)</f>
        <v>x</v>
      </c>
      <c r="BB181" s="47" t="str">
        <f t="shared" si="228"/>
        <v>x</v>
      </c>
      <c r="BC181" s="47" t="str">
        <f t="shared" si="204"/>
        <v>x</v>
      </c>
      <c r="BD181" s="47" t="str">
        <f>IF('[1]Indicator Data'!O182="No data","x",ROUND(IF('[1]Indicator Data'!O182=0,0,IF(LOG('[1]Indicator Data'!O182)&gt;BD$2,10,IF(LOG('[1]Indicator Data'!O182)&lt;BD$3,0,10-(BD$2-LOG('[1]Indicator Data'!O182))/(BD$2-BD$3)*10))),1))</f>
        <v>x</v>
      </c>
      <c r="BE181" s="48" t="str">
        <f>IF(BD181="x","x",'[1]Indicator Data'!O182/'[1]Indicator Data'!$CB182)</f>
        <v>x</v>
      </c>
      <c r="BF181" s="47" t="str">
        <f t="shared" si="229"/>
        <v>x</v>
      </c>
      <c r="BG181" s="47" t="str">
        <f t="shared" si="205"/>
        <v>x</v>
      </c>
      <c r="BH181" s="47" t="str">
        <f>IF('[1]Indicator Data'!P182="No data","x",ROUND(IF('[1]Indicator Data'!P182=0,0,IF(LOG('[1]Indicator Data'!P182)&gt;BH$2,10,IF(LOG('[1]Indicator Data'!P182)&lt;BH$3,0,10-(BH$2-LOG('[1]Indicator Data'!P182))/(BH$2-BH$3)*10))),1))</f>
        <v>x</v>
      </c>
      <c r="BI181" s="48" t="str">
        <f>IF(BH181="x","x",'[1]Indicator Data'!P182/'[1]Indicator Data'!$CB182)</f>
        <v>x</v>
      </c>
      <c r="BJ181" s="47" t="str">
        <f t="shared" si="230"/>
        <v>x</v>
      </c>
      <c r="BK181" s="47" t="str">
        <f t="shared" si="206"/>
        <v>x</v>
      </c>
      <c r="BL181" s="47">
        <f t="shared" si="207"/>
        <v>9.3000000000000007</v>
      </c>
      <c r="BM181" s="47">
        <f>ROUND(IF('[1]Indicator Data'!Q182=0,0,IF(LOG('[1]Indicator Data'!Q182)&gt;BM$2,10,IF(LOG('[1]Indicator Data'!Q182)&lt;BM$3,0,10-(BM$2-LOG('[1]Indicator Data'!Q182))/(BM$2-BM$3)*10))),1)</f>
        <v>0</v>
      </c>
      <c r="BN181" s="50">
        <f>'[1]Indicator Data'!R182</f>
        <v>0</v>
      </c>
      <c r="BO181" s="47">
        <f t="shared" si="231"/>
        <v>0</v>
      </c>
      <c r="BP181" s="47">
        <f t="shared" si="187"/>
        <v>0</v>
      </c>
      <c r="BQ181" s="47">
        <f>ROUND(IF('[1]Indicator Data'!S182=0,0,IF(LOG('[1]Indicator Data'!S182)&gt;BQ$2,10,IF(LOG('[1]Indicator Data'!S182)&lt;BQ$3,0,10-(BQ$2-LOG('[1]Indicator Data'!S182))/(BQ$2-BQ$3)*10))),1)</f>
        <v>0</v>
      </c>
      <c r="BR181" s="50">
        <f>'[1]Indicator Data'!T182</f>
        <v>0</v>
      </c>
      <c r="BS181" s="47">
        <f t="shared" si="232"/>
        <v>0</v>
      </c>
      <c r="BT181" s="47">
        <f t="shared" si="189"/>
        <v>0</v>
      </c>
      <c r="BU181" s="47">
        <f t="shared" si="190"/>
        <v>0</v>
      </c>
      <c r="BV181" s="47">
        <f>ROUND(IF('[1]Indicator Data'!U182=0,0,IF(LOG('[1]Indicator Data'!U182)&gt;BV$2,10,IF(LOG('[1]Indicator Data'!U182)&lt;BV$3,0,10-(BV$2-LOG('[1]Indicator Data'!U182))/(BV$2-BV$3)*10))),1)</f>
        <v>0</v>
      </c>
      <c r="BW181" s="48">
        <f>'[1]Indicator Data'!U182/'[1]Indicator Data'!$CB182</f>
        <v>0</v>
      </c>
      <c r="BX181" s="47">
        <f t="shared" si="233"/>
        <v>0</v>
      </c>
      <c r="BY181" s="47">
        <f t="shared" si="208"/>
        <v>0</v>
      </c>
      <c r="BZ181" s="47">
        <f>ROUND(IF('[1]Indicator Data'!V182=0,0,IF(LOG('[1]Indicator Data'!V182)&gt;BZ$2,10,IF(LOG('[1]Indicator Data'!V182)&lt;BZ$3,0,10-(BZ$2-LOG('[1]Indicator Data'!V182))/(BZ$2-BZ$3)*10))),1)</f>
        <v>7.7</v>
      </c>
      <c r="CA181" s="48">
        <f>IF('[1]Indicator Data'!V182/'[1]Indicator Data'!$CB182&gt;1,1,'[1]Indicator Data'!V182/'[1]Indicator Data'!$CB182)</f>
        <v>0.48351136757074553</v>
      </c>
      <c r="CB181" s="47">
        <f t="shared" si="234"/>
        <v>4.8</v>
      </c>
      <c r="CC181" s="47">
        <f t="shared" si="209"/>
        <v>6.5</v>
      </c>
      <c r="CD181" s="47">
        <f>ROUND(IF('[1]Indicator Data'!W182=0,0,IF(LOG('[1]Indicator Data'!W182)&gt;CD$2,10,IF(LOG('[1]Indicator Data'!W182)&lt;CD$3,0,10-(CD$2-LOG('[1]Indicator Data'!W182))/(CD$2-CD$3)*10))),1)</f>
        <v>5.2</v>
      </c>
      <c r="CE181" s="48">
        <f>'[1]Indicator Data'!W182/'[1]Indicator Data'!$CB182</f>
        <v>8.7464975758647385E-3</v>
      </c>
      <c r="CF181" s="47">
        <f t="shared" si="235"/>
        <v>0.1</v>
      </c>
      <c r="CG181" s="47">
        <f t="shared" si="210"/>
        <v>3</v>
      </c>
      <c r="CH181" s="47">
        <f t="shared" si="194"/>
        <v>2.9</v>
      </c>
      <c r="CI181" s="47">
        <f>IF('[1]Indicator Data'!BR182="No data","x",ROUND(IF('[1]Indicator Data'!BR182&gt;CI$2,0,IF('[1]Indicator Data'!BR182&lt;CI$3,10,(CI$2-'[1]Indicator Data'!BR182)/(CI$2-CI$3)*10)),1))</f>
        <v>0.1</v>
      </c>
      <c r="CJ181" s="47">
        <f>IF('[1]Indicator Data'!BS182="No data","x",ROUND(IF('[1]Indicator Data'!BS182&gt;CJ$2,0,IF('[1]Indicator Data'!BS182&lt;CJ$3,10,(CJ$2-'[1]Indicator Data'!BS182)/(CJ$2-CJ$3)*10)),1))</f>
        <v>0.2</v>
      </c>
      <c r="CK181" s="47">
        <f>IF('[1]Indicator Data'!AC182="No data","x",ROUND(IF('[1]Indicator Data'!AC182&gt;CK$2,0,IF('[1]Indicator Data'!AC182&lt;CK$3,10,(CK$2-'[1]Indicator Data'!AC182)/(CK$2-CK$3)*10)),1))</f>
        <v>0</v>
      </c>
      <c r="CL181" s="47">
        <f t="shared" si="195"/>
        <v>0.1</v>
      </c>
      <c r="CM181" s="47">
        <f>IF('[1]Indicator Data'!X182="No data","x",ROUND(IF(LOG('[1]Indicator Data'!X182)&gt;CM$2,10,IF(LOG('[1]Indicator Data'!X182)&lt;CM$3,0,10-(CM$2-LOG('[1]Indicator Data'!X182))/(CM$2-CM$3)*10)),1))</f>
        <v>3.7</v>
      </c>
      <c r="CN181" s="47">
        <f>IF('[1]Indicator Data'!Y182="No data","x",ROUND(IF('[1]Indicator Data'!Y182&gt;CN$2,10,IF('[1]Indicator Data'!Y182&lt;CN$3,0,10-(CN$2-'[1]Indicator Data'!Y182)/(CN$2-CN$3)*10)),1))</f>
        <v>4.8</v>
      </c>
      <c r="CO181" s="47">
        <f>IF('[1]Indicator Data'!Z182="No data","x",ROUND(IF('[1]Indicator Data'!Z182&gt;CO$2,10,IF('[1]Indicator Data'!Z182&lt;CO$3,0,10-(CO$2-'[1]Indicator Data'!Z182)/(CO$2-CO$3)*10)),1))</f>
        <v>5.3</v>
      </c>
      <c r="CP181" s="47" t="str">
        <f>IF('[1]Indicator Data'!AA182="No data","x",ROUND(IF('[1]Indicator Data'!AA182&gt;CP$2,10,IF('[1]Indicator Data'!AA182&lt;CP$3,0,10-(CP$2-'[1]Indicator Data'!AA182)/(CP$2-CP$3)*10)),1))</f>
        <v>x</v>
      </c>
      <c r="CQ181" s="47">
        <f t="shared" si="211"/>
        <v>4.5999999999999996</v>
      </c>
      <c r="CR181" s="47">
        <f t="shared" si="212"/>
        <v>3.1</v>
      </c>
      <c r="CS181" s="47" t="str">
        <f>IF('[1]Indicator Data'!AF182="No data","x",ROUND(IF('[1]Indicator Data'!AF182&gt;CS$2,10,IF('[1]Indicator Data'!AF182&lt;CS$3,0,10-(CS$2-'[1]Indicator Data'!AF182)/(CS$2-CS$3)*10)),1))</f>
        <v>x</v>
      </c>
      <c r="CT181" s="47">
        <f>IF('[1]Indicator Data'!AG182="No data","x",ROUND(IF('[1]Indicator Data'!AG182&gt;CT$2,10,IF('[1]Indicator Data'!AG182&lt;CT$3,0,10-(CT$2-'[1]Indicator Data'!AG182)/(CT$2-CT$3)*10)),1))</f>
        <v>4</v>
      </c>
      <c r="CU181" s="47">
        <f t="shared" si="213"/>
        <v>4.5</v>
      </c>
      <c r="CV181" s="47">
        <f>IF('[1]Indicator Data'!AB182="No data","x",ROUND(IF('[1]Indicator Data'!AB182&gt;CV$2,10,IF('[1]Indicator Data'!AB182&lt;CV$3,0,10-(CV$2-'[1]Indicator Data'!AB182)/(CV$2-CV$3)*10)),1))</f>
        <v>0</v>
      </c>
      <c r="CW181" s="47">
        <f t="shared" si="214"/>
        <v>0.1</v>
      </c>
      <c r="CX181" s="48">
        <f>IF('[1]Indicator Data'!AD182="No data","x",'[1]Indicator Data'!AD182/'[1]Indicator Data'!$CA182)</f>
        <v>4.8730042693088444E-4</v>
      </c>
      <c r="CY181" s="47">
        <f t="shared" si="236"/>
        <v>5.0999999999999996</v>
      </c>
      <c r="CZ181" s="47">
        <f>IF('[1]Indicator Data'!AE182="No data","x",ROUND(IF('[1]Indicator Data'!AE182&gt;CZ$2,0,IF('[1]Indicator Data'!AE182&lt;CZ$3,10,(CZ$2-'[1]Indicator Data'!AE182)/(CZ$2-CZ$3)*10)),1))</f>
        <v>4</v>
      </c>
      <c r="DA181" s="47">
        <f t="shared" si="215"/>
        <v>4.5999999999999996</v>
      </c>
      <c r="DB181" s="47">
        <f t="shared" si="216"/>
        <v>3.1</v>
      </c>
      <c r="DC181" s="49">
        <f t="shared" si="197"/>
        <v>5.6</v>
      </c>
      <c r="DD181" s="51">
        <f t="shared" si="198"/>
        <v>3.7</v>
      </c>
      <c r="DE181" s="47">
        <f>ROUND(IF('[1]Indicator Data'!AH182=0,0,IF('[1]Indicator Data'!AH182&gt;DE$2,10,IF('[1]Indicator Data'!AH182&lt;DE$3,0,10-(DE$2-'[1]Indicator Data'!AH182)/(DE$2-DE$3)*10))),1)</f>
        <v>1</v>
      </c>
      <c r="DF181" s="47">
        <f>ROUND(IF('[1]Indicator Data'!AI182=0,0,IF(LOG('[1]Indicator Data'!AI182)&gt;LOG(DF$2),10,IF(LOG('[1]Indicator Data'!AI182)&lt;LOG(DF$3),0,10-(LOG(DF$2)-LOG('[1]Indicator Data'!AI182))/(LOG(DF$2)-LOG(DF$3))*10))),1)</f>
        <v>0</v>
      </c>
      <c r="DG181" s="49">
        <f t="shared" si="199"/>
        <v>0.5</v>
      </c>
      <c r="DH181" s="47">
        <f>'[1]Indicator Data'!AJ182</f>
        <v>0</v>
      </c>
      <c r="DI181" s="47">
        <f>'[1]Indicator Data'!AK182</f>
        <v>0</v>
      </c>
      <c r="DJ181" s="49">
        <f t="shared" si="200"/>
        <v>0</v>
      </c>
      <c r="DK181" s="51">
        <f t="shared" si="201"/>
        <v>0.4</v>
      </c>
      <c r="DL181" s="20"/>
      <c r="DM181" s="52"/>
      <c r="DN181" s="6"/>
    </row>
    <row r="182" spans="1:118" x14ac:dyDescent="0.3">
      <c r="A182" s="44" t="str">
        <f>'[1]Indicator Data'!A183</f>
        <v>Tuvalu</v>
      </c>
      <c r="B182" s="45" t="str">
        <f>'[1]Indicator Data'!B183</f>
        <v>TUV</v>
      </c>
      <c r="C182" s="46">
        <f>ROUND(IF('[1]Indicator Data'!C183=0,0.1,IF(LOG('[1]Indicator Data'!C183)&gt;C$2,10,IF(LOG('[1]Indicator Data'!C183)&lt;C$3,0,10-(C$2-LOG('[1]Indicator Data'!C183))/(C$2-C$3)*10))),1)</f>
        <v>0.1</v>
      </c>
      <c r="D182" s="47">
        <f>ROUND(IF('[1]Indicator Data'!D183=0,0.1,IF(LOG('[1]Indicator Data'!D183)&gt;D$2,10,IF(LOG('[1]Indicator Data'!D183)&lt;D$3,0,10-(D$2-LOG('[1]Indicator Data'!D183))/(D$2-D$3)*10))),1)</f>
        <v>0.1</v>
      </c>
      <c r="E182" s="47">
        <f t="shared" si="158"/>
        <v>0.1</v>
      </c>
      <c r="F182" s="47">
        <f>IF('[1]Indicator Data'!E183="No data",0.1,(ROUND(IF('[1]Indicator Data'!E183=0,0,IF(LOG('[1]Indicator Data'!E183)&gt;F$2,10,IF(LOG('[1]Indicator Data'!E183)&lt;F$3,0,10-(F$2-LOG('[1]Indicator Data'!E183))/(F$2-F$3)*10))),1)))</f>
        <v>0.1</v>
      </c>
      <c r="G182" s="47">
        <f>ROUND(IF('[1]Indicator Data'!F183=0,0,IF(LOG('[1]Indicator Data'!F183)&gt;G$2,10,IF(LOG('[1]Indicator Data'!F183)&lt;G$3,0,10-(G$2-LOG('[1]Indicator Data'!F183))/(G$2-G$3)*10))),1)</f>
        <v>3.8</v>
      </c>
      <c r="H182" s="47">
        <f>ROUND(IF('[1]Indicator Data'!G183=0,0,IF(LOG('[1]Indicator Data'!G183)&gt;H$2,10,IF(LOG('[1]Indicator Data'!G183)&lt;H$3,0,10-(H$2-LOG('[1]Indicator Data'!G183))/(H$2-H$3)*10))),1)</f>
        <v>0</v>
      </c>
      <c r="I182" s="47">
        <f>ROUND(IF('[1]Indicator Data'!H183=0,0,IF(LOG('[1]Indicator Data'!H183)&gt;I$2,10,IF(LOG('[1]Indicator Data'!H183)&lt;I$3,0,10-(I$2-LOG('[1]Indicator Data'!H183))/(I$2-I$3)*10))),1)</f>
        <v>0</v>
      </c>
      <c r="J182" s="47">
        <f t="shared" si="159"/>
        <v>0</v>
      </c>
      <c r="K182" s="47">
        <f>ROUND(IF('[1]Indicator Data'!I183=0,0,IF(LOG('[1]Indicator Data'!I183)&gt;K$2,10,IF(LOG('[1]Indicator Data'!I183)&lt;K$3,0,10-(K$2-LOG('[1]Indicator Data'!I183))/(K$2-K$3)*10))),1)</f>
        <v>0</v>
      </c>
      <c r="L182" s="47">
        <f t="shared" si="160"/>
        <v>0</v>
      </c>
      <c r="M182" s="47">
        <f>ROUND(IF('[1]Indicator Data'!J183=0,0,IF(LOG('[1]Indicator Data'!J183)&gt;M$2,10,IF(LOG('[1]Indicator Data'!J183)&lt;M$3,0,10-(M$2-LOG('[1]Indicator Data'!J183))/(M$2-M$3)*10))),1)</f>
        <v>0</v>
      </c>
      <c r="N182" s="48">
        <f>'[1]Indicator Data'!C183/'[1]Indicator Data'!$CB183</f>
        <v>0</v>
      </c>
      <c r="O182" s="48">
        <f>'[1]Indicator Data'!D183/'[1]Indicator Data'!$CB183</f>
        <v>0</v>
      </c>
      <c r="P182" s="48" t="str">
        <f>IF(F182=0.1,"x",'[1]Indicator Data'!E183/'[1]Indicator Data'!$CB183)</f>
        <v>x</v>
      </c>
      <c r="Q182" s="48">
        <f>'[1]Indicator Data'!F183/'[1]Indicator Data'!$CB183</f>
        <v>1.9786204114562324E-4</v>
      </c>
      <c r="R182" s="48">
        <f>'[1]Indicator Data'!G183/'[1]Indicator Data'!$CB183</f>
        <v>1.3176179911254537E-3</v>
      </c>
      <c r="S182" s="48">
        <f>'[1]Indicator Data'!H183/'[1]Indicator Data'!$CB183</f>
        <v>0</v>
      </c>
      <c r="T182" s="48">
        <f>'[1]Indicator Data'!I183/'[1]Indicator Data'!$CB183</f>
        <v>0</v>
      </c>
      <c r="U182" s="48">
        <f>'[1]Indicator Data'!J183/'[1]Indicator Data'!$CB183</f>
        <v>0</v>
      </c>
      <c r="V182" s="47">
        <f t="shared" si="217"/>
        <v>0</v>
      </c>
      <c r="W182" s="47">
        <f t="shared" si="218"/>
        <v>0</v>
      </c>
      <c r="X182" s="47">
        <f t="shared" si="163"/>
        <v>0</v>
      </c>
      <c r="Y182" s="47">
        <f t="shared" si="219"/>
        <v>0.1</v>
      </c>
      <c r="Z182" s="47">
        <f t="shared" si="220"/>
        <v>10</v>
      </c>
      <c r="AA182" s="47">
        <f t="shared" si="221"/>
        <v>0.7</v>
      </c>
      <c r="AB182" s="47">
        <f t="shared" si="222"/>
        <v>0</v>
      </c>
      <c r="AC182" s="47">
        <f t="shared" si="168"/>
        <v>0.4</v>
      </c>
      <c r="AD182" s="47">
        <f t="shared" si="223"/>
        <v>0</v>
      </c>
      <c r="AE182" s="47">
        <f t="shared" si="170"/>
        <v>0.2</v>
      </c>
      <c r="AF182" s="47">
        <f t="shared" si="224"/>
        <v>0</v>
      </c>
      <c r="AG182" s="47">
        <f>ROUND(IF('[1]Indicator Data'!K183=0,0,IF('[1]Indicator Data'!K183&gt;AG$2,10,IF('[1]Indicator Data'!K183&lt;AG$3,0,10-(AG$2-'[1]Indicator Data'!K183)/(AG$2-AG$3)*10))),1)</f>
        <v>1</v>
      </c>
      <c r="AH182" s="47">
        <f t="shared" si="225"/>
        <v>0.1</v>
      </c>
      <c r="AI182" s="47">
        <f t="shared" si="225"/>
        <v>0.1</v>
      </c>
      <c r="AJ182" s="47">
        <f t="shared" si="226"/>
        <v>0.4</v>
      </c>
      <c r="AK182" s="47">
        <f t="shared" si="226"/>
        <v>0</v>
      </c>
      <c r="AL182" s="47">
        <f t="shared" si="174"/>
        <v>0.2</v>
      </c>
      <c r="AM182" s="47">
        <f t="shared" si="175"/>
        <v>0</v>
      </c>
      <c r="AN182" s="47">
        <f t="shared" si="176"/>
        <v>0</v>
      </c>
      <c r="AO182" s="49">
        <f t="shared" si="177"/>
        <v>0.1</v>
      </c>
      <c r="AP182" s="49">
        <f t="shared" si="202"/>
        <v>0.1</v>
      </c>
      <c r="AQ182" s="49">
        <f t="shared" si="178"/>
        <v>8.3000000000000007</v>
      </c>
      <c r="AR182" s="49">
        <f t="shared" si="179"/>
        <v>0.1</v>
      </c>
      <c r="AS182" s="47">
        <f t="shared" si="180"/>
        <v>0.5</v>
      </c>
      <c r="AT182" s="47" t="str">
        <f>IF('[1]Indicator Data'!L183="No data","x",IF('[1]Indicator Data'!CC183&lt;1000,"x",ROUND((IF('[1]Indicator Data'!L183&gt;AT$2,10,IF('[1]Indicator Data'!L183&lt;AT$3,0,10-(AT$2-'[1]Indicator Data'!L183)/(AT$2-AT$3)*10))),1)))</f>
        <v>x</v>
      </c>
      <c r="AU182" s="49">
        <f t="shared" si="181"/>
        <v>0.5</v>
      </c>
      <c r="AV182" s="47" t="str">
        <f>IF('[1]Indicator Data'!M183="No data","x",ROUND(IF('[1]Indicator Data'!M183=0,0,IF(LOG('[1]Indicator Data'!M183)&gt;AV$2,10,IF(LOG('[1]Indicator Data'!M183)&lt;AV$3,0,10-(AV$2-LOG('[1]Indicator Data'!M183))/(AV$2-AV$3)*10))),1))</f>
        <v>x</v>
      </c>
      <c r="AW182" s="48" t="str">
        <f>IF(AV182="x","x",'[1]Indicator Data'!M183/'[1]Indicator Data'!$CB183)</f>
        <v>x</v>
      </c>
      <c r="AX182" s="47" t="str">
        <f t="shared" si="227"/>
        <v>x</v>
      </c>
      <c r="AY182" s="47" t="str">
        <f t="shared" si="203"/>
        <v>x</v>
      </c>
      <c r="AZ182" s="47" t="str">
        <f>IF('[1]Indicator Data'!N183="No data","x",ROUND(IF('[1]Indicator Data'!N183=0,0,IF(LOG('[1]Indicator Data'!N183)&gt;AZ$2,10,IF(LOG('[1]Indicator Data'!N183)&lt;AZ$3,0,10-(AZ$2-LOG('[1]Indicator Data'!N183))/(AZ$2-AZ$3)*10))),1))</f>
        <v>x</v>
      </c>
      <c r="BA182" s="48" t="str">
        <f>IF(AZ182="x","x",'[1]Indicator Data'!N183/'[1]Indicator Data'!$CB183)</f>
        <v>x</v>
      </c>
      <c r="BB182" s="47" t="str">
        <f t="shared" si="228"/>
        <v>x</v>
      </c>
      <c r="BC182" s="47" t="str">
        <f t="shared" si="204"/>
        <v>x</v>
      </c>
      <c r="BD182" s="47" t="str">
        <f>IF('[1]Indicator Data'!O183="No data","x",ROUND(IF('[1]Indicator Data'!O183=0,0,IF(LOG('[1]Indicator Data'!O183)&gt;BD$2,10,IF(LOG('[1]Indicator Data'!O183)&lt;BD$3,0,10-(BD$2-LOG('[1]Indicator Data'!O183))/(BD$2-BD$3)*10))),1))</f>
        <v>x</v>
      </c>
      <c r="BE182" s="48" t="str">
        <f>IF(BD182="x","x",'[1]Indicator Data'!O183/'[1]Indicator Data'!$CB183)</f>
        <v>x</v>
      </c>
      <c r="BF182" s="47" t="str">
        <f t="shared" si="229"/>
        <v>x</v>
      </c>
      <c r="BG182" s="47" t="str">
        <f t="shared" si="205"/>
        <v>x</v>
      </c>
      <c r="BH182" s="47" t="str">
        <f>IF('[1]Indicator Data'!P183="No data","x",ROUND(IF('[1]Indicator Data'!P183=0,0,IF(LOG('[1]Indicator Data'!P183)&gt;BH$2,10,IF(LOG('[1]Indicator Data'!P183)&lt;BH$3,0,10-(BH$2-LOG('[1]Indicator Data'!P183))/(BH$2-BH$3)*10))),1))</f>
        <v>x</v>
      </c>
      <c r="BI182" s="48" t="str">
        <f>IF(BH182="x","x",'[1]Indicator Data'!P183/'[1]Indicator Data'!$CB183)</f>
        <v>x</v>
      </c>
      <c r="BJ182" s="47" t="str">
        <f t="shared" si="230"/>
        <v>x</v>
      </c>
      <c r="BK182" s="47" t="str">
        <f t="shared" si="206"/>
        <v>x</v>
      </c>
      <c r="BL182" s="47" t="str">
        <f t="shared" si="207"/>
        <v>x</v>
      </c>
      <c r="BM182" s="47">
        <f>ROUND(IF('[1]Indicator Data'!Q183=0,0,IF(LOG('[1]Indicator Data'!Q183)&gt;BM$2,10,IF(LOG('[1]Indicator Data'!Q183)&lt;BM$3,0,10-(BM$2-LOG('[1]Indicator Data'!Q183))/(BM$2-BM$3)*10))),1)</f>
        <v>0</v>
      </c>
      <c r="BN182" s="50">
        <f>'[1]Indicator Data'!R183</f>
        <v>0</v>
      </c>
      <c r="BO182" s="47">
        <f t="shared" si="231"/>
        <v>0</v>
      </c>
      <c r="BP182" s="47">
        <f t="shared" si="187"/>
        <v>0</v>
      </c>
      <c r="BQ182" s="47">
        <f>ROUND(IF('[1]Indicator Data'!S183=0,0,IF(LOG('[1]Indicator Data'!S183)&gt;BQ$2,10,IF(LOG('[1]Indicator Data'!S183)&lt;BQ$3,0,10-(BQ$2-LOG('[1]Indicator Data'!S183))/(BQ$2-BQ$3)*10))),1)</f>
        <v>0</v>
      </c>
      <c r="BR182" s="50">
        <f>'[1]Indicator Data'!T183</f>
        <v>0</v>
      </c>
      <c r="BS182" s="47">
        <f t="shared" si="232"/>
        <v>0</v>
      </c>
      <c r="BT182" s="47">
        <f t="shared" si="189"/>
        <v>0</v>
      </c>
      <c r="BU182" s="47">
        <f t="shared" si="190"/>
        <v>0</v>
      </c>
      <c r="BV182" s="47">
        <f>ROUND(IF('[1]Indicator Data'!U183=0,0,IF(LOG('[1]Indicator Data'!U183)&gt;BV$2,10,IF(LOG('[1]Indicator Data'!U183)&lt;BV$3,0,10-(BV$2-LOG('[1]Indicator Data'!U183))/(BV$2-BV$3)*10))),1)</f>
        <v>0</v>
      </c>
      <c r="BW182" s="48">
        <f>'[1]Indicator Data'!U183/'[1]Indicator Data'!$CB183</f>
        <v>0</v>
      </c>
      <c r="BX182" s="47">
        <f t="shared" si="233"/>
        <v>0</v>
      </c>
      <c r="BY182" s="47">
        <f t="shared" si="208"/>
        <v>0</v>
      </c>
      <c r="BZ182" s="47">
        <f>ROUND(IF('[1]Indicator Data'!V183=0,0,IF(LOG('[1]Indicator Data'!V183)&gt;BZ$2,10,IF(LOG('[1]Indicator Data'!V183)&lt;BZ$3,0,10-(BZ$2-LOG('[1]Indicator Data'!V183))/(BZ$2-BZ$3)*10))),1)</f>
        <v>2.9</v>
      </c>
      <c r="CA182" s="48">
        <f>IF('[1]Indicator Data'!V183/'[1]Indicator Data'!$CB183&gt;1,1,'[1]Indicator Data'!V183/'[1]Indicator Data'!$CB183)</f>
        <v>0.10639459002924566</v>
      </c>
      <c r="CB182" s="47">
        <f t="shared" si="234"/>
        <v>1.1000000000000001</v>
      </c>
      <c r="CC182" s="47">
        <f t="shared" si="209"/>
        <v>2</v>
      </c>
      <c r="CD182" s="47">
        <f>ROUND(IF('[1]Indicator Data'!W183=0,0,IF(LOG('[1]Indicator Data'!W183)&gt;CD$2,10,IF(LOG('[1]Indicator Data'!W183)&lt;CD$3,0,10-(CD$2-LOG('[1]Indicator Data'!W183))/(CD$2-CD$3)*10))),1)</f>
        <v>3.9</v>
      </c>
      <c r="CE182" s="48">
        <f>'[1]Indicator Data'!W183/'[1]Indicator Data'!$CB183</f>
        <v>0.51933651962989102</v>
      </c>
      <c r="CF182" s="47">
        <f t="shared" si="235"/>
        <v>5.2</v>
      </c>
      <c r="CG182" s="47">
        <f t="shared" si="210"/>
        <v>4.5999999999999996</v>
      </c>
      <c r="CH182" s="47">
        <f t="shared" si="194"/>
        <v>1.9</v>
      </c>
      <c r="CI182" s="47">
        <f>IF('[1]Indicator Data'!BR183="No data","x",ROUND(IF('[1]Indicator Data'!BR183&gt;CI$2,0,IF('[1]Indicator Data'!BR183&lt;CI$3,10,(CI$2-'[1]Indicator Data'!BR183)/(CI$2-CI$3)*10)),1))</f>
        <v>1.8</v>
      </c>
      <c r="CJ182" s="47">
        <f>IF('[1]Indicator Data'!BS183="No data","x",ROUND(IF('[1]Indicator Data'!BS183&gt;CJ$2,0,IF('[1]Indicator Data'!BS183&lt;CJ$3,10,(CJ$2-'[1]Indicator Data'!BS183)/(CJ$2-CJ$3)*10)),1))</f>
        <v>0.1</v>
      </c>
      <c r="CK182" s="47" t="str">
        <f>IF('[1]Indicator Data'!AC183="No data","x",ROUND(IF('[1]Indicator Data'!AC183&gt;CK$2,0,IF('[1]Indicator Data'!AC183&lt;CK$3,10,(CK$2-'[1]Indicator Data'!AC183)/(CK$2-CK$3)*10)),1))</f>
        <v>x</v>
      </c>
      <c r="CL182" s="47">
        <f t="shared" si="195"/>
        <v>1</v>
      </c>
      <c r="CM182" s="47">
        <f>IF('[1]Indicator Data'!X183="No data","x",ROUND(IF(LOG('[1]Indicator Data'!X183)&gt;CM$2,10,IF(LOG('[1]Indicator Data'!X183)&lt;CM$3,0,10-(CM$2-LOG('[1]Indicator Data'!X183))/(CM$2-CM$3)*10)),1))</f>
        <v>8.6</v>
      </c>
      <c r="CN182" s="47">
        <f>IF('[1]Indicator Data'!Y183="No data","x",ROUND(IF('[1]Indicator Data'!Y183&gt;CN$2,10,IF('[1]Indicator Data'!Y183&lt;CN$3,0,10-(CN$2-'[1]Indicator Data'!Y183)/(CN$2-CN$3)*10)),1))</f>
        <v>4.9000000000000004</v>
      </c>
      <c r="CO182" s="47">
        <f>IF('[1]Indicator Data'!Z183="No data","x",ROUND(IF('[1]Indicator Data'!Z183&gt;CO$2,10,IF('[1]Indicator Data'!Z183&lt;CO$3,0,10-(CO$2-'[1]Indicator Data'!Z183)/(CO$2-CO$3)*10)),1))</f>
        <v>6.4</v>
      </c>
      <c r="CP182" s="47" t="str">
        <f>IF('[1]Indicator Data'!AA183="No data","x",ROUND(IF('[1]Indicator Data'!AA183&gt;CP$2,10,IF('[1]Indicator Data'!AA183&lt;CP$3,0,10-(CP$2-'[1]Indicator Data'!AA183)/(CP$2-CP$3)*10)),1))</f>
        <v>x</v>
      </c>
      <c r="CQ182" s="47">
        <f t="shared" si="211"/>
        <v>6.6</v>
      </c>
      <c r="CR182" s="47">
        <f t="shared" si="212"/>
        <v>4.7</v>
      </c>
      <c r="CS182" s="47" t="str">
        <f>IF('[1]Indicator Data'!AF183="No data","x",ROUND(IF('[1]Indicator Data'!AF183&gt;CS$2,10,IF('[1]Indicator Data'!AF183&lt;CS$3,0,10-(CS$2-'[1]Indicator Data'!AF183)/(CS$2-CS$3)*10)),1))</f>
        <v>x</v>
      </c>
      <c r="CT182" s="47" t="str">
        <f>IF('[1]Indicator Data'!AG183="No data","x",ROUND(IF('[1]Indicator Data'!AG183&gt;CT$2,10,IF('[1]Indicator Data'!AG183&lt;CT$3,0,10-(CT$2-'[1]Indicator Data'!AG183)/(CT$2-CT$3)*10)),1))</f>
        <v>x</v>
      </c>
      <c r="CU182" s="47">
        <f t="shared" si="213"/>
        <v>6.6</v>
      </c>
      <c r="CV182" s="47">
        <f>IF('[1]Indicator Data'!AB183="No data","x",ROUND(IF('[1]Indicator Data'!AB183&gt;CV$2,10,IF('[1]Indicator Data'!AB183&lt;CV$3,0,10-(CV$2-'[1]Indicator Data'!AB183)/(CV$2-CV$3)*10)),1))</f>
        <v>2.2999999999999998</v>
      </c>
      <c r="CW182" s="47">
        <f t="shared" si="214"/>
        <v>1.4</v>
      </c>
      <c r="CX182" s="48" t="str">
        <f>IF('[1]Indicator Data'!AD183="No data","x",'[1]Indicator Data'!AD183/'[1]Indicator Data'!$CA183)</f>
        <v>x</v>
      </c>
      <c r="CY182" s="47" t="str">
        <f t="shared" si="236"/>
        <v>x</v>
      </c>
      <c r="CZ182" s="47">
        <f>IF('[1]Indicator Data'!AE183="No data","x",ROUND(IF('[1]Indicator Data'!AE183&gt;CZ$2,0,IF('[1]Indicator Data'!AE183&lt;CZ$3,10,(CZ$2-'[1]Indicator Data'!AE183)/(CZ$2-CZ$3)*10)),1))</f>
        <v>4</v>
      </c>
      <c r="DA182" s="47">
        <f t="shared" si="215"/>
        <v>4</v>
      </c>
      <c r="DB182" s="47">
        <f t="shared" si="216"/>
        <v>4</v>
      </c>
      <c r="DC182" s="49">
        <f t="shared" si="197"/>
        <v>3.6</v>
      </c>
      <c r="DD182" s="51">
        <f t="shared" si="198"/>
        <v>2.9</v>
      </c>
      <c r="DE182" s="47">
        <f>ROUND(IF('[1]Indicator Data'!AH183=0,0,IF('[1]Indicator Data'!AH183&gt;DE$2,10,IF('[1]Indicator Data'!AH183&lt;DE$3,0,10-(DE$2-'[1]Indicator Data'!AH183)/(DE$2-DE$3)*10))),1)</f>
        <v>0</v>
      </c>
      <c r="DF182" s="47">
        <f>ROUND(IF('[1]Indicator Data'!AI183=0,0,IF(LOG('[1]Indicator Data'!AI183)&gt;LOG(DF$2),10,IF(LOG('[1]Indicator Data'!AI183)&lt;LOG(DF$3),0,10-(LOG(DF$2)-LOG('[1]Indicator Data'!AI183))/(LOG(DF$2)-LOG(DF$3))*10))),1)</f>
        <v>0</v>
      </c>
      <c r="DG182" s="49">
        <f t="shared" si="199"/>
        <v>0</v>
      </c>
      <c r="DH182" s="47">
        <f>'[1]Indicator Data'!AJ183</f>
        <v>0</v>
      </c>
      <c r="DI182" s="47">
        <f>'[1]Indicator Data'!AK183</f>
        <v>0</v>
      </c>
      <c r="DJ182" s="49">
        <f t="shared" si="200"/>
        <v>0</v>
      </c>
      <c r="DK182" s="51">
        <f t="shared" si="201"/>
        <v>0</v>
      </c>
      <c r="DL182" s="20"/>
      <c r="DM182" s="52"/>
      <c r="DN182" s="6"/>
    </row>
    <row r="183" spans="1:118" x14ac:dyDescent="0.3">
      <c r="A183" s="44" t="str">
        <f>'[1]Indicator Data'!A184</f>
        <v>Uganda</v>
      </c>
      <c r="B183" s="45" t="str">
        <f>'[1]Indicator Data'!B184</f>
        <v>UGA</v>
      </c>
      <c r="C183" s="46">
        <f>ROUND(IF('[1]Indicator Data'!C184=0,0.1,IF(LOG('[1]Indicator Data'!C184)&gt;C$2,10,IF(LOG('[1]Indicator Data'!C184)&lt;C$3,0,10-(C$2-LOG('[1]Indicator Data'!C184))/(C$2-C$3)*10))),1)</f>
        <v>8.5</v>
      </c>
      <c r="D183" s="47">
        <f>ROUND(IF('[1]Indicator Data'!D184=0,0.1,IF(LOG('[1]Indicator Data'!D184)&gt;D$2,10,IF(LOG('[1]Indicator Data'!D184)&lt;D$3,0,10-(D$2-LOG('[1]Indicator Data'!D184))/(D$2-D$3)*10))),1)</f>
        <v>0.1</v>
      </c>
      <c r="E183" s="47">
        <f t="shared" si="158"/>
        <v>5.7</v>
      </c>
      <c r="F183" s="47">
        <f>IF('[1]Indicator Data'!E184="No data",0.1,(ROUND(IF('[1]Indicator Data'!E184=0,0,IF(LOG('[1]Indicator Data'!E184)&gt;F$2,10,IF(LOG('[1]Indicator Data'!E184)&lt;F$3,0,10-(F$2-LOG('[1]Indicator Data'!E184))/(F$2-F$3)*10))),1)))</f>
        <v>7.4</v>
      </c>
      <c r="G183" s="47">
        <f>ROUND(IF('[1]Indicator Data'!F184=0,0,IF(LOG('[1]Indicator Data'!F184)&gt;G$2,10,IF(LOG('[1]Indicator Data'!F184)&lt;G$3,0,10-(G$2-LOG('[1]Indicator Data'!F184))/(G$2-G$3)*10))),1)</f>
        <v>0</v>
      </c>
      <c r="H183" s="47">
        <f>ROUND(IF('[1]Indicator Data'!G184=0,0,IF(LOG('[1]Indicator Data'!G184)&gt;H$2,10,IF(LOG('[1]Indicator Data'!G184)&lt;H$3,0,10-(H$2-LOG('[1]Indicator Data'!G184))/(H$2-H$3)*10))),1)</f>
        <v>0</v>
      </c>
      <c r="I183" s="47">
        <f>ROUND(IF('[1]Indicator Data'!H184=0,0,IF(LOG('[1]Indicator Data'!H184)&gt;I$2,10,IF(LOG('[1]Indicator Data'!H184)&lt;I$3,0,10-(I$2-LOG('[1]Indicator Data'!H184))/(I$2-I$3)*10))),1)</f>
        <v>0</v>
      </c>
      <c r="J183" s="47">
        <f t="shared" si="159"/>
        <v>0</v>
      </c>
      <c r="K183" s="47">
        <f>ROUND(IF('[1]Indicator Data'!I184=0,0,IF(LOG('[1]Indicator Data'!I184)&gt;K$2,10,IF(LOG('[1]Indicator Data'!I184)&lt;K$3,0,10-(K$2-LOG('[1]Indicator Data'!I184))/(K$2-K$3)*10))),1)</f>
        <v>0</v>
      </c>
      <c r="L183" s="47">
        <f t="shared" si="160"/>
        <v>0</v>
      </c>
      <c r="M183" s="47">
        <f>ROUND(IF('[1]Indicator Data'!J184=0,0,IF(LOG('[1]Indicator Data'!J184)&gt;M$2,10,IF(LOG('[1]Indicator Data'!J184)&lt;M$3,0,10-(M$2-LOG('[1]Indicator Data'!J184))/(M$2-M$3)*10))),1)</f>
        <v>10</v>
      </c>
      <c r="N183" s="48">
        <f>'[1]Indicator Data'!C184/'[1]Indicator Data'!$CB184</f>
        <v>6.2908975673957692E-4</v>
      </c>
      <c r="O183" s="48">
        <f>'[1]Indicator Data'!D184/'[1]Indicator Data'!$CB184</f>
        <v>0</v>
      </c>
      <c r="P183" s="48">
        <f>IF(F183=0.1,"x",'[1]Indicator Data'!E184/'[1]Indicator Data'!$CB184)</f>
        <v>2.239355079606581E-3</v>
      </c>
      <c r="Q183" s="48">
        <f>'[1]Indicator Data'!F184/'[1]Indicator Data'!$CB184</f>
        <v>0</v>
      </c>
      <c r="R183" s="48">
        <f>'[1]Indicator Data'!G184/'[1]Indicator Data'!$CB184</f>
        <v>0</v>
      </c>
      <c r="S183" s="48">
        <f>'[1]Indicator Data'!H184/'[1]Indicator Data'!$CB184</f>
        <v>0</v>
      </c>
      <c r="T183" s="48">
        <f>'[1]Indicator Data'!I184/'[1]Indicator Data'!$CB184</f>
        <v>0</v>
      </c>
      <c r="U183" s="48">
        <f>'[1]Indicator Data'!J184/'[1]Indicator Data'!$CB184</f>
        <v>3.24583460968738E-3</v>
      </c>
      <c r="V183" s="47">
        <f t="shared" si="217"/>
        <v>3.1</v>
      </c>
      <c r="W183" s="47">
        <f t="shared" si="218"/>
        <v>0</v>
      </c>
      <c r="X183" s="47">
        <f t="shared" si="163"/>
        <v>1.7</v>
      </c>
      <c r="Y183" s="47">
        <f t="shared" si="219"/>
        <v>1.5</v>
      </c>
      <c r="Z183" s="47">
        <f t="shared" si="220"/>
        <v>0</v>
      </c>
      <c r="AA183" s="47">
        <f t="shared" si="221"/>
        <v>0</v>
      </c>
      <c r="AB183" s="47">
        <f t="shared" si="222"/>
        <v>0</v>
      </c>
      <c r="AC183" s="47">
        <f t="shared" si="168"/>
        <v>0</v>
      </c>
      <c r="AD183" s="47">
        <f t="shared" si="223"/>
        <v>0</v>
      </c>
      <c r="AE183" s="47">
        <f t="shared" si="170"/>
        <v>0</v>
      </c>
      <c r="AF183" s="47">
        <f t="shared" si="224"/>
        <v>1.1000000000000001</v>
      </c>
      <c r="AG183" s="47">
        <f>ROUND(IF('[1]Indicator Data'!K184=0,0,IF('[1]Indicator Data'!K184&gt;AG$2,10,IF('[1]Indicator Data'!K184&lt;AG$3,0,10-(AG$2-'[1]Indicator Data'!K184)/(AG$2-AG$3)*10))),1)</f>
        <v>6.7</v>
      </c>
      <c r="AH183" s="47">
        <f t="shared" si="225"/>
        <v>5.8</v>
      </c>
      <c r="AI183" s="47">
        <f t="shared" si="225"/>
        <v>0.1</v>
      </c>
      <c r="AJ183" s="47">
        <f t="shared" si="226"/>
        <v>0</v>
      </c>
      <c r="AK183" s="47">
        <f t="shared" si="226"/>
        <v>0</v>
      </c>
      <c r="AL183" s="47">
        <f t="shared" si="174"/>
        <v>0</v>
      </c>
      <c r="AM183" s="47">
        <f t="shared" si="175"/>
        <v>0</v>
      </c>
      <c r="AN183" s="47">
        <f t="shared" si="176"/>
        <v>7.8</v>
      </c>
      <c r="AO183" s="49">
        <f t="shared" si="177"/>
        <v>4</v>
      </c>
      <c r="AP183" s="49">
        <f t="shared" si="202"/>
        <v>5.0999999999999996</v>
      </c>
      <c r="AQ183" s="49">
        <f t="shared" si="178"/>
        <v>0</v>
      </c>
      <c r="AR183" s="49">
        <f t="shared" si="179"/>
        <v>0</v>
      </c>
      <c r="AS183" s="47">
        <f t="shared" si="180"/>
        <v>7.3</v>
      </c>
      <c r="AT183" s="47">
        <f>IF('[1]Indicator Data'!L184="No data","x",IF('[1]Indicator Data'!CC184&lt;1000,"x",ROUND((IF('[1]Indicator Data'!L184&gt;AT$2,10,IF('[1]Indicator Data'!L184&lt;AT$3,0,10-(AT$2-'[1]Indicator Data'!L184)/(AT$2-AT$3)*10))),1)))</f>
        <v>4.8</v>
      </c>
      <c r="AU183" s="49">
        <f t="shared" si="181"/>
        <v>6.1</v>
      </c>
      <c r="AV183" s="47">
        <f>IF('[1]Indicator Data'!M184="No data","x",ROUND(IF('[1]Indicator Data'!M184=0,0,IF(LOG('[1]Indicator Data'!M184)&gt;AV$2,10,IF(LOG('[1]Indicator Data'!M184)&lt;AV$3,0,10-(AV$2-LOG('[1]Indicator Data'!M184))/(AV$2-AV$3)*10))),1))</f>
        <v>8.5</v>
      </c>
      <c r="AW183" s="48">
        <f>IF(AV183="x","x",'[1]Indicator Data'!M184/'[1]Indicator Data'!$CB184)</f>
        <v>0.21839217579673276</v>
      </c>
      <c r="AX183" s="47">
        <f t="shared" si="227"/>
        <v>2.4</v>
      </c>
      <c r="AY183" s="47">
        <f t="shared" si="203"/>
        <v>6.3</v>
      </c>
      <c r="AZ183" s="47">
        <f>IF('[1]Indicator Data'!N184="No data","x",ROUND(IF('[1]Indicator Data'!N184=0,0,IF(LOG('[1]Indicator Data'!N184)&gt;AZ$2,10,IF(LOG('[1]Indicator Data'!N184)&lt;AZ$3,0,10-(AZ$2-LOG('[1]Indicator Data'!N184))/(AZ$2-AZ$3)*10))),1))</f>
        <v>9.3000000000000007</v>
      </c>
      <c r="BA183" s="48">
        <f>IF(AZ183="x","x",'[1]Indicator Data'!N184/'[1]Indicator Data'!$CB184)</f>
        <v>9.6448991804077427E-2</v>
      </c>
      <c r="BB183" s="47">
        <f t="shared" si="228"/>
        <v>10</v>
      </c>
      <c r="BC183" s="47">
        <f t="shared" si="204"/>
        <v>9.6999999999999993</v>
      </c>
      <c r="BD183" s="47">
        <f>IF('[1]Indicator Data'!O184="No data","x",ROUND(IF('[1]Indicator Data'!O184=0,0,IF(LOG('[1]Indicator Data'!O184)&gt;BD$2,10,IF(LOG('[1]Indicator Data'!O184)&lt;BD$3,0,10-(BD$2-LOG('[1]Indicator Data'!O184))/(BD$2-BD$3)*10))),1))</f>
        <v>0</v>
      </c>
      <c r="BE183" s="48">
        <f>IF(BD183="x","x",'[1]Indicator Data'!O184/'[1]Indicator Data'!$CB184)</f>
        <v>0</v>
      </c>
      <c r="BF183" s="47">
        <f t="shared" si="229"/>
        <v>0</v>
      </c>
      <c r="BG183" s="47">
        <f t="shared" si="205"/>
        <v>0</v>
      </c>
      <c r="BH183" s="47">
        <f>IF('[1]Indicator Data'!P184="No data","x",ROUND(IF('[1]Indicator Data'!P184=0,0,IF(LOG('[1]Indicator Data'!P184)&gt;BH$2,10,IF(LOG('[1]Indicator Data'!P184)&lt;BH$3,0,10-(BH$2-LOG('[1]Indicator Data'!P184))/(BH$2-BH$3)*10))),1))</f>
        <v>10</v>
      </c>
      <c r="BI183" s="48">
        <f>IF(BH183="x","x",'[1]Indicator Data'!P184/'[1]Indicator Data'!$CB184)</f>
        <v>0.57939492721865227</v>
      </c>
      <c r="BJ183" s="47">
        <f t="shared" si="230"/>
        <v>10</v>
      </c>
      <c r="BK183" s="47">
        <f t="shared" si="206"/>
        <v>10</v>
      </c>
      <c r="BL183" s="47">
        <f t="shared" si="207"/>
        <v>8.1</v>
      </c>
      <c r="BM183" s="47">
        <f>ROUND(IF('[1]Indicator Data'!Q184=0,0,IF(LOG('[1]Indicator Data'!Q184)&gt;BM$2,10,IF(LOG('[1]Indicator Data'!Q184)&lt;BM$3,0,10-(BM$2-LOG('[1]Indicator Data'!Q184))/(BM$2-BM$3)*10))),1)</f>
        <v>9.4</v>
      </c>
      <c r="BN183" s="50">
        <f>'[1]Indicator Data'!R184</f>
        <v>0.99801143000000003</v>
      </c>
      <c r="BO183" s="47">
        <f t="shared" si="231"/>
        <v>10</v>
      </c>
      <c r="BP183" s="47">
        <f t="shared" si="187"/>
        <v>9.6999999999999993</v>
      </c>
      <c r="BQ183" s="47">
        <f>ROUND(IF('[1]Indicator Data'!S184=0,0,IF(LOG('[1]Indicator Data'!S184)&gt;BQ$2,10,IF(LOG('[1]Indicator Data'!S184)&lt;BQ$3,0,10-(BQ$2-LOG('[1]Indicator Data'!S184))/(BQ$2-BQ$3)*10))),1)</f>
        <v>9.4</v>
      </c>
      <c r="BR183" s="50">
        <f>'[1]Indicator Data'!T184</f>
        <v>0.97370612899999998</v>
      </c>
      <c r="BS183" s="47">
        <f t="shared" si="232"/>
        <v>9.6999999999999993</v>
      </c>
      <c r="BT183" s="47">
        <f t="shared" si="189"/>
        <v>9.6</v>
      </c>
      <c r="BU183" s="47">
        <f t="shared" si="190"/>
        <v>9.6999999999999993</v>
      </c>
      <c r="BV183" s="47">
        <f>ROUND(IF('[1]Indicator Data'!U184=0,0,IF(LOG('[1]Indicator Data'!U184)&gt;BV$2,10,IF(LOG('[1]Indicator Data'!U184)&lt;BV$3,0,10-(BV$2-LOG('[1]Indicator Data'!U184))/(BV$2-BV$3)*10))),1)</f>
        <v>9.3000000000000007</v>
      </c>
      <c r="BW183" s="48">
        <f>'[1]Indicator Data'!U184/'[1]Indicator Data'!$CB184</f>
        <v>0.8449738566865298</v>
      </c>
      <c r="BX183" s="47">
        <f t="shared" si="233"/>
        <v>9.4</v>
      </c>
      <c r="BY183" s="47">
        <f t="shared" si="208"/>
        <v>9.4</v>
      </c>
      <c r="BZ183" s="47">
        <f>ROUND(IF('[1]Indicator Data'!V184=0,0,IF(LOG('[1]Indicator Data'!V184)&gt;BZ$2,10,IF(LOG('[1]Indicator Data'!V184)&lt;BZ$3,0,10-(BZ$2-LOG('[1]Indicator Data'!V184))/(BZ$2-BZ$3)*10))),1)</f>
        <v>9.3000000000000007</v>
      </c>
      <c r="CA183" s="48">
        <f>IF('[1]Indicator Data'!V184/'[1]Indicator Data'!$CB184&gt;1,1,'[1]Indicator Data'!V184/'[1]Indicator Data'!$CB184)</f>
        <v>0.81211989268848317</v>
      </c>
      <c r="CB183" s="47">
        <f t="shared" si="234"/>
        <v>8.1</v>
      </c>
      <c r="CC183" s="47">
        <f t="shared" si="209"/>
        <v>8.8000000000000007</v>
      </c>
      <c r="CD183" s="47">
        <f>ROUND(IF('[1]Indicator Data'!W184=0,0,IF(LOG('[1]Indicator Data'!W184)&gt;CD$2,10,IF(LOG('[1]Indicator Data'!W184)&lt;CD$3,0,10-(CD$2-LOG('[1]Indicator Data'!W184))/(CD$2-CD$3)*10))),1)</f>
        <v>9.1</v>
      </c>
      <c r="CE183" s="48">
        <f>'[1]Indicator Data'!W184/'[1]Indicator Data'!$CB184</f>
        <v>0.59087548839609405</v>
      </c>
      <c r="CF183" s="47">
        <f t="shared" si="235"/>
        <v>5.9</v>
      </c>
      <c r="CG183" s="47">
        <f t="shared" si="210"/>
        <v>7.9</v>
      </c>
      <c r="CH183" s="47">
        <f t="shared" si="194"/>
        <v>9.1</v>
      </c>
      <c r="CI183" s="47">
        <f>IF('[1]Indicator Data'!BR184="No data","x",ROUND(IF('[1]Indicator Data'!BR184&gt;CI$2,0,IF('[1]Indicator Data'!BR184&lt;CI$3,10,(CI$2-'[1]Indicator Data'!BR184)/(CI$2-CI$3)*10)),1))</f>
        <v>9.1</v>
      </c>
      <c r="CJ183" s="47">
        <f>IF('[1]Indicator Data'!BS184="No data","x",ROUND(IF('[1]Indicator Data'!BS184&gt;CJ$2,0,IF('[1]Indicator Data'!BS184&lt;CJ$3,10,(CJ$2-'[1]Indicator Data'!BS184)/(CJ$2-CJ$3)*10)),1))</f>
        <v>8.5</v>
      </c>
      <c r="CK183" s="47">
        <f>IF('[1]Indicator Data'!AC184="No data","x",ROUND(IF('[1]Indicator Data'!AC184&gt;CK$2,0,IF('[1]Indicator Data'!AC184&lt;CK$3,10,(CK$2-'[1]Indicator Data'!AC184)/(CK$2-CK$3)*10)),1))</f>
        <v>7.9</v>
      </c>
      <c r="CL183" s="47">
        <f t="shared" si="195"/>
        <v>8.5</v>
      </c>
      <c r="CM183" s="47">
        <f>IF('[1]Indicator Data'!X184="No data","x",ROUND(IF(LOG('[1]Indicator Data'!X184)&gt;CM$2,10,IF(LOG('[1]Indicator Data'!X184)&lt;CM$3,0,10-(CM$2-LOG('[1]Indicator Data'!X184))/(CM$2-CM$3)*10)),1))</f>
        <v>7.8</v>
      </c>
      <c r="CN183" s="47">
        <f>IF('[1]Indicator Data'!Y184="No data","x",ROUND(IF('[1]Indicator Data'!Y184&gt;CN$2,10,IF('[1]Indicator Data'!Y184&lt;CN$3,0,10-(CN$2-'[1]Indicator Data'!Y184)/(CN$2-CN$3)*10)),1))</f>
        <v>10</v>
      </c>
      <c r="CO183" s="47">
        <f>IF('[1]Indicator Data'!Z184="No data","x",ROUND(IF('[1]Indicator Data'!Z184&gt;CO$2,10,IF('[1]Indicator Data'!Z184&lt;CO$3,0,10-(CO$2-'[1]Indicator Data'!Z184)/(CO$2-CO$3)*10)),1))</f>
        <v>2.5</v>
      </c>
      <c r="CP183" s="47">
        <f>IF('[1]Indicator Data'!AA184="No data","x",ROUND(IF('[1]Indicator Data'!AA184&gt;CP$2,10,IF('[1]Indicator Data'!AA184&lt;CP$3,0,10-(CP$2-'[1]Indicator Data'!AA184)/(CP$2-CP$3)*10)),1))</f>
        <v>6.3</v>
      </c>
      <c r="CQ183" s="47">
        <f t="shared" si="211"/>
        <v>6.7</v>
      </c>
      <c r="CR183" s="47">
        <f t="shared" si="212"/>
        <v>7.3</v>
      </c>
      <c r="CS183" s="47">
        <f>IF('[1]Indicator Data'!AF184="No data","x",ROUND(IF('[1]Indicator Data'!AF184&gt;CS$2,10,IF('[1]Indicator Data'!AF184&lt;CS$3,0,10-(CS$2-'[1]Indicator Data'!AF184)/(CS$2-CS$3)*10)),1))</f>
        <v>5.4</v>
      </c>
      <c r="CT183" s="47">
        <f>IF('[1]Indicator Data'!AG184="No data","x",ROUND(IF('[1]Indicator Data'!AG184&gt;CT$2,10,IF('[1]Indicator Data'!AG184&lt;CT$3,0,10-(CT$2-'[1]Indicator Data'!AG184)/(CT$2-CT$3)*10)),1))</f>
        <v>8</v>
      </c>
      <c r="CU183" s="47">
        <f t="shared" si="213"/>
        <v>6.7</v>
      </c>
      <c r="CV183" s="47">
        <f>IF('[1]Indicator Data'!AB184="No data","x",ROUND(IF('[1]Indicator Data'!AB184&gt;CV$2,10,IF('[1]Indicator Data'!AB184&lt;CV$3,0,10-(CV$2-'[1]Indicator Data'!AB184)/(CV$2-CV$3)*10)),1))</f>
        <v>1.9</v>
      </c>
      <c r="CW183" s="47">
        <f t="shared" si="214"/>
        <v>6.9</v>
      </c>
      <c r="CX183" s="48">
        <f>IF('[1]Indicator Data'!AD184="No data","x",'[1]Indicator Data'!AD184/'[1]Indicator Data'!$CA184)</f>
        <v>1.8670339520342798E-5</v>
      </c>
      <c r="CY183" s="47">
        <f t="shared" si="236"/>
        <v>9.8000000000000007</v>
      </c>
      <c r="CZ183" s="47">
        <f>IF('[1]Indicator Data'!AE184="No data","x",ROUND(IF('[1]Indicator Data'!AE184&gt;CZ$2,0,IF('[1]Indicator Data'!AE184&lt;CZ$3,10,(CZ$2-'[1]Indicator Data'!AE184)/(CZ$2-CZ$3)*10)),1))</f>
        <v>6</v>
      </c>
      <c r="DA183" s="47">
        <f t="shared" si="215"/>
        <v>7.9</v>
      </c>
      <c r="DB183" s="47">
        <f t="shared" si="216"/>
        <v>7.2</v>
      </c>
      <c r="DC183" s="49">
        <f t="shared" si="197"/>
        <v>8</v>
      </c>
      <c r="DD183" s="51">
        <f t="shared" si="198"/>
        <v>4.5</v>
      </c>
      <c r="DE183" s="47">
        <f>ROUND(IF('[1]Indicator Data'!AH184=0,0,IF('[1]Indicator Data'!AH184&gt;DE$2,10,IF('[1]Indicator Data'!AH184&lt;DE$3,0,10-(DE$2-'[1]Indicator Data'!AH184)/(DE$2-DE$3)*10))),1)</f>
        <v>5.6</v>
      </c>
      <c r="DF183" s="47">
        <f>ROUND(IF('[1]Indicator Data'!AI184=0,0,IF(LOG('[1]Indicator Data'!AI184)&gt;LOG(DF$2),10,IF(LOG('[1]Indicator Data'!AI184)&lt;LOG(DF$3),0,10-(LOG(DF$2)-LOG('[1]Indicator Data'!AI184))/(LOG(DF$2)-LOG(DF$3))*10))),1)</f>
        <v>7.5</v>
      </c>
      <c r="DG183" s="49">
        <f t="shared" si="199"/>
        <v>6.7</v>
      </c>
      <c r="DH183" s="47">
        <f>'[1]Indicator Data'!AJ184</f>
        <v>0</v>
      </c>
      <c r="DI183" s="47">
        <f>'[1]Indicator Data'!AK184</f>
        <v>0</v>
      </c>
      <c r="DJ183" s="49">
        <f t="shared" si="200"/>
        <v>0</v>
      </c>
      <c r="DK183" s="51">
        <f t="shared" si="201"/>
        <v>4.7</v>
      </c>
      <c r="DL183" s="20"/>
      <c r="DM183" s="52"/>
      <c r="DN183" s="6"/>
    </row>
    <row r="184" spans="1:118" x14ac:dyDescent="0.3">
      <c r="A184" s="44" t="str">
        <f>'[1]Indicator Data'!A185</f>
        <v>Ukraine</v>
      </c>
      <c r="B184" s="45" t="str">
        <f>'[1]Indicator Data'!B185</f>
        <v>UKR</v>
      </c>
      <c r="C184" s="46">
        <f>ROUND(IF('[1]Indicator Data'!C185=0,0.1,IF(LOG('[1]Indicator Data'!C185)&gt;C$2,10,IF(LOG('[1]Indicator Data'!C185)&lt;C$3,0,10-(C$2-LOG('[1]Indicator Data'!C185))/(C$2-C$3)*10))),1)</f>
        <v>6.9</v>
      </c>
      <c r="D184" s="47">
        <f>ROUND(IF('[1]Indicator Data'!D185=0,0.1,IF(LOG('[1]Indicator Data'!D185)&gt;D$2,10,IF(LOG('[1]Indicator Data'!D185)&lt;D$3,0,10-(D$2-LOG('[1]Indicator Data'!D185))/(D$2-D$3)*10))),1)</f>
        <v>0.1</v>
      </c>
      <c r="E184" s="47">
        <f t="shared" si="158"/>
        <v>4.3</v>
      </c>
      <c r="F184" s="47">
        <f>IF('[1]Indicator Data'!E185="No data",0.1,(ROUND(IF('[1]Indicator Data'!E185=0,0,IF(LOG('[1]Indicator Data'!E185)&gt;F$2,10,IF(LOG('[1]Indicator Data'!E185)&lt;F$3,0,10-(F$2-LOG('[1]Indicator Data'!E185))/(F$2-F$3)*10))),1)))</f>
        <v>8.6999999999999993</v>
      </c>
      <c r="G184" s="47">
        <f>ROUND(IF('[1]Indicator Data'!F185=0,0,IF(LOG('[1]Indicator Data'!F185)&gt;G$2,10,IF(LOG('[1]Indicator Data'!F185)&lt;G$3,0,10-(G$2-LOG('[1]Indicator Data'!F185))/(G$2-G$3)*10))),1)</f>
        <v>0</v>
      </c>
      <c r="H184" s="47">
        <f>ROUND(IF('[1]Indicator Data'!G185=0,0,IF(LOG('[1]Indicator Data'!G185)&gt;H$2,10,IF(LOG('[1]Indicator Data'!G185)&lt;H$3,0,10-(H$2-LOG('[1]Indicator Data'!G185))/(H$2-H$3)*10))),1)</f>
        <v>0</v>
      </c>
      <c r="I184" s="47">
        <f>ROUND(IF('[1]Indicator Data'!H185=0,0,IF(LOG('[1]Indicator Data'!H185)&gt;I$2,10,IF(LOG('[1]Indicator Data'!H185)&lt;I$3,0,10-(I$2-LOG('[1]Indicator Data'!H185))/(I$2-I$3)*10))),1)</f>
        <v>0</v>
      </c>
      <c r="J184" s="47">
        <f t="shared" si="159"/>
        <v>0</v>
      </c>
      <c r="K184" s="47">
        <f>ROUND(IF('[1]Indicator Data'!I185=0,0,IF(LOG('[1]Indicator Data'!I185)&gt;K$2,10,IF(LOG('[1]Indicator Data'!I185)&lt;K$3,0,10-(K$2-LOG('[1]Indicator Data'!I185))/(K$2-K$3)*10))),1)</f>
        <v>0</v>
      </c>
      <c r="L184" s="47">
        <f t="shared" si="160"/>
        <v>0</v>
      </c>
      <c r="M184" s="47">
        <f>ROUND(IF('[1]Indicator Data'!J185=0,0,IF(LOG('[1]Indicator Data'!J185)&gt;M$2,10,IF(LOG('[1]Indicator Data'!J185)&lt;M$3,0,10-(M$2-LOG('[1]Indicator Data'!J185))/(M$2-M$3)*10))),1)</f>
        <v>0</v>
      </c>
      <c r="N184" s="48">
        <f>'[1]Indicator Data'!C185/'[1]Indicator Data'!$CB185</f>
        <v>1.2423355932549151E-4</v>
      </c>
      <c r="O184" s="48">
        <f>'[1]Indicator Data'!D185/'[1]Indicator Data'!$CB185</f>
        <v>0</v>
      </c>
      <c r="P184" s="48">
        <f>IF(F184=0.1,"x",'[1]Indicator Data'!E185/'[1]Indicator Data'!$CB185)</f>
        <v>6.8732669723289876E-3</v>
      </c>
      <c r="Q184" s="48">
        <f>'[1]Indicator Data'!F185/'[1]Indicator Data'!$CB185</f>
        <v>0</v>
      </c>
      <c r="R184" s="48">
        <f>'[1]Indicator Data'!G185/'[1]Indicator Data'!$CB185</f>
        <v>0</v>
      </c>
      <c r="S184" s="48">
        <f>'[1]Indicator Data'!H185/'[1]Indicator Data'!$CB185</f>
        <v>0</v>
      </c>
      <c r="T184" s="48">
        <f>'[1]Indicator Data'!I185/'[1]Indicator Data'!$CB185</f>
        <v>0</v>
      </c>
      <c r="U184" s="48">
        <f>'[1]Indicator Data'!J185/'[1]Indicator Data'!$CB185</f>
        <v>0</v>
      </c>
      <c r="V184" s="47">
        <f t="shared" si="217"/>
        <v>0.6</v>
      </c>
      <c r="W184" s="47">
        <f t="shared" si="218"/>
        <v>0</v>
      </c>
      <c r="X184" s="47">
        <f t="shared" si="163"/>
        <v>0.3</v>
      </c>
      <c r="Y184" s="47">
        <f t="shared" si="219"/>
        <v>4.5999999999999996</v>
      </c>
      <c r="Z184" s="47">
        <f t="shared" si="220"/>
        <v>0</v>
      </c>
      <c r="AA184" s="47">
        <f t="shared" si="221"/>
        <v>0</v>
      </c>
      <c r="AB184" s="47">
        <f t="shared" si="222"/>
        <v>0</v>
      </c>
      <c r="AC184" s="47">
        <f t="shared" si="168"/>
        <v>0</v>
      </c>
      <c r="AD184" s="47">
        <f t="shared" si="223"/>
        <v>0</v>
      </c>
      <c r="AE184" s="47">
        <f t="shared" si="170"/>
        <v>0</v>
      </c>
      <c r="AF184" s="47">
        <f t="shared" si="224"/>
        <v>0</v>
      </c>
      <c r="AG184" s="47">
        <f>ROUND(IF('[1]Indicator Data'!K185=0,0,IF('[1]Indicator Data'!K185&gt;AG$2,10,IF('[1]Indicator Data'!K185&lt;AG$3,0,10-(AG$2-'[1]Indicator Data'!K185)/(AG$2-AG$3)*10))),1)</f>
        <v>1</v>
      </c>
      <c r="AH184" s="47">
        <f t="shared" si="225"/>
        <v>3.8</v>
      </c>
      <c r="AI184" s="47">
        <f t="shared" si="225"/>
        <v>0.1</v>
      </c>
      <c r="AJ184" s="47">
        <f t="shared" si="226"/>
        <v>0</v>
      </c>
      <c r="AK184" s="47">
        <f t="shared" si="226"/>
        <v>0</v>
      </c>
      <c r="AL184" s="47">
        <f t="shared" si="174"/>
        <v>0</v>
      </c>
      <c r="AM184" s="47">
        <f t="shared" si="175"/>
        <v>0</v>
      </c>
      <c r="AN184" s="47">
        <f t="shared" si="176"/>
        <v>0</v>
      </c>
      <c r="AO184" s="49">
        <f t="shared" si="177"/>
        <v>2.5</v>
      </c>
      <c r="AP184" s="49">
        <f t="shared" si="202"/>
        <v>7.1</v>
      </c>
      <c r="AQ184" s="49">
        <f t="shared" si="178"/>
        <v>0</v>
      </c>
      <c r="AR184" s="49">
        <f t="shared" si="179"/>
        <v>0</v>
      </c>
      <c r="AS184" s="47">
        <f t="shared" si="180"/>
        <v>0.5</v>
      </c>
      <c r="AT184" s="47">
        <f>IF('[1]Indicator Data'!L185="No data","x",IF('[1]Indicator Data'!CC185&lt;1000,"x",ROUND((IF('[1]Indicator Data'!L185&gt;AT$2,10,IF('[1]Indicator Data'!L185&lt;AT$3,0,10-(AT$2-'[1]Indicator Data'!L185)/(AT$2-AT$3)*10))),1)))</f>
        <v>4.8</v>
      </c>
      <c r="AU184" s="49">
        <f t="shared" si="181"/>
        <v>2.7</v>
      </c>
      <c r="AV184" s="47">
        <f>IF('[1]Indicator Data'!M185="No data","x",ROUND(IF('[1]Indicator Data'!M185=0,0,IF(LOG('[1]Indicator Data'!M185)&gt;AV$2,10,IF(LOG('[1]Indicator Data'!M185)&lt;AV$3,0,10-(AV$2-LOG('[1]Indicator Data'!M185))/(AV$2-AV$3)*10))),1))</f>
        <v>9.1</v>
      </c>
      <c r="AW184" s="48">
        <f>IF(AV184="x","x",'[1]Indicator Data'!M185/'[1]Indicator Data'!$CB185)</f>
        <v>0.53009439114460133</v>
      </c>
      <c r="AX184" s="47">
        <f t="shared" si="227"/>
        <v>5.9</v>
      </c>
      <c r="AY184" s="47">
        <f t="shared" si="203"/>
        <v>7.9</v>
      </c>
      <c r="AZ184" s="47" t="str">
        <f>IF('[1]Indicator Data'!N185="No data","x",ROUND(IF('[1]Indicator Data'!N185=0,0,IF(LOG('[1]Indicator Data'!N185)&gt;AZ$2,10,IF(LOG('[1]Indicator Data'!N185)&lt;AZ$3,0,10-(AZ$2-LOG('[1]Indicator Data'!N185))/(AZ$2-AZ$3)*10))),1))</f>
        <v>x</v>
      </c>
      <c r="BA184" s="48" t="str">
        <f>IF(AZ184="x","x",'[1]Indicator Data'!N185/'[1]Indicator Data'!$CB185)</f>
        <v>x</v>
      </c>
      <c r="BB184" s="47" t="str">
        <f t="shared" si="228"/>
        <v>x</v>
      </c>
      <c r="BC184" s="47" t="str">
        <f t="shared" si="204"/>
        <v>x</v>
      </c>
      <c r="BD184" s="47" t="str">
        <f>IF('[1]Indicator Data'!O185="No data","x",ROUND(IF('[1]Indicator Data'!O185=0,0,IF(LOG('[1]Indicator Data'!O185)&gt;BD$2,10,IF(LOG('[1]Indicator Data'!O185)&lt;BD$3,0,10-(BD$2-LOG('[1]Indicator Data'!O185))/(BD$2-BD$3)*10))),1))</f>
        <v>x</v>
      </c>
      <c r="BE184" s="48" t="str">
        <f>IF(BD184="x","x",'[1]Indicator Data'!O185/'[1]Indicator Data'!$CB185)</f>
        <v>x</v>
      </c>
      <c r="BF184" s="47" t="str">
        <f t="shared" si="229"/>
        <v>x</v>
      </c>
      <c r="BG184" s="47" t="str">
        <f t="shared" si="205"/>
        <v>x</v>
      </c>
      <c r="BH184" s="47" t="str">
        <f>IF('[1]Indicator Data'!P185="No data","x",ROUND(IF('[1]Indicator Data'!P185=0,0,IF(LOG('[1]Indicator Data'!P185)&gt;BH$2,10,IF(LOG('[1]Indicator Data'!P185)&lt;BH$3,0,10-(BH$2-LOG('[1]Indicator Data'!P185))/(BH$2-BH$3)*10))),1))</f>
        <v>x</v>
      </c>
      <c r="BI184" s="48" t="str">
        <f>IF(BH184="x","x",'[1]Indicator Data'!P185/'[1]Indicator Data'!$CB185)</f>
        <v>x</v>
      </c>
      <c r="BJ184" s="47" t="str">
        <f t="shared" si="230"/>
        <v>x</v>
      </c>
      <c r="BK184" s="47" t="str">
        <f t="shared" si="206"/>
        <v>x</v>
      </c>
      <c r="BL184" s="47">
        <f t="shared" si="207"/>
        <v>7.9</v>
      </c>
      <c r="BM184" s="47">
        <f>ROUND(IF('[1]Indicator Data'!Q185=0,0,IF(LOG('[1]Indicator Data'!Q185)&gt;BM$2,10,IF(LOG('[1]Indicator Data'!Q185)&lt;BM$3,0,10-(BM$2-LOG('[1]Indicator Data'!Q185))/(BM$2-BM$3)*10))),1)</f>
        <v>0</v>
      </c>
      <c r="BN184" s="50">
        <f>'[1]Indicator Data'!R185</f>
        <v>0</v>
      </c>
      <c r="BO184" s="47">
        <f t="shared" si="231"/>
        <v>0</v>
      </c>
      <c r="BP184" s="47">
        <f t="shared" si="187"/>
        <v>0</v>
      </c>
      <c r="BQ184" s="47">
        <f>ROUND(IF('[1]Indicator Data'!S185=0,0,IF(LOG('[1]Indicator Data'!S185)&gt;BQ$2,10,IF(LOG('[1]Indicator Data'!S185)&lt;BQ$3,0,10-(BQ$2-LOG('[1]Indicator Data'!S185))/(BQ$2-BQ$3)*10))),1)</f>
        <v>0</v>
      </c>
      <c r="BR184" s="50">
        <f>'[1]Indicator Data'!T185</f>
        <v>0</v>
      </c>
      <c r="BS184" s="47">
        <f t="shared" si="232"/>
        <v>0</v>
      </c>
      <c r="BT184" s="47">
        <f t="shared" si="189"/>
        <v>0</v>
      </c>
      <c r="BU184" s="47">
        <f t="shared" si="190"/>
        <v>0</v>
      </c>
      <c r="BV184" s="47">
        <f>ROUND(IF('[1]Indicator Data'!U185=0,0,IF(LOG('[1]Indicator Data'!U185)&gt;BV$2,10,IF(LOG('[1]Indicator Data'!U185)&lt;BV$3,0,10-(BV$2-LOG('[1]Indicator Data'!U185))/(BV$2-BV$3)*10))),1)</f>
        <v>0</v>
      </c>
      <c r="BW184" s="48">
        <f>'[1]Indicator Data'!U185/'[1]Indicator Data'!$CB185</f>
        <v>0</v>
      </c>
      <c r="BX184" s="47">
        <f t="shared" si="233"/>
        <v>0</v>
      </c>
      <c r="BY184" s="47">
        <f t="shared" si="208"/>
        <v>0</v>
      </c>
      <c r="BZ184" s="47">
        <f>ROUND(IF('[1]Indicator Data'!V185=0,0,IF(LOG('[1]Indicator Data'!V185)&gt;BZ$2,10,IF(LOG('[1]Indicator Data'!V185)&lt;BZ$3,0,10-(BZ$2-LOG('[1]Indicator Data'!V185))/(BZ$2-BZ$3)*10))),1)</f>
        <v>0</v>
      </c>
      <c r="CA184" s="48">
        <f>IF('[1]Indicator Data'!V185/'[1]Indicator Data'!$CB185&gt;1,1,'[1]Indicator Data'!V185/'[1]Indicator Data'!$CB185)</f>
        <v>0</v>
      </c>
      <c r="CB184" s="47">
        <f t="shared" si="234"/>
        <v>0</v>
      </c>
      <c r="CC184" s="47">
        <f t="shared" si="209"/>
        <v>0</v>
      </c>
      <c r="CD184" s="47">
        <f>ROUND(IF('[1]Indicator Data'!W185=0,0,IF(LOG('[1]Indicator Data'!W185)&gt;CD$2,10,IF(LOG('[1]Indicator Data'!W185)&lt;CD$3,0,10-(CD$2-LOG('[1]Indicator Data'!W185))/(CD$2-CD$3)*10))),1)</f>
        <v>0</v>
      </c>
      <c r="CE184" s="48">
        <f>'[1]Indicator Data'!W185/'[1]Indicator Data'!$CB185</f>
        <v>0</v>
      </c>
      <c r="CF184" s="47">
        <f t="shared" si="235"/>
        <v>0</v>
      </c>
      <c r="CG184" s="47">
        <f t="shared" si="210"/>
        <v>0</v>
      </c>
      <c r="CH184" s="47">
        <f t="shared" si="194"/>
        <v>0</v>
      </c>
      <c r="CI184" s="47">
        <f>IF('[1]Indicator Data'!BR185="No data","x",ROUND(IF('[1]Indicator Data'!BR185&gt;CI$2,0,IF('[1]Indicator Data'!BR185&lt;CI$3,10,(CI$2-'[1]Indicator Data'!BR185)/(CI$2-CI$3)*10)),1))</f>
        <v>0.4</v>
      </c>
      <c r="CJ184" s="47">
        <f>IF('[1]Indicator Data'!BS185="No data","x",ROUND(IF('[1]Indicator Data'!BS185&gt;CJ$2,0,IF('[1]Indicator Data'!BS185&lt;CJ$3,10,(CJ$2-'[1]Indicator Data'!BS185)/(CJ$2-CJ$3)*10)),1))</f>
        <v>1</v>
      </c>
      <c r="CK184" s="47" t="str">
        <f>IF('[1]Indicator Data'!AC185="No data","x",ROUND(IF('[1]Indicator Data'!AC185&gt;CK$2,0,IF('[1]Indicator Data'!AC185&lt;CK$3,10,(CK$2-'[1]Indicator Data'!AC185)/(CK$2-CK$3)*10)),1))</f>
        <v>x</v>
      </c>
      <c r="CL184" s="47">
        <f t="shared" si="195"/>
        <v>0.7</v>
      </c>
      <c r="CM184" s="47">
        <f>IF('[1]Indicator Data'!X185="No data","x",ROUND(IF(LOG('[1]Indicator Data'!X185)&gt;CM$2,10,IF(LOG('[1]Indicator Data'!X185)&lt;CM$3,0,10-(CM$2-LOG('[1]Indicator Data'!X185))/(CM$2-CM$3)*10)),1))</f>
        <v>6.3</v>
      </c>
      <c r="CN184" s="47">
        <f>IF('[1]Indicator Data'!Y185="No data","x",ROUND(IF('[1]Indicator Data'!Y185&gt;CN$2,10,IF('[1]Indicator Data'!Y185&lt;CN$3,0,10-(CN$2-'[1]Indicator Data'!Y185)/(CN$2-CN$3)*10)),1))</f>
        <v>0</v>
      </c>
      <c r="CO184" s="47">
        <f>IF('[1]Indicator Data'!Z185="No data","x",ROUND(IF('[1]Indicator Data'!Z185&gt;CO$2,10,IF('[1]Indicator Data'!Z185&lt;CO$3,0,10-(CO$2-'[1]Indicator Data'!Z185)/(CO$2-CO$3)*10)),1))</f>
        <v>7</v>
      </c>
      <c r="CP184" s="47" t="str">
        <f>IF('[1]Indicator Data'!AA185="No data","x",ROUND(IF('[1]Indicator Data'!AA185&gt;CP$2,10,IF('[1]Indicator Data'!AA185&lt;CP$3,0,10-(CP$2-'[1]Indicator Data'!AA185)/(CP$2-CP$3)*10)),1))</f>
        <v>x</v>
      </c>
      <c r="CQ184" s="47">
        <f t="shared" si="211"/>
        <v>4.4000000000000004</v>
      </c>
      <c r="CR184" s="47">
        <f t="shared" si="212"/>
        <v>3.2</v>
      </c>
      <c r="CS184" s="47">
        <f>IF('[1]Indicator Data'!AF185="No data","x",ROUND(IF('[1]Indicator Data'!AF185&gt;CS$2,10,IF('[1]Indicator Data'!AF185&lt;CS$3,0,10-(CS$2-'[1]Indicator Data'!AF185)/(CS$2-CS$3)*10)),1))</f>
        <v>2.1</v>
      </c>
      <c r="CT184" s="47">
        <f>IF('[1]Indicator Data'!AG185="No data","x",ROUND(IF('[1]Indicator Data'!AG185&gt;CT$2,10,IF('[1]Indicator Data'!AG185&lt;CT$3,0,10-(CT$2-'[1]Indicator Data'!AG185)/(CT$2-CT$3)*10)),1))</f>
        <v>0</v>
      </c>
      <c r="CU184" s="47">
        <f t="shared" si="213"/>
        <v>3.1</v>
      </c>
      <c r="CV184" s="47">
        <f>IF('[1]Indicator Data'!AB185="No data","x",ROUND(IF('[1]Indicator Data'!AB185&gt;CV$2,10,IF('[1]Indicator Data'!AB185&lt;CV$3,0,10-(CV$2-'[1]Indicator Data'!AB185)/(CV$2-CV$3)*10)),1))</f>
        <v>0</v>
      </c>
      <c r="CW184" s="47">
        <f t="shared" si="214"/>
        <v>0.5</v>
      </c>
      <c r="CX184" s="48">
        <f>IF('[1]Indicator Data'!AD185="No data","x",'[1]Indicator Data'!AD185/'[1]Indicator Data'!$CA185)</f>
        <v>3.78449060370045E-4</v>
      </c>
      <c r="CY184" s="47">
        <f t="shared" si="236"/>
        <v>6.2</v>
      </c>
      <c r="CZ184" s="47">
        <f>IF('[1]Indicator Data'!AE185="No data","x",ROUND(IF('[1]Indicator Data'!AE185&gt;CZ$2,0,IF('[1]Indicator Data'!AE185&lt;CZ$3,10,(CZ$2-'[1]Indicator Data'!AE185)/(CZ$2-CZ$3)*10)),1))</f>
        <v>4</v>
      </c>
      <c r="DA184" s="47">
        <f t="shared" si="215"/>
        <v>5.0999999999999996</v>
      </c>
      <c r="DB184" s="47">
        <f t="shared" si="216"/>
        <v>2.9</v>
      </c>
      <c r="DC184" s="49">
        <f t="shared" si="197"/>
        <v>4.2</v>
      </c>
      <c r="DD184" s="51">
        <f t="shared" si="198"/>
        <v>3.2</v>
      </c>
      <c r="DE184" s="47">
        <f>ROUND(IF('[1]Indicator Data'!AH185=0,0,IF('[1]Indicator Data'!AH185&gt;DE$2,10,IF('[1]Indicator Data'!AH185&lt;DE$3,0,10-(DE$2-'[1]Indicator Data'!AH185)/(DE$2-DE$3)*10))),1)</f>
        <v>9.8000000000000007</v>
      </c>
      <c r="DF184" s="47">
        <f>ROUND(IF('[1]Indicator Data'!AI185=0,0,IF(LOG('[1]Indicator Data'!AI185)&gt;LOG(DF$2),10,IF(LOG('[1]Indicator Data'!AI185)&lt;LOG(DF$3),0,10-(LOG(DF$2)-LOG('[1]Indicator Data'!AI185))/(LOG(DF$2)-LOG(DF$3))*10))),1)</f>
        <v>10</v>
      </c>
      <c r="DG184" s="49">
        <f t="shared" si="199"/>
        <v>9.9</v>
      </c>
      <c r="DH184" s="47">
        <f>'[1]Indicator Data'!AJ185</f>
        <v>0</v>
      </c>
      <c r="DI184" s="47">
        <f>'[1]Indicator Data'!AK185</f>
        <v>4</v>
      </c>
      <c r="DJ184" s="49">
        <f t="shared" si="200"/>
        <v>7</v>
      </c>
      <c r="DK184" s="51">
        <f t="shared" si="201"/>
        <v>7</v>
      </c>
      <c r="DL184" s="20"/>
      <c r="DM184" s="52"/>
      <c r="DN184" s="6"/>
    </row>
    <row r="185" spans="1:118" x14ac:dyDescent="0.3">
      <c r="A185" s="44" t="str">
        <f>'[1]Indicator Data'!A186</f>
        <v>United Arab Emirates</v>
      </c>
      <c r="B185" s="45" t="str">
        <f>'[1]Indicator Data'!B186</f>
        <v>ARE</v>
      </c>
      <c r="C185" s="46">
        <f>ROUND(IF('[1]Indicator Data'!C186=0,0.1,IF(LOG('[1]Indicator Data'!C186)&gt;C$2,10,IF(LOG('[1]Indicator Data'!C186)&lt;C$3,0,10-(C$2-LOG('[1]Indicator Data'!C186))/(C$2-C$3)*10))),1)</f>
        <v>0.1</v>
      </c>
      <c r="D185" s="47">
        <f>ROUND(IF('[1]Indicator Data'!D186=0,0.1,IF(LOG('[1]Indicator Data'!D186)&gt;D$2,10,IF(LOG('[1]Indicator Data'!D186)&lt;D$3,0,10-(D$2-LOG('[1]Indicator Data'!D186))/(D$2-D$3)*10))),1)</f>
        <v>0.1</v>
      </c>
      <c r="E185" s="47">
        <f t="shared" si="158"/>
        <v>0.1</v>
      </c>
      <c r="F185" s="47">
        <f>IF('[1]Indicator Data'!E186="No data",0.1,(ROUND(IF('[1]Indicator Data'!E186=0,0,IF(LOG('[1]Indicator Data'!E186)&gt;F$2,10,IF(LOG('[1]Indicator Data'!E186)&lt;F$3,0,10-(F$2-LOG('[1]Indicator Data'!E186))/(F$2-F$3)*10))),1)))</f>
        <v>5.7</v>
      </c>
      <c r="G185" s="47">
        <f>ROUND(IF('[1]Indicator Data'!F186=0,0,IF(LOG('[1]Indicator Data'!F186)&gt;G$2,10,IF(LOG('[1]Indicator Data'!F186)&lt;G$3,0,10-(G$2-LOG('[1]Indicator Data'!F186))/(G$2-G$3)*10))),1)</f>
        <v>6.4</v>
      </c>
      <c r="H185" s="47">
        <f>ROUND(IF('[1]Indicator Data'!G186=0,0,IF(LOG('[1]Indicator Data'!G186)&gt;H$2,10,IF(LOG('[1]Indicator Data'!G186)&lt;H$3,0,10-(H$2-LOG('[1]Indicator Data'!G186))/(H$2-H$3)*10))),1)</f>
        <v>2.4</v>
      </c>
      <c r="I185" s="47">
        <f>ROUND(IF('[1]Indicator Data'!H186=0,0,IF(LOG('[1]Indicator Data'!H186)&gt;I$2,10,IF(LOG('[1]Indicator Data'!H186)&lt;I$3,0,10-(I$2-LOG('[1]Indicator Data'!H186))/(I$2-I$3)*10))),1)</f>
        <v>0</v>
      </c>
      <c r="J185" s="47">
        <f t="shared" si="159"/>
        <v>1.3</v>
      </c>
      <c r="K185" s="47">
        <f>ROUND(IF('[1]Indicator Data'!I186=0,0,IF(LOG('[1]Indicator Data'!I186)&gt;K$2,10,IF(LOG('[1]Indicator Data'!I186)&lt;K$3,0,10-(K$2-LOG('[1]Indicator Data'!I186))/(K$2-K$3)*10))),1)</f>
        <v>4.5999999999999996</v>
      </c>
      <c r="L185" s="47">
        <f t="shared" si="160"/>
        <v>3.1</v>
      </c>
      <c r="M185" s="47">
        <f>ROUND(IF('[1]Indicator Data'!J186=0,0,IF(LOG('[1]Indicator Data'!J186)&gt;M$2,10,IF(LOG('[1]Indicator Data'!J186)&lt;M$3,0,10-(M$2-LOG('[1]Indicator Data'!J186))/(M$2-M$3)*10))),1)</f>
        <v>0</v>
      </c>
      <c r="N185" s="48">
        <f>'[1]Indicator Data'!C186/'[1]Indicator Data'!$CB186</f>
        <v>0</v>
      </c>
      <c r="O185" s="48">
        <f>'[1]Indicator Data'!D186/'[1]Indicator Data'!$CB186</f>
        <v>0</v>
      </c>
      <c r="P185" s="48">
        <f>IF(F185=0.1,"x",'[1]Indicator Data'!E186/'[1]Indicator Data'!$CB186)</f>
        <v>2.0101260136102007E-3</v>
      </c>
      <c r="Q185" s="48">
        <f>'[1]Indicator Data'!F186/'[1]Indicator Data'!$CB186</f>
        <v>7.2363038705203564E-6</v>
      </c>
      <c r="R185" s="48">
        <f>'[1]Indicator Data'!G186/'[1]Indicator Data'!$CB186</f>
        <v>1.0065379354782406E-4</v>
      </c>
      <c r="S185" s="48">
        <f>'[1]Indicator Data'!H186/'[1]Indicator Data'!$CB186</f>
        <v>0</v>
      </c>
      <c r="T185" s="48">
        <f>'[1]Indicator Data'!I186/'[1]Indicator Data'!$CB186</f>
        <v>2.1280770011846892E-4</v>
      </c>
      <c r="U185" s="48">
        <f>'[1]Indicator Data'!J186/'[1]Indicator Data'!$CB186</f>
        <v>0</v>
      </c>
      <c r="V185" s="47">
        <f t="shared" si="217"/>
        <v>0</v>
      </c>
      <c r="W185" s="47">
        <f t="shared" si="218"/>
        <v>0</v>
      </c>
      <c r="X185" s="47">
        <f t="shared" si="163"/>
        <v>0</v>
      </c>
      <c r="Y185" s="47">
        <f t="shared" si="219"/>
        <v>1.3</v>
      </c>
      <c r="Z185" s="47">
        <f t="shared" si="220"/>
        <v>7.5</v>
      </c>
      <c r="AA185" s="47">
        <f t="shared" si="221"/>
        <v>0.1</v>
      </c>
      <c r="AB185" s="47">
        <f t="shared" si="222"/>
        <v>0</v>
      </c>
      <c r="AC185" s="47">
        <f t="shared" si="168"/>
        <v>0.1</v>
      </c>
      <c r="AD185" s="47">
        <f t="shared" si="223"/>
        <v>0.2</v>
      </c>
      <c r="AE185" s="47">
        <f t="shared" si="170"/>
        <v>0.2</v>
      </c>
      <c r="AF185" s="47">
        <f t="shared" si="224"/>
        <v>0</v>
      </c>
      <c r="AG185" s="47">
        <f>ROUND(IF('[1]Indicator Data'!K186=0,0,IF('[1]Indicator Data'!K186&gt;AG$2,10,IF('[1]Indicator Data'!K186&lt;AG$3,0,10-(AG$2-'[1]Indicator Data'!K186)/(AG$2-AG$3)*10))),1)</f>
        <v>0</v>
      </c>
      <c r="AH185" s="47">
        <f t="shared" si="225"/>
        <v>0.1</v>
      </c>
      <c r="AI185" s="47">
        <f t="shared" si="225"/>
        <v>0.1</v>
      </c>
      <c r="AJ185" s="47">
        <f t="shared" si="226"/>
        <v>1.3</v>
      </c>
      <c r="AK185" s="47">
        <f t="shared" si="226"/>
        <v>0</v>
      </c>
      <c r="AL185" s="47">
        <f t="shared" si="174"/>
        <v>0.7</v>
      </c>
      <c r="AM185" s="47">
        <f t="shared" si="175"/>
        <v>2.4</v>
      </c>
      <c r="AN185" s="47">
        <f t="shared" si="176"/>
        <v>0</v>
      </c>
      <c r="AO185" s="49">
        <f t="shared" si="177"/>
        <v>0.1</v>
      </c>
      <c r="AP185" s="49">
        <f t="shared" si="202"/>
        <v>3.8</v>
      </c>
      <c r="AQ185" s="49">
        <f t="shared" si="178"/>
        <v>7</v>
      </c>
      <c r="AR185" s="49">
        <f t="shared" si="179"/>
        <v>1.8</v>
      </c>
      <c r="AS185" s="47">
        <f t="shared" si="180"/>
        <v>0</v>
      </c>
      <c r="AT185" s="47">
        <f>IF('[1]Indicator Data'!L186="No data","x",IF('[1]Indicator Data'!CC186&lt;1000,"x",ROUND((IF('[1]Indicator Data'!L186&gt;AT$2,10,IF('[1]Indicator Data'!L186&lt;AT$3,0,10-(AT$2-'[1]Indicator Data'!L186)/(AT$2-AT$3)*10))),1)))</f>
        <v>10</v>
      </c>
      <c r="AU185" s="49">
        <f t="shared" si="181"/>
        <v>5</v>
      </c>
      <c r="AV185" s="47">
        <f>IF('[1]Indicator Data'!M186="No data","x",ROUND(IF('[1]Indicator Data'!M186=0,0,IF(LOG('[1]Indicator Data'!M186)&gt;AV$2,10,IF(LOG('[1]Indicator Data'!M186)&lt;AV$3,0,10-(AV$2-LOG('[1]Indicator Data'!M186))/(AV$2-AV$3)*10))),1))</f>
        <v>8.1</v>
      </c>
      <c r="AW185" s="48">
        <f>IF(AV185="x","x",'[1]Indicator Data'!M186/'[1]Indicator Data'!$CB186)</f>
        <v>0.51435992203339154</v>
      </c>
      <c r="AX185" s="47">
        <f t="shared" si="227"/>
        <v>5.7</v>
      </c>
      <c r="AY185" s="47">
        <f t="shared" si="203"/>
        <v>7.1</v>
      </c>
      <c r="AZ185" s="47" t="str">
        <f>IF('[1]Indicator Data'!N186="No data","x",ROUND(IF('[1]Indicator Data'!N186=0,0,IF(LOG('[1]Indicator Data'!N186)&gt;AZ$2,10,IF(LOG('[1]Indicator Data'!N186)&lt;AZ$3,0,10-(AZ$2-LOG('[1]Indicator Data'!N186))/(AZ$2-AZ$3)*10))),1))</f>
        <v>x</v>
      </c>
      <c r="BA185" s="48" t="str">
        <f>IF(AZ185="x","x",'[1]Indicator Data'!N186/'[1]Indicator Data'!$CB186)</f>
        <v>x</v>
      </c>
      <c r="BB185" s="47" t="str">
        <f t="shared" si="228"/>
        <v>x</v>
      </c>
      <c r="BC185" s="47" t="str">
        <f t="shared" si="204"/>
        <v>x</v>
      </c>
      <c r="BD185" s="47" t="str">
        <f>IF('[1]Indicator Data'!O186="No data","x",ROUND(IF('[1]Indicator Data'!O186=0,0,IF(LOG('[1]Indicator Data'!O186)&gt;BD$2,10,IF(LOG('[1]Indicator Data'!O186)&lt;BD$3,0,10-(BD$2-LOG('[1]Indicator Data'!O186))/(BD$2-BD$3)*10))),1))</f>
        <v>x</v>
      </c>
      <c r="BE185" s="48" t="str">
        <f>IF(BD185="x","x",'[1]Indicator Data'!O186/'[1]Indicator Data'!$CB186)</f>
        <v>x</v>
      </c>
      <c r="BF185" s="47" t="str">
        <f t="shared" si="229"/>
        <v>x</v>
      </c>
      <c r="BG185" s="47" t="str">
        <f t="shared" si="205"/>
        <v>x</v>
      </c>
      <c r="BH185" s="47" t="str">
        <f>IF('[1]Indicator Data'!P186="No data","x",ROUND(IF('[1]Indicator Data'!P186=0,0,IF(LOG('[1]Indicator Data'!P186)&gt;BH$2,10,IF(LOG('[1]Indicator Data'!P186)&lt;BH$3,0,10-(BH$2-LOG('[1]Indicator Data'!P186))/(BH$2-BH$3)*10))),1))</f>
        <v>x</v>
      </c>
      <c r="BI185" s="48" t="str">
        <f>IF(BH185="x","x",'[1]Indicator Data'!P186/'[1]Indicator Data'!$CB186)</f>
        <v>x</v>
      </c>
      <c r="BJ185" s="47" t="str">
        <f t="shared" si="230"/>
        <v>x</v>
      </c>
      <c r="BK185" s="47" t="str">
        <f t="shared" si="206"/>
        <v>x</v>
      </c>
      <c r="BL185" s="47">
        <f t="shared" si="207"/>
        <v>7.1</v>
      </c>
      <c r="BM185" s="47">
        <f>ROUND(IF('[1]Indicator Data'!Q186=0,0,IF(LOG('[1]Indicator Data'!Q186)&gt;BM$2,10,IF(LOG('[1]Indicator Data'!Q186)&lt;BM$3,0,10-(BM$2-LOG('[1]Indicator Data'!Q186))/(BM$2-BM$3)*10))),1)</f>
        <v>0</v>
      </c>
      <c r="BN185" s="50">
        <f>'[1]Indicator Data'!R186</f>
        <v>0</v>
      </c>
      <c r="BO185" s="47">
        <f t="shared" si="231"/>
        <v>0</v>
      </c>
      <c r="BP185" s="47">
        <f t="shared" si="187"/>
        <v>0</v>
      </c>
      <c r="BQ185" s="47">
        <f>ROUND(IF('[1]Indicator Data'!S186=0,0,IF(LOG('[1]Indicator Data'!S186)&gt;BQ$2,10,IF(LOG('[1]Indicator Data'!S186)&lt;BQ$3,0,10-(BQ$2-LOG('[1]Indicator Data'!S186))/(BQ$2-BQ$3)*10))),1)</f>
        <v>0</v>
      </c>
      <c r="BR185" s="50">
        <f>'[1]Indicator Data'!T186</f>
        <v>0</v>
      </c>
      <c r="BS185" s="47">
        <f t="shared" si="232"/>
        <v>0</v>
      </c>
      <c r="BT185" s="47">
        <f t="shared" si="189"/>
        <v>0</v>
      </c>
      <c r="BU185" s="47">
        <f t="shared" si="190"/>
        <v>0</v>
      </c>
      <c r="BV185" s="47">
        <f>ROUND(IF('[1]Indicator Data'!U186=0,0,IF(LOG('[1]Indicator Data'!U186)&gt;BV$2,10,IF(LOG('[1]Indicator Data'!U186)&lt;BV$3,0,10-(BV$2-LOG('[1]Indicator Data'!U186))/(BV$2-BV$3)*10))),1)</f>
        <v>7.9</v>
      </c>
      <c r="BW185" s="48">
        <f>'[1]Indicator Data'!U186/'[1]Indicator Data'!$CB186</f>
        <v>0.36687995007967372</v>
      </c>
      <c r="BX185" s="47">
        <f t="shared" si="233"/>
        <v>4.0999999999999996</v>
      </c>
      <c r="BY185" s="47">
        <f t="shared" si="208"/>
        <v>6.4</v>
      </c>
      <c r="BZ185" s="47">
        <f>ROUND(IF('[1]Indicator Data'!V186=0,0,IF(LOG('[1]Indicator Data'!V186)&gt;BZ$2,10,IF(LOG('[1]Indicator Data'!V186)&lt;BZ$3,0,10-(BZ$2-LOG('[1]Indicator Data'!V186))/(BZ$2-BZ$3)*10))),1)</f>
        <v>8.3000000000000007</v>
      </c>
      <c r="CA185" s="48">
        <f>IF('[1]Indicator Data'!V186/'[1]Indicator Data'!$CB186&gt;1,1,'[1]Indicator Data'!V186/'[1]Indicator Data'!$CB186)</f>
        <v>0.75609000559919548</v>
      </c>
      <c r="CB185" s="47">
        <f t="shared" si="234"/>
        <v>7.6</v>
      </c>
      <c r="CC185" s="47">
        <f t="shared" si="209"/>
        <v>8</v>
      </c>
      <c r="CD185" s="47">
        <f>ROUND(IF('[1]Indicator Data'!W186=0,0,IF(LOG('[1]Indicator Data'!W186)&gt;CD$2,10,IF(LOG('[1]Indicator Data'!W186)&lt;CD$3,0,10-(CD$2-LOG('[1]Indicator Data'!W186))/(CD$2-CD$3)*10))),1)</f>
        <v>8.4</v>
      </c>
      <c r="CE185" s="48">
        <f>'[1]Indicator Data'!W186/'[1]Indicator Data'!$CB186</f>
        <v>0.82092754147095459</v>
      </c>
      <c r="CF185" s="47">
        <f t="shared" si="235"/>
        <v>8.1999999999999993</v>
      </c>
      <c r="CG185" s="47">
        <f t="shared" si="210"/>
        <v>8.3000000000000007</v>
      </c>
      <c r="CH185" s="47">
        <f t="shared" si="194"/>
        <v>6.5</v>
      </c>
      <c r="CI185" s="47">
        <f>IF('[1]Indicator Data'!BR186="No data","x",ROUND(IF('[1]Indicator Data'!BR186&gt;CI$2,0,IF('[1]Indicator Data'!BR186&lt;CI$3,10,(CI$2-'[1]Indicator Data'!BR186)/(CI$2-CI$3)*10)),1))</f>
        <v>0.2</v>
      </c>
      <c r="CJ185" s="47">
        <f>IF('[1]Indicator Data'!BS186="No data","x",ROUND(IF('[1]Indicator Data'!BS186&gt;CJ$2,0,IF('[1]Indicator Data'!BS186&lt;CJ$3,10,(CJ$2-'[1]Indicator Data'!BS186)/(CJ$2-CJ$3)*10)),1))</f>
        <v>0.3</v>
      </c>
      <c r="CK185" s="47" t="str">
        <f>IF('[1]Indicator Data'!AC186="No data","x",ROUND(IF('[1]Indicator Data'!AC186&gt;CK$2,0,IF('[1]Indicator Data'!AC186&lt;CK$3,10,(CK$2-'[1]Indicator Data'!AC186)/(CK$2-CK$3)*10)),1))</f>
        <v>x</v>
      </c>
      <c r="CL185" s="47">
        <f t="shared" si="195"/>
        <v>0.3</v>
      </c>
      <c r="CM185" s="47">
        <f>IF('[1]Indicator Data'!X186="No data","x",ROUND(IF(LOG('[1]Indicator Data'!X186)&gt;CM$2,10,IF(LOG('[1]Indicator Data'!X186)&lt;CM$3,0,10-(CM$2-LOG('[1]Indicator Data'!X186))/(CM$2-CM$3)*10)),1))</f>
        <v>7.1</v>
      </c>
      <c r="CN185" s="47">
        <f>IF('[1]Indicator Data'!Y186="No data","x",ROUND(IF('[1]Indicator Data'!Y186&gt;CN$2,10,IF('[1]Indicator Data'!Y186&lt;CN$3,0,10-(CN$2-'[1]Indicator Data'!Y186)/(CN$2-CN$3)*10)),1))</f>
        <v>3</v>
      </c>
      <c r="CO185" s="47">
        <f>IF('[1]Indicator Data'!Z186="No data","x",ROUND(IF('[1]Indicator Data'!Z186&gt;CO$2,10,IF('[1]Indicator Data'!Z186&lt;CO$3,0,10-(CO$2-'[1]Indicator Data'!Z186)/(CO$2-CO$3)*10)),1))</f>
        <v>8.6999999999999993</v>
      </c>
      <c r="CP185" s="47" t="str">
        <f>IF('[1]Indicator Data'!AA186="No data","x",ROUND(IF('[1]Indicator Data'!AA186&gt;CP$2,10,IF('[1]Indicator Data'!AA186&lt;CP$3,0,10-(CP$2-'[1]Indicator Data'!AA186)/(CP$2-CP$3)*10)),1))</f>
        <v>x</v>
      </c>
      <c r="CQ185" s="47">
        <f t="shared" si="211"/>
        <v>6.3</v>
      </c>
      <c r="CR185" s="47">
        <f t="shared" si="212"/>
        <v>4.3</v>
      </c>
      <c r="CS185" s="47" t="str">
        <f>IF('[1]Indicator Data'!AF186="No data","x",ROUND(IF('[1]Indicator Data'!AF186&gt;CS$2,10,IF('[1]Indicator Data'!AF186&lt;CS$3,0,10-(CS$2-'[1]Indicator Data'!AF186)/(CS$2-CS$3)*10)),1))</f>
        <v>x</v>
      </c>
      <c r="CT185" s="47">
        <f>IF('[1]Indicator Data'!AG186="No data","x",ROUND(IF('[1]Indicator Data'!AG186&gt;CT$2,10,IF('[1]Indicator Data'!AG186&lt;CT$3,0,10-(CT$2-'[1]Indicator Data'!AG186)/(CT$2-CT$3)*10)),1))</f>
        <v>0</v>
      </c>
      <c r="CU185" s="47">
        <f t="shared" si="213"/>
        <v>4.7</v>
      </c>
      <c r="CV185" s="47">
        <f>IF('[1]Indicator Data'!AB186="No data","x",ROUND(IF('[1]Indicator Data'!AB186&gt;CV$2,10,IF('[1]Indicator Data'!AB186&lt;CV$3,0,10-(CV$2-'[1]Indicator Data'!AB186)/(CV$2-CV$3)*10)),1))</f>
        <v>0</v>
      </c>
      <c r="CW185" s="47">
        <f t="shared" si="214"/>
        <v>0.2</v>
      </c>
      <c r="CX185" s="48">
        <f>IF('[1]Indicator Data'!AD186="No data","x",'[1]Indicator Data'!AD186/'[1]Indicator Data'!$CA186)</f>
        <v>1.2466634312060178E-4</v>
      </c>
      <c r="CY185" s="47">
        <f t="shared" si="236"/>
        <v>8.8000000000000007</v>
      </c>
      <c r="CZ185" s="47">
        <f>IF('[1]Indicator Data'!AE186="No data","x",ROUND(IF('[1]Indicator Data'!AE186&gt;CZ$2,0,IF('[1]Indicator Data'!AE186&lt;CZ$3,10,(CZ$2-'[1]Indicator Data'!AE186)/(CZ$2-CZ$3)*10)),1))</f>
        <v>0</v>
      </c>
      <c r="DA185" s="47">
        <f t="shared" si="215"/>
        <v>4.4000000000000004</v>
      </c>
      <c r="DB185" s="47">
        <f t="shared" si="216"/>
        <v>3.1</v>
      </c>
      <c r="DC185" s="49">
        <f t="shared" si="197"/>
        <v>5.5</v>
      </c>
      <c r="DD185" s="51">
        <f t="shared" si="198"/>
        <v>4.2</v>
      </c>
      <c r="DE185" s="47">
        <f>ROUND(IF('[1]Indicator Data'!AH186=0,0,IF('[1]Indicator Data'!AH186&gt;DE$2,10,IF('[1]Indicator Data'!AH186&lt;DE$3,0,10-(DE$2-'[1]Indicator Data'!AH186)/(DE$2-DE$3)*10))),1)</f>
        <v>0</v>
      </c>
      <c r="DF185" s="47">
        <f>ROUND(IF('[1]Indicator Data'!AI186=0,0,IF(LOG('[1]Indicator Data'!AI186)&gt;LOG(DF$2),10,IF(LOG('[1]Indicator Data'!AI186)&lt;LOG(DF$3),0,10-(LOG(DF$2)-LOG('[1]Indicator Data'!AI186))/(LOG(DF$2)-LOG(DF$3))*10))),1)</f>
        <v>0</v>
      </c>
      <c r="DG185" s="49">
        <f t="shared" si="199"/>
        <v>0</v>
      </c>
      <c r="DH185" s="47">
        <f>'[1]Indicator Data'!AJ186</f>
        <v>0</v>
      </c>
      <c r="DI185" s="47">
        <f>'[1]Indicator Data'!AK186</f>
        <v>0</v>
      </c>
      <c r="DJ185" s="49">
        <f t="shared" si="200"/>
        <v>0</v>
      </c>
      <c r="DK185" s="51">
        <f t="shared" si="201"/>
        <v>0</v>
      </c>
      <c r="DL185" s="20"/>
      <c r="DM185" s="52"/>
      <c r="DN185" s="6"/>
    </row>
    <row r="186" spans="1:118" x14ac:dyDescent="0.3">
      <c r="A186" s="44" t="str">
        <f>'[1]Indicator Data'!A187</f>
        <v>United Kingdom</v>
      </c>
      <c r="B186" s="45" t="str">
        <f>'[1]Indicator Data'!B187</f>
        <v>GBR</v>
      </c>
      <c r="C186" s="46">
        <f>ROUND(IF('[1]Indicator Data'!C187=0,0.1,IF(LOG('[1]Indicator Data'!C187)&gt;C$2,10,IF(LOG('[1]Indicator Data'!C187)&lt;C$3,0,10-(C$2-LOG('[1]Indicator Data'!C187))/(C$2-C$3)*10))),1)</f>
        <v>2</v>
      </c>
      <c r="D186" s="47">
        <f>ROUND(IF('[1]Indicator Data'!D187=0,0.1,IF(LOG('[1]Indicator Data'!D187)&gt;D$2,10,IF(LOG('[1]Indicator Data'!D187)&lt;D$3,0,10-(D$2-LOG('[1]Indicator Data'!D187))/(D$2-D$3)*10))),1)</f>
        <v>0.1</v>
      </c>
      <c r="E186" s="47">
        <f t="shared" si="158"/>
        <v>1.1000000000000001</v>
      </c>
      <c r="F186" s="47">
        <f>IF('[1]Indicator Data'!E187="No data",0.1,(ROUND(IF('[1]Indicator Data'!E187=0,0,IF(LOG('[1]Indicator Data'!E187)&gt;F$2,10,IF(LOG('[1]Indicator Data'!E187)&lt;F$3,0,10-(F$2-LOG('[1]Indicator Data'!E187))/(F$2-F$3)*10))),1)))</f>
        <v>7.2</v>
      </c>
      <c r="G186" s="47">
        <f>ROUND(IF('[1]Indicator Data'!F187=0,0,IF(LOG('[1]Indicator Data'!F187)&gt;G$2,10,IF(LOG('[1]Indicator Data'!F187)&lt;G$3,0,10-(G$2-LOG('[1]Indicator Data'!F187))/(G$2-G$3)*10))),1)</f>
        <v>5.4</v>
      </c>
      <c r="H186" s="47">
        <f>ROUND(IF('[1]Indicator Data'!G187=0,0,IF(LOG('[1]Indicator Data'!G187)&gt;H$2,10,IF(LOG('[1]Indicator Data'!G187)&lt;H$3,0,10-(H$2-LOG('[1]Indicator Data'!G187))/(H$2-H$3)*10))),1)</f>
        <v>0</v>
      </c>
      <c r="I186" s="47">
        <f>ROUND(IF('[1]Indicator Data'!H187=0,0,IF(LOG('[1]Indicator Data'!H187)&gt;I$2,10,IF(LOG('[1]Indicator Data'!H187)&lt;I$3,0,10-(I$2-LOG('[1]Indicator Data'!H187))/(I$2-I$3)*10))),1)</f>
        <v>0</v>
      </c>
      <c r="J186" s="47">
        <f t="shared" si="159"/>
        <v>0</v>
      </c>
      <c r="K186" s="47">
        <f>ROUND(IF('[1]Indicator Data'!I187=0,0,IF(LOG('[1]Indicator Data'!I187)&gt;K$2,10,IF(LOG('[1]Indicator Data'!I187)&lt;K$3,0,10-(K$2-LOG('[1]Indicator Data'!I187))/(K$2-K$3)*10))),1)</f>
        <v>0</v>
      </c>
      <c r="L186" s="47">
        <f t="shared" si="160"/>
        <v>0</v>
      </c>
      <c r="M186" s="47">
        <f>ROUND(IF('[1]Indicator Data'!J187=0,0,IF(LOG('[1]Indicator Data'!J187)&gt;M$2,10,IF(LOG('[1]Indicator Data'!J187)&lt;M$3,0,10-(M$2-LOG('[1]Indicator Data'!J187))/(M$2-M$3)*10))),1)</f>
        <v>0</v>
      </c>
      <c r="N186" s="48">
        <f>'[1]Indicator Data'!C187/'[1]Indicator Data'!$CB187</f>
        <v>1.0048297630725225E-6</v>
      </c>
      <c r="O186" s="48">
        <f>'[1]Indicator Data'!D187/'[1]Indicator Data'!$CB187</f>
        <v>0</v>
      </c>
      <c r="P186" s="48">
        <f>IF(F186=0.1,"x",'[1]Indicator Data'!E187/'[1]Indicator Data'!$CB187)</f>
        <v>1.1879725331972368E-3</v>
      </c>
      <c r="Q186" s="48">
        <f>'[1]Indicator Data'!F187/'[1]Indicator Data'!$CB187</f>
        <v>2.8545761452081927E-7</v>
      </c>
      <c r="R186" s="48">
        <f>'[1]Indicator Data'!G187/'[1]Indicator Data'!$CB187</f>
        <v>0</v>
      </c>
      <c r="S186" s="48">
        <f>'[1]Indicator Data'!H187/'[1]Indicator Data'!$CB187</f>
        <v>0</v>
      </c>
      <c r="T186" s="48">
        <f>'[1]Indicator Data'!I187/'[1]Indicator Data'!$CB187</f>
        <v>0</v>
      </c>
      <c r="U186" s="48">
        <f>'[1]Indicator Data'!J187/'[1]Indicator Data'!$CB187</f>
        <v>0</v>
      </c>
      <c r="V186" s="47">
        <f t="shared" si="217"/>
        <v>0</v>
      </c>
      <c r="W186" s="47">
        <f t="shared" si="218"/>
        <v>0</v>
      </c>
      <c r="X186" s="47">
        <f t="shared" si="163"/>
        <v>0</v>
      </c>
      <c r="Y186" s="47">
        <f t="shared" si="219"/>
        <v>0.8</v>
      </c>
      <c r="Z186" s="47">
        <f t="shared" si="220"/>
        <v>4.3</v>
      </c>
      <c r="AA186" s="47">
        <f t="shared" si="221"/>
        <v>0</v>
      </c>
      <c r="AB186" s="47">
        <f t="shared" si="222"/>
        <v>0</v>
      </c>
      <c r="AC186" s="47">
        <f t="shared" si="168"/>
        <v>0</v>
      </c>
      <c r="AD186" s="47">
        <f t="shared" si="223"/>
        <v>0</v>
      </c>
      <c r="AE186" s="47">
        <f t="shared" si="170"/>
        <v>0</v>
      </c>
      <c r="AF186" s="47">
        <f t="shared" si="224"/>
        <v>0</v>
      </c>
      <c r="AG186" s="47">
        <f>ROUND(IF('[1]Indicator Data'!K187=0,0,IF('[1]Indicator Data'!K187&gt;AG$2,10,IF('[1]Indicator Data'!K187&lt;AG$3,0,10-(AG$2-'[1]Indicator Data'!K187)/(AG$2-AG$3)*10))),1)</f>
        <v>0</v>
      </c>
      <c r="AH186" s="47">
        <f t="shared" si="225"/>
        <v>1</v>
      </c>
      <c r="AI186" s="47">
        <f t="shared" si="225"/>
        <v>0.1</v>
      </c>
      <c r="AJ186" s="47">
        <f t="shared" si="226"/>
        <v>0</v>
      </c>
      <c r="AK186" s="47">
        <f t="shared" si="226"/>
        <v>0</v>
      </c>
      <c r="AL186" s="47">
        <f t="shared" si="174"/>
        <v>0</v>
      </c>
      <c r="AM186" s="47">
        <f t="shared" si="175"/>
        <v>0</v>
      </c>
      <c r="AN186" s="47">
        <f t="shared" si="176"/>
        <v>0</v>
      </c>
      <c r="AO186" s="49">
        <f t="shared" si="177"/>
        <v>0.6</v>
      </c>
      <c r="AP186" s="49">
        <f t="shared" si="202"/>
        <v>4.8</v>
      </c>
      <c r="AQ186" s="49">
        <f t="shared" si="178"/>
        <v>4.9000000000000004</v>
      </c>
      <c r="AR186" s="49">
        <f t="shared" si="179"/>
        <v>0</v>
      </c>
      <c r="AS186" s="47">
        <f t="shared" si="180"/>
        <v>0</v>
      </c>
      <c r="AT186" s="47">
        <f>IF('[1]Indicator Data'!L187="No data","x",IF('[1]Indicator Data'!CC187&lt;1000,"x",ROUND((IF('[1]Indicator Data'!L187&gt;AT$2,10,IF('[1]Indicator Data'!L187&lt;AT$3,0,10-(AT$2-'[1]Indicator Data'!L187)/(AT$2-AT$3)*10))),1)))</f>
        <v>1.9</v>
      </c>
      <c r="AU186" s="49">
        <f t="shared" si="181"/>
        <v>1</v>
      </c>
      <c r="AV186" s="47">
        <f>IF('[1]Indicator Data'!M187="No data","x",ROUND(IF('[1]Indicator Data'!M187=0,0,IF(LOG('[1]Indicator Data'!M187)&gt;AV$2,10,IF(LOG('[1]Indicator Data'!M187)&lt;AV$3,0,10-(AV$2-LOG('[1]Indicator Data'!M187))/(AV$2-AV$3)*10))),1))</f>
        <v>0</v>
      </c>
      <c r="AW186" s="48">
        <f>IF(AV186="x","x",'[1]Indicator Data'!M187/'[1]Indicator Data'!$CB187)</f>
        <v>0</v>
      </c>
      <c r="AX186" s="47">
        <f t="shared" si="227"/>
        <v>0</v>
      </c>
      <c r="AY186" s="47">
        <f t="shared" si="203"/>
        <v>0</v>
      </c>
      <c r="AZ186" s="47" t="str">
        <f>IF('[1]Indicator Data'!N187="No data","x",ROUND(IF('[1]Indicator Data'!N187=0,0,IF(LOG('[1]Indicator Data'!N187)&gt;AZ$2,10,IF(LOG('[1]Indicator Data'!N187)&lt;AZ$3,0,10-(AZ$2-LOG('[1]Indicator Data'!N187))/(AZ$2-AZ$3)*10))),1))</f>
        <v>x</v>
      </c>
      <c r="BA186" s="48" t="str">
        <f>IF(AZ186="x","x",'[1]Indicator Data'!N187/'[1]Indicator Data'!$CB187)</f>
        <v>x</v>
      </c>
      <c r="BB186" s="47" t="str">
        <f t="shared" si="228"/>
        <v>x</v>
      </c>
      <c r="BC186" s="47" t="str">
        <f t="shared" si="204"/>
        <v>x</v>
      </c>
      <c r="BD186" s="47" t="str">
        <f>IF('[1]Indicator Data'!O187="No data","x",ROUND(IF('[1]Indicator Data'!O187=0,0,IF(LOG('[1]Indicator Data'!O187)&gt;BD$2,10,IF(LOG('[1]Indicator Data'!O187)&lt;BD$3,0,10-(BD$2-LOG('[1]Indicator Data'!O187))/(BD$2-BD$3)*10))),1))</f>
        <v>x</v>
      </c>
      <c r="BE186" s="48" t="str">
        <f>IF(BD186="x","x",'[1]Indicator Data'!O187/'[1]Indicator Data'!$CB187)</f>
        <v>x</v>
      </c>
      <c r="BF186" s="47" t="str">
        <f t="shared" si="229"/>
        <v>x</v>
      </c>
      <c r="BG186" s="47" t="str">
        <f t="shared" si="205"/>
        <v>x</v>
      </c>
      <c r="BH186" s="47" t="str">
        <f>IF('[1]Indicator Data'!P187="No data","x",ROUND(IF('[1]Indicator Data'!P187=0,0,IF(LOG('[1]Indicator Data'!P187)&gt;BH$2,10,IF(LOG('[1]Indicator Data'!P187)&lt;BH$3,0,10-(BH$2-LOG('[1]Indicator Data'!P187))/(BH$2-BH$3)*10))),1))</f>
        <v>x</v>
      </c>
      <c r="BI186" s="48" t="str">
        <f>IF(BH186="x","x",'[1]Indicator Data'!P187/'[1]Indicator Data'!$CB187)</f>
        <v>x</v>
      </c>
      <c r="BJ186" s="47" t="str">
        <f t="shared" si="230"/>
        <v>x</v>
      </c>
      <c r="BK186" s="47" t="str">
        <f t="shared" si="206"/>
        <v>x</v>
      </c>
      <c r="BL186" s="47">
        <f t="shared" si="207"/>
        <v>0</v>
      </c>
      <c r="BM186" s="47">
        <f>ROUND(IF('[1]Indicator Data'!Q187=0,0,IF(LOG('[1]Indicator Data'!Q187)&gt;BM$2,10,IF(LOG('[1]Indicator Data'!Q187)&lt;BM$3,0,10-(BM$2-LOG('[1]Indicator Data'!Q187))/(BM$2-BM$3)*10))),1)</f>
        <v>0</v>
      </c>
      <c r="BN186" s="50">
        <f>'[1]Indicator Data'!R187</f>
        <v>0</v>
      </c>
      <c r="BO186" s="47">
        <f t="shared" si="231"/>
        <v>0</v>
      </c>
      <c r="BP186" s="47">
        <f t="shared" si="187"/>
        <v>0</v>
      </c>
      <c r="BQ186" s="47">
        <f>ROUND(IF('[1]Indicator Data'!S187=0,0,IF(LOG('[1]Indicator Data'!S187)&gt;BQ$2,10,IF(LOG('[1]Indicator Data'!S187)&lt;BQ$3,0,10-(BQ$2-LOG('[1]Indicator Data'!S187))/(BQ$2-BQ$3)*10))),1)</f>
        <v>0</v>
      </c>
      <c r="BR186" s="50">
        <f>'[1]Indicator Data'!T187</f>
        <v>0</v>
      </c>
      <c r="BS186" s="47">
        <f t="shared" si="232"/>
        <v>0</v>
      </c>
      <c r="BT186" s="47">
        <f t="shared" si="189"/>
        <v>0</v>
      </c>
      <c r="BU186" s="47">
        <f t="shared" si="190"/>
        <v>0</v>
      </c>
      <c r="BV186" s="47">
        <f>ROUND(IF('[1]Indicator Data'!U187=0,0,IF(LOG('[1]Indicator Data'!U187)&gt;BV$2,10,IF(LOG('[1]Indicator Data'!U187)&lt;BV$3,0,10-(BV$2-LOG('[1]Indicator Data'!U187))/(BV$2-BV$3)*10))),1)</f>
        <v>0</v>
      </c>
      <c r="BW186" s="48">
        <f>'[1]Indicator Data'!U187/'[1]Indicator Data'!$CB187</f>
        <v>0</v>
      </c>
      <c r="BX186" s="47">
        <f t="shared" si="233"/>
        <v>0</v>
      </c>
      <c r="BY186" s="47">
        <f t="shared" si="208"/>
        <v>0</v>
      </c>
      <c r="BZ186" s="47">
        <f>ROUND(IF('[1]Indicator Data'!V187=0,0,IF(LOG('[1]Indicator Data'!V187)&gt;BZ$2,10,IF(LOG('[1]Indicator Data'!V187)&lt;BZ$3,0,10-(BZ$2-LOG('[1]Indicator Data'!V187))/(BZ$2-BZ$3)*10))),1)</f>
        <v>0</v>
      </c>
      <c r="CA186" s="48">
        <f>IF('[1]Indicator Data'!V187/'[1]Indicator Data'!$CB187&gt;1,1,'[1]Indicator Data'!V187/'[1]Indicator Data'!$CB187)</f>
        <v>0</v>
      </c>
      <c r="CB186" s="47">
        <f t="shared" si="234"/>
        <v>0</v>
      </c>
      <c r="CC186" s="47">
        <f t="shared" si="209"/>
        <v>0</v>
      </c>
      <c r="CD186" s="47">
        <f>ROUND(IF('[1]Indicator Data'!W187=0,0,IF(LOG('[1]Indicator Data'!W187)&gt;CD$2,10,IF(LOG('[1]Indicator Data'!W187)&lt;CD$3,0,10-(CD$2-LOG('[1]Indicator Data'!W187))/(CD$2-CD$3)*10))),1)</f>
        <v>0</v>
      </c>
      <c r="CE186" s="48">
        <f>'[1]Indicator Data'!W187/'[1]Indicator Data'!$CB187</f>
        <v>0</v>
      </c>
      <c r="CF186" s="47">
        <f t="shared" si="235"/>
        <v>0</v>
      </c>
      <c r="CG186" s="47">
        <f t="shared" si="210"/>
        <v>0</v>
      </c>
      <c r="CH186" s="47">
        <f t="shared" si="194"/>
        <v>0</v>
      </c>
      <c r="CI186" s="47">
        <f>IF('[1]Indicator Data'!BR187="No data","x",ROUND(IF('[1]Indicator Data'!BR187&gt;CI$2,0,IF('[1]Indicator Data'!BR187&lt;CI$3,10,(CI$2-'[1]Indicator Data'!BR187)/(CI$2-CI$3)*10)),1))</f>
        <v>0.1</v>
      </c>
      <c r="CJ186" s="47">
        <f>IF('[1]Indicator Data'!BS187="No data","x",ROUND(IF('[1]Indicator Data'!BS187&gt;CJ$2,0,IF('[1]Indicator Data'!BS187&lt;CJ$3,10,(CJ$2-'[1]Indicator Data'!BS187)/(CJ$2-CJ$3)*10)),1))</f>
        <v>0</v>
      </c>
      <c r="CK186" s="47" t="str">
        <f>IF('[1]Indicator Data'!AC187="No data","x",ROUND(IF('[1]Indicator Data'!AC187&gt;CK$2,0,IF('[1]Indicator Data'!AC187&lt;CK$3,10,(CK$2-'[1]Indicator Data'!AC187)/(CK$2-CK$3)*10)),1))</f>
        <v>x</v>
      </c>
      <c r="CL186" s="47">
        <f t="shared" si="195"/>
        <v>0.1</v>
      </c>
      <c r="CM186" s="47">
        <f>IF('[1]Indicator Data'!X187="No data","x",ROUND(IF(LOG('[1]Indicator Data'!X187)&gt;CM$2,10,IF(LOG('[1]Indicator Data'!X187)&lt;CM$3,0,10-(CM$2-LOG('[1]Indicator Data'!X187))/(CM$2-CM$3)*10)),1))</f>
        <v>8.1</v>
      </c>
      <c r="CN186" s="47">
        <f>IF('[1]Indicator Data'!Y187="No data","x",ROUND(IF('[1]Indicator Data'!Y187&gt;CN$2,10,IF('[1]Indicator Data'!Y187&lt;CN$3,0,10-(CN$2-'[1]Indicator Data'!Y187)/(CN$2-CN$3)*10)),1))</f>
        <v>1.7</v>
      </c>
      <c r="CO186" s="47">
        <f>IF('[1]Indicator Data'!Z187="No data","x",ROUND(IF('[1]Indicator Data'!Z187&gt;CO$2,10,IF('[1]Indicator Data'!Z187&lt;CO$3,0,10-(CO$2-'[1]Indicator Data'!Z187)/(CO$2-CO$3)*10)),1))</f>
        <v>8.4</v>
      </c>
      <c r="CP186" s="47">
        <f>IF('[1]Indicator Data'!AA187="No data","x",ROUND(IF('[1]Indicator Data'!AA187&gt;CP$2,10,IF('[1]Indicator Data'!AA187&lt;CP$3,0,10-(CP$2-'[1]Indicator Data'!AA187)/(CP$2-CP$3)*10)),1))</f>
        <v>0.9</v>
      </c>
      <c r="CQ186" s="47">
        <f t="shared" si="211"/>
        <v>4.8</v>
      </c>
      <c r="CR186" s="47">
        <f t="shared" si="212"/>
        <v>3.2</v>
      </c>
      <c r="CS186" s="47" t="str">
        <f>IF('[1]Indicator Data'!AF187="No data","x",ROUND(IF('[1]Indicator Data'!AF187&gt;CS$2,10,IF('[1]Indicator Data'!AF187&lt;CS$3,0,10-(CS$2-'[1]Indicator Data'!AF187)/(CS$2-CS$3)*10)),1))</f>
        <v>x</v>
      </c>
      <c r="CT186" s="47">
        <f>IF('[1]Indicator Data'!AG187="No data","x",ROUND(IF('[1]Indicator Data'!AG187&gt;CT$2,10,IF('[1]Indicator Data'!AG187&lt;CT$3,0,10-(CT$2-'[1]Indicator Data'!AG187)/(CT$2-CT$3)*10)),1))</f>
        <v>0.5</v>
      </c>
      <c r="CU186" s="47">
        <f t="shared" si="213"/>
        <v>3.9</v>
      </c>
      <c r="CV186" s="47">
        <f>IF('[1]Indicator Data'!AB187="No data","x",ROUND(IF('[1]Indicator Data'!AB187&gt;CV$2,10,IF('[1]Indicator Data'!AB187&lt;CV$3,0,10-(CV$2-'[1]Indicator Data'!AB187)/(CV$2-CV$3)*10)),1))</f>
        <v>0</v>
      </c>
      <c r="CW186" s="47">
        <f t="shared" si="214"/>
        <v>0</v>
      </c>
      <c r="CX186" s="48">
        <f>IF('[1]Indicator Data'!AD187="No data","x",'[1]Indicator Data'!AD187/'[1]Indicator Data'!$CA187)</f>
        <v>4.7009689950228915E-4</v>
      </c>
      <c r="CY186" s="47">
        <f t="shared" si="236"/>
        <v>5.3</v>
      </c>
      <c r="CZ186" s="47">
        <f>IF('[1]Indicator Data'!AE187="No data","x",ROUND(IF('[1]Indicator Data'!AE187&gt;CZ$2,0,IF('[1]Indicator Data'!AE187&lt;CZ$3,10,(CZ$2-'[1]Indicator Data'!AE187)/(CZ$2-CZ$3)*10)),1))</f>
        <v>0</v>
      </c>
      <c r="DA186" s="47">
        <f t="shared" si="215"/>
        <v>2.7</v>
      </c>
      <c r="DB186" s="47">
        <f t="shared" si="216"/>
        <v>2.2000000000000002</v>
      </c>
      <c r="DC186" s="49">
        <f t="shared" si="197"/>
        <v>1.5</v>
      </c>
      <c r="DD186" s="51">
        <f t="shared" si="198"/>
        <v>2.4</v>
      </c>
      <c r="DE186" s="47">
        <f>ROUND(IF('[1]Indicator Data'!AH187=0,0,IF('[1]Indicator Data'!AH187&gt;DE$2,10,IF('[1]Indicator Data'!AH187&lt;DE$3,0,10-(DE$2-'[1]Indicator Data'!AH187)/(DE$2-DE$3)*10))),1)</f>
        <v>0.6</v>
      </c>
      <c r="DF186" s="47">
        <f>ROUND(IF('[1]Indicator Data'!AI187=0,0,IF(LOG('[1]Indicator Data'!AI187)&gt;LOG(DF$2),10,IF(LOG('[1]Indicator Data'!AI187)&lt;LOG(DF$3),0,10-(LOG(DF$2)-LOG('[1]Indicator Data'!AI187))/(LOG(DF$2)-LOG(DF$3))*10))),1)</f>
        <v>4</v>
      </c>
      <c r="DG186" s="49">
        <f t="shared" si="199"/>
        <v>2.5</v>
      </c>
      <c r="DH186" s="47">
        <f>'[1]Indicator Data'!AJ187</f>
        <v>0</v>
      </c>
      <c r="DI186" s="47">
        <f>'[1]Indicator Data'!AK187</f>
        <v>0</v>
      </c>
      <c r="DJ186" s="49">
        <f t="shared" si="200"/>
        <v>0</v>
      </c>
      <c r="DK186" s="51">
        <f t="shared" si="201"/>
        <v>1.8</v>
      </c>
      <c r="DL186" s="20"/>
      <c r="DM186" s="52"/>
      <c r="DN186" s="6"/>
    </row>
    <row r="187" spans="1:118" x14ac:dyDescent="0.3">
      <c r="A187" s="44" t="str">
        <f>'[1]Indicator Data'!A188</f>
        <v>United States of America</v>
      </c>
      <c r="B187" s="45" t="str">
        <f>'[1]Indicator Data'!B188</f>
        <v>USA</v>
      </c>
      <c r="C187" s="46">
        <f>ROUND(IF('[1]Indicator Data'!C188=0,0.1,IF(LOG('[1]Indicator Data'!C188)&gt;C$2,10,IF(LOG('[1]Indicator Data'!C188)&lt;C$3,0,10-(C$2-LOG('[1]Indicator Data'!C188))/(C$2-C$3)*10))),1)</f>
        <v>10</v>
      </c>
      <c r="D187" s="47">
        <f>ROUND(IF('[1]Indicator Data'!D188=0,0.1,IF(LOG('[1]Indicator Data'!D188)&gt;D$2,10,IF(LOG('[1]Indicator Data'!D188)&lt;D$3,0,10-(D$2-LOG('[1]Indicator Data'!D188))/(D$2-D$3)*10))),1)</f>
        <v>10</v>
      </c>
      <c r="E187" s="47">
        <f t="shared" si="158"/>
        <v>10</v>
      </c>
      <c r="F187" s="47">
        <f>IF('[1]Indicator Data'!E188="No data",0.1,(ROUND(IF('[1]Indicator Data'!E188=0,0,IF(LOG('[1]Indicator Data'!E188)&gt;F$2,10,IF(LOG('[1]Indicator Data'!E188)&lt;F$3,0,10-(F$2-LOG('[1]Indicator Data'!E188))/(F$2-F$3)*10))),1)))</f>
        <v>9</v>
      </c>
      <c r="G187" s="47">
        <f>ROUND(IF('[1]Indicator Data'!F188=0,0,IF(LOG('[1]Indicator Data'!F188)&gt;G$2,10,IF(LOG('[1]Indicator Data'!F188)&lt;G$3,0,10-(G$2-LOG('[1]Indicator Data'!F188))/(G$2-G$3)*10))),1)</f>
        <v>8.6</v>
      </c>
      <c r="H187" s="47">
        <f>ROUND(IF('[1]Indicator Data'!G188=0,0,IF(LOG('[1]Indicator Data'!G188)&gt;H$2,10,IF(LOG('[1]Indicator Data'!G188)&lt;H$3,0,10-(H$2-LOG('[1]Indicator Data'!G188))/(H$2-H$3)*10))),1)</f>
        <v>10</v>
      </c>
      <c r="I187" s="47">
        <f>ROUND(IF('[1]Indicator Data'!H188=0,0,IF(LOG('[1]Indicator Data'!H188)&gt;I$2,10,IF(LOG('[1]Indicator Data'!H188)&lt;I$3,0,10-(I$2-LOG('[1]Indicator Data'!H188))/(I$2-I$3)*10))),1)</f>
        <v>10</v>
      </c>
      <c r="J187" s="47">
        <f t="shared" si="159"/>
        <v>10</v>
      </c>
      <c r="K187" s="47">
        <f>ROUND(IF('[1]Indicator Data'!I188=0,0,IF(LOG('[1]Indicator Data'!I188)&gt;K$2,10,IF(LOG('[1]Indicator Data'!I188)&lt;K$3,0,10-(K$2-LOG('[1]Indicator Data'!I188))/(K$2-K$3)*10))),1)</f>
        <v>9.5</v>
      </c>
      <c r="L187" s="47">
        <f t="shared" si="160"/>
        <v>9.8000000000000007</v>
      </c>
      <c r="M187" s="47">
        <f>ROUND(IF('[1]Indicator Data'!J188=0,0,IF(LOG('[1]Indicator Data'!J188)&gt;M$2,10,IF(LOG('[1]Indicator Data'!J188)&lt;M$3,0,10-(M$2-LOG('[1]Indicator Data'!J188))/(M$2-M$3)*10))),1)</f>
        <v>0</v>
      </c>
      <c r="N187" s="48">
        <f>'[1]Indicator Data'!C188/'[1]Indicator Data'!$CB188</f>
        <v>3.9042629350658653E-4</v>
      </c>
      <c r="O187" s="48">
        <f>'[1]Indicator Data'!D188/'[1]Indicator Data'!$CB188</f>
        <v>1.7680990961183694E-4</v>
      </c>
      <c r="P187" s="48">
        <f>IF(F187=0.1,"x",'[1]Indicator Data'!E188/'[1]Indicator Data'!$CB188)</f>
        <v>1.2009585312001401E-3</v>
      </c>
      <c r="Q187" s="48">
        <f>'[1]Indicator Data'!F188/'[1]Indicator Data'!$CB188</f>
        <v>4.3006169095473097E-6</v>
      </c>
      <c r="R187" s="48">
        <f>'[1]Indicator Data'!G188/'[1]Indicator Data'!$CB188</f>
        <v>3.2943957544131937E-3</v>
      </c>
      <c r="S187" s="48">
        <f>'[1]Indicator Data'!H188/'[1]Indicator Data'!$CB188</f>
        <v>3.0597847962802077E-4</v>
      </c>
      <c r="T187" s="48">
        <f>'[1]Indicator Data'!I188/'[1]Indicator Data'!$CB188</f>
        <v>1.8186310503803622E-3</v>
      </c>
      <c r="U187" s="48">
        <f>'[1]Indicator Data'!J188/'[1]Indicator Data'!$CB188</f>
        <v>0</v>
      </c>
      <c r="V187" s="47">
        <f t="shared" si="217"/>
        <v>2</v>
      </c>
      <c r="W187" s="47">
        <f t="shared" si="218"/>
        <v>1.8</v>
      </c>
      <c r="X187" s="47">
        <f t="shared" si="163"/>
        <v>1.9</v>
      </c>
      <c r="Y187" s="47">
        <f t="shared" si="219"/>
        <v>0.8</v>
      </c>
      <c r="Z187" s="47">
        <f t="shared" si="220"/>
        <v>7</v>
      </c>
      <c r="AA187" s="47">
        <f t="shared" si="221"/>
        <v>1.8</v>
      </c>
      <c r="AB187" s="47">
        <f t="shared" si="222"/>
        <v>0.6</v>
      </c>
      <c r="AC187" s="47">
        <f t="shared" si="168"/>
        <v>1.2</v>
      </c>
      <c r="AD187" s="47">
        <f t="shared" si="223"/>
        <v>1.8</v>
      </c>
      <c r="AE187" s="47">
        <f t="shared" si="170"/>
        <v>1.5</v>
      </c>
      <c r="AF187" s="47">
        <f t="shared" si="224"/>
        <v>0</v>
      </c>
      <c r="AG187" s="47">
        <f>ROUND(IF('[1]Indicator Data'!K188=0,0,IF('[1]Indicator Data'!K188&gt;AG$2,10,IF('[1]Indicator Data'!K188&lt;AG$3,0,10-(AG$2-'[1]Indicator Data'!K188)/(AG$2-AG$3)*10))),1)</f>
        <v>10</v>
      </c>
      <c r="AH187" s="47">
        <f t="shared" si="225"/>
        <v>6</v>
      </c>
      <c r="AI187" s="47">
        <f t="shared" si="225"/>
        <v>5.9</v>
      </c>
      <c r="AJ187" s="47">
        <f t="shared" si="226"/>
        <v>5.9</v>
      </c>
      <c r="AK187" s="47">
        <f t="shared" si="226"/>
        <v>5.3</v>
      </c>
      <c r="AL187" s="47">
        <f t="shared" si="174"/>
        <v>5.6</v>
      </c>
      <c r="AM187" s="47">
        <f t="shared" si="175"/>
        <v>5.7</v>
      </c>
      <c r="AN187" s="47">
        <f t="shared" si="176"/>
        <v>0</v>
      </c>
      <c r="AO187" s="49">
        <f t="shared" si="177"/>
        <v>7.9</v>
      </c>
      <c r="AP187" s="49">
        <f t="shared" si="202"/>
        <v>6.4</v>
      </c>
      <c r="AQ187" s="49">
        <f t="shared" si="178"/>
        <v>7.9</v>
      </c>
      <c r="AR187" s="49">
        <f t="shared" si="179"/>
        <v>7.6</v>
      </c>
      <c r="AS187" s="47">
        <f t="shared" si="180"/>
        <v>5</v>
      </c>
      <c r="AT187" s="47">
        <f>IF('[1]Indicator Data'!L188="No data","x",IF('[1]Indicator Data'!CC188&lt;1000,"x",ROUND((IF('[1]Indicator Data'!L188&gt;AT$2,10,IF('[1]Indicator Data'!L188&lt;AT$3,0,10-(AT$2-'[1]Indicator Data'!L188)/(AT$2-AT$3)*10))),1)))</f>
        <v>3.8</v>
      </c>
      <c r="AU187" s="49">
        <f t="shared" si="181"/>
        <v>4.4000000000000004</v>
      </c>
      <c r="AV187" s="47" t="str">
        <f>IF('[1]Indicator Data'!M188="No data","x",ROUND(IF('[1]Indicator Data'!M188=0,0,IF(LOG('[1]Indicator Data'!M188)&gt;AV$2,10,IF(LOG('[1]Indicator Data'!M188)&lt;AV$3,0,10-(AV$2-LOG('[1]Indicator Data'!M188))/(AV$2-AV$3)*10))),1))</f>
        <v>x</v>
      </c>
      <c r="AW187" s="48" t="str">
        <f>IF(AV187="x","x",'[1]Indicator Data'!M188/'[1]Indicator Data'!$CB188)</f>
        <v>x</v>
      </c>
      <c r="AX187" s="47" t="str">
        <f t="shared" si="227"/>
        <v>x</v>
      </c>
      <c r="AY187" s="47" t="str">
        <f t="shared" si="203"/>
        <v>x</v>
      </c>
      <c r="AZ187" s="47" t="str">
        <f>IF('[1]Indicator Data'!N188="No data","x",ROUND(IF('[1]Indicator Data'!N188=0,0,IF(LOG('[1]Indicator Data'!N188)&gt;AZ$2,10,IF(LOG('[1]Indicator Data'!N188)&lt;AZ$3,0,10-(AZ$2-LOG('[1]Indicator Data'!N188))/(AZ$2-AZ$3)*10))),1))</f>
        <v>x</v>
      </c>
      <c r="BA187" s="48" t="str">
        <f>IF(AZ187="x","x",'[1]Indicator Data'!N188/'[1]Indicator Data'!$CB188)</f>
        <v>x</v>
      </c>
      <c r="BB187" s="47" t="str">
        <f t="shared" si="228"/>
        <v>x</v>
      </c>
      <c r="BC187" s="47" t="str">
        <f t="shared" si="204"/>
        <v>x</v>
      </c>
      <c r="BD187" s="47" t="str">
        <f>IF('[1]Indicator Data'!O188="No data","x",ROUND(IF('[1]Indicator Data'!O188=0,0,IF(LOG('[1]Indicator Data'!O188)&gt;BD$2,10,IF(LOG('[1]Indicator Data'!O188)&lt;BD$3,0,10-(BD$2-LOG('[1]Indicator Data'!O188))/(BD$2-BD$3)*10))),1))</f>
        <v>x</v>
      </c>
      <c r="BE187" s="48" t="str">
        <f>IF(BD187="x","x",'[1]Indicator Data'!O188/'[1]Indicator Data'!$CB188)</f>
        <v>x</v>
      </c>
      <c r="BF187" s="47" t="str">
        <f t="shared" si="229"/>
        <v>x</v>
      </c>
      <c r="BG187" s="47" t="str">
        <f t="shared" si="205"/>
        <v>x</v>
      </c>
      <c r="BH187" s="47" t="str">
        <f>IF('[1]Indicator Data'!P188="No data","x",ROUND(IF('[1]Indicator Data'!P188=0,0,IF(LOG('[1]Indicator Data'!P188)&gt;BH$2,10,IF(LOG('[1]Indicator Data'!P188)&lt;BH$3,0,10-(BH$2-LOG('[1]Indicator Data'!P188))/(BH$2-BH$3)*10))),1))</f>
        <v>x</v>
      </c>
      <c r="BI187" s="48" t="str">
        <f>IF(BH187="x","x",'[1]Indicator Data'!P188/'[1]Indicator Data'!$CB188)</f>
        <v>x</v>
      </c>
      <c r="BJ187" s="47" t="str">
        <f t="shared" si="230"/>
        <v>x</v>
      </c>
      <c r="BK187" s="47" t="str">
        <f t="shared" si="206"/>
        <v>x</v>
      </c>
      <c r="BL187" s="47" t="str">
        <f t="shared" si="207"/>
        <v>x</v>
      </c>
      <c r="BM187" s="47">
        <f>ROUND(IF('[1]Indicator Data'!Q188=0,0,IF(LOG('[1]Indicator Data'!Q188)&gt;BM$2,10,IF(LOG('[1]Indicator Data'!Q188)&lt;BM$3,0,10-(BM$2-LOG('[1]Indicator Data'!Q188))/(BM$2-BM$3)*10))),1)</f>
        <v>0</v>
      </c>
      <c r="BN187" s="50">
        <f>'[1]Indicator Data'!R188</f>
        <v>0</v>
      </c>
      <c r="BO187" s="47">
        <f t="shared" si="231"/>
        <v>0</v>
      </c>
      <c r="BP187" s="47">
        <f t="shared" si="187"/>
        <v>0</v>
      </c>
      <c r="BQ187" s="47">
        <f>ROUND(IF('[1]Indicator Data'!S188=0,0,IF(LOG('[1]Indicator Data'!S188)&gt;BQ$2,10,IF(LOG('[1]Indicator Data'!S188)&lt;BQ$3,0,10-(BQ$2-LOG('[1]Indicator Data'!S188))/(BQ$2-BQ$3)*10))),1)</f>
        <v>0</v>
      </c>
      <c r="BR187" s="50">
        <f>'[1]Indicator Data'!T188</f>
        <v>0</v>
      </c>
      <c r="BS187" s="47">
        <f t="shared" si="232"/>
        <v>0</v>
      </c>
      <c r="BT187" s="47">
        <f t="shared" si="189"/>
        <v>0</v>
      </c>
      <c r="BU187" s="47">
        <f t="shared" si="190"/>
        <v>0</v>
      </c>
      <c r="BV187" s="47">
        <f>ROUND(IF('[1]Indicator Data'!U188=0,0,IF(LOG('[1]Indicator Data'!U188)&gt;BV$2,10,IF(LOG('[1]Indicator Data'!U188)&lt;BV$3,0,10-(BV$2-LOG('[1]Indicator Data'!U188))/(BV$2-BV$3)*10))),1)</f>
        <v>9.6</v>
      </c>
      <c r="BW187" s="48">
        <f>'[1]Indicator Data'!U188/'[1]Indicator Data'!$CB188</f>
        <v>0.16321460715732239</v>
      </c>
      <c r="BX187" s="47">
        <f t="shared" si="233"/>
        <v>1.8</v>
      </c>
      <c r="BY187" s="47">
        <f t="shared" si="208"/>
        <v>7.4</v>
      </c>
      <c r="BZ187" s="47">
        <f>ROUND(IF('[1]Indicator Data'!V188=0,0,IF(LOG('[1]Indicator Data'!V188)&gt;BZ$2,10,IF(LOG('[1]Indicator Data'!V188)&lt;BZ$3,0,10-(BZ$2-LOG('[1]Indicator Data'!V188))/(BZ$2-BZ$3)*10))),1)</f>
        <v>10</v>
      </c>
      <c r="CA187" s="48">
        <f>IF('[1]Indicator Data'!V188/'[1]Indicator Data'!$CB188&gt;1,1,'[1]Indicator Data'!V188/'[1]Indicator Data'!$CB188)</f>
        <v>0.52064462893364283</v>
      </c>
      <c r="CB187" s="47">
        <f t="shared" si="234"/>
        <v>5.2</v>
      </c>
      <c r="CC187" s="47">
        <f t="shared" si="209"/>
        <v>8.5</v>
      </c>
      <c r="CD187" s="47">
        <f>ROUND(IF('[1]Indicator Data'!W188=0,0,IF(LOG('[1]Indicator Data'!W188)&gt;CD$2,10,IF(LOG('[1]Indicator Data'!W188)&lt;CD$3,0,10-(CD$2-LOG('[1]Indicator Data'!W188))/(CD$2-CD$3)*10))),1)</f>
        <v>9.3000000000000007</v>
      </c>
      <c r="CE187" s="48">
        <f>'[1]Indicator Data'!W188/'[1]Indicator Data'!$CB188</f>
        <v>0.10865171208729506</v>
      </c>
      <c r="CF187" s="47">
        <f t="shared" si="235"/>
        <v>1.1000000000000001</v>
      </c>
      <c r="CG187" s="47">
        <f t="shared" si="210"/>
        <v>6.9</v>
      </c>
      <c r="CH187" s="47">
        <f t="shared" si="194"/>
        <v>6.5</v>
      </c>
      <c r="CI187" s="47">
        <f>IF('[1]Indicator Data'!BR188="No data","x",ROUND(IF('[1]Indicator Data'!BR188&gt;CI$2,0,IF('[1]Indicator Data'!BR188&lt;CI$3,10,(CI$2-'[1]Indicator Data'!BR188)/(CI$2-CI$3)*10)),1))</f>
        <v>0</v>
      </c>
      <c r="CJ187" s="47">
        <f>IF('[1]Indicator Data'!BS188="No data","x",ROUND(IF('[1]Indicator Data'!BS188&gt;CJ$2,0,IF('[1]Indicator Data'!BS188&lt;CJ$3,10,(CJ$2-'[1]Indicator Data'!BS188)/(CJ$2-CJ$3)*10)),1))</f>
        <v>0.1</v>
      </c>
      <c r="CK187" s="47" t="str">
        <f>IF('[1]Indicator Data'!AC188="No data","x",ROUND(IF('[1]Indicator Data'!AC188&gt;CK$2,0,IF('[1]Indicator Data'!AC188&lt;CK$3,10,(CK$2-'[1]Indicator Data'!AC188)/(CK$2-CK$3)*10)),1))</f>
        <v>x</v>
      </c>
      <c r="CL187" s="47">
        <f t="shared" si="195"/>
        <v>0.1</v>
      </c>
      <c r="CM187" s="47">
        <f>IF('[1]Indicator Data'!X188="No data","x",ROUND(IF(LOG('[1]Indicator Data'!X188)&gt;CM$2,10,IF(LOG('[1]Indicator Data'!X188)&lt;CM$3,0,10-(CM$2-LOG('[1]Indicator Data'!X188))/(CM$2-CM$3)*10)),1))</f>
        <v>5.2</v>
      </c>
      <c r="CN187" s="47">
        <f>IF('[1]Indicator Data'!Y188="No data","x",ROUND(IF('[1]Indicator Data'!Y188&gt;CN$2,10,IF('[1]Indicator Data'!Y188&lt;CN$3,0,10-(CN$2-'[1]Indicator Data'!Y188)/(CN$2-CN$3)*10)),1))</f>
        <v>1.2</v>
      </c>
      <c r="CO187" s="47">
        <f>IF('[1]Indicator Data'!Z188="No data","x",ROUND(IF('[1]Indicator Data'!Z188&gt;CO$2,10,IF('[1]Indicator Data'!Z188&lt;CO$3,0,10-(CO$2-'[1]Indicator Data'!Z188)/(CO$2-CO$3)*10)),1))</f>
        <v>8.3000000000000007</v>
      </c>
      <c r="CP187" s="47">
        <f>IF('[1]Indicator Data'!AA188="No data","x",ROUND(IF('[1]Indicator Data'!AA188&gt;CP$2,10,IF('[1]Indicator Data'!AA188&lt;CP$3,0,10-(CP$2-'[1]Indicator Data'!AA188)/(CP$2-CP$3)*10)),1))</f>
        <v>1.2</v>
      </c>
      <c r="CQ187" s="47">
        <f t="shared" si="211"/>
        <v>4</v>
      </c>
      <c r="CR187" s="47">
        <f t="shared" si="212"/>
        <v>2.7</v>
      </c>
      <c r="CS187" s="47" t="str">
        <f>IF('[1]Indicator Data'!AF188="No data","x",ROUND(IF('[1]Indicator Data'!AF188&gt;CS$2,10,IF('[1]Indicator Data'!AF188&lt;CS$3,0,10-(CS$2-'[1]Indicator Data'!AF188)/(CS$2-CS$3)*10)),1))</f>
        <v>x</v>
      </c>
      <c r="CT187" s="47">
        <f>IF('[1]Indicator Data'!AG188="No data","x",ROUND(IF('[1]Indicator Data'!AG188&gt;CT$2,10,IF('[1]Indicator Data'!AG188&lt;CT$3,0,10-(CT$2-'[1]Indicator Data'!AG188)/(CT$2-CT$3)*10)),1))</f>
        <v>0.6</v>
      </c>
      <c r="CU187" s="47">
        <f t="shared" si="213"/>
        <v>3.3</v>
      </c>
      <c r="CV187" s="47">
        <f>IF('[1]Indicator Data'!AB188="No data","x",ROUND(IF('[1]Indicator Data'!AB188&gt;CV$2,10,IF('[1]Indicator Data'!AB188&lt;CV$3,0,10-(CV$2-'[1]Indicator Data'!AB188)/(CV$2-CV$3)*10)),1))</f>
        <v>0</v>
      </c>
      <c r="CW187" s="47">
        <f t="shared" si="214"/>
        <v>0</v>
      </c>
      <c r="CX187" s="48">
        <f>IF('[1]Indicator Data'!AD188="No data","x",'[1]Indicator Data'!AD188/'[1]Indicator Data'!$CA188)</f>
        <v>5.4453945197604418E-4</v>
      </c>
      <c r="CY187" s="47">
        <f t="shared" si="236"/>
        <v>4.5999999999999996</v>
      </c>
      <c r="CZ187" s="47">
        <f>IF('[1]Indicator Data'!AE188="No data","x",ROUND(IF('[1]Indicator Data'!AE188&gt;CZ$2,0,IF('[1]Indicator Data'!AE188&lt;CZ$3,10,(CZ$2-'[1]Indicator Data'!AE188)/(CZ$2-CZ$3)*10)),1))</f>
        <v>0</v>
      </c>
      <c r="DA187" s="47">
        <f t="shared" si="215"/>
        <v>2.2999999999999998</v>
      </c>
      <c r="DB187" s="47">
        <f t="shared" si="216"/>
        <v>1.9</v>
      </c>
      <c r="DC187" s="49">
        <f t="shared" si="197"/>
        <v>4</v>
      </c>
      <c r="DD187" s="51">
        <f t="shared" si="198"/>
        <v>6.6</v>
      </c>
      <c r="DE187" s="47">
        <f>ROUND(IF('[1]Indicator Data'!AH188=0,0,IF('[1]Indicator Data'!AH188&gt;DE$2,10,IF('[1]Indicator Data'!AH188&lt;DE$3,0,10-(DE$2-'[1]Indicator Data'!AH188)/(DE$2-DE$3)*10))),1)</f>
        <v>6.8</v>
      </c>
      <c r="DF187" s="47">
        <f>ROUND(IF('[1]Indicator Data'!AI188=0,0,IF(LOG('[1]Indicator Data'!AI188)&gt;LOG(DF$2),10,IF(LOG('[1]Indicator Data'!AI188)&lt;LOG(DF$3),0,10-(LOG(DF$2)-LOG('[1]Indicator Data'!AI188))/(LOG(DF$2)-LOG(DF$3))*10))),1)</f>
        <v>9.1999999999999993</v>
      </c>
      <c r="DG187" s="49">
        <f t="shared" si="199"/>
        <v>8.1999999999999993</v>
      </c>
      <c r="DH187" s="47">
        <f>'[1]Indicator Data'!AJ188</f>
        <v>0</v>
      </c>
      <c r="DI187" s="47">
        <f>'[1]Indicator Data'!AK188</f>
        <v>0</v>
      </c>
      <c r="DJ187" s="49">
        <f t="shared" si="200"/>
        <v>0</v>
      </c>
      <c r="DK187" s="51">
        <f t="shared" si="201"/>
        <v>5.7</v>
      </c>
      <c r="DL187" s="20"/>
      <c r="DM187" s="52"/>
      <c r="DN187" s="6"/>
    </row>
    <row r="188" spans="1:118" x14ac:dyDescent="0.3">
      <c r="A188" s="44" t="str">
        <f>'[1]Indicator Data'!A189</f>
        <v>Uruguay</v>
      </c>
      <c r="B188" s="45" t="str">
        <f>'[1]Indicator Data'!B189</f>
        <v>URY</v>
      </c>
      <c r="C188" s="46">
        <f>ROUND(IF('[1]Indicator Data'!C189=0,0.1,IF(LOG('[1]Indicator Data'!C189)&gt;C$2,10,IF(LOG('[1]Indicator Data'!C189)&lt;C$3,0,10-(C$2-LOG('[1]Indicator Data'!C189))/(C$2-C$3)*10))),1)</f>
        <v>1.1000000000000001</v>
      </c>
      <c r="D188" s="47">
        <f>ROUND(IF('[1]Indicator Data'!D189=0,0.1,IF(LOG('[1]Indicator Data'!D189)&gt;D$2,10,IF(LOG('[1]Indicator Data'!D189)&lt;D$3,0,10-(D$2-LOG('[1]Indicator Data'!D189))/(D$2-D$3)*10))),1)</f>
        <v>0.1</v>
      </c>
      <c r="E188" s="47">
        <f t="shared" si="158"/>
        <v>0.6</v>
      </c>
      <c r="F188" s="47">
        <f>IF('[1]Indicator Data'!E189="No data",0.1,(ROUND(IF('[1]Indicator Data'!E189=0,0,IF(LOG('[1]Indicator Data'!E189)&gt;F$2,10,IF(LOG('[1]Indicator Data'!E189)&lt;F$3,0,10-(F$2-LOG('[1]Indicator Data'!E189))/(F$2-F$3)*10))),1)))</f>
        <v>5.2</v>
      </c>
      <c r="G188" s="47">
        <f>ROUND(IF('[1]Indicator Data'!F189=0,0,IF(LOG('[1]Indicator Data'!F189)&gt;G$2,10,IF(LOG('[1]Indicator Data'!F189)&lt;G$3,0,10-(G$2-LOG('[1]Indicator Data'!F189))/(G$2-G$3)*10))),1)</f>
        <v>0</v>
      </c>
      <c r="H188" s="47">
        <f>ROUND(IF('[1]Indicator Data'!G189=0,0,IF(LOG('[1]Indicator Data'!G189)&gt;H$2,10,IF(LOG('[1]Indicator Data'!G189)&lt;H$3,0,10-(H$2-LOG('[1]Indicator Data'!G189))/(H$2-H$3)*10))),1)</f>
        <v>0</v>
      </c>
      <c r="I188" s="47">
        <f>ROUND(IF('[1]Indicator Data'!H189=0,0,IF(LOG('[1]Indicator Data'!H189)&gt;I$2,10,IF(LOG('[1]Indicator Data'!H189)&lt;I$3,0,10-(I$2-LOG('[1]Indicator Data'!H189))/(I$2-I$3)*10))),1)</f>
        <v>0</v>
      </c>
      <c r="J188" s="47">
        <f t="shared" si="159"/>
        <v>0</v>
      </c>
      <c r="K188" s="47">
        <f>ROUND(IF('[1]Indicator Data'!I189=0,0,IF(LOG('[1]Indicator Data'!I189)&gt;K$2,10,IF(LOG('[1]Indicator Data'!I189)&lt;K$3,0,10-(K$2-LOG('[1]Indicator Data'!I189))/(K$2-K$3)*10))),1)</f>
        <v>0</v>
      </c>
      <c r="L188" s="47">
        <f t="shared" si="160"/>
        <v>0</v>
      </c>
      <c r="M188" s="47">
        <f>ROUND(IF('[1]Indicator Data'!J189=0,0,IF(LOG('[1]Indicator Data'!J189)&gt;M$2,10,IF(LOG('[1]Indicator Data'!J189)&lt;M$3,0,10-(M$2-LOG('[1]Indicator Data'!J189))/(M$2-M$3)*10))),1)</f>
        <v>3.8</v>
      </c>
      <c r="N188" s="48">
        <f>'[1]Indicator Data'!C189/'[1]Indicator Data'!$CB189</f>
        <v>8.2192113295226735E-6</v>
      </c>
      <c r="O188" s="48">
        <f>'[1]Indicator Data'!D189/'[1]Indicator Data'!$CB189</f>
        <v>0</v>
      </c>
      <c r="P188" s="48">
        <f>IF(F188=0.1,"x",'[1]Indicator Data'!E189/'[1]Indicator Data'!$CB189)</f>
        <v>3.5678252087233491E-3</v>
      </c>
      <c r="Q188" s="48">
        <f>'[1]Indicator Data'!F189/'[1]Indicator Data'!$CB189</f>
        <v>0</v>
      </c>
      <c r="R188" s="48">
        <f>'[1]Indicator Data'!G189/'[1]Indicator Data'!$CB189</f>
        <v>0</v>
      </c>
      <c r="S188" s="48">
        <f>'[1]Indicator Data'!H189/'[1]Indicator Data'!$CB189</f>
        <v>0</v>
      </c>
      <c r="T188" s="48">
        <f>'[1]Indicator Data'!I189/'[1]Indicator Data'!$CB189</f>
        <v>0</v>
      </c>
      <c r="U188" s="48">
        <f>'[1]Indicator Data'!J189/'[1]Indicator Data'!$CB189</f>
        <v>9.2743249064328531E-5</v>
      </c>
      <c r="V188" s="47">
        <f t="shared" si="217"/>
        <v>0</v>
      </c>
      <c r="W188" s="47">
        <f t="shared" si="218"/>
        <v>0</v>
      </c>
      <c r="X188" s="47">
        <f t="shared" si="163"/>
        <v>0</v>
      </c>
      <c r="Y188" s="47">
        <f t="shared" si="219"/>
        <v>2.4</v>
      </c>
      <c r="Z188" s="47">
        <f t="shared" si="220"/>
        <v>0</v>
      </c>
      <c r="AA188" s="47">
        <f t="shared" si="221"/>
        <v>0</v>
      </c>
      <c r="AB188" s="47">
        <f t="shared" si="222"/>
        <v>0</v>
      </c>
      <c r="AC188" s="47">
        <f t="shared" si="168"/>
        <v>0</v>
      </c>
      <c r="AD188" s="47">
        <f t="shared" si="223"/>
        <v>0</v>
      </c>
      <c r="AE188" s="47">
        <f t="shared" si="170"/>
        <v>0</v>
      </c>
      <c r="AF188" s="47">
        <f t="shared" si="224"/>
        <v>0</v>
      </c>
      <c r="AG188" s="47">
        <f>ROUND(IF('[1]Indicator Data'!K189=0,0,IF('[1]Indicator Data'!K189&gt;AG$2,10,IF('[1]Indicator Data'!K189&lt;AG$3,0,10-(AG$2-'[1]Indicator Data'!K189)/(AG$2-AG$3)*10))),1)</f>
        <v>1.9</v>
      </c>
      <c r="AH188" s="47">
        <f t="shared" si="225"/>
        <v>0.6</v>
      </c>
      <c r="AI188" s="47">
        <f t="shared" si="225"/>
        <v>0.1</v>
      </c>
      <c r="AJ188" s="47">
        <f t="shared" si="226"/>
        <v>0</v>
      </c>
      <c r="AK188" s="47">
        <f t="shared" si="226"/>
        <v>0</v>
      </c>
      <c r="AL188" s="47">
        <f t="shared" si="174"/>
        <v>0</v>
      </c>
      <c r="AM188" s="47">
        <f t="shared" si="175"/>
        <v>0</v>
      </c>
      <c r="AN188" s="47">
        <f t="shared" si="176"/>
        <v>2.1</v>
      </c>
      <c r="AO188" s="49">
        <f t="shared" si="177"/>
        <v>0.3</v>
      </c>
      <c r="AP188" s="49">
        <f t="shared" si="202"/>
        <v>3.9</v>
      </c>
      <c r="AQ188" s="49">
        <f t="shared" si="178"/>
        <v>0</v>
      </c>
      <c r="AR188" s="49">
        <f t="shared" si="179"/>
        <v>0</v>
      </c>
      <c r="AS188" s="47">
        <f t="shared" si="180"/>
        <v>2</v>
      </c>
      <c r="AT188" s="47">
        <f>IF('[1]Indicator Data'!L189="No data","x",IF('[1]Indicator Data'!CC189&lt;1000,"x",ROUND((IF('[1]Indicator Data'!L189&gt;AT$2,10,IF('[1]Indicator Data'!L189&lt;AT$3,0,10-(AT$2-'[1]Indicator Data'!L189)/(AT$2-AT$3)*10))),1)))</f>
        <v>1.9</v>
      </c>
      <c r="AU188" s="49">
        <f t="shared" si="181"/>
        <v>2</v>
      </c>
      <c r="AV188" s="47" t="str">
        <f>IF('[1]Indicator Data'!M189="No data","x",ROUND(IF('[1]Indicator Data'!M189=0,0,IF(LOG('[1]Indicator Data'!M189)&gt;AV$2,10,IF(LOG('[1]Indicator Data'!M189)&lt;AV$3,0,10-(AV$2-LOG('[1]Indicator Data'!M189))/(AV$2-AV$3)*10))),1))</f>
        <v>x</v>
      </c>
      <c r="AW188" s="48" t="str">
        <f>IF(AV188="x","x",'[1]Indicator Data'!M189/'[1]Indicator Data'!$CB189)</f>
        <v>x</v>
      </c>
      <c r="AX188" s="47" t="str">
        <f t="shared" si="227"/>
        <v>x</v>
      </c>
      <c r="AY188" s="47" t="str">
        <f t="shared" si="203"/>
        <v>x</v>
      </c>
      <c r="AZ188" s="47" t="str">
        <f>IF('[1]Indicator Data'!N189="No data","x",ROUND(IF('[1]Indicator Data'!N189=0,0,IF(LOG('[1]Indicator Data'!N189)&gt;AZ$2,10,IF(LOG('[1]Indicator Data'!N189)&lt;AZ$3,0,10-(AZ$2-LOG('[1]Indicator Data'!N189))/(AZ$2-AZ$3)*10))),1))</f>
        <v>x</v>
      </c>
      <c r="BA188" s="48" t="str">
        <f>IF(AZ188="x","x",'[1]Indicator Data'!N189/'[1]Indicator Data'!$CB189)</f>
        <v>x</v>
      </c>
      <c r="BB188" s="47" t="str">
        <f t="shared" si="228"/>
        <v>x</v>
      </c>
      <c r="BC188" s="47" t="str">
        <f t="shared" si="204"/>
        <v>x</v>
      </c>
      <c r="BD188" s="47" t="str">
        <f>IF('[1]Indicator Data'!O189="No data","x",ROUND(IF('[1]Indicator Data'!O189=0,0,IF(LOG('[1]Indicator Data'!O189)&gt;BD$2,10,IF(LOG('[1]Indicator Data'!O189)&lt;BD$3,0,10-(BD$2-LOG('[1]Indicator Data'!O189))/(BD$2-BD$3)*10))),1))</f>
        <v>x</v>
      </c>
      <c r="BE188" s="48" t="str">
        <f>IF(BD188="x","x",'[1]Indicator Data'!O189/'[1]Indicator Data'!$CB189)</f>
        <v>x</v>
      </c>
      <c r="BF188" s="47" t="str">
        <f t="shared" si="229"/>
        <v>x</v>
      </c>
      <c r="BG188" s="47" t="str">
        <f t="shared" si="205"/>
        <v>x</v>
      </c>
      <c r="BH188" s="47" t="str">
        <f>IF('[1]Indicator Data'!P189="No data","x",ROUND(IF('[1]Indicator Data'!P189=0,0,IF(LOG('[1]Indicator Data'!P189)&gt;BH$2,10,IF(LOG('[1]Indicator Data'!P189)&lt;BH$3,0,10-(BH$2-LOG('[1]Indicator Data'!P189))/(BH$2-BH$3)*10))),1))</f>
        <v>x</v>
      </c>
      <c r="BI188" s="48" t="str">
        <f>IF(BH188="x","x",'[1]Indicator Data'!P189/'[1]Indicator Data'!$CB189)</f>
        <v>x</v>
      </c>
      <c r="BJ188" s="47" t="str">
        <f t="shared" si="230"/>
        <v>x</v>
      </c>
      <c r="BK188" s="47" t="str">
        <f t="shared" si="206"/>
        <v>x</v>
      </c>
      <c r="BL188" s="47" t="str">
        <f t="shared" si="207"/>
        <v>x</v>
      </c>
      <c r="BM188" s="47">
        <f>ROUND(IF('[1]Indicator Data'!Q189=0,0,IF(LOG('[1]Indicator Data'!Q189)&gt;BM$2,10,IF(LOG('[1]Indicator Data'!Q189)&lt;BM$3,0,10-(BM$2-LOG('[1]Indicator Data'!Q189))/(BM$2-BM$3)*10))),1)</f>
        <v>2.9</v>
      </c>
      <c r="BN188" s="50">
        <f>'[1]Indicator Data'!R189</f>
        <v>3.0147000000000003E-4</v>
      </c>
      <c r="BO188" s="47">
        <f t="shared" si="231"/>
        <v>0</v>
      </c>
      <c r="BP188" s="47">
        <f t="shared" si="187"/>
        <v>1.6</v>
      </c>
      <c r="BQ188" s="47">
        <f>ROUND(IF('[1]Indicator Data'!S189=0,0,IF(LOG('[1]Indicator Data'!S189)&gt;BQ$2,10,IF(LOG('[1]Indicator Data'!S189)&lt;BQ$3,0,10-(BQ$2-LOG('[1]Indicator Data'!S189))/(BQ$2-BQ$3)*10))),1)</f>
        <v>2.9</v>
      </c>
      <c r="BR188" s="50">
        <f>'[1]Indicator Data'!T189</f>
        <v>3.0147000000000003E-4</v>
      </c>
      <c r="BS188" s="47">
        <f t="shared" si="232"/>
        <v>0</v>
      </c>
      <c r="BT188" s="47">
        <f t="shared" si="189"/>
        <v>1.6</v>
      </c>
      <c r="BU188" s="47">
        <f t="shared" si="190"/>
        <v>1.6</v>
      </c>
      <c r="BV188" s="47">
        <f>ROUND(IF('[1]Indicator Data'!U189=0,0,IF(LOG('[1]Indicator Data'!U189)&gt;BV$2,10,IF(LOG('[1]Indicator Data'!U189)&lt;BV$3,0,10-(BV$2-LOG('[1]Indicator Data'!U189))/(BV$2-BV$3)*10))),1)</f>
        <v>5.8</v>
      </c>
      <c r="BW188" s="48">
        <f>'[1]Indicator Data'!U189/'[1]Indicator Data'!$CB189</f>
        <v>3.2232070440539183E-2</v>
      </c>
      <c r="BX188" s="47">
        <f t="shared" si="233"/>
        <v>0.4</v>
      </c>
      <c r="BY188" s="47">
        <f t="shared" si="208"/>
        <v>3.6</v>
      </c>
      <c r="BZ188" s="47">
        <f>ROUND(IF('[1]Indicator Data'!V189=0,0,IF(LOG('[1]Indicator Data'!V189)&gt;BZ$2,10,IF(LOG('[1]Indicator Data'!V189)&lt;BZ$3,0,10-(BZ$2-LOG('[1]Indicator Data'!V189))/(BZ$2-BZ$3)*10))),1)</f>
        <v>7.7</v>
      </c>
      <c r="CA188" s="48">
        <f>IF('[1]Indicator Data'!V189/'[1]Indicator Data'!$CB189&gt;1,1,'[1]Indicator Data'!V189/'[1]Indicator Data'!$CB189)</f>
        <v>0.69789164694219974</v>
      </c>
      <c r="CB188" s="47">
        <f t="shared" si="234"/>
        <v>7</v>
      </c>
      <c r="CC188" s="47">
        <f t="shared" si="209"/>
        <v>7.4</v>
      </c>
      <c r="CD188" s="47">
        <f>ROUND(IF('[1]Indicator Data'!W189=0,0,IF(LOG('[1]Indicator Data'!W189)&gt;CD$2,10,IF(LOG('[1]Indicator Data'!W189)&lt;CD$3,0,10-(CD$2-LOG('[1]Indicator Data'!W189))/(CD$2-CD$3)*10))),1)</f>
        <v>6</v>
      </c>
      <c r="CE188" s="48">
        <f>'[1]Indicator Data'!W189/'[1]Indicator Data'!$CB189</f>
        <v>4.9884322411114491E-2</v>
      </c>
      <c r="CF188" s="47">
        <f t="shared" si="235"/>
        <v>0.5</v>
      </c>
      <c r="CG188" s="47">
        <f t="shared" si="210"/>
        <v>3.7</v>
      </c>
      <c r="CH188" s="47">
        <f t="shared" si="194"/>
        <v>4.5</v>
      </c>
      <c r="CI188" s="47">
        <f>IF('[1]Indicator Data'!BR189="No data","x",ROUND(IF('[1]Indicator Data'!BR189&gt;CI$2,0,IF('[1]Indicator Data'!BR189&lt;CI$3,10,(CI$2-'[1]Indicator Data'!BR189)/(CI$2-CI$3)*10)),1))</f>
        <v>0.4</v>
      </c>
      <c r="CJ188" s="47">
        <f>IF('[1]Indicator Data'!BS189="No data","x",ROUND(IF('[1]Indicator Data'!BS189&gt;CJ$2,0,IF('[1]Indicator Data'!BS189&lt;CJ$3,10,(CJ$2-'[1]Indicator Data'!BS189)/(CJ$2-CJ$3)*10)),1))</f>
        <v>0.1</v>
      </c>
      <c r="CK188" s="47" t="str">
        <f>IF('[1]Indicator Data'!AC189="No data","x",ROUND(IF('[1]Indicator Data'!AC189&gt;CK$2,0,IF('[1]Indicator Data'!AC189&lt;CK$3,10,(CK$2-'[1]Indicator Data'!AC189)/(CK$2-CK$3)*10)),1))</f>
        <v>x</v>
      </c>
      <c r="CL188" s="47">
        <f t="shared" si="195"/>
        <v>0.3</v>
      </c>
      <c r="CM188" s="47">
        <f>IF('[1]Indicator Data'!X189="No data","x",ROUND(IF(LOG('[1]Indicator Data'!X189)&gt;CM$2,10,IF(LOG('[1]Indicator Data'!X189)&lt;CM$3,0,10-(CM$2-LOG('[1]Indicator Data'!X189))/(CM$2-CM$3)*10)),1))</f>
        <v>4.3</v>
      </c>
      <c r="CN188" s="47">
        <f>IF('[1]Indicator Data'!Y189="No data","x",ROUND(IF('[1]Indicator Data'!Y189&gt;CN$2,10,IF('[1]Indicator Data'!Y189&lt;CN$3,0,10-(CN$2-'[1]Indicator Data'!Y189)/(CN$2-CN$3)*10)),1))</f>
        <v>0.9</v>
      </c>
      <c r="CO188" s="47">
        <f>IF('[1]Indicator Data'!Z189="No data","x",ROUND(IF('[1]Indicator Data'!Z189&gt;CO$2,10,IF('[1]Indicator Data'!Z189&lt;CO$3,0,10-(CO$2-'[1]Indicator Data'!Z189)/(CO$2-CO$3)*10)),1))</f>
        <v>9.6</v>
      </c>
      <c r="CP188" s="47">
        <f>IF('[1]Indicator Data'!AA189="No data","x",ROUND(IF('[1]Indicator Data'!AA189&gt;CP$2,10,IF('[1]Indicator Data'!AA189&lt;CP$3,0,10-(CP$2-'[1]Indicator Data'!AA189)/(CP$2-CP$3)*10)),1))</f>
        <v>2</v>
      </c>
      <c r="CQ188" s="47">
        <f t="shared" si="211"/>
        <v>4.2</v>
      </c>
      <c r="CR188" s="47">
        <f t="shared" si="212"/>
        <v>2.9</v>
      </c>
      <c r="CS188" s="47" t="str">
        <f>IF('[1]Indicator Data'!AF189="No data","x",ROUND(IF('[1]Indicator Data'!AF189&gt;CS$2,10,IF('[1]Indicator Data'!AF189&lt;CS$3,0,10-(CS$2-'[1]Indicator Data'!AF189)/(CS$2-CS$3)*10)),1))</f>
        <v>x</v>
      </c>
      <c r="CT188" s="47">
        <f>IF('[1]Indicator Data'!AG189="No data","x",ROUND(IF('[1]Indicator Data'!AG189&gt;CT$2,10,IF('[1]Indicator Data'!AG189&lt;CT$3,0,10-(CT$2-'[1]Indicator Data'!AG189)/(CT$2-CT$3)*10)),1))</f>
        <v>1.2</v>
      </c>
      <c r="CU188" s="47">
        <f t="shared" si="213"/>
        <v>3.6</v>
      </c>
      <c r="CV188" s="47">
        <f>IF('[1]Indicator Data'!AB189="No data","x",ROUND(IF('[1]Indicator Data'!AB189&gt;CV$2,10,IF('[1]Indicator Data'!AB189&lt;CV$3,0,10-(CV$2-'[1]Indicator Data'!AB189)/(CV$2-CV$3)*10)),1))</f>
        <v>0.1</v>
      </c>
      <c r="CW188" s="47">
        <f t="shared" si="214"/>
        <v>0.2</v>
      </c>
      <c r="CX188" s="48">
        <f>IF('[1]Indicator Data'!AD189="No data","x",'[1]Indicator Data'!AD189/'[1]Indicator Data'!$CA189)</f>
        <v>1.302059718567406E-3</v>
      </c>
      <c r="CY188" s="47">
        <f t="shared" si="236"/>
        <v>0</v>
      </c>
      <c r="CZ188" s="47">
        <f>IF('[1]Indicator Data'!AE189="No data","x",ROUND(IF('[1]Indicator Data'!AE189&gt;CZ$2,0,IF('[1]Indicator Data'!AE189&lt;CZ$3,10,(CZ$2-'[1]Indicator Data'!AE189)/(CZ$2-CZ$3)*10)),1))</f>
        <v>2</v>
      </c>
      <c r="DA188" s="47">
        <f t="shared" si="215"/>
        <v>1</v>
      </c>
      <c r="DB188" s="47">
        <f t="shared" si="216"/>
        <v>1.6</v>
      </c>
      <c r="DC188" s="49">
        <f t="shared" si="197"/>
        <v>3.1</v>
      </c>
      <c r="DD188" s="51">
        <f t="shared" si="198"/>
        <v>1.7</v>
      </c>
      <c r="DE188" s="47">
        <f>ROUND(IF('[1]Indicator Data'!AH189=0,0,IF('[1]Indicator Data'!AH189&gt;DE$2,10,IF('[1]Indicator Data'!AH189&lt;DE$3,0,10-(DE$2-'[1]Indicator Data'!AH189)/(DE$2-DE$3)*10))),1)</f>
        <v>0.1</v>
      </c>
      <c r="DF188" s="47">
        <f>ROUND(IF('[1]Indicator Data'!AI189=0,0,IF(LOG('[1]Indicator Data'!AI189)&gt;LOG(DF$2),10,IF(LOG('[1]Indicator Data'!AI189)&lt;LOG(DF$3),0,10-(LOG(DF$2)-LOG('[1]Indicator Data'!AI189))/(LOG(DF$2)-LOG(DF$3))*10))),1)</f>
        <v>0</v>
      </c>
      <c r="DG188" s="49">
        <f t="shared" si="199"/>
        <v>0.1</v>
      </c>
      <c r="DH188" s="47">
        <f>'[1]Indicator Data'!AJ189</f>
        <v>0</v>
      </c>
      <c r="DI188" s="47">
        <f>'[1]Indicator Data'!AK189</f>
        <v>0</v>
      </c>
      <c r="DJ188" s="49">
        <f t="shared" si="200"/>
        <v>0</v>
      </c>
      <c r="DK188" s="51">
        <f t="shared" si="201"/>
        <v>0.1</v>
      </c>
      <c r="DL188" s="20"/>
      <c r="DM188" s="52"/>
      <c r="DN188" s="6"/>
    </row>
    <row r="189" spans="1:118" x14ac:dyDescent="0.3">
      <c r="A189" s="44" t="str">
        <f>'[1]Indicator Data'!A190</f>
        <v>Uzbekistan</v>
      </c>
      <c r="B189" s="45" t="str">
        <f>'[1]Indicator Data'!B190</f>
        <v>UZB</v>
      </c>
      <c r="C189" s="46">
        <f>ROUND(IF('[1]Indicator Data'!C190=0,0.1,IF(LOG('[1]Indicator Data'!C190)&gt;C$2,10,IF(LOG('[1]Indicator Data'!C190)&lt;C$3,0,10-(C$2-LOG('[1]Indicator Data'!C190))/(C$2-C$3)*10))),1)</f>
        <v>9.1</v>
      </c>
      <c r="D189" s="47">
        <f>ROUND(IF('[1]Indicator Data'!D190=0,0.1,IF(LOG('[1]Indicator Data'!D190)&gt;D$2,10,IF(LOG('[1]Indicator Data'!D190)&lt;D$3,0,10-(D$2-LOG('[1]Indicator Data'!D190))/(D$2-D$3)*10))),1)</f>
        <v>9.8000000000000007</v>
      </c>
      <c r="E189" s="47">
        <f t="shared" si="158"/>
        <v>9.5</v>
      </c>
      <c r="F189" s="47">
        <f>IF('[1]Indicator Data'!E190="No data",0.1,(ROUND(IF('[1]Indicator Data'!E190=0,0,IF(LOG('[1]Indicator Data'!E190)&gt;F$2,10,IF(LOG('[1]Indicator Data'!E190)&lt;F$3,0,10-(F$2-LOG('[1]Indicator Data'!E190))/(F$2-F$3)*10))),1)))</f>
        <v>8</v>
      </c>
      <c r="G189" s="47">
        <f>ROUND(IF('[1]Indicator Data'!F190=0,0,IF(LOG('[1]Indicator Data'!F190)&gt;G$2,10,IF(LOG('[1]Indicator Data'!F190)&lt;G$3,0,10-(G$2-LOG('[1]Indicator Data'!F190))/(G$2-G$3)*10))),1)</f>
        <v>0</v>
      </c>
      <c r="H189" s="47">
        <f>ROUND(IF('[1]Indicator Data'!G190=0,0,IF(LOG('[1]Indicator Data'!G190)&gt;H$2,10,IF(LOG('[1]Indicator Data'!G190)&lt;H$3,0,10-(H$2-LOG('[1]Indicator Data'!G190))/(H$2-H$3)*10))),1)</f>
        <v>0</v>
      </c>
      <c r="I189" s="47">
        <f>ROUND(IF('[1]Indicator Data'!H190=0,0,IF(LOG('[1]Indicator Data'!H190)&gt;I$2,10,IF(LOG('[1]Indicator Data'!H190)&lt;I$3,0,10-(I$2-LOG('[1]Indicator Data'!H190))/(I$2-I$3)*10))),1)</f>
        <v>0</v>
      </c>
      <c r="J189" s="47">
        <f t="shared" si="159"/>
        <v>0</v>
      </c>
      <c r="K189" s="47">
        <f>ROUND(IF('[1]Indicator Data'!I190=0,0,IF(LOG('[1]Indicator Data'!I190)&gt;K$2,10,IF(LOG('[1]Indicator Data'!I190)&lt;K$3,0,10-(K$2-LOG('[1]Indicator Data'!I190))/(K$2-K$3)*10))),1)</f>
        <v>0</v>
      </c>
      <c r="L189" s="47">
        <f t="shared" si="160"/>
        <v>0</v>
      </c>
      <c r="M189" s="47">
        <f>ROUND(IF('[1]Indicator Data'!J190=0,0,IF(LOG('[1]Indicator Data'!J190)&gt;M$2,10,IF(LOG('[1]Indicator Data'!J190)&lt;M$3,0,10-(M$2-LOG('[1]Indicator Data'!J190))/(M$2-M$3)*10))),1)</f>
        <v>8.1</v>
      </c>
      <c r="N189" s="48">
        <f>'[1]Indicator Data'!C190/'[1]Indicator Data'!$CB190</f>
        <v>1.4653214117005813E-3</v>
      </c>
      <c r="O189" s="48">
        <f>'[1]Indicator Data'!D190/'[1]Indicator Data'!$CB190</f>
        <v>2.8042121077422787E-4</v>
      </c>
      <c r="P189" s="48">
        <f>IF(F189=0.1,"x",'[1]Indicator Data'!E190/'[1]Indicator Data'!$CB190)</f>
        <v>5.3808749307953313E-3</v>
      </c>
      <c r="Q189" s="48">
        <f>'[1]Indicator Data'!F190/'[1]Indicator Data'!$CB190</f>
        <v>0</v>
      </c>
      <c r="R189" s="48">
        <f>'[1]Indicator Data'!G190/'[1]Indicator Data'!$CB190</f>
        <v>0</v>
      </c>
      <c r="S189" s="48">
        <f>'[1]Indicator Data'!H190/'[1]Indicator Data'!$CB190</f>
        <v>0</v>
      </c>
      <c r="T189" s="48">
        <f>'[1]Indicator Data'!I190/'[1]Indicator Data'!$CB190</f>
        <v>0</v>
      </c>
      <c r="U189" s="48">
        <f>'[1]Indicator Data'!J190/'[1]Indicator Data'!$CB190</f>
        <v>5.7071690893169963E-4</v>
      </c>
      <c r="V189" s="47">
        <f t="shared" si="217"/>
        <v>7.3</v>
      </c>
      <c r="W189" s="47">
        <f t="shared" si="218"/>
        <v>2.8</v>
      </c>
      <c r="X189" s="47">
        <f t="shared" si="163"/>
        <v>5.5</v>
      </c>
      <c r="Y189" s="47">
        <f t="shared" si="219"/>
        <v>3.6</v>
      </c>
      <c r="Z189" s="47">
        <f t="shared" si="220"/>
        <v>0</v>
      </c>
      <c r="AA189" s="47">
        <f t="shared" si="221"/>
        <v>0</v>
      </c>
      <c r="AB189" s="47">
        <f t="shared" si="222"/>
        <v>0</v>
      </c>
      <c r="AC189" s="47">
        <f t="shared" si="168"/>
        <v>0</v>
      </c>
      <c r="AD189" s="47">
        <f t="shared" si="223"/>
        <v>0</v>
      </c>
      <c r="AE189" s="47">
        <f t="shared" si="170"/>
        <v>0</v>
      </c>
      <c r="AF189" s="47">
        <f t="shared" si="224"/>
        <v>0.2</v>
      </c>
      <c r="AG189" s="47">
        <f>ROUND(IF('[1]Indicator Data'!K190=0,0,IF('[1]Indicator Data'!K190&gt;AG$2,10,IF('[1]Indicator Data'!K190&lt;AG$3,0,10-(AG$2-'[1]Indicator Data'!K190)/(AG$2-AG$3)*10))),1)</f>
        <v>1</v>
      </c>
      <c r="AH189" s="47">
        <f t="shared" si="225"/>
        <v>8.1999999999999993</v>
      </c>
      <c r="AI189" s="47">
        <f t="shared" si="225"/>
        <v>6.3</v>
      </c>
      <c r="AJ189" s="47">
        <f t="shared" si="226"/>
        <v>0</v>
      </c>
      <c r="AK189" s="47">
        <f t="shared" si="226"/>
        <v>0</v>
      </c>
      <c r="AL189" s="47">
        <f t="shared" si="174"/>
        <v>0</v>
      </c>
      <c r="AM189" s="47">
        <f t="shared" si="175"/>
        <v>0</v>
      </c>
      <c r="AN189" s="47">
        <f t="shared" si="176"/>
        <v>5.4</v>
      </c>
      <c r="AO189" s="49">
        <f t="shared" si="177"/>
        <v>8.1</v>
      </c>
      <c r="AP189" s="49">
        <f t="shared" si="202"/>
        <v>6.3</v>
      </c>
      <c r="AQ189" s="49">
        <f t="shared" si="178"/>
        <v>0</v>
      </c>
      <c r="AR189" s="49">
        <f t="shared" si="179"/>
        <v>0</v>
      </c>
      <c r="AS189" s="47">
        <f t="shared" si="180"/>
        <v>3.2</v>
      </c>
      <c r="AT189" s="47">
        <f>IF('[1]Indicator Data'!L190="No data","x",IF('[1]Indicator Data'!CC190&lt;1000,"x",ROUND((IF('[1]Indicator Data'!L190&gt;AT$2,10,IF('[1]Indicator Data'!L190&lt;AT$3,0,10-(AT$2-'[1]Indicator Data'!L190)/(AT$2-AT$3)*10))),1)))</f>
        <v>10</v>
      </c>
      <c r="AU189" s="49">
        <f t="shared" si="181"/>
        <v>6.6</v>
      </c>
      <c r="AV189" s="47">
        <f>IF('[1]Indicator Data'!M190="No data","x",ROUND(IF('[1]Indicator Data'!M190=0,0,IF(LOG('[1]Indicator Data'!M190)&gt;AV$2,10,IF(LOG('[1]Indicator Data'!M190)&lt;AV$3,0,10-(AV$2-LOG('[1]Indicator Data'!M190))/(AV$2-AV$3)*10))),1))</f>
        <v>9.1999999999999993</v>
      </c>
      <c r="AW189" s="48">
        <f>IF(AV189="x","x",'[1]Indicator Data'!M190/'[1]Indicator Data'!$CB190)</f>
        <v>0.89197591646891172</v>
      </c>
      <c r="AX189" s="47">
        <f t="shared" si="227"/>
        <v>9.9</v>
      </c>
      <c r="AY189" s="47">
        <f t="shared" si="203"/>
        <v>9.6</v>
      </c>
      <c r="AZ189" s="47" t="str">
        <f>IF('[1]Indicator Data'!N190="No data","x",ROUND(IF('[1]Indicator Data'!N190=0,0,IF(LOG('[1]Indicator Data'!N190)&gt;AZ$2,10,IF(LOG('[1]Indicator Data'!N190)&lt;AZ$3,0,10-(AZ$2-LOG('[1]Indicator Data'!N190))/(AZ$2-AZ$3)*10))),1))</f>
        <v>x</v>
      </c>
      <c r="BA189" s="48" t="str">
        <f>IF(AZ189="x","x",'[1]Indicator Data'!N190/'[1]Indicator Data'!$CB190)</f>
        <v>x</v>
      </c>
      <c r="BB189" s="47" t="str">
        <f t="shared" si="228"/>
        <v>x</v>
      </c>
      <c r="BC189" s="47" t="str">
        <f t="shared" si="204"/>
        <v>x</v>
      </c>
      <c r="BD189" s="47" t="str">
        <f>IF('[1]Indicator Data'!O190="No data","x",ROUND(IF('[1]Indicator Data'!O190=0,0,IF(LOG('[1]Indicator Data'!O190)&gt;BD$2,10,IF(LOG('[1]Indicator Data'!O190)&lt;BD$3,0,10-(BD$2-LOG('[1]Indicator Data'!O190))/(BD$2-BD$3)*10))),1))</f>
        <v>x</v>
      </c>
      <c r="BE189" s="48" t="str">
        <f>IF(BD189="x","x",'[1]Indicator Data'!O190/'[1]Indicator Data'!$CB190)</f>
        <v>x</v>
      </c>
      <c r="BF189" s="47" t="str">
        <f t="shared" si="229"/>
        <v>x</v>
      </c>
      <c r="BG189" s="47" t="str">
        <f t="shared" si="205"/>
        <v>x</v>
      </c>
      <c r="BH189" s="47" t="str">
        <f>IF('[1]Indicator Data'!P190="No data","x",ROUND(IF('[1]Indicator Data'!P190=0,0,IF(LOG('[1]Indicator Data'!P190)&gt;BH$2,10,IF(LOG('[1]Indicator Data'!P190)&lt;BH$3,0,10-(BH$2-LOG('[1]Indicator Data'!P190))/(BH$2-BH$3)*10))),1))</f>
        <v>x</v>
      </c>
      <c r="BI189" s="48" t="str">
        <f>IF(BH189="x","x",'[1]Indicator Data'!P190/'[1]Indicator Data'!$CB190)</f>
        <v>x</v>
      </c>
      <c r="BJ189" s="47" t="str">
        <f t="shared" si="230"/>
        <v>x</v>
      </c>
      <c r="BK189" s="47" t="str">
        <f t="shared" si="206"/>
        <v>x</v>
      </c>
      <c r="BL189" s="47">
        <f t="shared" si="207"/>
        <v>9.6</v>
      </c>
      <c r="BM189" s="47">
        <f>ROUND(IF('[1]Indicator Data'!Q190=0,0,IF(LOG('[1]Indicator Data'!Q190)&gt;BM$2,10,IF(LOG('[1]Indicator Data'!Q190)&lt;BM$3,0,10-(BM$2-LOG('[1]Indicator Data'!Q190))/(BM$2-BM$3)*10))),1)</f>
        <v>0</v>
      </c>
      <c r="BN189" s="50">
        <f>'[1]Indicator Data'!R190</f>
        <v>0</v>
      </c>
      <c r="BO189" s="47">
        <f t="shared" si="231"/>
        <v>0</v>
      </c>
      <c r="BP189" s="47">
        <f t="shared" si="187"/>
        <v>0</v>
      </c>
      <c r="BQ189" s="47">
        <f>ROUND(IF('[1]Indicator Data'!S190=0,0,IF(LOG('[1]Indicator Data'!S190)&gt;BQ$2,10,IF(LOG('[1]Indicator Data'!S190)&lt;BQ$3,0,10-(BQ$2-LOG('[1]Indicator Data'!S190))/(BQ$2-BQ$3)*10))),1)</f>
        <v>0</v>
      </c>
      <c r="BR189" s="50">
        <f>'[1]Indicator Data'!T190</f>
        <v>0</v>
      </c>
      <c r="BS189" s="47">
        <f t="shared" si="232"/>
        <v>0</v>
      </c>
      <c r="BT189" s="47">
        <f t="shared" si="189"/>
        <v>0</v>
      </c>
      <c r="BU189" s="47">
        <f t="shared" si="190"/>
        <v>0</v>
      </c>
      <c r="BV189" s="47">
        <f>ROUND(IF('[1]Indicator Data'!U190=0,0,IF(LOG('[1]Indicator Data'!U190)&gt;BV$2,10,IF(LOG('[1]Indicator Data'!U190)&lt;BV$3,0,10-(BV$2-LOG('[1]Indicator Data'!U190))/(BV$2-BV$3)*10))),1)</f>
        <v>0</v>
      </c>
      <c r="BW189" s="48">
        <f>'[1]Indicator Data'!U190/'[1]Indicator Data'!$CB190</f>
        <v>0</v>
      </c>
      <c r="BX189" s="47">
        <f t="shared" si="233"/>
        <v>0</v>
      </c>
      <c r="BY189" s="47">
        <f t="shared" si="208"/>
        <v>0</v>
      </c>
      <c r="BZ189" s="47">
        <f>ROUND(IF('[1]Indicator Data'!V190=0,0,IF(LOG('[1]Indicator Data'!V190)&gt;BZ$2,10,IF(LOG('[1]Indicator Data'!V190)&lt;BZ$3,0,10-(BZ$2-LOG('[1]Indicator Data'!V190))/(BZ$2-BZ$3)*10))),1)</f>
        <v>8.8000000000000007</v>
      </c>
      <c r="CA189" s="48">
        <f>IF('[1]Indicator Data'!V190/'[1]Indicator Data'!$CB190&gt;1,1,'[1]Indicator Data'!V190/'[1]Indicator Data'!$CB190)</f>
        <v>0.4695499106053298</v>
      </c>
      <c r="CB189" s="47">
        <f t="shared" si="234"/>
        <v>4.7</v>
      </c>
      <c r="CC189" s="47">
        <f t="shared" si="209"/>
        <v>7.3</v>
      </c>
      <c r="CD189" s="47">
        <f>ROUND(IF('[1]Indicator Data'!W190=0,0,IF(LOG('[1]Indicator Data'!W190)&gt;CD$2,10,IF(LOG('[1]Indicator Data'!W190)&lt;CD$3,0,10-(CD$2-LOG('[1]Indicator Data'!W190))/(CD$2-CD$3)*10))),1)</f>
        <v>6.3</v>
      </c>
      <c r="CE189" s="48">
        <f>'[1]Indicator Data'!W190/'[1]Indicator Data'!$CB190</f>
        <v>8.1720697473860199E-3</v>
      </c>
      <c r="CF189" s="47">
        <f t="shared" si="235"/>
        <v>0.1</v>
      </c>
      <c r="CG189" s="47">
        <f t="shared" si="210"/>
        <v>3.8</v>
      </c>
      <c r="CH189" s="47">
        <f t="shared" si="194"/>
        <v>3.5</v>
      </c>
      <c r="CI189" s="47">
        <f>IF('[1]Indicator Data'!BR190="No data","x",ROUND(IF('[1]Indicator Data'!BR190&gt;CI$2,0,IF('[1]Indicator Data'!BR190&lt;CI$3,10,(CI$2-'[1]Indicator Data'!BR190)/(CI$2-CI$3)*10)),1))</f>
        <v>0</v>
      </c>
      <c r="CJ189" s="47">
        <f>IF('[1]Indicator Data'!BS190="No data","x",ROUND(IF('[1]Indicator Data'!BS190&gt;CJ$2,0,IF('[1]Indicator Data'!BS190&lt;CJ$3,10,(CJ$2-'[1]Indicator Data'!BS190)/(CJ$2-CJ$3)*10)),1))</f>
        <v>0.4</v>
      </c>
      <c r="CK189" s="47" t="str">
        <f>IF('[1]Indicator Data'!AC190="No data","x",ROUND(IF('[1]Indicator Data'!AC190&gt;CK$2,0,IF('[1]Indicator Data'!AC190&lt;CK$3,10,(CK$2-'[1]Indicator Data'!AC190)/(CK$2-CK$3)*10)),1))</f>
        <v>x</v>
      </c>
      <c r="CL189" s="47">
        <f t="shared" si="195"/>
        <v>0.2</v>
      </c>
      <c r="CM189" s="47">
        <f>IF('[1]Indicator Data'!X190="No data","x",ROUND(IF(LOG('[1]Indicator Data'!X190)&gt;CM$2,10,IF(LOG('[1]Indicator Data'!X190)&lt;CM$3,0,10-(CM$2-LOG('[1]Indicator Data'!X190))/(CM$2-CM$3)*10)),1))</f>
        <v>6.3</v>
      </c>
      <c r="CN189" s="47">
        <f>IF('[1]Indicator Data'!Y190="No data","x",ROUND(IF('[1]Indicator Data'!Y190&gt;CN$2,10,IF('[1]Indicator Data'!Y190&lt;CN$3,0,10-(CN$2-'[1]Indicator Data'!Y190)/(CN$2-CN$3)*10)),1))</f>
        <v>3.8</v>
      </c>
      <c r="CO189" s="47">
        <f>IF('[1]Indicator Data'!Z190="No data","x",ROUND(IF('[1]Indicator Data'!Z190&gt;CO$2,10,IF('[1]Indicator Data'!Z190&lt;CO$3,0,10-(CO$2-'[1]Indicator Data'!Z190)/(CO$2-CO$3)*10)),1))</f>
        <v>5</v>
      </c>
      <c r="CP189" s="47" t="str">
        <f>IF('[1]Indicator Data'!AA190="No data","x",ROUND(IF('[1]Indicator Data'!AA190&gt;CP$2,10,IF('[1]Indicator Data'!AA190&lt;CP$3,0,10-(CP$2-'[1]Indicator Data'!AA190)/(CP$2-CP$3)*10)),1))</f>
        <v>x</v>
      </c>
      <c r="CQ189" s="47">
        <f t="shared" si="211"/>
        <v>5</v>
      </c>
      <c r="CR189" s="47">
        <f t="shared" si="212"/>
        <v>3.4</v>
      </c>
      <c r="CS189" s="47">
        <f>IF('[1]Indicator Data'!AF190="No data","x",ROUND(IF('[1]Indicator Data'!AF190&gt;CS$2,10,IF('[1]Indicator Data'!AF190&lt;CS$3,0,10-(CS$2-'[1]Indicator Data'!AF190)/(CS$2-CS$3)*10)),1))</f>
        <v>5.8</v>
      </c>
      <c r="CT189" s="47">
        <f>IF('[1]Indicator Data'!AG190="No data","x",ROUND(IF('[1]Indicator Data'!AG190&gt;CT$2,10,IF('[1]Indicator Data'!AG190&lt;CT$3,0,10-(CT$2-'[1]Indicator Data'!AG190)/(CT$2-CT$3)*10)),1))</f>
        <v>3.5</v>
      </c>
      <c r="CU189" s="47">
        <f t="shared" si="213"/>
        <v>4.9000000000000004</v>
      </c>
      <c r="CV189" s="47">
        <f>IF('[1]Indicator Data'!AB190="No data","x",ROUND(IF('[1]Indicator Data'!AB190&gt;CV$2,10,IF('[1]Indicator Data'!AB190&lt;CV$3,0,10-(CV$2-'[1]Indicator Data'!AB190)/(CV$2-CV$3)*10)),1))</f>
        <v>0</v>
      </c>
      <c r="CW189" s="47">
        <f t="shared" si="214"/>
        <v>0.1</v>
      </c>
      <c r="CX189" s="48">
        <f>IF('[1]Indicator Data'!AD190="No data","x",'[1]Indicator Data'!AD190/'[1]Indicator Data'!$CA190)</f>
        <v>5.9639909518001909E-4</v>
      </c>
      <c r="CY189" s="47">
        <f t="shared" si="236"/>
        <v>4</v>
      </c>
      <c r="CZ189" s="47">
        <f>IF('[1]Indicator Data'!AE190="No data","x",ROUND(IF('[1]Indicator Data'!AE190&gt;CZ$2,0,IF('[1]Indicator Data'!AE190&lt;CZ$3,10,(CZ$2-'[1]Indicator Data'!AE190)/(CZ$2-CZ$3)*10)),1))</f>
        <v>8</v>
      </c>
      <c r="DA189" s="47">
        <f t="shared" si="215"/>
        <v>6</v>
      </c>
      <c r="DB189" s="47">
        <f t="shared" si="216"/>
        <v>3.7</v>
      </c>
      <c r="DC189" s="49">
        <f t="shared" si="197"/>
        <v>6</v>
      </c>
      <c r="DD189" s="51">
        <f t="shared" si="198"/>
        <v>5.2</v>
      </c>
      <c r="DE189" s="47">
        <f>ROUND(IF('[1]Indicator Data'!AH190=0,0,IF('[1]Indicator Data'!AH190&gt;DE$2,10,IF('[1]Indicator Data'!AH190&lt;DE$3,0,10-(DE$2-'[1]Indicator Data'!AH190)/(DE$2-DE$3)*10))),1)</f>
        <v>3.5</v>
      </c>
      <c r="DF189" s="47">
        <f>ROUND(IF('[1]Indicator Data'!AI190=0,0,IF(LOG('[1]Indicator Data'!AI190)&gt;LOG(DF$2),10,IF(LOG('[1]Indicator Data'!AI190)&lt;LOG(DF$3),0,10-(LOG(DF$2)-LOG('[1]Indicator Data'!AI190))/(LOG(DF$2)-LOG(DF$3))*10))),1)</f>
        <v>3.1</v>
      </c>
      <c r="DG189" s="49">
        <f t="shared" si="199"/>
        <v>3.3</v>
      </c>
      <c r="DH189" s="47">
        <f>'[1]Indicator Data'!AJ190</f>
        <v>0</v>
      </c>
      <c r="DI189" s="47">
        <f>'[1]Indicator Data'!AK190</f>
        <v>0</v>
      </c>
      <c r="DJ189" s="49">
        <f t="shared" si="200"/>
        <v>0</v>
      </c>
      <c r="DK189" s="51">
        <f t="shared" si="201"/>
        <v>2.2999999999999998</v>
      </c>
      <c r="DL189" s="20"/>
      <c r="DM189" s="52"/>
      <c r="DN189" s="6"/>
    </row>
    <row r="190" spans="1:118" x14ac:dyDescent="0.3">
      <c r="A190" s="44" t="str">
        <f>'[1]Indicator Data'!A191</f>
        <v>Vanuatu</v>
      </c>
      <c r="B190" s="45" t="str">
        <f>'[1]Indicator Data'!B191</f>
        <v>VUT</v>
      </c>
      <c r="C190" s="46">
        <f>ROUND(IF('[1]Indicator Data'!C191=0,0.1,IF(LOG('[1]Indicator Data'!C191)&gt;C$2,10,IF(LOG('[1]Indicator Data'!C191)&lt;C$3,0,10-(C$2-LOG('[1]Indicator Data'!C191))/(C$2-C$3)*10))),1)</f>
        <v>4.0999999999999996</v>
      </c>
      <c r="D190" s="47">
        <f>ROUND(IF('[1]Indicator Data'!D191=0,0.1,IF(LOG('[1]Indicator Data'!D191)&gt;D$2,10,IF(LOG('[1]Indicator Data'!D191)&lt;D$3,0,10-(D$2-LOG('[1]Indicator Data'!D191))/(D$2-D$3)*10))),1)</f>
        <v>5.4</v>
      </c>
      <c r="E190" s="47">
        <f t="shared" si="158"/>
        <v>4.8</v>
      </c>
      <c r="F190" s="47">
        <f>IF('[1]Indicator Data'!E191="No data",0.1,(ROUND(IF('[1]Indicator Data'!E191=0,0,IF(LOG('[1]Indicator Data'!E191)&gt;F$2,10,IF(LOG('[1]Indicator Data'!E191)&lt;F$3,0,10-(F$2-LOG('[1]Indicator Data'!E191))/(F$2-F$3)*10))),1)))</f>
        <v>0.1</v>
      </c>
      <c r="G190" s="47">
        <f>ROUND(IF('[1]Indicator Data'!F191=0,0,IF(LOG('[1]Indicator Data'!F191)&gt;G$2,10,IF(LOG('[1]Indicator Data'!F191)&lt;G$3,0,10-(G$2-LOG('[1]Indicator Data'!F191))/(G$2-G$3)*10))),1)</f>
        <v>5.6</v>
      </c>
      <c r="H190" s="47">
        <f>ROUND(IF('[1]Indicator Data'!G191=0,0,IF(LOG('[1]Indicator Data'!G191)&gt;H$2,10,IF(LOG('[1]Indicator Data'!G191)&lt;H$3,0,10-(H$2-LOG('[1]Indicator Data'!G191))/(H$2-H$3)*10))),1)</f>
        <v>3.9</v>
      </c>
      <c r="I190" s="47">
        <f>ROUND(IF('[1]Indicator Data'!H191=0,0,IF(LOG('[1]Indicator Data'!H191)&gt;I$2,10,IF(LOG('[1]Indicator Data'!H191)&lt;I$3,0,10-(I$2-LOG('[1]Indicator Data'!H191))/(I$2-I$3)*10))),1)</f>
        <v>5.9</v>
      </c>
      <c r="J190" s="47">
        <f t="shared" si="159"/>
        <v>5</v>
      </c>
      <c r="K190" s="47">
        <f>ROUND(IF('[1]Indicator Data'!I191=0,0,IF(LOG('[1]Indicator Data'!I191)&gt;K$2,10,IF(LOG('[1]Indicator Data'!I191)&lt;K$3,0,10-(K$2-LOG('[1]Indicator Data'!I191))/(K$2-K$3)*10))),1)</f>
        <v>3.9</v>
      </c>
      <c r="L190" s="47">
        <f t="shared" si="160"/>
        <v>4.5</v>
      </c>
      <c r="M190" s="47">
        <f>ROUND(IF('[1]Indicator Data'!J191=0,0,IF(LOG('[1]Indicator Data'!J191)&gt;M$2,10,IF(LOG('[1]Indicator Data'!J191)&lt;M$3,0,10-(M$2-LOG('[1]Indicator Data'!J191))/(M$2-M$3)*10))),1)</f>
        <v>0</v>
      </c>
      <c r="N190" s="48">
        <f>'[1]Indicator Data'!C191/'[1]Indicator Data'!$CB191</f>
        <v>1.5965628617562156E-3</v>
      </c>
      <c r="O190" s="48">
        <f>'[1]Indicator Data'!D191/'[1]Indicator Data'!$CB191</f>
        <v>1.5965628617562156E-3</v>
      </c>
      <c r="P190" s="48" t="str">
        <f>IF(F190=0.1,"x",'[1]Indicator Data'!E191/'[1]Indicator Data'!$CB191)</f>
        <v>x</v>
      </c>
      <c r="Q190" s="48">
        <f>'[1]Indicator Data'!F191/'[1]Indicator Data'!$CB191</f>
        <v>9.1533941695478844E-5</v>
      </c>
      <c r="R190" s="48">
        <f>'[1]Indicator Data'!G191/'[1]Indicator Data'!$CB191</f>
        <v>1.3735706323565531E-2</v>
      </c>
      <c r="S190" s="48">
        <f>'[1]Indicator Data'!H191/'[1]Indicator Data'!$CB191</f>
        <v>5.2596875059041353E-4</v>
      </c>
      <c r="T190" s="48">
        <f>'[1]Indicator Data'!I191/'[1]Indicator Data'!$CB191</f>
        <v>3.4531126603563268E-3</v>
      </c>
      <c r="U190" s="48">
        <f>'[1]Indicator Data'!J191/'[1]Indicator Data'!$CB191</f>
        <v>0</v>
      </c>
      <c r="V190" s="47">
        <f t="shared" si="217"/>
        <v>8</v>
      </c>
      <c r="W190" s="47">
        <f t="shared" si="218"/>
        <v>10</v>
      </c>
      <c r="X190" s="47">
        <f t="shared" si="163"/>
        <v>9.3000000000000007</v>
      </c>
      <c r="Y190" s="47">
        <f t="shared" si="219"/>
        <v>0.1</v>
      </c>
      <c r="Z190" s="47">
        <f t="shared" si="220"/>
        <v>9.9</v>
      </c>
      <c r="AA190" s="47">
        <f t="shared" si="221"/>
        <v>7.6</v>
      </c>
      <c r="AB190" s="47">
        <f t="shared" si="222"/>
        <v>1.1000000000000001</v>
      </c>
      <c r="AC190" s="47">
        <f t="shared" si="168"/>
        <v>5.2</v>
      </c>
      <c r="AD190" s="47">
        <f t="shared" si="223"/>
        <v>3.5</v>
      </c>
      <c r="AE190" s="47">
        <f t="shared" si="170"/>
        <v>4.4000000000000004</v>
      </c>
      <c r="AF190" s="47">
        <f t="shared" si="224"/>
        <v>0</v>
      </c>
      <c r="AG190" s="47">
        <f>ROUND(IF('[1]Indicator Data'!K191=0,0,IF('[1]Indicator Data'!K191&gt;AG$2,10,IF('[1]Indicator Data'!K191&lt;AG$3,0,10-(AG$2-'[1]Indicator Data'!K191)/(AG$2-AG$3)*10))),1)</f>
        <v>0</v>
      </c>
      <c r="AH190" s="47">
        <f t="shared" si="225"/>
        <v>6.1</v>
      </c>
      <c r="AI190" s="47">
        <f t="shared" si="225"/>
        <v>7.7</v>
      </c>
      <c r="AJ190" s="47">
        <f t="shared" si="226"/>
        <v>5.8</v>
      </c>
      <c r="AK190" s="47">
        <f t="shared" si="226"/>
        <v>3.5</v>
      </c>
      <c r="AL190" s="47">
        <f t="shared" si="174"/>
        <v>4.8</v>
      </c>
      <c r="AM190" s="47">
        <f t="shared" si="175"/>
        <v>3.7</v>
      </c>
      <c r="AN190" s="47">
        <f t="shared" si="176"/>
        <v>0</v>
      </c>
      <c r="AO190" s="49">
        <f t="shared" si="177"/>
        <v>7.7</v>
      </c>
      <c r="AP190" s="49">
        <f t="shared" si="202"/>
        <v>0.1</v>
      </c>
      <c r="AQ190" s="49">
        <f t="shared" si="178"/>
        <v>8.5</v>
      </c>
      <c r="AR190" s="49">
        <f t="shared" si="179"/>
        <v>4.5</v>
      </c>
      <c r="AS190" s="47">
        <f t="shared" si="180"/>
        <v>0</v>
      </c>
      <c r="AT190" s="47">
        <f>IF('[1]Indicator Data'!L191="No data","x",IF('[1]Indicator Data'!CC191&lt;1000,"x",ROUND((IF('[1]Indicator Data'!L191&gt;AT$2,10,IF('[1]Indicator Data'!L191&lt;AT$3,0,10-(AT$2-'[1]Indicator Data'!L191)/(AT$2-AT$3)*10))),1)))</f>
        <v>10</v>
      </c>
      <c r="AU190" s="49">
        <f t="shared" si="181"/>
        <v>5</v>
      </c>
      <c r="AV190" s="47">
        <f>IF('[1]Indicator Data'!M191="No data","x",ROUND(IF('[1]Indicator Data'!M191=0,0,IF(LOG('[1]Indicator Data'!M191)&gt;AV$2,10,IF(LOG('[1]Indicator Data'!M191)&lt;AV$3,0,10-(AV$2-LOG('[1]Indicator Data'!M191))/(AV$2-AV$3)*10))),1))</f>
        <v>0</v>
      </c>
      <c r="AW190" s="48">
        <f>IF(AV190="x","x",'[1]Indicator Data'!M191/'[1]Indicator Data'!$CB191)</f>
        <v>0</v>
      </c>
      <c r="AX190" s="47">
        <f t="shared" si="227"/>
        <v>0</v>
      </c>
      <c r="AY190" s="47">
        <f t="shared" si="203"/>
        <v>0</v>
      </c>
      <c r="AZ190" s="47" t="str">
        <f>IF('[1]Indicator Data'!N191="No data","x",ROUND(IF('[1]Indicator Data'!N191=0,0,IF(LOG('[1]Indicator Data'!N191)&gt;AZ$2,10,IF(LOG('[1]Indicator Data'!N191)&lt;AZ$3,0,10-(AZ$2-LOG('[1]Indicator Data'!N191))/(AZ$2-AZ$3)*10))),1))</f>
        <v>x</v>
      </c>
      <c r="BA190" s="48" t="str">
        <f>IF(AZ190="x","x",'[1]Indicator Data'!N191/'[1]Indicator Data'!$CB191)</f>
        <v>x</v>
      </c>
      <c r="BB190" s="47" t="str">
        <f t="shared" si="228"/>
        <v>x</v>
      </c>
      <c r="BC190" s="47" t="str">
        <f t="shared" si="204"/>
        <v>x</v>
      </c>
      <c r="BD190" s="47" t="str">
        <f>IF('[1]Indicator Data'!O191="No data","x",ROUND(IF('[1]Indicator Data'!O191=0,0,IF(LOG('[1]Indicator Data'!O191)&gt;BD$2,10,IF(LOG('[1]Indicator Data'!O191)&lt;BD$3,0,10-(BD$2-LOG('[1]Indicator Data'!O191))/(BD$2-BD$3)*10))),1))</f>
        <v>x</v>
      </c>
      <c r="BE190" s="48" t="str">
        <f>IF(BD190="x","x",'[1]Indicator Data'!O191/'[1]Indicator Data'!$CB191)</f>
        <v>x</v>
      </c>
      <c r="BF190" s="47" t="str">
        <f t="shared" si="229"/>
        <v>x</v>
      </c>
      <c r="BG190" s="47" t="str">
        <f t="shared" si="205"/>
        <v>x</v>
      </c>
      <c r="BH190" s="47" t="str">
        <f>IF('[1]Indicator Data'!P191="No data","x",ROUND(IF('[1]Indicator Data'!P191=0,0,IF(LOG('[1]Indicator Data'!P191)&gt;BH$2,10,IF(LOG('[1]Indicator Data'!P191)&lt;BH$3,0,10-(BH$2-LOG('[1]Indicator Data'!P191))/(BH$2-BH$3)*10))),1))</f>
        <v>x</v>
      </c>
      <c r="BI190" s="48" t="str">
        <f>IF(BH190="x","x",'[1]Indicator Data'!P191/'[1]Indicator Data'!$CB191)</f>
        <v>x</v>
      </c>
      <c r="BJ190" s="47" t="str">
        <f t="shared" si="230"/>
        <v>x</v>
      </c>
      <c r="BK190" s="47" t="str">
        <f t="shared" si="206"/>
        <v>x</v>
      </c>
      <c r="BL190" s="47">
        <f t="shared" si="207"/>
        <v>0</v>
      </c>
      <c r="BM190" s="47">
        <f>ROUND(IF('[1]Indicator Data'!Q191=0,0,IF(LOG('[1]Indicator Data'!Q191)&gt;BM$2,10,IF(LOG('[1]Indicator Data'!Q191)&lt;BM$3,0,10-(BM$2-LOG('[1]Indicator Data'!Q191))/(BM$2-BM$3)*10))),1)</f>
        <v>6.4</v>
      </c>
      <c r="BN190" s="50">
        <f>'[1]Indicator Data'!R191</f>
        <v>0.96197125100000003</v>
      </c>
      <c r="BO190" s="47">
        <f t="shared" si="231"/>
        <v>9.6</v>
      </c>
      <c r="BP190" s="47">
        <f t="shared" si="187"/>
        <v>8.4</v>
      </c>
      <c r="BQ190" s="47">
        <f>ROUND(IF('[1]Indicator Data'!S191=0,0,IF(LOG('[1]Indicator Data'!S191)&gt;BQ$2,10,IF(LOG('[1]Indicator Data'!S191)&lt;BQ$3,0,10-(BQ$2-LOG('[1]Indicator Data'!S191))/(BQ$2-BQ$3)*10))),1)</f>
        <v>6.4</v>
      </c>
      <c r="BR190" s="50">
        <f>'[1]Indicator Data'!T191</f>
        <v>0.95854455599999999</v>
      </c>
      <c r="BS190" s="47">
        <f t="shared" si="232"/>
        <v>9.6</v>
      </c>
      <c r="BT190" s="47">
        <f t="shared" si="189"/>
        <v>8.4</v>
      </c>
      <c r="BU190" s="47">
        <f t="shared" si="190"/>
        <v>8.4</v>
      </c>
      <c r="BV190" s="47">
        <f>ROUND(IF('[1]Indicator Data'!U191=0,0,IF(LOG('[1]Indicator Data'!U191)&gt;BV$2,10,IF(LOG('[1]Indicator Data'!U191)&lt;BV$3,0,10-(BV$2-LOG('[1]Indicator Data'!U191))/(BV$2-BV$3)*10))),1)</f>
        <v>5.8</v>
      </c>
      <c r="BW190" s="48">
        <f>'[1]Indicator Data'!U191/'[1]Indicator Data'!$CB191</f>
        <v>0.43860643503561375</v>
      </c>
      <c r="BX190" s="47">
        <f t="shared" si="233"/>
        <v>4.9000000000000004</v>
      </c>
      <c r="BY190" s="47">
        <f t="shared" si="208"/>
        <v>5.4</v>
      </c>
      <c r="BZ190" s="47">
        <f>ROUND(IF('[1]Indicator Data'!V191=0,0,IF(LOG('[1]Indicator Data'!V191)&gt;BZ$2,10,IF(LOG('[1]Indicator Data'!V191)&lt;BZ$3,0,10-(BZ$2-LOG('[1]Indicator Data'!V191))/(BZ$2-BZ$3)*10))),1)</f>
        <v>6</v>
      </c>
      <c r="CA190" s="48">
        <f>IF('[1]Indicator Data'!V191/'[1]Indicator Data'!$CB191&gt;1,1,'[1]Indicator Data'!V191/'[1]Indicator Data'!$CB191)</f>
        <v>0.56067959959568481</v>
      </c>
      <c r="CB190" s="47">
        <f t="shared" si="234"/>
        <v>5.6</v>
      </c>
      <c r="CC190" s="47">
        <f t="shared" si="209"/>
        <v>5.8</v>
      </c>
      <c r="CD190" s="47">
        <f>ROUND(IF('[1]Indicator Data'!W191=0,0,IF(LOG('[1]Indicator Data'!W191)&gt;CD$2,10,IF(LOG('[1]Indicator Data'!W191)&lt;CD$3,0,10-(CD$2-LOG('[1]Indicator Data'!W191))/(CD$2-CD$3)*10))),1)</f>
        <v>6.1</v>
      </c>
      <c r="CE190" s="48">
        <f>'[1]Indicator Data'!W191/'[1]Indicator Data'!$CB191</f>
        <v>0.69502320924634886</v>
      </c>
      <c r="CF190" s="47">
        <f t="shared" si="235"/>
        <v>7</v>
      </c>
      <c r="CG190" s="47">
        <f t="shared" si="210"/>
        <v>6.6</v>
      </c>
      <c r="CH190" s="47">
        <f t="shared" si="194"/>
        <v>6.7</v>
      </c>
      <c r="CI190" s="47">
        <f>IF('[1]Indicator Data'!BR191="No data","x",ROUND(IF('[1]Indicator Data'!BR191&gt;CI$2,0,IF('[1]Indicator Data'!BR191&lt;CI$3,10,(CI$2-'[1]Indicator Data'!BR191)/(CI$2-CI$3)*10)),1))</f>
        <v>7.3</v>
      </c>
      <c r="CJ190" s="47">
        <f>IF('[1]Indicator Data'!BS191="No data","x",ROUND(IF('[1]Indicator Data'!BS191&gt;CJ$2,0,IF('[1]Indicator Data'!BS191&lt;CJ$3,10,(CJ$2-'[1]Indicator Data'!BS191)/(CJ$2-CJ$3)*10)),1))</f>
        <v>1.5</v>
      </c>
      <c r="CK190" s="47">
        <f>IF('[1]Indicator Data'!AC191="No data","x",ROUND(IF('[1]Indicator Data'!AC191&gt;CK$2,0,IF('[1]Indicator Data'!AC191&lt;CK$3,10,(CK$2-'[1]Indicator Data'!AC191)/(CK$2-CK$3)*10)),1))</f>
        <v>7.5</v>
      </c>
      <c r="CL190" s="47">
        <f t="shared" si="195"/>
        <v>5.4</v>
      </c>
      <c r="CM190" s="47">
        <f>IF('[1]Indicator Data'!X191="No data","x",ROUND(IF(LOG('[1]Indicator Data'!X191)&gt;CM$2,10,IF(LOG('[1]Indicator Data'!X191)&lt;CM$3,0,10-(CM$2-LOG('[1]Indicator Data'!X191))/(CM$2-CM$3)*10)),1))</f>
        <v>4.5999999999999996</v>
      </c>
      <c r="CN190" s="47">
        <f>IF('[1]Indicator Data'!Y191="No data","x",ROUND(IF('[1]Indicator Data'!Y191&gt;CN$2,10,IF('[1]Indicator Data'!Y191&lt;CN$3,0,10-(CN$2-'[1]Indicator Data'!Y191)/(CN$2-CN$3)*10)),1))</f>
        <v>5.8</v>
      </c>
      <c r="CO190" s="47">
        <f>IF('[1]Indicator Data'!Z191="No data","x",ROUND(IF('[1]Indicator Data'!Z191&gt;CO$2,10,IF('[1]Indicator Data'!Z191&lt;CO$3,0,10-(CO$2-'[1]Indicator Data'!Z191)/(CO$2-CO$3)*10)),1))</f>
        <v>2.6</v>
      </c>
      <c r="CP190" s="47" t="str">
        <f>IF('[1]Indicator Data'!AA191="No data","x",ROUND(IF('[1]Indicator Data'!AA191&gt;CP$2,10,IF('[1]Indicator Data'!AA191&lt;CP$3,0,10-(CP$2-'[1]Indicator Data'!AA191)/(CP$2-CP$3)*10)),1))</f>
        <v>x</v>
      </c>
      <c r="CQ190" s="47">
        <f t="shared" si="211"/>
        <v>4.3</v>
      </c>
      <c r="CR190" s="47">
        <f t="shared" si="212"/>
        <v>4.7</v>
      </c>
      <c r="CS190" s="47" t="str">
        <f>IF('[1]Indicator Data'!AF191="No data","x",ROUND(IF('[1]Indicator Data'!AF191&gt;CS$2,10,IF('[1]Indicator Data'!AF191&lt;CS$3,0,10-(CS$2-'[1]Indicator Data'!AF191)/(CS$2-CS$3)*10)),1))</f>
        <v>x</v>
      </c>
      <c r="CT190" s="47">
        <f>IF('[1]Indicator Data'!AG191="No data","x",ROUND(IF('[1]Indicator Data'!AG191&gt;CT$2,10,IF('[1]Indicator Data'!AG191&lt;CT$3,0,10-(CT$2-'[1]Indicator Data'!AG191)/(CT$2-CT$3)*10)),1))</f>
        <v>5.8</v>
      </c>
      <c r="CU190" s="47">
        <f t="shared" si="213"/>
        <v>4.7</v>
      </c>
      <c r="CV190" s="47">
        <f>IF('[1]Indicator Data'!AB191="No data","x",ROUND(IF('[1]Indicator Data'!AB191&gt;CV$2,10,IF('[1]Indicator Data'!AB191&lt;CV$3,0,10-(CV$2-'[1]Indicator Data'!AB191)/(CV$2-CV$3)*10)),1))</f>
        <v>0.2</v>
      </c>
      <c r="CW190" s="47">
        <f t="shared" si="214"/>
        <v>4.0999999999999996</v>
      </c>
      <c r="CX190" s="48">
        <f>IF('[1]Indicator Data'!AD191="No data","x",'[1]Indicator Data'!AD191/'[1]Indicator Data'!$CA191)</f>
        <v>6.5114764772912262E-5</v>
      </c>
      <c r="CY190" s="47">
        <f t="shared" si="236"/>
        <v>9.3000000000000007</v>
      </c>
      <c r="CZ190" s="47">
        <f>IF('[1]Indicator Data'!AE191="No data","x",ROUND(IF('[1]Indicator Data'!AE191&gt;CZ$2,0,IF('[1]Indicator Data'!AE191&lt;CZ$3,10,(CZ$2-'[1]Indicator Data'!AE191)/(CZ$2-CZ$3)*10)),1))</f>
        <v>2</v>
      </c>
      <c r="DA190" s="47">
        <f t="shared" si="215"/>
        <v>5.7</v>
      </c>
      <c r="DB190" s="47">
        <f t="shared" si="216"/>
        <v>4.8</v>
      </c>
      <c r="DC190" s="49">
        <f t="shared" si="197"/>
        <v>4.4000000000000004</v>
      </c>
      <c r="DD190" s="51">
        <f t="shared" si="198"/>
        <v>5.6</v>
      </c>
      <c r="DE190" s="47">
        <f>ROUND(IF('[1]Indicator Data'!AH191=0,0,IF('[1]Indicator Data'!AH191&gt;DE$2,10,IF('[1]Indicator Data'!AH191&lt;DE$3,0,10-(DE$2-'[1]Indicator Data'!AH191)/(DE$2-DE$3)*10))),1)</f>
        <v>0</v>
      </c>
      <c r="DF190" s="47">
        <f>ROUND(IF('[1]Indicator Data'!AI191=0,0,IF(LOG('[1]Indicator Data'!AI191)&gt;LOG(DF$2),10,IF(LOG('[1]Indicator Data'!AI191)&lt;LOG(DF$3),0,10-(LOG(DF$2)-LOG('[1]Indicator Data'!AI191))/(LOG(DF$2)-LOG(DF$3))*10))),1)</f>
        <v>0</v>
      </c>
      <c r="DG190" s="49">
        <f t="shared" si="199"/>
        <v>0</v>
      </c>
      <c r="DH190" s="47">
        <f>'[1]Indicator Data'!AJ191</f>
        <v>0</v>
      </c>
      <c r="DI190" s="47">
        <f>'[1]Indicator Data'!AK191</f>
        <v>0</v>
      </c>
      <c r="DJ190" s="49">
        <f t="shared" si="200"/>
        <v>0</v>
      </c>
      <c r="DK190" s="51">
        <f t="shared" si="201"/>
        <v>0</v>
      </c>
      <c r="DL190" s="20"/>
      <c r="DM190" s="52"/>
      <c r="DN190" s="6"/>
    </row>
    <row r="191" spans="1:118" x14ac:dyDescent="0.3">
      <c r="A191" s="44" t="str">
        <f>'[1]Indicator Data'!A192</f>
        <v>Venezuela</v>
      </c>
      <c r="B191" s="45" t="str">
        <f>'[1]Indicator Data'!B192</f>
        <v>VEN</v>
      </c>
      <c r="C191" s="46">
        <f>ROUND(IF('[1]Indicator Data'!C192=0,0.1,IF(LOG('[1]Indicator Data'!C192)&gt;C$2,10,IF(LOG('[1]Indicator Data'!C192)&lt;C$3,0,10-(C$2-LOG('[1]Indicator Data'!C192))/(C$2-C$3)*10))),1)</f>
        <v>9.4</v>
      </c>
      <c r="D191" s="47">
        <f>ROUND(IF('[1]Indicator Data'!D192=0,0.1,IF(LOG('[1]Indicator Data'!D192)&gt;D$2,10,IF(LOG('[1]Indicator Data'!D192)&lt;D$3,0,10-(D$2-LOG('[1]Indicator Data'!D192))/(D$2-D$3)*10))),1)</f>
        <v>10</v>
      </c>
      <c r="E191" s="47">
        <f t="shared" si="158"/>
        <v>9.6999999999999993</v>
      </c>
      <c r="F191" s="47">
        <f>IF('[1]Indicator Data'!E192="No data",0.1,(ROUND(IF('[1]Indicator Data'!E192=0,0,IF(LOG('[1]Indicator Data'!E192)&gt;F$2,10,IF(LOG('[1]Indicator Data'!E192)&lt;F$3,0,10-(F$2-LOG('[1]Indicator Data'!E192))/(F$2-F$3)*10))),1)))</f>
        <v>7.6</v>
      </c>
      <c r="G191" s="47">
        <f>ROUND(IF('[1]Indicator Data'!F192=0,0,IF(LOG('[1]Indicator Data'!F192)&gt;G$2,10,IF(LOG('[1]Indicator Data'!F192)&lt;G$3,0,10-(G$2-LOG('[1]Indicator Data'!F192))/(G$2-G$3)*10))),1)</f>
        <v>6.8</v>
      </c>
      <c r="H191" s="47">
        <f>ROUND(IF('[1]Indicator Data'!G192=0,0,IF(LOG('[1]Indicator Data'!G192)&gt;H$2,10,IF(LOG('[1]Indicator Data'!G192)&lt;H$3,0,10-(H$2-LOG('[1]Indicator Data'!G192))/(H$2-H$3)*10))),1)</f>
        <v>6.4</v>
      </c>
      <c r="I191" s="47">
        <f>ROUND(IF('[1]Indicator Data'!H192=0,0,IF(LOG('[1]Indicator Data'!H192)&gt;I$2,10,IF(LOG('[1]Indicator Data'!H192)&lt;I$3,0,10-(I$2-LOG('[1]Indicator Data'!H192))/(I$2-I$3)*10))),1)</f>
        <v>4.8</v>
      </c>
      <c r="J191" s="47">
        <f t="shared" si="159"/>
        <v>5.7</v>
      </c>
      <c r="K191" s="47">
        <f>ROUND(IF('[1]Indicator Data'!I192=0,0,IF(LOG('[1]Indicator Data'!I192)&gt;K$2,10,IF(LOG('[1]Indicator Data'!I192)&lt;K$3,0,10-(K$2-LOG('[1]Indicator Data'!I192))/(K$2-K$3)*10))),1)</f>
        <v>7.6</v>
      </c>
      <c r="L191" s="47">
        <f t="shared" si="160"/>
        <v>6.8</v>
      </c>
      <c r="M191" s="47">
        <f>ROUND(IF('[1]Indicator Data'!J192=0,0,IF(LOG('[1]Indicator Data'!J192)&gt;M$2,10,IF(LOG('[1]Indicator Data'!J192)&lt;M$3,0,10-(M$2-LOG('[1]Indicator Data'!J192))/(M$2-M$3)*10))),1)</f>
        <v>0</v>
      </c>
      <c r="N191" s="48">
        <f>'[1]Indicator Data'!C192/'[1]Indicator Data'!$CB192</f>
        <v>1.8715926301264031E-3</v>
      </c>
      <c r="O191" s="48">
        <f>'[1]Indicator Data'!D192/'[1]Indicator Data'!$CB192</f>
        <v>6.668519655835699E-4</v>
      </c>
      <c r="P191" s="48">
        <f>IF(F191=0.1,"x",'[1]Indicator Data'!E192/'[1]Indicator Data'!$CB192)</f>
        <v>3.6571941505548198E-3</v>
      </c>
      <c r="Q191" s="48">
        <f>'[1]Indicator Data'!F192/'[1]Indicator Data'!$CB192</f>
        <v>3.6315731999889931E-6</v>
      </c>
      <c r="R191" s="48">
        <f>'[1]Indicator Data'!G192/'[1]Indicator Data'!$CB192</f>
        <v>1.1974989652308911E-3</v>
      </c>
      <c r="S191" s="48">
        <f>'[1]Indicator Data'!H192/'[1]Indicator Data'!$CB192</f>
        <v>7.4120324245955868E-7</v>
      </c>
      <c r="T191" s="48">
        <f>'[1]Indicator Data'!I192/'[1]Indicator Data'!$CB192</f>
        <v>2.048895461236671E-3</v>
      </c>
      <c r="U191" s="48">
        <f>'[1]Indicator Data'!J192/'[1]Indicator Data'!$CB192</f>
        <v>0</v>
      </c>
      <c r="V191" s="47">
        <f t="shared" si="217"/>
        <v>9.4</v>
      </c>
      <c r="W191" s="47">
        <f t="shared" si="218"/>
        <v>6.7</v>
      </c>
      <c r="X191" s="47">
        <f t="shared" si="163"/>
        <v>8.4</v>
      </c>
      <c r="Y191" s="47">
        <f t="shared" si="219"/>
        <v>2.4</v>
      </c>
      <c r="Z191" s="47">
        <f t="shared" si="220"/>
        <v>6.8</v>
      </c>
      <c r="AA191" s="47">
        <f t="shared" si="221"/>
        <v>0.7</v>
      </c>
      <c r="AB191" s="47">
        <f t="shared" si="222"/>
        <v>0</v>
      </c>
      <c r="AC191" s="47">
        <f t="shared" si="168"/>
        <v>0.4</v>
      </c>
      <c r="AD191" s="47">
        <f t="shared" si="223"/>
        <v>2</v>
      </c>
      <c r="AE191" s="47">
        <f t="shared" si="170"/>
        <v>1.2</v>
      </c>
      <c r="AF191" s="47">
        <f t="shared" si="224"/>
        <v>0</v>
      </c>
      <c r="AG191" s="47">
        <f>ROUND(IF('[1]Indicator Data'!K192=0,0,IF('[1]Indicator Data'!K192&gt;AG$2,10,IF('[1]Indicator Data'!K192&lt;AG$3,0,10-(AG$2-'[1]Indicator Data'!K192)/(AG$2-AG$3)*10))),1)</f>
        <v>1</v>
      </c>
      <c r="AH191" s="47">
        <f t="shared" si="225"/>
        <v>9.4</v>
      </c>
      <c r="AI191" s="47">
        <f t="shared" si="225"/>
        <v>8.4</v>
      </c>
      <c r="AJ191" s="47">
        <f t="shared" si="226"/>
        <v>3.6</v>
      </c>
      <c r="AK191" s="47">
        <f t="shared" si="226"/>
        <v>2.4</v>
      </c>
      <c r="AL191" s="47">
        <f t="shared" si="174"/>
        <v>3</v>
      </c>
      <c r="AM191" s="47">
        <f t="shared" si="175"/>
        <v>4.8</v>
      </c>
      <c r="AN191" s="47">
        <f t="shared" si="176"/>
        <v>0</v>
      </c>
      <c r="AO191" s="49">
        <f t="shared" si="177"/>
        <v>9.1999999999999993</v>
      </c>
      <c r="AP191" s="49">
        <f t="shared" si="202"/>
        <v>5.6</v>
      </c>
      <c r="AQ191" s="49">
        <f t="shared" si="178"/>
        <v>6.8</v>
      </c>
      <c r="AR191" s="49">
        <f t="shared" si="179"/>
        <v>4.5999999999999996</v>
      </c>
      <c r="AS191" s="47">
        <f t="shared" si="180"/>
        <v>0.5</v>
      </c>
      <c r="AT191" s="47">
        <f>IF('[1]Indicator Data'!L192="No data","x",IF('[1]Indicator Data'!CC192&lt;1000,"x",ROUND((IF('[1]Indicator Data'!L192&gt;AT$2,10,IF('[1]Indicator Data'!L192&lt;AT$3,0,10-(AT$2-'[1]Indicator Data'!L192)/(AT$2-AT$3)*10))),1)))</f>
        <v>3.8</v>
      </c>
      <c r="AU191" s="49">
        <f t="shared" si="181"/>
        <v>2.2000000000000002</v>
      </c>
      <c r="AV191" s="47" t="str">
        <f>IF('[1]Indicator Data'!M192="No data","x",ROUND(IF('[1]Indicator Data'!M192=0,0,IF(LOG('[1]Indicator Data'!M192)&gt;AV$2,10,IF(LOG('[1]Indicator Data'!M192)&lt;AV$3,0,10-(AV$2-LOG('[1]Indicator Data'!M192))/(AV$2-AV$3)*10))),1))</f>
        <v>x</v>
      </c>
      <c r="AW191" s="48" t="str">
        <f>IF(AV191="x","x",'[1]Indicator Data'!M192/'[1]Indicator Data'!$CB192)</f>
        <v>x</v>
      </c>
      <c r="AX191" s="47" t="str">
        <f t="shared" si="227"/>
        <v>x</v>
      </c>
      <c r="AY191" s="47" t="str">
        <f t="shared" si="203"/>
        <v>x</v>
      </c>
      <c r="AZ191" s="47" t="str">
        <f>IF('[1]Indicator Data'!N192="No data","x",ROUND(IF('[1]Indicator Data'!N192=0,0,IF(LOG('[1]Indicator Data'!N192)&gt;AZ$2,10,IF(LOG('[1]Indicator Data'!N192)&lt;AZ$3,0,10-(AZ$2-LOG('[1]Indicator Data'!N192))/(AZ$2-AZ$3)*10))),1))</f>
        <v>x</v>
      </c>
      <c r="BA191" s="48" t="str">
        <f>IF(AZ191="x","x",'[1]Indicator Data'!N192/'[1]Indicator Data'!$CB192)</f>
        <v>x</v>
      </c>
      <c r="BB191" s="47" t="str">
        <f t="shared" si="228"/>
        <v>x</v>
      </c>
      <c r="BC191" s="47" t="str">
        <f t="shared" si="204"/>
        <v>x</v>
      </c>
      <c r="BD191" s="47" t="str">
        <f>IF('[1]Indicator Data'!O192="No data","x",ROUND(IF('[1]Indicator Data'!O192=0,0,IF(LOG('[1]Indicator Data'!O192)&gt;BD$2,10,IF(LOG('[1]Indicator Data'!O192)&lt;BD$3,0,10-(BD$2-LOG('[1]Indicator Data'!O192))/(BD$2-BD$3)*10))),1))</f>
        <v>x</v>
      </c>
      <c r="BE191" s="48" t="str">
        <f>IF(BD191="x","x",'[1]Indicator Data'!O192/'[1]Indicator Data'!$CB192)</f>
        <v>x</v>
      </c>
      <c r="BF191" s="47" t="str">
        <f t="shared" si="229"/>
        <v>x</v>
      </c>
      <c r="BG191" s="47" t="str">
        <f t="shared" si="205"/>
        <v>x</v>
      </c>
      <c r="BH191" s="47" t="str">
        <f>IF('[1]Indicator Data'!P192="No data","x",ROUND(IF('[1]Indicator Data'!P192=0,0,IF(LOG('[1]Indicator Data'!P192)&gt;BH$2,10,IF(LOG('[1]Indicator Data'!P192)&lt;BH$3,0,10-(BH$2-LOG('[1]Indicator Data'!P192))/(BH$2-BH$3)*10))),1))</f>
        <v>x</v>
      </c>
      <c r="BI191" s="48" t="str">
        <f>IF(BH191="x","x",'[1]Indicator Data'!P192/'[1]Indicator Data'!$CB192)</f>
        <v>x</v>
      </c>
      <c r="BJ191" s="47" t="str">
        <f t="shared" si="230"/>
        <v>x</v>
      </c>
      <c r="BK191" s="47" t="str">
        <f t="shared" si="206"/>
        <v>x</v>
      </c>
      <c r="BL191" s="47" t="str">
        <f t="shared" si="207"/>
        <v>x</v>
      </c>
      <c r="BM191" s="47">
        <f>ROUND(IF('[1]Indicator Data'!Q192=0,0,IF(LOG('[1]Indicator Data'!Q192)&gt;BM$2,10,IF(LOG('[1]Indicator Data'!Q192)&lt;BM$3,0,10-(BM$2-LOG('[1]Indicator Data'!Q192))/(BM$2-BM$3)*10))),1)</f>
        <v>9</v>
      </c>
      <c r="BN191" s="50">
        <f>'[1]Indicator Data'!R192</f>
        <v>0.69749249199999996</v>
      </c>
      <c r="BO191" s="47">
        <f t="shared" si="231"/>
        <v>7</v>
      </c>
      <c r="BP191" s="47">
        <f t="shared" si="187"/>
        <v>8.1999999999999993</v>
      </c>
      <c r="BQ191" s="47">
        <f>ROUND(IF('[1]Indicator Data'!S192=0,0,IF(LOG('[1]Indicator Data'!S192)&gt;BQ$2,10,IF(LOG('[1]Indicator Data'!S192)&lt;BQ$3,0,10-(BQ$2-LOG('[1]Indicator Data'!S192))/(BQ$2-BQ$3)*10))),1)</f>
        <v>9</v>
      </c>
      <c r="BR191" s="50">
        <f>'[1]Indicator Data'!T192</f>
        <v>0.69262135599999997</v>
      </c>
      <c r="BS191" s="47">
        <f t="shared" si="232"/>
        <v>6.9</v>
      </c>
      <c r="BT191" s="47">
        <f t="shared" si="189"/>
        <v>8.1</v>
      </c>
      <c r="BU191" s="47">
        <f t="shared" si="190"/>
        <v>8.1999999999999993</v>
      </c>
      <c r="BV191" s="47">
        <f>ROUND(IF('[1]Indicator Data'!U192=0,0,IF(LOG('[1]Indicator Data'!U192)&gt;BV$2,10,IF(LOG('[1]Indicator Data'!U192)&lt;BV$3,0,10-(BV$2-LOG('[1]Indicator Data'!U192))/(BV$2-BV$3)*10))),1)</f>
        <v>9.1</v>
      </c>
      <c r="BW191" s="48">
        <f>'[1]Indicator Data'!U192/'[1]Indicator Data'!$CB192</f>
        <v>0.72460490699696567</v>
      </c>
      <c r="BX191" s="47">
        <f t="shared" si="233"/>
        <v>8.1</v>
      </c>
      <c r="BY191" s="47">
        <f t="shared" si="208"/>
        <v>8.6999999999999993</v>
      </c>
      <c r="BZ191" s="47">
        <f>ROUND(IF('[1]Indicator Data'!V192=0,0,IF(LOG('[1]Indicator Data'!V192)&gt;BZ$2,10,IF(LOG('[1]Indicator Data'!V192)&lt;BZ$3,0,10-(BZ$2-LOG('[1]Indicator Data'!V192))/(BZ$2-BZ$3)*10))),1)</f>
        <v>9.1999999999999993</v>
      </c>
      <c r="CA191" s="48">
        <f>IF('[1]Indicator Data'!V192/'[1]Indicator Data'!$CB192&gt;1,1,'[1]Indicator Data'!V192/'[1]Indicator Data'!$CB192)</f>
        <v>0.89251200567198918</v>
      </c>
      <c r="CB191" s="47">
        <f t="shared" si="234"/>
        <v>8.9</v>
      </c>
      <c r="CC191" s="47">
        <f t="shared" si="209"/>
        <v>9.1</v>
      </c>
      <c r="CD191" s="47">
        <f>ROUND(IF('[1]Indicator Data'!W192=0,0,IF(LOG('[1]Indicator Data'!W192)&gt;CD$2,10,IF(LOG('[1]Indicator Data'!W192)&lt;CD$3,0,10-(CD$2-LOG('[1]Indicator Data'!W192))/(CD$2-CD$3)*10))),1)</f>
        <v>9.1</v>
      </c>
      <c r="CE191" s="48">
        <f>'[1]Indicator Data'!W192/'[1]Indicator Data'!$CB192</f>
        <v>0.79772072504379488</v>
      </c>
      <c r="CF191" s="47">
        <f t="shared" si="235"/>
        <v>8</v>
      </c>
      <c r="CG191" s="47">
        <f t="shared" si="210"/>
        <v>8.6</v>
      </c>
      <c r="CH191" s="47">
        <f t="shared" si="194"/>
        <v>8.6999999999999993</v>
      </c>
      <c r="CI191" s="47">
        <f>IF('[1]Indicator Data'!BR192="No data","x",ROUND(IF('[1]Indicator Data'!BR192&gt;CI$2,0,IF('[1]Indicator Data'!BR192&lt;CI$3,10,(CI$2-'[1]Indicator Data'!BR192)/(CI$2-CI$3)*10)),1))</f>
        <v>0.7</v>
      </c>
      <c r="CJ191" s="47">
        <f>IF('[1]Indicator Data'!BS192="No data","x",ROUND(IF('[1]Indicator Data'!BS192&gt;CJ$2,0,IF('[1]Indicator Data'!BS192&lt;CJ$3,10,(CJ$2-'[1]Indicator Data'!BS192)/(CJ$2-CJ$3)*10)),1))</f>
        <v>0.7</v>
      </c>
      <c r="CK191" s="47" t="str">
        <f>IF('[1]Indicator Data'!AC192="No data","x",ROUND(IF('[1]Indicator Data'!AC192&gt;CK$2,0,IF('[1]Indicator Data'!AC192&lt;CK$3,10,(CK$2-'[1]Indicator Data'!AC192)/(CK$2-CK$3)*10)),1))</f>
        <v>x</v>
      </c>
      <c r="CL191" s="47">
        <f t="shared" si="195"/>
        <v>0.7</v>
      </c>
      <c r="CM191" s="47">
        <f>IF('[1]Indicator Data'!X192="No data","x",ROUND(IF(LOG('[1]Indicator Data'!X192)&gt;CM$2,10,IF(LOG('[1]Indicator Data'!X192)&lt;CM$3,0,10-(CM$2-LOG('[1]Indicator Data'!X192))/(CM$2-CM$3)*10)),1))</f>
        <v>5</v>
      </c>
      <c r="CN191" s="47">
        <f>IF('[1]Indicator Data'!Y192="No data","x",ROUND(IF('[1]Indicator Data'!Y192&gt;CN$2,10,IF('[1]Indicator Data'!Y192&lt;CN$3,0,10-(CN$2-'[1]Indicator Data'!Y192)/(CN$2-CN$3)*10)),1))</f>
        <v>0</v>
      </c>
      <c r="CO191" s="47">
        <f>IF('[1]Indicator Data'!Z192="No data","x",ROUND(IF('[1]Indicator Data'!Z192&gt;CO$2,10,IF('[1]Indicator Data'!Z192&lt;CO$3,0,10-(CO$2-'[1]Indicator Data'!Z192)/(CO$2-CO$3)*10)),1))</f>
        <v>8.8000000000000007</v>
      </c>
      <c r="CP191" s="47" t="str">
        <f>IF('[1]Indicator Data'!AA192="No data","x",ROUND(IF('[1]Indicator Data'!AA192&gt;CP$2,10,IF('[1]Indicator Data'!AA192&lt;CP$3,0,10-(CP$2-'[1]Indicator Data'!AA192)/(CP$2-CP$3)*10)),1))</f>
        <v>x</v>
      </c>
      <c r="CQ191" s="47">
        <f t="shared" si="211"/>
        <v>4.5999999999999996</v>
      </c>
      <c r="CR191" s="47">
        <f t="shared" si="212"/>
        <v>3.3</v>
      </c>
      <c r="CS191" s="47">
        <f>IF('[1]Indicator Data'!AF192="No data","x",ROUND(IF('[1]Indicator Data'!AF192&gt;CS$2,10,IF('[1]Indicator Data'!AF192&lt;CS$3,0,10-(CS$2-'[1]Indicator Data'!AF192)/(CS$2-CS$3)*10)),1))</f>
        <v>4.9000000000000004</v>
      </c>
      <c r="CT191" s="47">
        <f>IF('[1]Indicator Data'!AG192="No data","x",ROUND(IF('[1]Indicator Data'!AG192&gt;CT$2,10,IF('[1]Indicator Data'!AG192&lt;CT$3,0,10-(CT$2-'[1]Indicator Data'!AG192)/(CT$2-CT$3)*10)),1))</f>
        <v>2.2000000000000002</v>
      </c>
      <c r="CU191" s="47">
        <f t="shared" si="213"/>
        <v>4.2</v>
      </c>
      <c r="CV191" s="47">
        <f>IF('[1]Indicator Data'!AB192="No data","x",ROUND(IF('[1]Indicator Data'!AB192&gt;CV$2,10,IF('[1]Indicator Data'!AB192&lt;CV$3,0,10-(CV$2-'[1]Indicator Data'!AB192)/(CV$2-CV$3)*10)),1))</f>
        <v>1</v>
      </c>
      <c r="CW191" s="47">
        <f t="shared" si="214"/>
        <v>0.8</v>
      </c>
      <c r="CX191" s="48">
        <f>IF('[1]Indicator Data'!AD192="No data","x",'[1]Indicator Data'!AD192/'[1]Indicator Data'!$CA192)</f>
        <v>5.1160603325164911E-4</v>
      </c>
      <c r="CY191" s="47">
        <f t="shared" si="236"/>
        <v>4.9000000000000004</v>
      </c>
      <c r="CZ191" s="47">
        <f>IF('[1]Indicator Data'!AE192="No data","x",ROUND(IF('[1]Indicator Data'!AE192&gt;CZ$2,0,IF('[1]Indicator Data'!AE192&lt;CZ$3,10,(CZ$2-'[1]Indicator Data'!AE192)/(CZ$2-CZ$3)*10)),1))</f>
        <v>2</v>
      </c>
      <c r="DA191" s="47">
        <f t="shared" si="215"/>
        <v>3.5</v>
      </c>
      <c r="DB191" s="47">
        <f t="shared" si="216"/>
        <v>2.8</v>
      </c>
      <c r="DC191" s="49">
        <f t="shared" si="197"/>
        <v>5.7</v>
      </c>
      <c r="DD191" s="51">
        <f t="shared" si="198"/>
        <v>6.2</v>
      </c>
      <c r="DE191" s="47">
        <f>ROUND(IF('[1]Indicator Data'!AH192=0,0,IF('[1]Indicator Data'!AH192&gt;DE$2,10,IF('[1]Indicator Data'!AH192&lt;DE$3,0,10-(DE$2-'[1]Indicator Data'!AH192)/(DE$2-DE$3)*10))),1)</f>
        <v>4.2</v>
      </c>
      <c r="DF191" s="47">
        <f>ROUND(IF('[1]Indicator Data'!AI192=0,0,IF(LOG('[1]Indicator Data'!AI192)&gt;LOG(DF$2),10,IF(LOG('[1]Indicator Data'!AI192)&lt;LOG(DF$3),0,10-(LOG(DF$2)-LOG('[1]Indicator Data'!AI192))/(LOG(DF$2)-LOG(DF$3))*10))),1)</f>
        <v>6.8</v>
      </c>
      <c r="DG191" s="49">
        <f t="shared" si="199"/>
        <v>5.7</v>
      </c>
      <c r="DH191" s="47">
        <f>'[1]Indicator Data'!AJ192</f>
        <v>0</v>
      </c>
      <c r="DI191" s="47">
        <f>'[1]Indicator Data'!AK192</f>
        <v>0</v>
      </c>
      <c r="DJ191" s="49">
        <f t="shared" si="200"/>
        <v>0</v>
      </c>
      <c r="DK191" s="51">
        <f t="shared" si="201"/>
        <v>4</v>
      </c>
      <c r="DL191" s="20"/>
      <c r="DM191" s="52"/>
      <c r="DN191" s="6"/>
    </row>
    <row r="192" spans="1:118" x14ac:dyDescent="0.3">
      <c r="A192" s="44" t="str">
        <f>'[1]Indicator Data'!A193</f>
        <v>Viet Nam</v>
      </c>
      <c r="B192" s="45" t="str">
        <f>'[1]Indicator Data'!B193</f>
        <v>VNM</v>
      </c>
      <c r="C192" s="46">
        <f>ROUND(IF('[1]Indicator Data'!C193=0,0.1,IF(LOG('[1]Indicator Data'!C193)&gt;C$2,10,IF(LOG('[1]Indicator Data'!C193)&lt;C$3,0,10-(C$2-LOG('[1]Indicator Data'!C193))/(C$2-C$3)*10))),1)</f>
        <v>8.9</v>
      </c>
      <c r="D192" s="47">
        <f>ROUND(IF('[1]Indicator Data'!D193=0,0.1,IF(LOG('[1]Indicator Data'!D193)&gt;D$2,10,IF(LOG('[1]Indicator Data'!D193)&lt;D$3,0,10-(D$2-LOG('[1]Indicator Data'!D193))/(D$2-D$3)*10))),1)</f>
        <v>0.1</v>
      </c>
      <c r="E192" s="47">
        <f t="shared" si="158"/>
        <v>6.2</v>
      </c>
      <c r="F192" s="47">
        <f>IF('[1]Indicator Data'!E193="No data",0.1,(ROUND(IF('[1]Indicator Data'!E193=0,0,IF(LOG('[1]Indicator Data'!E193)&gt;F$2,10,IF(LOG('[1]Indicator Data'!E193)&lt;F$3,0,10-(F$2-LOG('[1]Indicator Data'!E193))/(F$2-F$3)*10))),1)))</f>
        <v>10</v>
      </c>
      <c r="G192" s="47">
        <f>ROUND(IF('[1]Indicator Data'!F193=0,0,IF(LOG('[1]Indicator Data'!F193)&gt;G$2,10,IF(LOG('[1]Indicator Data'!F193)&lt;G$3,0,10-(G$2-LOG('[1]Indicator Data'!F193))/(G$2-G$3)*10))),1)</f>
        <v>7.7</v>
      </c>
      <c r="H192" s="47">
        <f>ROUND(IF('[1]Indicator Data'!G193=0,0,IF(LOG('[1]Indicator Data'!G193)&gt;H$2,10,IF(LOG('[1]Indicator Data'!G193)&lt;H$3,0,10-(H$2-LOG('[1]Indicator Data'!G193))/(H$2-H$3)*10))),1)</f>
        <v>9.8000000000000007</v>
      </c>
      <c r="I192" s="47">
        <f>ROUND(IF('[1]Indicator Data'!H193=0,0,IF(LOG('[1]Indicator Data'!H193)&gt;I$2,10,IF(LOG('[1]Indicator Data'!H193)&lt;I$3,0,10-(I$2-LOG('[1]Indicator Data'!H193))/(I$2-I$3)*10))),1)</f>
        <v>9.8000000000000007</v>
      </c>
      <c r="J192" s="47">
        <f t="shared" si="159"/>
        <v>9.8000000000000007</v>
      </c>
      <c r="K192" s="47">
        <f>ROUND(IF('[1]Indicator Data'!I193=0,0,IF(LOG('[1]Indicator Data'!I193)&gt;K$2,10,IF(LOG('[1]Indicator Data'!I193)&lt;K$3,0,10-(K$2-LOG('[1]Indicator Data'!I193))/(K$2-K$3)*10))),1)</f>
        <v>9.3000000000000007</v>
      </c>
      <c r="L192" s="47">
        <f t="shared" si="160"/>
        <v>9.6</v>
      </c>
      <c r="M192" s="47">
        <f>ROUND(IF('[1]Indicator Data'!J193=0,0,IF(LOG('[1]Indicator Data'!J193)&gt;M$2,10,IF(LOG('[1]Indicator Data'!J193)&lt;M$3,0,10-(M$2-LOG('[1]Indicator Data'!J193))/(M$2-M$3)*10))),1)</f>
        <v>10</v>
      </c>
      <c r="N192" s="48">
        <f>'[1]Indicator Data'!C193/'[1]Indicator Data'!$CB193</f>
        <v>3.8177697267284511E-4</v>
      </c>
      <c r="O192" s="48">
        <f>'[1]Indicator Data'!D193/'[1]Indicator Data'!$CB193</f>
        <v>0</v>
      </c>
      <c r="P192" s="48">
        <f>IF(F192=0.1,"x",'[1]Indicator Data'!E193/'[1]Indicator Data'!$CB193)</f>
        <v>1.8777858000771478E-2</v>
      </c>
      <c r="Q192" s="48">
        <f>'[1]Indicator Data'!F193/'[1]Indicator Data'!$CB193</f>
        <v>4.4257098543670357E-6</v>
      </c>
      <c r="R192" s="48">
        <f>'[1]Indicator Data'!G193/'[1]Indicator Data'!$CB193</f>
        <v>8.9605155763231529E-3</v>
      </c>
      <c r="S192" s="48">
        <f>'[1]Indicator Data'!H193/'[1]Indicator Data'!$CB193</f>
        <v>7.716894943212185E-4</v>
      </c>
      <c r="T192" s="48">
        <f>'[1]Indicator Data'!I193/'[1]Indicator Data'!$CB193</f>
        <v>4.9753900032688649E-3</v>
      </c>
      <c r="U192" s="48">
        <f>'[1]Indicator Data'!J193/'[1]Indicator Data'!$CB193</f>
        <v>2.4029198283070765E-3</v>
      </c>
      <c r="V192" s="47">
        <f t="shared" si="217"/>
        <v>1.9</v>
      </c>
      <c r="W192" s="47">
        <f t="shared" si="218"/>
        <v>0</v>
      </c>
      <c r="X192" s="47">
        <f t="shared" si="163"/>
        <v>1</v>
      </c>
      <c r="Y192" s="47">
        <f t="shared" si="219"/>
        <v>10</v>
      </c>
      <c r="Z192" s="47">
        <f t="shared" si="220"/>
        <v>7</v>
      </c>
      <c r="AA192" s="47">
        <f t="shared" si="221"/>
        <v>5</v>
      </c>
      <c r="AB192" s="47">
        <f t="shared" si="222"/>
        <v>1.5</v>
      </c>
      <c r="AC192" s="47">
        <f t="shared" si="168"/>
        <v>3.4</v>
      </c>
      <c r="AD192" s="47">
        <f t="shared" si="223"/>
        <v>5</v>
      </c>
      <c r="AE192" s="47">
        <f t="shared" si="170"/>
        <v>4.2</v>
      </c>
      <c r="AF192" s="47">
        <f t="shared" si="224"/>
        <v>0.8</v>
      </c>
      <c r="AG192" s="47">
        <f>ROUND(IF('[1]Indicator Data'!K193=0,0,IF('[1]Indicator Data'!K193&gt;AG$2,10,IF('[1]Indicator Data'!K193&lt;AG$3,0,10-(AG$2-'[1]Indicator Data'!K193)/(AG$2-AG$3)*10))),1)</f>
        <v>6.7</v>
      </c>
      <c r="AH192" s="47">
        <f t="shared" si="225"/>
        <v>5.4</v>
      </c>
      <c r="AI192" s="47">
        <f t="shared" si="225"/>
        <v>0.1</v>
      </c>
      <c r="AJ192" s="47">
        <f t="shared" si="226"/>
        <v>7.4</v>
      </c>
      <c r="AK192" s="47">
        <f t="shared" si="226"/>
        <v>5.7</v>
      </c>
      <c r="AL192" s="47">
        <f t="shared" si="174"/>
        <v>6.6</v>
      </c>
      <c r="AM192" s="47">
        <f t="shared" si="175"/>
        <v>7.2</v>
      </c>
      <c r="AN192" s="47">
        <f t="shared" si="176"/>
        <v>7.7</v>
      </c>
      <c r="AO192" s="49">
        <f t="shared" si="177"/>
        <v>4.0999999999999996</v>
      </c>
      <c r="AP192" s="49">
        <f t="shared" si="202"/>
        <v>10</v>
      </c>
      <c r="AQ192" s="49">
        <f t="shared" si="178"/>
        <v>7.4</v>
      </c>
      <c r="AR192" s="49">
        <f t="shared" si="179"/>
        <v>7.9</v>
      </c>
      <c r="AS192" s="47">
        <f t="shared" si="180"/>
        <v>7.2</v>
      </c>
      <c r="AT192" s="47">
        <f>IF('[1]Indicator Data'!L193="No data","x",IF('[1]Indicator Data'!CC193&lt;1000,"x",ROUND((IF('[1]Indicator Data'!L193&gt;AT$2,10,IF('[1]Indicator Data'!L193&lt;AT$3,0,10-(AT$2-'[1]Indicator Data'!L193)/(AT$2-AT$3)*10))),1)))</f>
        <v>1</v>
      </c>
      <c r="AU192" s="49">
        <f t="shared" si="181"/>
        <v>4.0999999999999996</v>
      </c>
      <c r="AV192" s="47">
        <f>IF('[1]Indicator Data'!M193="No data","x",ROUND(IF('[1]Indicator Data'!M193=0,0,IF(LOG('[1]Indicator Data'!M193)&gt;AV$2,10,IF(LOG('[1]Indicator Data'!M193)&lt;AV$3,0,10-(AV$2-LOG('[1]Indicator Data'!M193))/(AV$2-AV$3)*10))),1))</f>
        <v>9.4</v>
      </c>
      <c r="AW192" s="48">
        <f>IF(AV192="x","x",'[1]Indicator Data'!M193/'[1]Indicator Data'!$CB193)</f>
        <v>0.42401964935203207</v>
      </c>
      <c r="AX192" s="47">
        <f t="shared" si="227"/>
        <v>4.7</v>
      </c>
      <c r="AY192" s="47">
        <f t="shared" si="203"/>
        <v>7.8</v>
      </c>
      <c r="AZ192" s="47" t="str">
        <f>IF('[1]Indicator Data'!N193="No data","x",ROUND(IF('[1]Indicator Data'!N193=0,0,IF(LOG('[1]Indicator Data'!N193)&gt;AZ$2,10,IF(LOG('[1]Indicator Data'!N193)&lt;AZ$3,0,10-(AZ$2-LOG('[1]Indicator Data'!N193))/(AZ$2-AZ$3)*10))),1))</f>
        <v>x</v>
      </c>
      <c r="BA192" s="48" t="str">
        <f>IF(AZ192="x","x",'[1]Indicator Data'!N193/'[1]Indicator Data'!$CB193)</f>
        <v>x</v>
      </c>
      <c r="BB192" s="47" t="str">
        <f t="shared" si="228"/>
        <v>x</v>
      </c>
      <c r="BC192" s="47" t="str">
        <f t="shared" si="204"/>
        <v>x</v>
      </c>
      <c r="BD192" s="47" t="str">
        <f>IF('[1]Indicator Data'!O193="No data","x",ROUND(IF('[1]Indicator Data'!O193=0,0,IF(LOG('[1]Indicator Data'!O193)&gt;BD$2,10,IF(LOG('[1]Indicator Data'!O193)&lt;BD$3,0,10-(BD$2-LOG('[1]Indicator Data'!O193))/(BD$2-BD$3)*10))),1))</f>
        <v>x</v>
      </c>
      <c r="BE192" s="48" t="str">
        <f>IF(BD192="x","x",'[1]Indicator Data'!O193/'[1]Indicator Data'!$CB193)</f>
        <v>x</v>
      </c>
      <c r="BF192" s="47" t="str">
        <f t="shared" si="229"/>
        <v>x</v>
      </c>
      <c r="BG192" s="47" t="str">
        <f t="shared" si="205"/>
        <v>x</v>
      </c>
      <c r="BH192" s="47" t="str">
        <f>IF('[1]Indicator Data'!P193="No data","x",ROUND(IF('[1]Indicator Data'!P193=0,0,IF(LOG('[1]Indicator Data'!P193)&gt;BH$2,10,IF(LOG('[1]Indicator Data'!P193)&lt;BH$3,0,10-(BH$2-LOG('[1]Indicator Data'!P193))/(BH$2-BH$3)*10))),1))</f>
        <v>x</v>
      </c>
      <c r="BI192" s="48" t="str">
        <f>IF(BH192="x","x",'[1]Indicator Data'!P193/'[1]Indicator Data'!$CB193)</f>
        <v>x</v>
      </c>
      <c r="BJ192" s="47" t="str">
        <f t="shared" si="230"/>
        <v>x</v>
      </c>
      <c r="BK192" s="47" t="str">
        <f t="shared" si="206"/>
        <v>x</v>
      </c>
      <c r="BL192" s="47">
        <f t="shared" si="207"/>
        <v>7.8</v>
      </c>
      <c r="BM192" s="47">
        <f>ROUND(IF('[1]Indicator Data'!Q193=0,0,IF(LOG('[1]Indicator Data'!Q193)&gt;BM$2,10,IF(LOG('[1]Indicator Data'!Q193)&lt;BM$3,0,10-(BM$2-LOG('[1]Indicator Data'!Q193))/(BM$2-BM$3)*10))),1)</f>
        <v>8.6</v>
      </c>
      <c r="BN192" s="50">
        <f>'[1]Indicator Data'!R193</f>
        <v>0.10977205499999999</v>
      </c>
      <c r="BO192" s="47">
        <f t="shared" si="231"/>
        <v>1.1000000000000001</v>
      </c>
      <c r="BP192" s="47">
        <f t="shared" si="187"/>
        <v>6.1</v>
      </c>
      <c r="BQ192" s="47">
        <f>ROUND(IF('[1]Indicator Data'!S193=0,0,IF(LOG('[1]Indicator Data'!S193)&gt;BQ$2,10,IF(LOG('[1]Indicator Data'!S193)&lt;BQ$3,0,10-(BQ$2-LOG('[1]Indicator Data'!S193))/(BQ$2-BQ$3)*10))),1)</f>
        <v>9</v>
      </c>
      <c r="BR192" s="50">
        <f>'[1]Indicator Data'!T193</f>
        <v>0.218425061</v>
      </c>
      <c r="BS192" s="47">
        <f t="shared" si="232"/>
        <v>2.2000000000000002</v>
      </c>
      <c r="BT192" s="47">
        <f t="shared" si="189"/>
        <v>6.8</v>
      </c>
      <c r="BU192" s="47">
        <f t="shared" si="190"/>
        <v>6.5</v>
      </c>
      <c r="BV192" s="47">
        <f>ROUND(IF('[1]Indicator Data'!U193=0,0,IF(LOG('[1]Indicator Data'!U193)&gt;BV$2,10,IF(LOG('[1]Indicator Data'!U193)&lt;BV$3,0,10-(BV$2-LOG('[1]Indicator Data'!U193))/(BV$2-BV$3)*10))),1)</f>
        <v>9.8000000000000007</v>
      </c>
      <c r="BW192" s="48">
        <f>'[1]Indicator Data'!U193/'[1]Indicator Data'!$CB193</f>
        <v>0.78595381539533193</v>
      </c>
      <c r="BX192" s="47">
        <f t="shared" si="233"/>
        <v>8.6999999999999993</v>
      </c>
      <c r="BY192" s="47">
        <f t="shared" si="208"/>
        <v>9.3000000000000007</v>
      </c>
      <c r="BZ192" s="47">
        <f>ROUND(IF('[1]Indicator Data'!V193=0,0,IF(LOG('[1]Indicator Data'!V193)&gt;BZ$2,10,IF(LOG('[1]Indicator Data'!V193)&lt;BZ$3,0,10-(BZ$2-LOG('[1]Indicator Data'!V193))/(BZ$2-BZ$3)*10))),1)</f>
        <v>9.9</v>
      </c>
      <c r="CA192" s="48">
        <f>IF('[1]Indicator Data'!V193/'[1]Indicator Data'!$CB193&gt;1,1,'[1]Indicator Data'!V193/'[1]Indicator Data'!$CB193)</f>
        <v>0.94731148437659674</v>
      </c>
      <c r="CB192" s="47">
        <f t="shared" si="234"/>
        <v>9.5</v>
      </c>
      <c r="CC192" s="47">
        <f t="shared" si="209"/>
        <v>9.6999999999999993</v>
      </c>
      <c r="CD192" s="47">
        <f>ROUND(IF('[1]Indicator Data'!W193=0,0,IF(LOG('[1]Indicator Data'!W193)&gt;CD$2,10,IF(LOG('[1]Indicator Data'!W193)&lt;CD$3,0,10-(CD$2-LOG('[1]Indicator Data'!W193))/(CD$2-CD$3)*10))),1)</f>
        <v>9.9</v>
      </c>
      <c r="CE192" s="48">
        <f>'[1]Indicator Data'!W193/'[1]Indicator Data'!$CB193</f>
        <v>0.96493329667640559</v>
      </c>
      <c r="CF192" s="47">
        <f t="shared" si="235"/>
        <v>9.6</v>
      </c>
      <c r="CG192" s="47">
        <f t="shared" si="210"/>
        <v>9.8000000000000007</v>
      </c>
      <c r="CH192" s="47">
        <f t="shared" si="194"/>
        <v>9.1</v>
      </c>
      <c r="CI192" s="47">
        <f>IF('[1]Indicator Data'!BR193="No data","x",ROUND(IF('[1]Indicator Data'!BR193&gt;CI$2,0,IF('[1]Indicator Data'!BR193&lt;CI$3,10,(CI$2-'[1]Indicator Data'!BR193)/(CI$2-CI$3)*10)),1))</f>
        <v>1.8</v>
      </c>
      <c r="CJ192" s="47">
        <f>IF('[1]Indicator Data'!BS193="No data","x",ROUND(IF('[1]Indicator Data'!BS193&gt;CJ$2,0,IF('[1]Indicator Data'!BS193&lt;CJ$3,10,(CJ$2-'[1]Indicator Data'!BS193)/(CJ$2-CJ$3)*10)),1))</f>
        <v>0.9</v>
      </c>
      <c r="CK192" s="47">
        <f>IF('[1]Indicator Data'!AC193="No data","x",ROUND(IF('[1]Indicator Data'!AC193&gt;CK$2,0,IF('[1]Indicator Data'!AC193&lt;CK$3,10,(CK$2-'[1]Indicator Data'!AC193)/(CK$2-CK$3)*10)),1))</f>
        <v>1.4</v>
      </c>
      <c r="CL192" s="47">
        <f t="shared" si="195"/>
        <v>1.4</v>
      </c>
      <c r="CM192" s="47">
        <f>IF('[1]Indicator Data'!X193="No data","x",ROUND(IF(LOG('[1]Indicator Data'!X193)&gt;CM$2,10,IF(LOG('[1]Indicator Data'!X193)&lt;CM$3,0,10-(CM$2-LOG('[1]Indicator Data'!X193))/(CM$2-CM$3)*10)),1))</f>
        <v>8.3000000000000007</v>
      </c>
      <c r="CN192" s="47">
        <f>IF('[1]Indicator Data'!Y193="No data","x",ROUND(IF('[1]Indicator Data'!Y193&gt;CN$2,10,IF('[1]Indicator Data'!Y193&lt;CN$3,0,10-(CN$2-'[1]Indicator Data'!Y193)/(CN$2-CN$3)*10)),1))</f>
        <v>5.7</v>
      </c>
      <c r="CO192" s="47">
        <f>IF('[1]Indicator Data'!Z193="No data","x",ROUND(IF('[1]Indicator Data'!Z193&gt;CO$2,10,IF('[1]Indicator Data'!Z193&lt;CO$3,0,10-(CO$2-'[1]Indicator Data'!Z193)/(CO$2-CO$3)*10)),1))</f>
        <v>3.7</v>
      </c>
      <c r="CP192" s="47">
        <f>IF('[1]Indicator Data'!AA193="No data","x",ROUND(IF('[1]Indicator Data'!AA193&gt;CP$2,10,IF('[1]Indicator Data'!AA193&lt;CP$3,0,10-(CP$2-'[1]Indicator Data'!AA193)/(CP$2-CP$3)*10)),1))</f>
        <v>4.5</v>
      </c>
      <c r="CQ192" s="47">
        <f t="shared" si="211"/>
        <v>5.6</v>
      </c>
      <c r="CR192" s="47">
        <f t="shared" si="212"/>
        <v>4.2</v>
      </c>
      <c r="CS192" s="47">
        <f>IF('[1]Indicator Data'!AF193="No data","x",ROUND(IF('[1]Indicator Data'!AF193&gt;CS$2,10,IF('[1]Indicator Data'!AF193&lt;CS$3,0,10-(CS$2-'[1]Indicator Data'!AF193)/(CS$2-CS$3)*10)),1))</f>
        <v>1.5</v>
      </c>
      <c r="CT192" s="47">
        <f>IF('[1]Indicator Data'!AG193="No data","x",ROUND(IF('[1]Indicator Data'!AG193&gt;CT$2,10,IF('[1]Indicator Data'!AG193&lt;CT$3,0,10-(CT$2-'[1]Indicator Data'!AG193)/(CT$2-CT$3)*10)),1))</f>
        <v>2.1</v>
      </c>
      <c r="CU192" s="47">
        <f t="shared" si="213"/>
        <v>4.3</v>
      </c>
      <c r="CV192" s="47">
        <f>IF('[1]Indicator Data'!AB193="No data","x",ROUND(IF('[1]Indicator Data'!AB193&gt;CV$2,10,IF('[1]Indicator Data'!AB193&lt;CV$3,0,10-(CV$2-'[1]Indicator Data'!AB193)/(CV$2-CV$3)*10)),1))</f>
        <v>1</v>
      </c>
      <c r="CW192" s="47">
        <f t="shared" si="214"/>
        <v>1.3</v>
      </c>
      <c r="CX192" s="48">
        <f>IF('[1]Indicator Data'!AD193="No data","x",'[1]Indicator Data'!AD193/'[1]Indicator Data'!$CA193)</f>
        <v>3.0614787149716365E-4</v>
      </c>
      <c r="CY192" s="47">
        <f t="shared" si="236"/>
        <v>6.9</v>
      </c>
      <c r="CZ192" s="47">
        <f>IF('[1]Indicator Data'!AE193="No data","x",ROUND(IF('[1]Indicator Data'!AE193&gt;CZ$2,0,IF('[1]Indicator Data'!AE193&lt;CZ$3,10,(CZ$2-'[1]Indicator Data'!AE193)/(CZ$2-CZ$3)*10)),1))</f>
        <v>2</v>
      </c>
      <c r="DA192" s="47">
        <f t="shared" si="215"/>
        <v>4.5</v>
      </c>
      <c r="DB192" s="47">
        <f t="shared" si="216"/>
        <v>3.4</v>
      </c>
      <c r="DC192" s="49">
        <f t="shared" si="197"/>
        <v>6.8</v>
      </c>
      <c r="DD192" s="51">
        <f t="shared" si="198"/>
        <v>7.4</v>
      </c>
      <c r="DE192" s="47">
        <f>ROUND(IF('[1]Indicator Data'!AH193=0,0,IF('[1]Indicator Data'!AH193&gt;DE$2,10,IF('[1]Indicator Data'!AH193&lt;DE$3,0,10-(DE$2-'[1]Indicator Data'!AH193)/(DE$2-DE$3)*10))),1)</f>
        <v>1.7</v>
      </c>
      <c r="DF192" s="47">
        <f>ROUND(IF('[1]Indicator Data'!AI193=0,0,IF(LOG('[1]Indicator Data'!AI193)&gt;LOG(DF$2),10,IF(LOG('[1]Indicator Data'!AI193)&lt;LOG(DF$3),0,10-(LOG(DF$2)-LOG('[1]Indicator Data'!AI193))/(LOG(DF$2)-LOG(DF$3))*10))),1)</f>
        <v>6.1</v>
      </c>
      <c r="DG192" s="49">
        <f t="shared" si="199"/>
        <v>4.2</v>
      </c>
      <c r="DH192" s="47">
        <f>'[1]Indicator Data'!AJ193</f>
        <v>0</v>
      </c>
      <c r="DI192" s="47">
        <f>'[1]Indicator Data'!AK193</f>
        <v>0</v>
      </c>
      <c r="DJ192" s="49">
        <f t="shared" si="200"/>
        <v>0</v>
      </c>
      <c r="DK192" s="51">
        <f t="shared" si="201"/>
        <v>2.9</v>
      </c>
      <c r="DL192" s="20"/>
      <c r="DM192" s="52"/>
      <c r="DN192" s="6"/>
    </row>
    <row r="193" spans="1:118" x14ac:dyDescent="0.3">
      <c r="A193" s="44" t="str">
        <f>'[1]Indicator Data'!A194</f>
        <v>Yemen</v>
      </c>
      <c r="B193" s="45" t="str">
        <f>'[1]Indicator Data'!B194</f>
        <v>YEM</v>
      </c>
      <c r="C193" s="46">
        <f>ROUND(IF('[1]Indicator Data'!C194=0,0.1,IF(LOG('[1]Indicator Data'!C194)&gt;C$2,10,IF(LOG('[1]Indicator Data'!C194)&lt;C$3,0,10-(C$2-LOG('[1]Indicator Data'!C194))/(C$2-C$3)*10))),1)</f>
        <v>6</v>
      </c>
      <c r="D193" s="47">
        <f>ROUND(IF('[1]Indicator Data'!D194=0,0.1,IF(LOG('[1]Indicator Data'!D194)&gt;D$2,10,IF(LOG('[1]Indicator Data'!D194)&lt;D$3,0,10-(D$2-LOG('[1]Indicator Data'!D194))/(D$2-D$3)*10))),1)</f>
        <v>0.1</v>
      </c>
      <c r="E193" s="47">
        <f t="shared" si="158"/>
        <v>3.6</v>
      </c>
      <c r="F193" s="47">
        <f>IF('[1]Indicator Data'!E194="No data",0.1,(ROUND(IF('[1]Indicator Data'!E194=0,0,IF(LOG('[1]Indicator Data'!E194)&gt;F$2,10,IF(LOG('[1]Indicator Data'!E194)&lt;F$3,0,10-(F$2-LOG('[1]Indicator Data'!E194))/(F$2-F$3)*10))),1)))</f>
        <v>7</v>
      </c>
      <c r="G193" s="47">
        <f>ROUND(IF('[1]Indicator Data'!F194=0,0,IF(LOG('[1]Indicator Data'!F194)&gt;G$2,10,IF(LOG('[1]Indicator Data'!F194)&lt;G$3,0,10-(G$2-LOG('[1]Indicator Data'!F194))/(G$2-G$3)*10))),1)</f>
        <v>5.6</v>
      </c>
      <c r="H193" s="47">
        <f>ROUND(IF('[1]Indicator Data'!G194=0,0,IF(LOG('[1]Indicator Data'!G194)&gt;H$2,10,IF(LOG('[1]Indicator Data'!G194)&lt;H$3,0,10-(H$2-LOG('[1]Indicator Data'!G194))/(H$2-H$3)*10))),1)</f>
        <v>0</v>
      </c>
      <c r="I193" s="47">
        <f>ROUND(IF('[1]Indicator Data'!H194=0,0,IF(LOG('[1]Indicator Data'!H194)&gt;I$2,10,IF(LOG('[1]Indicator Data'!H194)&lt;I$3,0,10-(I$2-LOG('[1]Indicator Data'!H194))/(I$2-I$3)*10))),1)</f>
        <v>0</v>
      </c>
      <c r="J193" s="47">
        <f t="shared" si="159"/>
        <v>0</v>
      </c>
      <c r="K193" s="47">
        <f>ROUND(IF('[1]Indicator Data'!I194=0,0,IF(LOG('[1]Indicator Data'!I194)&gt;K$2,10,IF(LOG('[1]Indicator Data'!I194)&lt;K$3,0,10-(K$2-LOG('[1]Indicator Data'!I194))/(K$2-K$3)*10))),1)</f>
        <v>0</v>
      </c>
      <c r="L193" s="47">
        <f t="shared" si="160"/>
        <v>0</v>
      </c>
      <c r="M193" s="47">
        <f>ROUND(IF('[1]Indicator Data'!J194=0,0,IF(LOG('[1]Indicator Data'!J194)&gt;M$2,10,IF(LOG('[1]Indicator Data'!J194)&lt;M$3,0,10-(M$2-LOG('[1]Indicator Data'!J194))/(M$2-M$3)*10))),1)</f>
        <v>0</v>
      </c>
      <c r="N193" s="48">
        <f>'[1]Indicator Data'!C194/'[1]Indicator Data'!$CB194</f>
        <v>9.5178842816915097E-5</v>
      </c>
      <c r="O193" s="48">
        <f>'[1]Indicator Data'!D194/'[1]Indicator Data'!$CB194</f>
        <v>0</v>
      </c>
      <c r="P193" s="48">
        <f>IF(F193=0.1,"x",'[1]Indicator Data'!E194/'[1]Indicator Data'!$CB194)</f>
        <v>2.2666847276866975E-3</v>
      </c>
      <c r="Q193" s="48">
        <f>'[1]Indicator Data'!F194/'[1]Indicator Data'!$CB194</f>
        <v>8.3138344269904694E-7</v>
      </c>
      <c r="R193" s="48">
        <f>'[1]Indicator Data'!G194/'[1]Indicator Data'!$CB194</f>
        <v>0</v>
      </c>
      <c r="S193" s="48">
        <f>'[1]Indicator Data'!H194/'[1]Indicator Data'!$CB194</f>
        <v>0</v>
      </c>
      <c r="T193" s="48">
        <f>'[1]Indicator Data'!I194/'[1]Indicator Data'!$CB194</f>
        <v>0</v>
      </c>
      <c r="U193" s="48">
        <f>'[1]Indicator Data'!J194/'[1]Indicator Data'!$CB194</f>
        <v>0</v>
      </c>
      <c r="V193" s="47">
        <f t="shared" si="217"/>
        <v>0.5</v>
      </c>
      <c r="W193" s="47">
        <f t="shared" si="218"/>
        <v>0</v>
      </c>
      <c r="X193" s="47">
        <f t="shared" si="163"/>
        <v>0.3</v>
      </c>
      <c r="Y193" s="47">
        <f t="shared" si="219"/>
        <v>1.5</v>
      </c>
      <c r="Z193" s="47">
        <f t="shared" si="220"/>
        <v>5.4</v>
      </c>
      <c r="AA193" s="47">
        <f t="shared" si="221"/>
        <v>0</v>
      </c>
      <c r="AB193" s="47">
        <f t="shared" si="222"/>
        <v>0</v>
      </c>
      <c r="AC193" s="47">
        <f t="shared" si="168"/>
        <v>0</v>
      </c>
      <c r="AD193" s="47">
        <f t="shared" si="223"/>
        <v>0</v>
      </c>
      <c r="AE193" s="47">
        <f t="shared" si="170"/>
        <v>0</v>
      </c>
      <c r="AF193" s="47">
        <f t="shared" si="224"/>
        <v>0</v>
      </c>
      <c r="AG193" s="47">
        <f>ROUND(IF('[1]Indicator Data'!K194=0,0,IF('[1]Indicator Data'!K194&gt;AG$2,10,IF('[1]Indicator Data'!K194&lt;AG$3,0,10-(AG$2-'[1]Indicator Data'!K194)/(AG$2-AG$3)*10))),1)</f>
        <v>0</v>
      </c>
      <c r="AH193" s="47">
        <f t="shared" si="225"/>
        <v>3.3</v>
      </c>
      <c r="AI193" s="47">
        <f t="shared" si="225"/>
        <v>0.1</v>
      </c>
      <c r="AJ193" s="47">
        <f t="shared" si="226"/>
        <v>0</v>
      </c>
      <c r="AK193" s="47">
        <f t="shared" si="226"/>
        <v>0</v>
      </c>
      <c r="AL193" s="47">
        <f t="shared" si="174"/>
        <v>0</v>
      </c>
      <c r="AM193" s="47">
        <f t="shared" si="175"/>
        <v>0</v>
      </c>
      <c r="AN193" s="47">
        <f t="shared" si="176"/>
        <v>0</v>
      </c>
      <c r="AO193" s="49">
        <f t="shared" si="177"/>
        <v>2.1</v>
      </c>
      <c r="AP193" s="49">
        <f t="shared" si="202"/>
        <v>4.8</v>
      </c>
      <c r="AQ193" s="49">
        <f t="shared" si="178"/>
        <v>5.5</v>
      </c>
      <c r="AR193" s="49">
        <f t="shared" si="179"/>
        <v>0</v>
      </c>
      <c r="AS193" s="47">
        <f t="shared" si="180"/>
        <v>0</v>
      </c>
      <c r="AT193" s="47">
        <f>IF('[1]Indicator Data'!L194="No data","x",IF('[1]Indicator Data'!CC194&lt;1000,"x",ROUND((IF('[1]Indicator Data'!L194&gt;AT$2,10,IF('[1]Indicator Data'!L194&lt;AT$3,0,10-(AT$2-'[1]Indicator Data'!L194)/(AT$2-AT$3)*10))),1)))</f>
        <v>8.6</v>
      </c>
      <c r="AU193" s="49">
        <f t="shared" si="181"/>
        <v>4.3</v>
      </c>
      <c r="AV193" s="47">
        <f>IF('[1]Indicator Data'!M194="No data","x",ROUND(IF('[1]Indicator Data'!M194=0,0,IF(LOG('[1]Indicator Data'!M194)&gt;AV$2,10,IF(LOG('[1]Indicator Data'!M194)&lt;AV$3,0,10-(AV$2-LOG('[1]Indicator Data'!M194))/(AV$2-AV$3)*10))),1))</f>
        <v>8.9</v>
      </c>
      <c r="AW193" s="48">
        <f>IF(AV193="x","x",'[1]Indicator Data'!M194/'[1]Indicator Data'!$CB194)</f>
        <v>0.64334975911909742</v>
      </c>
      <c r="AX193" s="47">
        <f t="shared" si="227"/>
        <v>7.1</v>
      </c>
      <c r="AY193" s="47">
        <f t="shared" si="203"/>
        <v>8.1</v>
      </c>
      <c r="AZ193" s="47" t="str">
        <f>IF('[1]Indicator Data'!N194="No data","x",ROUND(IF('[1]Indicator Data'!N194=0,0,IF(LOG('[1]Indicator Data'!N194)&gt;AZ$2,10,IF(LOG('[1]Indicator Data'!N194)&lt;AZ$3,0,10-(AZ$2-LOG('[1]Indicator Data'!N194))/(AZ$2-AZ$3)*10))),1))</f>
        <v>x</v>
      </c>
      <c r="BA193" s="48" t="str">
        <f>IF(AZ193="x","x",'[1]Indicator Data'!N194/'[1]Indicator Data'!$CB194)</f>
        <v>x</v>
      </c>
      <c r="BB193" s="47" t="str">
        <f t="shared" si="228"/>
        <v>x</v>
      </c>
      <c r="BC193" s="47" t="str">
        <f t="shared" si="204"/>
        <v>x</v>
      </c>
      <c r="BD193" s="47" t="str">
        <f>IF('[1]Indicator Data'!O194="No data","x",ROUND(IF('[1]Indicator Data'!O194=0,0,IF(LOG('[1]Indicator Data'!O194)&gt;BD$2,10,IF(LOG('[1]Indicator Data'!O194)&lt;BD$3,0,10-(BD$2-LOG('[1]Indicator Data'!O194))/(BD$2-BD$3)*10))),1))</f>
        <v>x</v>
      </c>
      <c r="BE193" s="48" t="str">
        <f>IF(BD193="x","x",'[1]Indicator Data'!O194/'[1]Indicator Data'!$CB194)</f>
        <v>x</v>
      </c>
      <c r="BF193" s="47" t="str">
        <f t="shared" si="229"/>
        <v>x</v>
      </c>
      <c r="BG193" s="47" t="str">
        <f t="shared" si="205"/>
        <v>x</v>
      </c>
      <c r="BH193" s="47" t="str">
        <f>IF('[1]Indicator Data'!P194="No data","x",ROUND(IF('[1]Indicator Data'!P194=0,0,IF(LOG('[1]Indicator Data'!P194)&gt;BH$2,10,IF(LOG('[1]Indicator Data'!P194)&lt;BH$3,0,10-(BH$2-LOG('[1]Indicator Data'!P194))/(BH$2-BH$3)*10))),1))</f>
        <v>x</v>
      </c>
      <c r="BI193" s="48" t="str">
        <f>IF(BH193="x","x",'[1]Indicator Data'!P194/'[1]Indicator Data'!$CB194)</f>
        <v>x</v>
      </c>
      <c r="BJ193" s="47" t="str">
        <f t="shared" si="230"/>
        <v>x</v>
      </c>
      <c r="BK193" s="47" t="str">
        <f t="shared" si="206"/>
        <v>x</v>
      </c>
      <c r="BL193" s="47">
        <f t="shared" si="207"/>
        <v>8.1</v>
      </c>
      <c r="BM193" s="47">
        <f>ROUND(IF('[1]Indicator Data'!Q194=0,0,IF(LOG('[1]Indicator Data'!Q194)&gt;BM$2,10,IF(LOG('[1]Indicator Data'!Q194)&lt;BM$3,0,10-(BM$2-LOG('[1]Indicator Data'!Q194))/(BM$2-BM$3)*10))),1)</f>
        <v>8.6999999999999993</v>
      </c>
      <c r="BN193" s="50">
        <f>'[1]Indicator Data'!R194</f>
        <v>0.38546380600000002</v>
      </c>
      <c r="BO193" s="47">
        <f t="shared" si="231"/>
        <v>3.9</v>
      </c>
      <c r="BP193" s="47">
        <f t="shared" si="187"/>
        <v>6.9</v>
      </c>
      <c r="BQ193" s="47">
        <f>ROUND(IF('[1]Indicator Data'!S194=0,0,IF(LOG('[1]Indicator Data'!S194)&gt;BQ$2,10,IF(LOG('[1]Indicator Data'!S194)&lt;BQ$3,0,10-(BQ$2-LOG('[1]Indicator Data'!S194))/(BQ$2-BQ$3)*10))),1)</f>
        <v>9</v>
      </c>
      <c r="BR193" s="50">
        <f>'[1]Indicator Data'!T194</f>
        <v>0.61979824400000005</v>
      </c>
      <c r="BS193" s="47">
        <f t="shared" si="232"/>
        <v>6.2</v>
      </c>
      <c r="BT193" s="47">
        <f t="shared" si="189"/>
        <v>7.9</v>
      </c>
      <c r="BU193" s="47">
        <f t="shared" si="190"/>
        <v>7.4</v>
      </c>
      <c r="BV193" s="47">
        <f>ROUND(IF('[1]Indicator Data'!U194=0,0,IF(LOG('[1]Indicator Data'!U194)&gt;BV$2,10,IF(LOG('[1]Indicator Data'!U194)&lt;BV$3,0,10-(BV$2-LOG('[1]Indicator Data'!U194))/(BV$2-BV$3)*10))),1)</f>
        <v>7.4</v>
      </c>
      <c r="BW193" s="48">
        <f>'[1]Indicator Data'!U194/'[1]Indicator Data'!$CB194</f>
        <v>5.751433422620824E-2</v>
      </c>
      <c r="BX193" s="47">
        <f t="shared" si="233"/>
        <v>0.6</v>
      </c>
      <c r="BY193" s="47">
        <f t="shared" si="208"/>
        <v>4.9000000000000004</v>
      </c>
      <c r="BZ193" s="47">
        <f>ROUND(IF('[1]Indicator Data'!V194=0,0,IF(LOG('[1]Indicator Data'!V194)&gt;BZ$2,10,IF(LOG('[1]Indicator Data'!V194)&lt;BZ$3,0,10-(BZ$2-LOG('[1]Indicator Data'!V194))/(BZ$2-BZ$3)*10))),1)</f>
        <v>8.6999999999999993</v>
      </c>
      <c r="CA193" s="48">
        <f>IF('[1]Indicator Data'!V194/'[1]Indicator Data'!$CB194&gt;1,1,'[1]Indicator Data'!V194/'[1]Indicator Data'!$CB194)</f>
        <v>0.47410724122901465</v>
      </c>
      <c r="CB193" s="47">
        <f t="shared" si="234"/>
        <v>4.7</v>
      </c>
      <c r="CC193" s="47">
        <f t="shared" si="209"/>
        <v>7.2</v>
      </c>
      <c r="CD193" s="47">
        <f>ROUND(IF('[1]Indicator Data'!W194=0,0,IF(LOG('[1]Indicator Data'!W194)&gt;CD$2,10,IF(LOG('[1]Indicator Data'!W194)&lt;CD$3,0,10-(CD$2-LOG('[1]Indicator Data'!W194))/(CD$2-CD$3)*10))),1)</f>
        <v>8.6</v>
      </c>
      <c r="CE193" s="48">
        <f>'[1]Indicator Data'!W194/'[1]Indicator Data'!$CB194</f>
        <v>0.37401474610468866</v>
      </c>
      <c r="CF193" s="47">
        <f t="shared" si="235"/>
        <v>3.7</v>
      </c>
      <c r="CG193" s="47">
        <f t="shared" si="210"/>
        <v>6.8</v>
      </c>
      <c r="CH193" s="47">
        <f t="shared" si="194"/>
        <v>6.7</v>
      </c>
      <c r="CI193" s="47">
        <f>IF('[1]Indicator Data'!BR194="No data","x",ROUND(IF('[1]Indicator Data'!BR194&gt;CI$2,0,IF('[1]Indicator Data'!BR194&lt;CI$3,10,(CI$2-'[1]Indicator Data'!BR194)/(CI$2-CI$3)*10)),1))</f>
        <v>4.5</v>
      </c>
      <c r="CJ193" s="47">
        <f>IF('[1]Indicator Data'!BS194="No data","x",ROUND(IF('[1]Indicator Data'!BS194&gt;CJ$2,0,IF('[1]Indicator Data'!BS194&lt;CJ$3,10,(CJ$2-'[1]Indicator Data'!BS194)/(CJ$2-CJ$3)*10)),1))</f>
        <v>6.1</v>
      </c>
      <c r="CK193" s="47">
        <f>IF('[1]Indicator Data'!AC194="No data","x",ROUND(IF('[1]Indicator Data'!AC194&gt;CK$2,0,IF('[1]Indicator Data'!AC194&lt;CK$3,10,(CK$2-'[1]Indicator Data'!AC194)/(CK$2-CK$3)*10)),1))</f>
        <v>5</v>
      </c>
      <c r="CL193" s="47">
        <f t="shared" si="195"/>
        <v>5.2</v>
      </c>
      <c r="CM193" s="47">
        <f>IF('[1]Indicator Data'!X194="No data","x",ROUND(IF(LOG('[1]Indicator Data'!X194)&gt;CM$2,10,IF(LOG('[1]Indicator Data'!X194)&lt;CM$3,0,10-(CM$2-LOG('[1]Indicator Data'!X194))/(CM$2-CM$3)*10)),1))</f>
        <v>5.8</v>
      </c>
      <c r="CN193" s="47">
        <f>IF('[1]Indicator Data'!Y194="No data","x",ROUND(IF('[1]Indicator Data'!Y194&gt;CN$2,10,IF('[1]Indicator Data'!Y194&lt;CN$3,0,10-(CN$2-'[1]Indicator Data'!Y194)/(CN$2-CN$3)*10)),1))</f>
        <v>7.9</v>
      </c>
      <c r="CO193" s="47">
        <f>IF('[1]Indicator Data'!Z194="No data","x",ROUND(IF('[1]Indicator Data'!Z194&gt;CO$2,10,IF('[1]Indicator Data'!Z194&lt;CO$3,0,10-(CO$2-'[1]Indicator Data'!Z194)/(CO$2-CO$3)*10)),1))</f>
        <v>3.8</v>
      </c>
      <c r="CP193" s="47">
        <f>IF('[1]Indicator Data'!AA194="No data","x",ROUND(IF('[1]Indicator Data'!AA194&gt;CP$2,10,IF('[1]Indicator Data'!AA194&lt;CP$3,0,10-(CP$2-'[1]Indicator Data'!AA194)/(CP$2-CP$3)*10)),1))</f>
        <v>10</v>
      </c>
      <c r="CQ193" s="47">
        <f t="shared" si="211"/>
        <v>6.9</v>
      </c>
      <c r="CR193" s="47">
        <f t="shared" si="212"/>
        <v>6.3</v>
      </c>
      <c r="CS193" s="47">
        <f>IF('[1]Indicator Data'!AF194="No data","x",ROUND(IF('[1]Indicator Data'!AF194&gt;CS$2,10,IF('[1]Indicator Data'!AF194&lt;CS$3,0,10-(CS$2-'[1]Indicator Data'!AF194)/(CS$2-CS$3)*10)),1))</f>
        <v>7.4</v>
      </c>
      <c r="CT193" s="47">
        <f>IF('[1]Indicator Data'!AG194="No data","x",ROUND(IF('[1]Indicator Data'!AG194&gt;CT$2,10,IF('[1]Indicator Data'!AG194&lt;CT$3,0,10-(CT$2-'[1]Indicator Data'!AG194)/(CT$2-CT$3)*10)),1))</f>
        <v>5.9</v>
      </c>
      <c r="CU193" s="47">
        <f t="shared" si="213"/>
        <v>6.8</v>
      </c>
      <c r="CV193" s="47">
        <f>IF('[1]Indicator Data'!AB194="No data","x",ROUND(IF('[1]Indicator Data'!AB194&gt;CV$2,10,IF('[1]Indicator Data'!AB194&lt;CV$3,0,10-(CV$2-'[1]Indicator Data'!AB194)/(CV$2-CV$3)*10)),1))</f>
        <v>6.5</v>
      </c>
      <c r="CW193" s="47">
        <f t="shared" si="214"/>
        <v>5.5</v>
      </c>
      <c r="CX193" s="48">
        <f>IF('[1]Indicator Data'!AD194="No data","x",'[1]Indicator Data'!AD194/'[1]Indicator Data'!$CA194)</f>
        <v>2.5581734681670685E-5</v>
      </c>
      <c r="CY193" s="47">
        <f t="shared" si="236"/>
        <v>9.6999999999999993</v>
      </c>
      <c r="CZ193" s="47">
        <f>IF('[1]Indicator Data'!AE194="No data","x",ROUND(IF('[1]Indicator Data'!AE194&gt;CZ$2,0,IF('[1]Indicator Data'!AE194&lt;CZ$3,10,(CZ$2-'[1]Indicator Data'!AE194)/(CZ$2-CZ$3)*10)),1))</f>
        <v>6</v>
      </c>
      <c r="DA193" s="47">
        <f t="shared" si="215"/>
        <v>7.9</v>
      </c>
      <c r="DB193" s="47">
        <f t="shared" si="216"/>
        <v>6.7</v>
      </c>
      <c r="DC193" s="49">
        <f t="shared" si="197"/>
        <v>7</v>
      </c>
      <c r="DD193" s="51">
        <f t="shared" si="198"/>
        <v>4.3</v>
      </c>
      <c r="DE193" s="47">
        <f>ROUND(IF('[1]Indicator Data'!AH194=0,0,IF('[1]Indicator Data'!AH194&gt;DE$2,10,IF('[1]Indicator Data'!AH194&lt;DE$3,0,10-(DE$2-'[1]Indicator Data'!AH194)/(DE$2-DE$3)*10))),1)</f>
        <v>10</v>
      </c>
      <c r="DF193" s="47">
        <f>ROUND(IF('[1]Indicator Data'!AI194=0,0,IF(LOG('[1]Indicator Data'!AI194)&gt;LOG(DF$2),10,IF(LOG('[1]Indicator Data'!AI194)&lt;LOG(DF$3),0,10-(LOG(DF$2)-LOG('[1]Indicator Data'!AI194))/(LOG(DF$2)-LOG(DF$3))*10))),1)</f>
        <v>10</v>
      </c>
      <c r="DG193" s="49">
        <f t="shared" si="199"/>
        <v>10</v>
      </c>
      <c r="DH193" s="47">
        <f>'[1]Indicator Data'!AJ194</f>
        <v>5</v>
      </c>
      <c r="DI193" s="47">
        <f>'[1]Indicator Data'!AK194</f>
        <v>5</v>
      </c>
      <c r="DJ193" s="49">
        <f t="shared" si="200"/>
        <v>10</v>
      </c>
      <c r="DK193" s="51">
        <f t="shared" si="201"/>
        <v>10</v>
      </c>
      <c r="DL193" s="20"/>
      <c r="DM193" s="52"/>
      <c r="DN193" s="6"/>
    </row>
    <row r="194" spans="1:118" x14ac:dyDescent="0.3">
      <c r="A194" s="44" t="str">
        <f>'[1]Indicator Data'!A195</f>
        <v>Zambia</v>
      </c>
      <c r="B194" s="45" t="str">
        <f>'[1]Indicator Data'!B195</f>
        <v>ZMB</v>
      </c>
      <c r="C194" s="46">
        <f>ROUND(IF('[1]Indicator Data'!C195=0,0.1,IF(LOG('[1]Indicator Data'!C195)&gt;C$2,10,IF(LOG('[1]Indicator Data'!C195)&lt;C$3,0,10-(C$2-LOG('[1]Indicator Data'!C195))/(C$2-C$3)*10))),1)</f>
        <v>6.9</v>
      </c>
      <c r="D194" s="47">
        <f>ROUND(IF('[1]Indicator Data'!D195=0,0.1,IF(LOG('[1]Indicator Data'!D195)&gt;D$2,10,IF(LOG('[1]Indicator Data'!D195)&lt;D$3,0,10-(D$2-LOG('[1]Indicator Data'!D195))/(D$2-D$3)*10))),1)</f>
        <v>0.1</v>
      </c>
      <c r="E194" s="47">
        <f t="shared" si="158"/>
        <v>4.3</v>
      </c>
      <c r="F194" s="47">
        <f>IF('[1]Indicator Data'!E195="No data",0.1,(ROUND(IF('[1]Indicator Data'!E195=0,0,IF(LOG('[1]Indicator Data'!E195)&gt;F$2,10,IF(LOG('[1]Indicator Data'!E195)&lt;F$3,0,10-(F$2-LOG('[1]Indicator Data'!E195))/(F$2-F$3)*10))),1)))</f>
        <v>7.2</v>
      </c>
      <c r="G194" s="47">
        <f>ROUND(IF('[1]Indicator Data'!F195=0,0,IF(LOG('[1]Indicator Data'!F195)&gt;G$2,10,IF(LOG('[1]Indicator Data'!F195)&lt;G$3,0,10-(G$2-LOG('[1]Indicator Data'!F195))/(G$2-G$3)*10))),1)</f>
        <v>0</v>
      </c>
      <c r="H194" s="47">
        <f>ROUND(IF('[1]Indicator Data'!G195=0,0,IF(LOG('[1]Indicator Data'!G195)&gt;H$2,10,IF(LOG('[1]Indicator Data'!G195)&lt;H$3,0,10-(H$2-LOG('[1]Indicator Data'!G195))/(H$2-H$3)*10))),1)</f>
        <v>0</v>
      </c>
      <c r="I194" s="47">
        <f>ROUND(IF('[1]Indicator Data'!H195=0,0,IF(LOG('[1]Indicator Data'!H195)&gt;I$2,10,IF(LOG('[1]Indicator Data'!H195)&lt;I$3,0,10-(I$2-LOG('[1]Indicator Data'!H195))/(I$2-I$3)*10))),1)</f>
        <v>0</v>
      </c>
      <c r="J194" s="47">
        <f t="shared" si="159"/>
        <v>0</v>
      </c>
      <c r="K194" s="47">
        <f>ROUND(IF('[1]Indicator Data'!I195=0,0,IF(LOG('[1]Indicator Data'!I195)&gt;K$2,10,IF(LOG('[1]Indicator Data'!I195)&lt;K$3,0,10-(K$2-LOG('[1]Indicator Data'!I195))/(K$2-K$3)*10))),1)</f>
        <v>0</v>
      </c>
      <c r="L194" s="47">
        <f t="shared" si="160"/>
        <v>0</v>
      </c>
      <c r="M194" s="47">
        <f>ROUND(IF('[1]Indicator Data'!J195=0,0,IF(LOG('[1]Indicator Data'!J195)&gt;M$2,10,IF(LOG('[1]Indicator Data'!J195)&lt;M$3,0,10-(M$2-LOG('[1]Indicator Data'!J195))/(M$2-M$3)*10))),1)</f>
        <v>10</v>
      </c>
      <c r="N194" s="48">
        <f>'[1]Indicator Data'!C195/'[1]Indicator Data'!$CB195</f>
        <v>3.5014954264638709E-4</v>
      </c>
      <c r="O194" s="48">
        <f>'[1]Indicator Data'!D195/'[1]Indicator Data'!$CB195</f>
        <v>0</v>
      </c>
      <c r="P194" s="48">
        <f>IF(F194=0.1,"x",'[1]Indicator Data'!E195/'[1]Indicator Data'!$CB195)</f>
        <v>4.4863666306994383E-3</v>
      </c>
      <c r="Q194" s="48">
        <f>'[1]Indicator Data'!F195/'[1]Indicator Data'!$CB195</f>
        <v>0</v>
      </c>
      <c r="R194" s="48">
        <f>'[1]Indicator Data'!G195/'[1]Indicator Data'!$CB195</f>
        <v>0</v>
      </c>
      <c r="S194" s="48">
        <f>'[1]Indicator Data'!H195/'[1]Indicator Data'!$CB195</f>
        <v>0</v>
      </c>
      <c r="T194" s="48">
        <f>'[1]Indicator Data'!I195/'[1]Indicator Data'!$CB195</f>
        <v>0</v>
      </c>
      <c r="U194" s="48">
        <f>'[1]Indicator Data'!J195/'[1]Indicator Data'!$CB195</f>
        <v>7.3668973643913564E-3</v>
      </c>
      <c r="V194" s="47">
        <f t="shared" si="217"/>
        <v>1.8</v>
      </c>
      <c r="W194" s="47">
        <f t="shared" si="218"/>
        <v>0</v>
      </c>
      <c r="X194" s="47">
        <f t="shared" si="163"/>
        <v>0.9</v>
      </c>
      <c r="Y194" s="47">
        <f t="shared" si="219"/>
        <v>3</v>
      </c>
      <c r="Z194" s="47">
        <f t="shared" si="220"/>
        <v>0</v>
      </c>
      <c r="AA194" s="47">
        <f t="shared" si="221"/>
        <v>0</v>
      </c>
      <c r="AB194" s="47">
        <f t="shared" si="222"/>
        <v>0</v>
      </c>
      <c r="AC194" s="47">
        <f t="shared" si="168"/>
        <v>0</v>
      </c>
      <c r="AD194" s="47">
        <f t="shared" si="223"/>
        <v>0</v>
      </c>
      <c r="AE194" s="47">
        <f t="shared" si="170"/>
        <v>0</v>
      </c>
      <c r="AF194" s="47">
        <f t="shared" si="224"/>
        <v>2.5</v>
      </c>
      <c r="AG194" s="47">
        <f>ROUND(IF('[1]Indicator Data'!K195=0,0,IF('[1]Indicator Data'!K195&gt;AG$2,10,IF('[1]Indicator Data'!K195&lt;AG$3,0,10-(AG$2-'[1]Indicator Data'!K195)/(AG$2-AG$3)*10))),1)</f>
        <v>3.8</v>
      </c>
      <c r="AH194" s="47">
        <f t="shared" si="225"/>
        <v>4.4000000000000004</v>
      </c>
      <c r="AI194" s="47">
        <f t="shared" si="225"/>
        <v>0.1</v>
      </c>
      <c r="AJ194" s="47">
        <f t="shared" si="226"/>
        <v>0</v>
      </c>
      <c r="AK194" s="47">
        <f t="shared" si="226"/>
        <v>0</v>
      </c>
      <c r="AL194" s="47">
        <f t="shared" si="174"/>
        <v>0</v>
      </c>
      <c r="AM194" s="47">
        <f t="shared" si="175"/>
        <v>0</v>
      </c>
      <c r="AN194" s="47">
        <f t="shared" si="176"/>
        <v>8</v>
      </c>
      <c r="AO194" s="49">
        <f t="shared" si="177"/>
        <v>2.8</v>
      </c>
      <c r="AP194" s="49">
        <f t="shared" si="202"/>
        <v>5.5</v>
      </c>
      <c r="AQ194" s="49">
        <f t="shared" si="178"/>
        <v>0</v>
      </c>
      <c r="AR194" s="49">
        <f t="shared" si="179"/>
        <v>0</v>
      </c>
      <c r="AS194" s="47">
        <f t="shared" si="180"/>
        <v>5.9</v>
      </c>
      <c r="AT194" s="47">
        <f>IF('[1]Indicator Data'!L195="No data","x",IF('[1]Indicator Data'!CC195&lt;1000,"x",ROUND((IF('[1]Indicator Data'!L195&gt;AT$2,10,IF('[1]Indicator Data'!L195&lt;AT$3,0,10-(AT$2-'[1]Indicator Data'!L195)/(AT$2-AT$3)*10))),1)))</f>
        <v>2.9</v>
      </c>
      <c r="AU194" s="49">
        <f t="shared" si="181"/>
        <v>4.4000000000000004</v>
      </c>
      <c r="AV194" s="47">
        <f>IF('[1]Indicator Data'!M195="No data","x",ROUND(IF('[1]Indicator Data'!M195=0,0,IF(LOG('[1]Indicator Data'!M195)&gt;AV$2,10,IF(LOG('[1]Indicator Data'!M195)&lt;AV$3,0,10-(AV$2-LOG('[1]Indicator Data'!M195))/(AV$2-AV$3)*10))),1))</f>
        <v>8.1999999999999993</v>
      </c>
      <c r="AW194" s="48">
        <f>IF(AV194="x","x",'[1]Indicator Data'!M195/'[1]Indicator Data'!$CB195)</f>
        <v>0.33305919390137995</v>
      </c>
      <c r="AX194" s="47">
        <f t="shared" si="227"/>
        <v>3.7</v>
      </c>
      <c r="AY194" s="47">
        <f t="shared" si="203"/>
        <v>6.5</v>
      </c>
      <c r="AZ194" s="47">
        <f>IF('[1]Indicator Data'!N195="No data","x",ROUND(IF('[1]Indicator Data'!N195=0,0,IF(LOG('[1]Indicator Data'!N195)&gt;AZ$2,10,IF(LOG('[1]Indicator Data'!N195)&lt;AZ$3,0,10-(AZ$2-LOG('[1]Indicator Data'!N195))/(AZ$2-AZ$3)*10))),1))</f>
        <v>0</v>
      </c>
      <c r="BA194" s="48">
        <f>IF(AZ194="x","x",'[1]Indicator Data'!N195/'[1]Indicator Data'!$CB195)</f>
        <v>0</v>
      </c>
      <c r="BB194" s="47">
        <f t="shared" si="228"/>
        <v>0</v>
      </c>
      <c r="BC194" s="47">
        <f t="shared" si="204"/>
        <v>0</v>
      </c>
      <c r="BD194" s="47">
        <f>IF('[1]Indicator Data'!O195="No data","x",ROUND(IF('[1]Indicator Data'!O195=0,0,IF(LOG('[1]Indicator Data'!O195)&gt;BD$2,10,IF(LOG('[1]Indicator Data'!O195)&lt;BD$3,0,10-(BD$2-LOG('[1]Indicator Data'!O195))/(BD$2-BD$3)*10))),1))</f>
        <v>0</v>
      </c>
      <c r="BE194" s="48">
        <f>IF(BD194="x","x",'[1]Indicator Data'!O195/'[1]Indicator Data'!$CB195)</f>
        <v>0</v>
      </c>
      <c r="BF194" s="47">
        <f t="shared" si="229"/>
        <v>0</v>
      </c>
      <c r="BG194" s="47">
        <f t="shared" si="205"/>
        <v>0</v>
      </c>
      <c r="BH194" s="47">
        <f>IF('[1]Indicator Data'!P195="No data","x",ROUND(IF('[1]Indicator Data'!P195=0,0,IF(LOG('[1]Indicator Data'!P195)&gt;BH$2,10,IF(LOG('[1]Indicator Data'!P195)&lt;BH$3,0,10-(BH$2-LOG('[1]Indicator Data'!P195))/(BH$2-BH$3)*10))),1))</f>
        <v>7.6</v>
      </c>
      <c r="BI194" s="48">
        <f>IF(BH194="x","x",'[1]Indicator Data'!P195/'[1]Indicator Data'!$CB195)</f>
        <v>2.1793149112356646E-2</v>
      </c>
      <c r="BJ194" s="47">
        <f t="shared" si="230"/>
        <v>2.2000000000000002</v>
      </c>
      <c r="BK194" s="47">
        <f t="shared" si="206"/>
        <v>5.5</v>
      </c>
      <c r="BL194" s="47">
        <f t="shared" si="207"/>
        <v>3.6</v>
      </c>
      <c r="BM194" s="47">
        <f>ROUND(IF('[1]Indicator Data'!Q195=0,0,IF(LOG('[1]Indicator Data'!Q195)&gt;BM$2,10,IF(LOG('[1]Indicator Data'!Q195)&lt;BM$3,0,10-(BM$2-LOG('[1]Indicator Data'!Q195))/(BM$2-BM$3)*10))),1)</f>
        <v>9</v>
      </c>
      <c r="BN194" s="50">
        <f>'[1]Indicator Data'!R195</f>
        <v>1</v>
      </c>
      <c r="BO194" s="47">
        <f t="shared" si="231"/>
        <v>10</v>
      </c>
      <c r="BP194" s="47">
        <f t="shared" si="187"/>
        <v>9.6</v>
      </c>
      <c r="BQ194" s="47">
        <f>ROUND(IF('[1]Indicator Data'!S195=0,0,IF(LOG('[1]Indicator Data'!S195)&gt;BQ$2,10,IF(LOG('[1]Indicator Data'!S195)&lt;BQ$3,0,10-(BQ$2-LOG('[1]Indicator Data'!S195))/(BQ$2-BQ$3)*10))),1)</f>
        <v>9</v>
      </c>
      <c r="BR194" s="50">
        <f>'[1]Indicator Data'!T195</f>
        <v>1</v>
      </c>
      <c r="BS194" s="47">
        <f t="shared" si="232"/>
        <v>10</v>
      </c>
      <c r="BT194" s="47">
        <f t="shared" si="189"/>
        <v>9.6</v>
      </c>
      <c r="BU194" s="47">
        <f t="shared" si="190"/>
        <v>9.6</v>
      </c>
      <c r="BV194" s="47">
        <f>ROUND(IF('[1]Indicator Data'!U195=0,0,IF(LOG('[1]Indicator Data'!U195)&gt;BV$2,10,IF(LOG('[1]Indicator Data'!U195)&lt;BV$3,0,10-(BV$2-LOG('[1]Indicator Data'!U195))/(BV$2-BV$3)*10))),1)</f>
        <v>8</v>
      </c>
      <c r="BW194" s="48">
        <f>'[1]Indicator Data'!U195/'[1]Indicator Data'!$CB195</f>
        <v>0.23071751655102124</v>
      </c>
      <c r="BX194" s="47">
        <f t="shared" si="233"/>
        <v>2.6</v>
      </c>
      <c r="BY194" s="47">
        <f t="shared" si="208"/>
        <v>6</v>
      </c>
      <c r="BZ194" s="47">
        <f>ROUND(IF('[1]Indicator Data'!V195=0,0,IF(LOG('[1]Indicator Data'!V195)&gt;BZ$2,10,IF(LOG('[1]Indicator Data'!V195)&lt;BZ$3,0,10-(BZ$2-LOG('[1]Indicator Data'!V195))/(BZ$2-BZ$3)*10))),1)</f>
        <v>8.8000000000000007</v>
      </c>
      <c r="CA194" s="48">
        <f>IF('[1]Indicator Data'!V195/'[1]Indicator Data'!$CB195&gt;1,1,'[1]Indicator Data'!V195/'[1]Indicator Data'!$CB195)</f>
        <v>0.951277258644739</v>
      </c>
      <c r="CB194" s="47">
        <f t="shared" si="234"/>
        <v>9.5</v>
      </c>
      <c r="CC194" s="47">
        <f t="shared" si="209"/>
        <v>9.1999999999999993</v>
      </c>
      <c r="CD194" s="47">
        <f>ROUND(IF('[1]Indicator Data'!W195=0,0,IF(LOG('[1]Indicator Data'!W195)&gt;CD$2,10,IF(LOG('[1]Indicator Data'!W195)&lt;CD$3,0,10-(CD$2-LOG('[1]Indicator Data'!W195))/(CD$2-CD$3)*10))),1)</f>
        <v>8.5</v>
      </c>
      <c r="CE194" s="48">
        <f>'[1]Indicator Data'!W195/'[1]Indicator Data'!$CB195</f>
        <v>0.54684428857608824</v>
      </c>
      <c r="CF194" s="47">
        <f t="shared" si="235"/>
        <v>5.5</v>
      </c>
      <c r="CG194" s="47">
        <f t="shared" si="210"/>
        <v>7.3</v>
      </c>
      <c r="CH194" s="47">
        <f t="shared" si="194"/>
        <v>8.4</v>
      </c>
      <c r="CI194" s="47">
        <f>IF('[1]Indicator Data'!BR195="No data","x",ROUND(IF('[1]Indicator Data'!BR195&gt;CI$2,0,IF('[1]Indicator Data'!BR195&lt;CI$3,10,(CI$2-'[1]Indicator Data'!BR195)/(CI$2-CI$3)*10)),1))</f>
        <v>8.1999999999999993</v>
      </c>
      <c r="CJ194" s="47">
        <f>IF('[1]Indicator Data'!BS195="No data","x",ROUND(IF('[1]Indicator Data'!BS195&gt;CJ$2,0,IF('[1]Indicator Data'!BS195&lt;CJ$3,10,(CJ$2-'[1]Indicator Data'!BS195)/(CJ$2-CJ$3)*10)),1))</f>
        <v>6.7</v>
      </c>
      <c r="CK194" s="47">
        <f>IF('[1]Indicator Data'!AC195="No data","x",ROUND(IF('[1]Indicator Data'!AC195&gt;CK$2,0,IF('[1]Indicator Data'!AC195&lt;CK$3,10,(CK$2-'[1]Indicator Data'!AC195)/(CK$2-CK$3)*10)),1))</f>
        <v>8.6</v>
      </c>
      <c r="CL194" s="47">
        <f t="shared" si="195"/>
        <v>7.8</v>
      </c>
      <c r="CM194" s="47">
        <f>IF('[1]Indicator Data'!X195="No data","x",ROUND(IF(LOG('[1]Indicator Data'!X195)&gt;CM$2,10,IF(LOG('[1]Indicator Data'!X195)&lt;CM$3,0,10-(CM$2-LOG('[1]Indicator Data'!X195))/(CM$2-CM$3)*10)),1))</f>
        <v>4.5999999999999996</v>
      </c>
      <c r="CN194" s="47">
        <f>IF('[1]Indicator Data'!Y195="No data","x",ROUND(IF('[1]Indicator Data'!Y195&gt;CN$2,10,IF('[1]Indicator Data'!Y195&lt;CN$3,0,10-(CN$2-'[1]Indicator Data'!Y195)/(CN$2-CN$3)*10)),1))</f>
        <v>8.3000000000000007</v>
      </c>
      <c r="CO194" s="47">
        <f>IF('[1]Indicator Data'!Z195="No data","x",ROUND(IF('[1]Indicator Data'!Z195&gt;CO$2,10,IF('[1]Indicator Data'!Z195&lt;CO$3,0,10-(CO$2-'[1]Indicator Data'!Z195)/(CO$2-CO$3)*10)),1))</f>
        <v>4.5</v>
      </c>
      <c r="CP194" s="47">
        <f>IF('[1]Indicator Data'!AA195="No data","x",ROUND(IF('[1]Indicator Data'!AA195&gt;CP$2,10,IF('[1]Indicator Data'!AA195&lt;CP$3,0,10-(CP$2-'[1]Indicator Data'!AA195)/(CP$2-CP$3)*10)),1))</f>
        <v>7.8</v>
      </c>
      <c r="CQ194" s="47">
        <f t="shared" si="211"/>
        <v>6.3</v>
      </c>
      <c r="CR194" s="47">
        <f t="shared" si="212"/>
        <v>6.8</v>
      </c>
      <c r="CS194" s="47">
        <f>IF('[1]Indicator Data'!AF195="No data","x",ROUND(IF('[1]Indicator Data'!AF195&gt;CS$2,10,IF('[1]Indicator Data'!AF195&lt;CS$3,0,10-(CS$2-'[1]Indicator Data'!AF195)/(CS$2-CS$3)*10)),1))</f>
        <v>6.1</v>
      </c>
      <c r="CT194" s="47">
        <f>IF('[1]Indicator Data'!AG195="No data","x",ROUND(IF('[1]Indicator Data'!AG195&gt;CT$2,10,IF('[1]Indicator Data'!AG195&lt;CT$3,0,10-(CT$2-'[1]Indicator Data'!AG195)/(CT$2-CT$3)*10)),1))</f>
        <v>7.4</v>
      </c>
      <c r="CU194" s="47">
        <f t="shared" si="213"/>
        <v>6.5</v>
      </c>
      <c r="CV194" s="47">
        <f>IF('[1]Indicator Data'!AB195="No data","x",ROUND(IF('[1]Indicator Data'!AB195&gt;CV$2,10,IF('[1]Indicator Data'!AB195&lt;CV$3,0,10-(CV$2-'[1]Indicator Data'!AB195)/(CV$2-CV$3)*10)),1))</f>
        <v>6.4</v>
      </c>
      <c r="CW194" s="47">
        <f t="shared" si="214"/>
        <v>7.5</v>
      </c>
      <c r="CX194" s="48">
        <f>IF('[1]Indicator Data'!AD195="No data","x",'[1]Indicator Data'!AD195/'[1]Indicator Data'!$CA195)</f>
        <v>9.0676892394651079E-5</v>
      </c>
      <c r="CY194" s="47">
        <f t="shared" si="236"/>
        <v>9.1</v>
      </c>
      <c r="CZ194" s="47">
        <f>IF('[1]Indicator Data'!AE195="No data","x",ROUND(IF('[1]Indicator Data'!AE195&gt;CZ$2,0,IF('[1]Indicator Data'!AE195&lt;CZ$3,10,(CZ$2-'[1]Indicator Data'!AE195)/(CZ$2-CZ$3)*10)),1))</f>
        <v>2</v>
      </c>
      <c r="DA194" s="47">
        <f t="shared" si="215"/>
        <v>5.6</v>
      </c>
      <c r="DB194" s="47">
        <f t="shared" si="216"/>
        <v>6.5</v>
      </c>
      <c r="DC194" s="49">
        <f t="shared" si="197"/>
        <v>6.6</v>
      </c>
      <c r="DD194" s="51">
        <f t="shared" si="198"/>
        <v>3.6</v>
      </c>
      <c r="DE194" s="47">
        <f>ROUND(IF('[1]Indicator Data'!AH195=0,0,IF('[1]Indicator Data'!AH195&gt;DE$2,10,IF('[1]Indicator Data'!AH195&lt;DE$3,0,10-(DE$2-'[1]Indicator Data'!AH195)/(DE$2-DE$3)*10))),1)</f>
        <v>1.6</v>
      </c>
      <c r="DF194" s="47">
        <f>ROUND(IF('[1]Indicator Data'!AI195=0,0,IF(LOG('[1]Indicator Data'!AI195)&gt;LOG(DF$2),10,IF(LOG('[1]Indicator Data'!AI195)&lt;LOG(DF$3),0,10-(LOG(DF$2)-LOG('[1]Indicator Data'!AI195))/(LOG(DF$2)-LOG(DF$3))*10))),1)</f>
        <v>0</v>
      </c>
      <c r="DG194" s="49">
        <f t="shared" si="199"/>
        <v>0.8</v>
      </c>
      <c r="DH194" s="47">
        <f>'[1]Indicator Data'!AJ195</f>
        <v>0</v>
      </c>
      <c r="DI194" s="47">
        <f>'[1]Indicator Data'!AK195</f>
        <v>0</v>
      </c>
      <c r="DJ194" s="49">
        <f t="shared" si="200"/>
        <v>0</v>
      </c>
      <c r="DK194" s="51">
        <f t="shared" si="201"/>
        <v>0.6</v>
      </c>
      <c r="DL194" s="20"/>
      <c r="DM194" s="52"/>
      <c r="DN194" s="6"/>
    </row>
    <row r="195" spans="1:118" x14ac:dyDescent="0.3">
      <c r="A195" s="44" t="str">
        <f>'[1]Indicator Data'!A196</f>
        <v>Zimbabwe</v>
      </c>
      <c r="B195" s="45" t="str">
        <f>'[1]Indicator Data'!B196</f>
        <v>ZWE</v>
      </c>
      <c r="C195" s="46">
        <f>ROUND(IF('[1]Indicator Data'!C196=0,0.1,IF(LOG('[1]Indicator Data'!C196)&gt;C$2,10,IF(LOG('[1]Indicator Data'!C196)&lt;C$3,0,10-(C$2-LOG('[1]Indicator Data'!C196))/(C$2-C$3)*10))),1)</f>
        <v>6.1</v>
      </c>
      <c r="D195" s="47">
        <f>ROUND(IF('[1]Indicator Data'!D196=0,0.1,IF(LOG('[1]Indicator Data'!D196)&gt;D$2,10,IF(LOG('[1]Indicator Data'!D196)&lt;D$3,0,10-(D$2-LOG('[1]Indicator Data'!D196))/(D$2-D$3)*10))),1)</f>
        <v>0.1</v>
      </c>
      <c r="E195" s="47">
        <f t="shared" si="158"/>
        <v>3.7</v>
      </c>
      <c r="F195" s="47">
        <f>IF('[1]Indicator Data'!E196="No data",0.1,(ROUND(IF('[1]Indicator Data'!E196=0,0,IF(LOG('[1]Indicator Data'!E196)&gt;F$2,10,IF(LOG('[1]Indicator Data'!E196)&lt;F$3,0,10-(F$2-LOG('[1]Indicator Data'!E196))/(F$2-F$3)*10))),1)))</f>
        <v>7.4</v>
      </c>
      <c r="G195" s="47">
        <f>ROUND(IF('[1]Indicator Data'!F196=0,0,IF(LOG('[1]Indicator Data'!F196)&gt;G$2,10,IF(LOG('[1]Indicator Data'!F196)&lt;G$3,0,10-(G$2-LOG('[1]Indicator Data'!F196))/(G$2-G$3)*10))),1)</f>
        <v>0</v>
      </c>
      <c r="H195" s="47">
        <f>ROUND(IF('[1]Indicator Data'!G196=0,0,IF(LOG('[1]Indicator Data'!G196)&gt;H$2,10,IF(LOG('[1]Indicator Data'!G196)&lt;H$3,0,10-(H$2-LOG('[1]Indicator Data'!G196))/(H$2-H$3)*10))),1)</f>
        <v>2.7</v>
      </c>
      <c r="I195" s="47">
        <f>ROUND(IF('[1]Indicator Data'!H196=0,0,IF(LOG('[1]Indicator Data'!H196)&gt;I$2,10,IF(LOG('[1]Indicator Data'!H196)&lt;I$3,0,10-(I$2-LOG('[1]Indicator Data'!H196))/(I$2-I$3)*10))),1)</f>
        <v>0</v>
      </c>
      <c r="J195" s="47">
        <f t="shared" si="159"/>
        <v>1.4</v>
      </c>
      <c r="K195" s="47">
        <f>ROUND(IF('[1]Indicator Data'!I196=0,0,IF(LOG('[1]Indicator Data'!I196)&gt;K$2,10,IF(LOG('[1]Indicator Data'!I196)&lt;K$3,0,10-(K$2-LOG('[1]Indicator Data'!I196))/(K$2-K$3)*10))),1)</f>
        <v>0</v>
      </c>
      <c r="L195" s="47">
        <f t="shared" si="160"/>
        <v>0.7</v>
      </c>
      <c r="M195" s="47">
        <f>ROUND(IF('[1]Indicator Data'!J196=0,0,IF(LOG('[1]Indicator Data'!J196)&gt;M$2,10,IF(LOG('[1]Indicator Data'!J196)&lt;M$3,0,10-(M$2-LOG('[1]Indicator Data'!J196))/(M$2-M$3)*10))),1)</f>
        <v>10</v>
      </c>
      <c r="N195" s="48">
        <f>'[1]Indicator Data'!C196/'[1]Indicator Data'!$CB196</f>
        <v>1.6852057630950396E-4</v>
      </c>
      <c r="O195" s="48">
        <f>'[1]Indicator Data'!D196/'[1]Indicator Data'!$CB196</f>
        <v>0</v>
      </c>
      <c r="P195" s="48">
        <f>IF(F195=0.1,"x",'[1]Indicator Data'!E196/'[1]Indicator Data'!$CB196)</f>
        <v>5.9845585722214717E-3</v>
      </c>
      <c r="Q195" s="48">
        <f>'[1]Indicator Data'!F196/'[1]Indicator Data'!$CB196</f>
        <v>0</v>
      </c>
      <c r="R195" s="48">
        <f>'[1]Indicator Data'!G196/'[1]Indicator Data'!$CB196</f>
        <v>7.6167521690017714E-5</v>
      </c>
      <c r="S195" s="48">
        <f>'[1]Indicator Data'!H196/'[1]Indicator Data'!$CB196</f>
        <v>0</v>
      </c>
      <c r="T195" s="48">
        <f>'[1]Indicator Data'!I196/'[1]Indicator Data'!$CB196</f>
        <v>0</v>
      </c>
      <c r="U195" s="48">
        <f>'[1]Indicator Data'!J196/'[1]Indicator Data'!$CB196</f>
        <v>3.4988619861094486E-2</v>
      </c>
      <c r="V195" s="47">
        <f t="shared" si="217"/>
        <v>0.8</v>
      </c>
      <c r="W195" s="47">
        <f t="shared" si="218"/>
        <v>0</v>
      </c>
      <c r="X195" s="47">
        <f t="shared" si="163"/>
        <v>0.4</v>
      </c>
      <c r="Y195" s="47">
        <f t="shared" si="219"/>
        <v>4</v>
      </c>
      <c r="Z195" s="47">
        <f t="shared" si="220"/>
        <v>0</v>
      </c>
      <c r="AA195" s="47">
        <f t="shared" si="221"/>
        <v>0</v>
      </c>
      <c r="AB195" s="47">
        <f t="shared" si="222"/>
        <v>0</v>
      </c>
      <c r="AC195" s="47">
        <f t="shared" si="168"/>
        <v>0</v>
      </c>
      <c r="AD195" s="47">
        <f t="shared" si="223"/>
        <v>0</v>
      </c>
      <c r="AE195" s="47">
        <f t="shared" si="170"/>
        <v>0</v>
      </c>
      <c r="AF195" s="47">
        <f t="shared" si="224"/>
        <v>10</v>
      </c>
      <c r="AG195" s="47">
        <f>ROUND(IF('[1]Indicator Data'!K196=0,0,IF('[1]Indicator Data'!K196&gt;AG$2,10,IF('[1]Indicator Data'!K196&lt;AG$3,0,10-(AG$2-'[1]Indicator Data'!K196)/(AG$2-AG$3)*10))),1)</f>
        <v>6.7</v>
      </c>
      <c r="AH195" s="47">
        <f t="shared" si="225"/>
        <v>3.5</v>
      </c>
      <c r="AI195" s="47">
        <f t="shared" si="225"/>
        <v>0.1</v>
      </c>
      <c r="AJ195" s="47">
        <f t="shared" si="226"/>
        <v>1.4</v>
      </c>
      <c r="AK195" s="47">
        <f t="shared" si="226"/>
        <v>0</v>
      </c>
      <c r="AL195" s="47">
        <f t="shared" si="174"/>
        <v>0.7</v>
      </c>
      <c r="AM195" s="47">
        <f t="shared" si="175"/>
        <v>0</v>
      </c>
      <c r="AN195" s="47">
        <f t="shared" si="176"/>
        <v>10</v>
      </c>
      <c r="AO195" s="49">
        <f t="shared" si="177"/>
        <v>2.2000000000000002</v>
      </c>
      <c r="AP195" s="49">
        <f t="shared" si="202"/>
        <v>6</v>
      </c>
      <c r="AQ195" s="49">
        <f t="shared" si="178"/>
        <v>0</v>
      </c>
      <c r="AR195" s="49">
        <f t="shared" si="179"/>
        <v>0.4</v>
      </c>
      <c r="AS195" s="47">
        <f t="shared" si="180"/>
        <v>8.4</v>
      </c>
      <c r="AT195" s="47">
        <f>IF('[1]Indicator Data'!L196="No data","x",IF('[1]Indicator Data'!CC196&lt;1000,"x",ROUND((IF('[1]Indicator Data'!L196&gt;AT$2,10,IF('[1]Indicator Data'!L196&lt;AT$3,0,10-(AT$2-'[1]Indicator Data'!L196)/(AT$2-AT$3)*10))),1)))</f>
        <v>10</v>
      </c>
      <c r="AU195" s="49">
        <f t="shared" si="181"/>
        <v>9.1999999999999993</v>
      </c>
      <c r="AV195" s="47">
        <f>IF('[1]Indicator Data'!M196="No data","x",ROUND(IF('[1]Indicator Data'!M196=0,0,IF(LOG('[1]Indicator Data'!M196)&gt;AV$2,10,IF(LOG('[1]Indicator Data'!M196)&lt;AV$3,0,10-(AV$2-LOG('[1]Indicator Data'!M196))/(AV$2-AV$3)*10))),1))</f>
        <v>8.1999999999999993</v>
      </c>
      <c r="AW195" s="48">
        <f>IF(AV195="x","x",'[1]Indicator Data'!M196/'[1]Indicator Data'!$CB196)</f>
        <v>0.35152053557896795</v>
      </c>
      <c r="AX195" s="47">
        <f t="shared" si="227"/>
        <v>3.9</v>
      </c>
      <c r="AY195" s="47">
        <f t="shared" si="203"/>
        <v>6.5</v>
      </c>
      <c r="AZ195" s="47">
        <f>IF('[1]Indicator Data'!N196="No data","x",ROUND(IF('[1]Indicator Data'!N196=0,0,IF(LOG('[1]Indicator Data'!N196)&gt;AZ$2,10,IF(LOG('[1]Indicator Data'!N196)&lt;AZ$3,0,10-(AZ$2-LOG('[1]Indicator Data'!N196))/(AZ$2-AZ$3)*10))),1))</f>
        <v>0</v>
      </c>
      <c r="BA195" s="48">
        <f>IF(AZ195="x","x",'[1]Indicator Data'!N196/'[1]Indicator Data'!$CB196)</f>
        <v>0</v>
      </c>
      <c r="BB195" s="47">
        <f t="shared" si="228"/>
        <v>0</v>
      </c>
      <c r="BC195" s="47">
        <f t="shared" si="204"/>
        <v>0</v>
      </c>
      <c r="BD195" s="47">
        <f>IF('[1]Indicator Data'!O196="No data","x",ROUND(IF('[1]Indicator Data'!O196=0,0,IF(LOG('[1]Indicator Data'!O196)&gt;BD$2,10,IF(LOG('[1]Indicator Data'!O196)&lt;BD$3,0,10-(BD$2-LOG('[1]Indicator Data'!O196))/(BD$2-BD$3)*10))),1))</f>
        <v>0</v>
      </c>
      <c r="BE195" s="48">
        <f>IF(BD195="x","x",'[1]Indicator Data'!O196/'[1]Indicator Data'!$CB196)</f>
        <v>0</v>
      </c>
      <c r="BF195" s="47">
        <f t="shared" si="229"/>
        <v>0</v>
      </c>
      <c r="BG195" s="47">
        <f t="shared" si="205"/>
        <v>0</v>
      </c>
      <c r="BH195" s="47">
        <f>IF('[1]Indicator Data'!P196="No data","x",ROUND(IF('[1]Indicator Data'!P196=0,0,IF(LOG('[1]Indicator Data'!P196)&gt;BH$2,10,IF(LOG('[1]Indicator Data'!P196)&lt;BH$3,0,10-(BH$2-LOG('[1]Indicator Data'!P196))/(BH$2-BH$3)*10))),1))</f>
        <v>5.9</v>
      </c>
      <c r="BI195" s="48">
        <f>IF(BH195="x","x",'[1]Indicator Data'!P196/'[1]Indicator Data'!$CB196)</f>
        <v>2.1377553474485355E-3</v>
      </c>
      <c r="BJ195" s="47">
        <f t="shared" si="230"/>
        <v>0.2</v>
      </c>
      <c r="BK195" s="47">
        <f t="shared" si="206"/>
        <v>3.6</v>
      </c>
      <c r="BL195" s="47">
        <f t="shared" si="207"/>
        <v>3</v>
      </c>
      <c r="BM195" s="47">
        <f>ROUND(IF('[1]Indicator Data'!Q196=0,0,IF(LOG('[1]Indicator Data'!Q196)&gt;BM$2,10,IF(LOG('[1]Indicator Data'!Q196)&lt;BM$3,0,10-(BM$2-LOG('[1]Indicator Data'!Q196))/(BM$2-BM$3)*10))),1)</f>
        <v>0</v>
      </c>
      <c r="BN195" s="50">
        <f>'[1]Indicator Data'!R196</f>
        <v>0</v>
      </c>
      <c r="BO195" s="47">
        <f t="shared" si="231"/>
        <v>0</v>
      </c>
      <c r="BP195" s="47">
        <f t="shared" si="187"/>
        <v>0</v>
      </c>
      <c r="BQ195" s="47">
        <f>ROUND(IF('[1]Indicator Data'!S196=0,0,IF(LOG('[1]Indicator Data'!S196)&gt;BQ$2,10,IF(LOG('[1]Indicator Data'!S196)&lt;BQ$3,0,10-(BQ$2-LOG('[1]Indicator Data'!S196))/(BQ$2-BQ$3)*10))),1)</f>
        <v>8.8000000000000007</v>
      </c>
      <c r="BR195" s="50">
        <f>'[1]Indicator Data'!T196</f>
        <v>0.99321846599999997</v>
      </c>
      <c r="BS195" s="47">
        <f t="shared" si="232"/>
        <v>9.9</v>
      </c>
      <c r="BT195" s="47">
        <f t="shared" si="189"/>
        <v>9.4</v>
      </c>
      <c r="BU195" s="47">
        <f t="shared" si="190"/>
        <v>6.8</v>
      </c>
      <c r="BV195" s="47">
        <f>ROUND(IF('[1]Indicator Data'!U196=0,0,IF(LOG('[1]Indicator Data'!U196)&gt;BV$2,10,IF(LOG('[1]Indicator Data'!U196)&lt;BV$3,0,10-(BV$2-LOG('[1]Indicator Data'!U196))/(BV$2-BV$3)*10))),1)</f>
        <v>6.8</v>
      </c>
      <c r="BW195" s="48">
        <f>'[1]Indicator Data'!U196/'[1]Indicator Data'!$CB196</f>
        <v>3.8934925816325884E-2</v>
      </c>
      <c r="BX195" s="47">
        <f t="shared" si="233"/>
        <v>0.4</v>
      </c>
      <c r="BY195" s="47">
        <f t="shared" si="208"/>
        <v>4.3</v>
      </c>
      <c r="BZ195" s="47">
        <f>ROUND(IF('[1]Indicator Data'!V196=0,0,IF(LOG('[1]Indicator Data'!V196)&gt;BZ$2,10,IF(LOG('[1]Indicator Data'!V196)&lt;BZ$3,0,10-(BZ$2-LOG('[1]Indicator Data'!V196))/(BZ$2-BZ$3)*10))),1)</f>
        <v>8.6999999999999993</v>
      </c>
      <c r="CA195" s="48">
        <f>IF('[1]Indicator Data'!V196/'[1]Indicator Data'!$CB196&gt;1,1,'[1]Indicator Data'!V196/'[1]Indicator Data'!$CB196)</f>
        <v>0.81744072904357079</v>
      </c>
      <c r="CB195" s="47">
        <f t="shared" si="234"/>
        <v>8.1999999999999993</v>
      </c>
      <c r="CC195" s="47">
        <f t="shared" si="209"/>
        <v>8.5</v>
      </c>
      <c r="CD195" s="47">
        <f>ROUND(IF('[1]Indicator Data'!W196=0,0,IF(LOG('[1]Indicator Data'!W196)&gt;CD$2,10,IF(LOG('[1]Indicator Data'!W196)&lt;CD$3,0,10-(CD$2-LOG('[1]Indicator Data'!W196))/(CD$2-CD$3)*10))),1)</f>
        <v>6.9</v>
      </c>
      <c r="CE195" s="48">
        <f>'[1]Indicator Data'!W196/'[1]Indicator Data'!$CB196</f>
        <v>4.3585276778003813E-2</v>
      </c>
      <c r="CF195" s="47">
        <f t="shared" si="235"/>
        <v>0.4</v>
      </c>
      <c r="CG195" s="47">
        <f t="shared" si="210"/>
        <v>4.4000000000000004</v>
      </c>
      <c r="CH195" s="47">
        <f t="shared" si="194"/>
        <v>6.3</v>
      </c>
      <c r="CI195" s="47">
        <f>IF('[1]Indicator Data'!BR196="No data","x",ROUND(IF('[1]Indicator Data'!BR196&gt;CI$2,0,IF('[1]Indicator Data'!BR196&lt;CI$3,10,(CI$2-'[1]Indicator Data'!BR196)/(CI$2-CI$3)*10)),1))</f>
        <v>7.1</v>
      </c>
      <c r="CJ195" s="47">
        <f>IF('[1]Indicator Data'!BS196="No data","x",ROUND(IF('[1]Indicator Data'!BS196&gt;CJ$2,0,IF('[1]Indicator Data'!BS196&lt;CJ$3,10,(CJ$2-'[1]Indicator Data'!BS196)/(CJ$2-CJ$3)*10)),1))</f>
        <v>6</v>
      </c>
      <c r="CK195" s="47">
        <f>IF('[1]Indicator Data'!AC196="No data","x",ROUND(IF('[1]Indicator Data'!AC196&gt;CK$2,0,IF('[1]Indicator Data'!AC196&lt;CK$3,10,(CK$2-'[1]Indicator Data'!AC196)/(CK$2-CK$3)*10)),1))</f>
        <v>6.3</v>
      </c>
      <c r="CL195" s="47">
        <f t="shared" si="195"/>
        <v>6.5</v>
      </c>
      <c r="CM195" s="47">
        <f>IF('[1]Indicator Data'!X196="No data","x",ROUND(IF(LOG('[1]Indicator Data'!X196)&gt;CM$2,10,IF(LOG('[1]Indicator Data'!X196)&lt;CM$3,0,10-(CM$2-LOG('[1]Indicator Data'!X196))/(CM$2-CM$3)*10)),1))</f>
        <v>5.2</v>
      </c>
      <c r="CN195" s="47">
        <f>IF('[1]Indicator Data'!Y196="No data","x",ROUND(IF('[1]Indicator Data'!Y196&gt;CN$2,10,IF('[1]Indicator Data'!Y196&lt;CN$3,0,10-(CN$2-'[1]Indicator Data'!Y196)/(CN$2-CN$3)*10)),1))</f>
        <v>3.1</v>
      </c>
      <c r="CO195" s="47">
        <f>IF('[1]Indicator Data'!Z196="No data","x",ROUND(IF('[1]Indicator Data'!Z196&gt;CO$2,10,IF('[1]Indicator Data'!Z196&lt;CO$3,0,10-(CO$2-'[1]Indicator Data'!Z196)/(CO$2-CO$3)*10)),1))</f>
        <v>3.2</v>
      </c>
      <c r="CP195" s="47">
        <f>IF('[1]Indicator Data'!AA196="No data","x",ROUND(IF('[1]Indicator Data'!AA196&gt;CP$2,10,IF('[1]Indicator Data'!AA196&lt;CP$3,0,10-(CP$2-'[1]Indicator Data'!AA196)/(CP$2-CP$3)*10)),1))</f>
        <v>5.2</v>
      </c>
      <c r="CQ195" s="47">
        <f t="shared" si="211"/>
        <v>4.2</v>
      </c>
      <c r="CR195" s="47">
        <f t="shared" si="212"/>
        <v>5</v>
      </c>
      <c r="CS195" s="47">
        <f>IF('[1]Indicator Data'!AF196="No data","x",ROUND(IF('[1]Indicator Data'!AF196&gt;CS$2,10,IF('[1]Indicator Data'!AF196&lt;CS$3,0,10-(CS$2-'[1]Indicator Data'!AF196)/(CS$2-CS$3)*10)),1))</f>
        <v>3.7</v>
      </c>
      <c r="CT195" s="47">
        <f>IF('[1]Indicator Data'!AG196="No data","x",ROUND(IF('[1]Indicator Data'!AG196&gt;CT$2,10,IF('[1]Indicator Data'!AG196&lt;CT$3,0,10-(CT$2-'[1]Indicator Data'!AG196)/(CT$2-CT$3)*10)),1))</f>
        <v>6.1</v>
      </c>
      <c r="CU195" s="47">
        <f t="shared" si="213"/>
        <v>4.4000000000000004</v>
      </c>
      <c r="CV195" s="47">
        <f>IF('[1]Indicator Data'!AB196="No data","x",ROUND(IF('[1]Indicator Data'!AB196&gt;CV$2,10,IF('[1]Indicator Data'!AB196&lt;CV$3,0,10-(CV$2-'[1]Indicator Data'!AB196)/(CV$2-CV$3)*10)),1))</f>
        <v>8.3000000000000007</v>
      </c>
      <c r="CW195" s="47">
        <f t="shared" si="214"/>
        <v>6.9</v>
      </c>
      <c r="CX195" s="48">
        <f>IF('[1]Indicator Data'!AD196="No data","x",'[1]Indicator Data'!AD196/'[1]Indicator Data'!$CA196)</f>
        <v>3.5921592025581504E-4</v>
      </c>
      <c r="CY195" s="47">
        <f t="shared" si="236"/>
        <v>6.4</v>
      </c>
      <c r="CZ195" s="47">
        <f>IF('[1]Indicator Data'!AE196="No data","x",ROUND(IF('[1]Indicator Data'!AE196&gt;CZ$2,0,IF('[1]Indicator Data'!AE196&lt;CZ$3,10,(CZ$2-'[1]Indicator Data'!AE196)/(CZ$2-CZ$3)*10)),1))</f>
        <v>2</v>
      </c>
      <c r="DA195" s="47">
        <f t="shared" si="215"/>
        <v>4.2</v>
      </c>
      <c r="DB195" s="47">
        <f t="shared" si="216"/>
        <v>5.2</v>
      </c>
      <c r="DC195" s="49">
        <f t="shared" si="197"/>
        <v>5</v>
      </c>
      <c r="DD195" s="51">
        <f t="shared" si="198"/>
        <v>4.8</v>
      </c>
      <c r="DE195" s="47">
        <f>ROUND(IF('[1]Indicator Data'!AH196=0,0,IF('[1]Indicator Data'!AH196&gt;DE$2,10,IF('[1]Indicator Data'!AH196&lt;DE$3,0,10-(DE$2-'[1]Indicator Data'!AH196)/(DE$2-DE$3)*10))),1)</f>
        <v>3.3</v>
      </c>
      <c r="DF195" s="47">
        <f>ROUND(IF('[1]Indicator Data'!AI196=0,0,IF(LOG('[1]Indicator Data'!AI196)&gt;LOG(DF$2),10,IF(LOG('[1]Indicator Data'!AI196)&lt;LOG(DF$3),0,10-(LOG(DF$2)-LOG('[1]Indicator Data'!AI196))/(LOG(DF$2)-LOG(DF$3))*10))),1)</f>
        <v>3.2</v>
      </c>
      <c r="DG195" s="49">
        <f t="shared" si="199"/>
        <v>3.3</v>
      </c>
      <c r="DH195" s="47">
        <f>'[1]Indicator Data'!AJ196</f>
        <v>0</v>
      </c>
      <c r="DI195" s="47">
        <f>'[1]Indicator Data'!AK196</f>
        <v>0</v>
      </c>
      <c r="DJ195" s="49">
        <f t="shared" si="200"/>
        <v>0</v>
      </c>
      <c r="DK195" s="51">
        <f t="shared" si="201"/>
        <v>2.2999999999999998</v>
      </c>
      <c r="DL195" s="20"/>
      <c r="DM195" s="52"/>
      <c r="DN195" s="6"/>
    </row>
  </sheetData>
  <sheetProtection formatCells="0" formatRows="0" insertColumns="0" insertRows="0" insertHyperlinks="0" deleteColumns="0" deleteRows="0" sort="0" autoFilter="0" pivotTables="0"/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Hazard &amp; Exposure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Ezgi Özgen</dc:creator>
  <cp:lastModifiedBy>Ezgi Özgen</cp:lastModifiedBy>
  <dcterms:created xsi:type="dcterms:W3CDTF">2021-10-26T16:24:10Z</dcterms:created>
  <dcterms:modified xsi:type="dcterms:W3CDTF">2021-12-07T16:32:17Z</dcterms:modified>
</cp:coreProperties>
</file>