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0543\Desktop\Proje Yönetimi Portföy\Özlem Savran Sca\"/>
    </mc:Choice>
  </mc:AlternateContent>
  <xr:revisionPtr revIDLastSave="0" documentId="13_ncr:1_{9B0FB63C-3CC4-45F6-AB24-EAB973E74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sta Akış opt. Gantt şeması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2" l="1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11" i="2"/>
  <c r="G12" i="2"/>
  <c r="G13" i="2"/>
  <c r="G14" i="2"/>
  <c r="G15" i="2"/>
  <c r="G10" i="2"/>
  <c r="H8" i="2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F33" i="2"/>
  <c r="F32" i="2"/>
  <c r="F31" i="2"/>
  <c r="F30" i="2"/>
  <c r="F29" i="2"/>
  <c r="F27" i="2"/>
  <c r="F26" i="2"/>
  <c r="F25" i="2"/>
  <c r="F24" i="2"/>
  <c r="F22" i="2"/>
  <c r="F21" i="2"/>
  <c r="F20" i="2"/>
  <c r="F19" i="2"/>
  <c r="F18" i="2"/>
  <c r="F17" i="2"/>
  <c r="F15" i="2"/>
  <c r="F14" i="2"/>
  <c r="F13" i="2"/>
  <c r="F12" i="2"/>
  <c r="F11" i="2"/>
  <c r="F10" i="2"/>
  <c r="E5" i="2"/>
</calcChain>
</file>

<file path=xl/sharedStrings.xml><?xml version="1.0" encoding="utf-8"?>
<sst xmlns="http://schemas.openxmlformats.org/spreadsheetml/2006/main" count="110" uniqueCount="75">
  <si>
    <t>Key Status</t>
  </si>
  <si>
    <t>On Hold</t>
  </si>
  <si>
    <t>²</t>
  </si>
  <si>
    <t>Project Adı: Hasta Akış Optimizasyonu</t>
  </si>
  <si>
    <t>Proje Lokasyonu: Aurora Hastanesi</t>
  </si>
  <si>
    <t>Anlık Tarih</t>
  </si>
  <si>
    <t>İŞ Bölümleri</t>
  </si>
  <si>
    <t>Kaynaklar</t>
  </si>
  <si>
    <t>Durumu</t>
  </si>
  <si>
    <t>Başlangıç Tarihi</t>
  </si>
  <si>
    <t>Bitiş Tarihi</t>
  </si>
  <si>
    <t>Süre</t>
  </si>
  <si>
    <t>Devamlılık</t>
  </si>
  <si>
    <t>1.Planlama ve İhtiyaç Analizi</t>
  </si>
  <si>
    <t>1.1 Proje Gereksinimleri</t>
  </si>
  <si>
    <t>1.2 Teknik Gereksinimler</t>
  </si>
  <si>
    <t>1.3 Mevcut İş Analizi</t>
  </si>
  <si>
    <t>1.4 Ekip ve Görev Dağılımı</t>
  </si>
  <si>
    <t>1.5 Fizibilite ve Bütçe Dağılımı</t>
  </si>
  <si>
    <t>2. Donanım ve Yazılım Tasarımı</t>
  </si>
  <si>
    <t>2.1 RTLS Testi</t>
  </si>
  <si>
    <t>2.2 Yazılım Geliştirme</t>
  </si>
  <si>
    <t>2.3 Kullanıcı Arayüzü Tasarımı</t>
  </si>
  <si>
    <t>2.3 Veri Güvenliği ve Gizlilik</t>
  </si>
  <si>
    <t>3. Altyapı Kurulumu</t>
  </si>
  <si>
    <t>3.1 Altyapı Analizi</t>
  </si>
  <si>
    <t>3.2 Donanım Kurulumu</t>
  </si>
  <si>
    <t>3.3 Test Kurulumu</t>
  </si>
  <si>
    <t>2.4 Yazılım Entegrasyonu</t>
  </si>
  <si>
    <t>4. Entegrasyon ve Uygulama</t>
  </si>
  <si>
    <t>5. Personel Eğitimi</t>
  </si>
  <si>
    <t>6. İzleme ve Değerlendirme</t>
  </si>
  <si>
    <t>Hafta 1</t>
  </si>
  <si>
    <t>Hafta 2</t>
  </si>
  <si>
    <t>Hafta 3</t>
  </si>
  <si>
    <t>Hafta 4</t>
  </si>
  <si>
    <t>Hafta 5</t>
  </si>
  <si>
    <t>Hafta 6</t>
  </si>
  <si>
    <t>Hafta 7</t>
  </si>
  <si>
    <t>Hafta 8</t>
  </si>
  <si>
    <t>Hafta 9</t>
  </si>
  <si>
    <t>Hafta 10</t>
  </si>
  <si>
    <t>Tarih:18.11.2024</t>
  </si>
  <si>
    <t>Başlamadı</t>
  </si>
  <si>
    <t>Devam ediyor</t>
  </si>
  <si>
    <t>Tamamlandı</t>
  </si>
  <si>
    <t>7. Proje Kapanışı</t>
  </si>
  <si>
    <t>Hafta 11</t>
  </si>
  <si>
    <t>Hafta 12</t>
  </si>
  <si>
    <t>Hafta 13</t>
  </si>
  <si>
    <t>Hafta 14</t>
  </si>
  <si>
    <t>Hafta 15</t>
  </si>
  <si>
    <t>Hafta 16</t>
  </si>
  <si>
    <t>Hafta 17</t>
  </si>
  <si>
    <t>7. 1 Teknik Destek planı</t>
  </si>
  <si>
    <t>Hafta 18</t>
  </si>
  <si>
    <t>Hafta 19</t>
  </si>
  <si>
    <t>Hafta 20</t>
  </si>
  <si>
    <t>Hafta 21</t>
  </si>
  <si>
    <t>Teknik Uzmanlar</t>
  </si>
  <si>
    <t>İş Analisti</t>
  </si>
  <si>
    <t>Proje Yöneticisi</t>
  </si>
  <si>
    <t>Finans Uzmanı</t>
  </si>
  <si>
    <t>Proje Yöneticisi/Hastane yönetimi</t>
  </si>
  <si>
    <t>Yazılım Mühendisi</t>
  </si>
  <si>
    <t>Donanım Mühendisi</t>
  </si>
  <si>
    <t>UI/UX Tasarımcı</t>
  </si>
  <si>
    <t>Veri Analisti</t>
  </si>
  <si>
    <t>Sistem Yöneticileri- Test Mühendisi</t>
  </si>
  <si>
    <t>Sistem Yöneticisi</t>
  </si>
  <si>
    <t>Test Mühendisi</t>
  </si>
  <si>
    <t>Test ve Yazılım Mühendisi</t>
  </si>
  <si>
    <t>Teknik Destek Ekibi</t>
  </si>
  <si>
    <t>Proje Yürütücüsü:</t>
  </si>
  <si>
    <t>Özlem Savran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</si>
</sst>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3" tint="-0.249977111117893"/>
      <name val="Calibri"/>
      <family val="2"/>
      <charset val="162"/>
      <scheme val="minor"/>
    </font>
    <font>
      <sz val="11"/>
      <color theme="1"/>
      <name val="Wingdings"/>
      <charset val="2"/>
    </font>
    <font>
      <sz val="1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0" fontId="1" fillId="6" borderId="0" xfId="0" applyFont="1" applyFill="1" applyAlignment="1">
      <alignment horizontal="center" vertical="center"/>
    </xf>
    <xf numFmtId="0" fontId="2" fillId="2" borderId="0" xfId="0" applyFont="1" applyFill="1"/>
    <xf numFmtId="0" fontId="2" fillId="7" borderId="0" xfId="0" applyFont="1" applyFill="1"/>
    <xf numFmtId="0" fontId="2" fillId="4" borderId="0" xfId="0" applyFont="1" applyFill="1"/>
    <xf numFmtId="0" fontId="0" fillId="7" borderId="0" xfId="0" applyFill="1"/>
    <xf numFmtId="0" fontId="0" fillId="4" borderId="0" xfId="0" applyFill="1"/>
    <xf numFmtId="14" fontId="0" fillId="0" borderId="0" xfId="0" applyNumberFormat="1" applyAlignment="1">
      <alignment horizontal="center" vertical="center"/>
    </xf>
    <xf numFmtId="14" fontId="1" fillId="6" borderId="0" xfId="0" applyNumberFormat="1" applyFont="1" applyFill="1"/>
    <xf numFmtId="10" fontId="0" fillId="0" borderId="0" xfId="0" applyNumberFormat="1"/>
    <xf numFmtId="0" fontId="2" fillId="3" borderId="0" xfId="0" applyFont="1" applyFill="1"/>
    <xf numFmtId="0" fontId="0" fillId="3" borderId="0" xfId="0" applyFill="1"/>
    <xf numFmtId="14" fontId="0" fillId="3" borderId="0" xfId="0" applyNumberFormat="1" applyFill="1" applyAlignment="1">
      <alignment horizontal="center" vertical="center"/>
    </xf>
    <xf numFmtId="16" fontId="0" fillId="0" borderId="0" xfId="0" applyNumberFormat="1"/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E3B5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EC99-05A8-4FA1-B430-FF246207AC79}">
  <dimension ref="A1:AB43"/>
  <sheetViews>
    <sheetView showGridLines="0" tabSelected="1" zoomScale="70" zoomScaleNormal="70" workbookViewId="0">
      <selection activeCell="I43" sqref="I43"/>
    </sheetView>
  </sheetViews>
  <sheetFormatPr defaultRowHeight="14.4" x14ac:dyDescent="0.3"/>
  <cols>
    <col min="1" max="1" width="28.33203125" bestFit="1" customWidth="1"/>
    <col min="2" max="2" width="30.77734375" bestFit="1" customWidth="1"/>
    <col min="3" max="3" width="13" style="1" bestFit="1" customWidth="1"/>
    <col min="4" max="4" width="13.6640625" style="1" bestFit="1" customWidth="1"/>
    <col min="5" max="5" width="11" style="1" bestFit="1" customWidth="1"/>
    <col min="6" max="6" width="8.88671875" style="1"/>
    <col min="7" max="7" width="11.5546875" customWidth="1"/>
    <col min="8" max="8" width="11.6640625" customWidth="1"/>
    <col min="9" max="9" width="11" bestFit="1" customWidth="1"/>
    <col min="10" max="11" width="9.88671875" bestFit="1" customWidth="1"/>
    <col min="12" max="14" width="11" bestFit="1" customWidth="1"/>
    <col min="15" max="15" width="9.88671875" bestFit="1" customWidth="1"/>
    <col min="16" max="17" width="11" bestFit="1" customWidth="1"/>
    <col min="18" max="18" width="11.21875" bestFit="1" customWidth="1"/>
    <col min="19" max="19" width="10.109375" bestFit="1" customWidth="1"/>
    <col min="20" max="22" width="11.21875" bestFit="1" customWidth="1"/>
    <col min="23" max="23" width="10.109375" bestFit="1" customWidth="1"/>
    <col min="24" max="27" width="11.21875" bestFit="1" customWidth="1"/>
    <col min="28" max="28" width="10.109375" bestFit="1" customWidth="1"/>
  </cols>
  <sheetData>
    <row r="1" spans="1:28" x14ac:dyDescent="0.3">
      <c r="A1" s="21" t="s">
        <v>3</v>
      </c>
      <c r="B1" s="21"/>
      <c r="C1" s="21"/>
      <c r="D1" s="21"/>
      <c r="E1" s="21"/>
    </row>
    <row r="2" spans="1:28" x14ac:dyDescent="0.3">
      <c r="A2" s="21"/>
      <c r="B2" s="21"/>
      <c r="C2" s="21"/>
      <c r="D2" s="21"/>
      <c r="E2" s="21"/>
    </row>
    <row r="4" spans="1:28" x14ac:dyDescent="0.3">
      <c r="A4" s="18" t="s">
        <v>73</v>
      </c>
      <c r="B4" s="18" t="s">
        <v>74</v>
      </c>
      <c r="D4" s="22" t="s">
        <v>42</v>
      </c>
      <c r="E4" s="22"/>
    </row>
    <row r="5" spans="1:28" x14ac:dyDescent="0.3">
      <c r="D5" s="19" t="s">
        <v>5</v>
      </c>
      <c r="E5" s="20">
        <f ca="1">TODAY()</f>
        <v>45658</v>
      </c>
    </row>
    <row r="6" spans="1:28" x14ac:dyDescent="0.3">
      <c r="A6" s="23" t="s">
        <v>4</v>
      </c>
      <c r="B6" s="23"/>
    </row>
    <row r="8" spans="1:28" x14ac:dyDescent="0.3">
      <c r="A8" s="24" t="s">
        <v>6</v>
      </c>
      <c r="B8" s="24" t="s">
        <v>7</v>
      </c>
      <c r="C8" s="24" t="s">
        <v>8</v>
      </c>
      <c r="D8" s="24" t="s">
        <v>9</v>
      </c>
      <c r="E8" s="24" t="s">
        <v>10</v>
      </c>
      <c r="F8" s="24" t="s">
        <v>11</v>
      </c>
      <c r="G8" s="24" t="s">
        <v>12</v>
      </c>
      <c r="H8" s="11">
        <f>D10</f>
        <v>45614</v>
      </c>
      <c r="I8" s="11">
        <f t="shared" ref="I8:AB8" si="0">H8+7</f>
        <v>45621</v>
      </c>
      <c r="J8" s="11">
        <f t="shared" si="0"/>
        <v>45628</v>
      </c>
      <c r="K8" s="11">
        <f t="shared" si="0"/>
        <v>45635</v>
      </c>
      <c r="L8" s="11">
        <f t="shared" si="0"/>
        <v>45642</v>
      </c>
      <c r="M8" s="11">
        <f t="shared" si="0"/>
        <v>45649</v>
      </c>
      <c r="N8" s="11">
        <f t="shared" si="0"/>
        <v>45656</v>
      </c>
      <c r="O8" s="11">
        <f t="shared" si="0"/>
        <v>45663</v>
      </c>
      <c r="P8" s="11">
        <f t="shared" si="0"/>
        <v>45670</v>
      </c>
      <c r="Q8" s="11">
        <f t="shared" si="0"/>
        <v>45677</v>
      </c>
      <c r="R8" s="11">
        <f t="shared" si="0"/>
        <v>45684</v>
      </c>
      <c r="S8" s="11">
        <f t="shared" si="0"/>
        <v>45691</v>
      </c>
      <c r="T8" s="11">
        <f t="shared" si="0"/>
        <v>45698</v>
      </c>
      <c r="U8" s="11">
        <f t="shared" si="0"/>
        <v>45705</v>
      </c>
      <c r="V8" s="11">
        <f t="shared" si="0"/>
        <v>45712</v>
      </c>
      <c r="W8" s="11">
        <f t="shared" si="0"/>
        <v>45719</v>
      </c>
      <c r="X8" s="11">
        <f t="shared" si="0"/>
        <v>45726</v>
      </c>
      <c r="Y8" s="11">
        <f t="shared" si="0"/>
        <v>45733</v>
      </c>
      <c r="Z8" s="11">
        <f t="shared" si="0"/>
        <v>45740</v>
      </c>
      <c r="AA8" s="11">
        <f t="shared" si="0"/>
        <v>45747</v>
      </c>
      <c r="AB8" s="11">
        <f t="shared" si="0"/>
        <v>45754</v>
      </c>
    </row>
    <row r="9" spans="1:28" x14ac:dyDescent="0.3">
      <c r="A9" s="24"/>
      <c r="B9" s="24"/>
      <c r="C9" s="24"/>
      <c r="D9" s="24"/>
      <c r="E9" s="24"/>
      <c r="F9" s="24"/>
      <c r="G9" s="24"/>
      <c r="H9" s="4" t="s">
        <v>32</v>
      </c>
      <c r="I9" s="4" t="s">
        <v>33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38</v>
      </c>
      <c r="O9" s="4" t="s">
        <v>39</v>
      </c>
      <c r="P9" s="4" t="s">
        <v>40</v>
      </c>
      <c r="Q9" s="4" t="s">
        <v>41</v>
      </c>
      <c r="R9" s="4" t="s">
        <v>47</v>
      </c>
      <c r="S9" s="4" t="s">
        <v>48</v>
      </c>
      <c r="T9" s="4" t="s">
        <v>49</v>
      </c>
      <c r="U9" s="4" t="s">
        <v>50</v>
      </c>
      <c r="V9" s="4" t="s">
        <v>51</v>
      </c>
      <c r="W9" s="4" t="s">
        <v>52</v>
      </c>
      <c r="X9" s="4" t="s">
        <v>53</v>
      </c>
      <c r="Y9" s="4" t="s">
        <v>55</v>
      </c>
      <c r="Z9" s="4" t="s">
        <v>56</v>
      </c>
      <c r="AA9" s="4" t="s">
        <v>57</v>
      </c>
      <c r="AB9" s="4" t="s">
        <v>58</v>
      </c>
    </row>
    <row r="10" spans="1:28" x14ac:dyDescent="0.3">
      <c r="A10" s="13" t="s">
        <v>13</v>
      </c>
      <c r="B10" s="1" t="s">
        <v>61</v>
      </c>
      <c r="C10" s="1" t="s">
        <v>44</v>
      </c>
      <c r="D10" s="10">
        <v>45614</v>
      </c>
      <c r="E10" s="10">
        <v>45631</v>
      </c>
      <c r="F10" s="1">
        <f t="shared" ref="F10:F15" si="1">IF(D10="","",E10-D10)</f>
        <v>17</v>
      </c>
      <c r="G10" s="12">
        <f ca="1">IF(AND(D10&lt;&gt;"",E10&lt;&gt;""),IF(TODAY()&gt;=D10,IF(TODAY()&lt;=E10,(TODAY()-D10+1)/(E10-D10+1),1),0),"")</f>
        <v>1</v>
      </c>
      <c r="H10" s="1"/>
      <c r="I10" s="1"/>
      <c r="J10" s="17" t="s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6" t="s">
        <v>14</v>
      </c>
      <c r="B11" s="1" t="s">
        <v>63</v>
      </c>
      <c r="C11" s="1" t="s">
        <v>45</v>
      </c>
      <c r="D11" s="10">
        <v>45614</v>
      </c>
      <c r="E11" s="10">
        <v>45616</v>
      </c>
      <c r="F11" s="1">
        <f t="shared" si="1"/>
        <v>2</v>
      </c>
      <c r="G11" s="12">
        <f t="shared" ref="G11:G33" ca="1" si="2">IF(AND(D11&lt;&gt;"",E11&lt;&gt;""),IF(TODAY()&gt;=D11,IF(TODAY()&lt;=E11,(TODAY()-D11+1)/(E11-D11+1),1),0),"")</f>
        <v>1</v>
      </c>
    </row>
    <row r="12" spans="1:28" x14ac:dyDescent="0.3">
      <c r="A12" s="7" t="s">
        <v>15</v>
      </c>
      <c r="B12" s="1" t="s">
        <v>59</v>
      </c>
      <c r="C12" s="1" t="s">
        <v>44</v>
      </c>
      <c r="D12" s="10">
        <v>45618</v>
      </c>
      <c r="E12" s="10">
        <v>45623</v>
      </c>
      <c r="F12" s="1">
        <f t="shared" si="1"/>
        <v>5</v>
      </c>
      <c r="G12" s="12">
        <f t="shared" ca="1" si="2"/>
        <v>1</v>
      </c>
    </row>
    <row r="13" spans="1:28" x14ac:dyDescent="0.3">
      <c r="A13" s="5" t="s">
        <v>16</v>
      </c>
      <c r="B13" s="1" t="s">
        <v>60</v>
      </c>
      <c r="C13" s="1" t="s">
        <v>43</v>
      </c>
      <c r="D13" s="10">
        <v>45623</v>
      </c>
      <c r="E13" s="10">
        <v>45626</v>
      </c>
      <c r="F13" s="1">
        <f t="shared" si="1"/>
        <v>3</v>
      </c>
      <c r="G13" s="12">
        <f t="shared" ca="1" si="2"/>
        <v>1</v>
      </c>
    </row>
    <row r="14" spans="1:28" x14ac:dyDescent="0.3">
      <c r="A14" s="6" t="s">
        <v>17</v>
      </c>
      <c r="B14" s="1" t="s">
        <v>61</v>
      </c>
      <c r="C14" s="1" t="s">
        <v>43</v>
      </c>
      <c r="D14" s="10">
        <v>45628</v>
      </c>
      <c r="E14" s="10">
        <v>45628</v>
      </c>
      <c r="F14" s="1">
        <f t="shared" si="1"/>
        <v>0</v>
      </c>
      <c r="G14" s="12">
        <f t="shared" ca="1" si="2"/>
        <v>1</v>
      </c>
      <c r="J14" s="17" t="s">
        <v>2</v>
      </c>
    </row>
    <row r="15" spans="1:28" x14ac:dyDescent="0.3">
      <c r="A15" s="7" t="s">
        <v>18</v>
      </c>
      <c r="B15" s="1" t="s">
        <v>62</v>
      </c>
      <c r="C15" s="1" t="s">
        <v>43</v>
      </c>
      <c r="D15" s="10">
        <v>45628</v>
      </c>
      <c r="E15" s="10">
        <v>45631</v>
      </c>
      <c r="F15" s="1">
        <f t="shared" si="1"/>
        <v>3</v>
      </c>
      <c r="G15" s="12">
        <f t="shared" ca="1" si="2"/>
        <v>1</v>
      </c>
    </row>
    <row r="16" spans="1:28" x14ac:dyDescent="0.3">
      <c r="A16" s="13"/>
      <c r="B16" s="14"/>
      <c r="C16" s="2"/>
      <c r="D16" s="15"/>
      <c r="E16" s="15"/>
      <c r="F16" s="2"/>
      <c r="G16" s="12" t="str">
        <f t="shared" ca="1" si="2"/>
        <v/>
      </c>
    </row>
    <row r="17" spans="1:25" x14ac:dyDescent="0.3">
      <c r="A17" s="7" t="s">
        <v>19</v>
      </c>
      <c r="B17" s="1" t="s">
        <v>64</v>
      </c>
      <c r="C17" s="1" t="s">
        <v>43</v>
      </c>
      <c r="D17" s="10">
        <v>45632</v>
      </c>
      <c r="E17" s="10">
        <v>45654</v>
      </c>
      <c r="F17" s="1">
        <f t="shared" ref="F17:F22" si="3">IF(D17="","",E17-D17)</f>
        <v>22</v>
      </c>
      <c r="G17" s="12">
        <f t="shared" ca="1" si="2"/>
        <v>1</v>
      </c>
      <c r="M17" s="17" t="s">
        <v>2</v>
      </c>
    </row>
    <row r="18" spans="1:25" x14ac:dyDescent="0.3">
      <c r="A18" s="8" t="s">
        <v>20</v>
      </c>
      <c r="B18" s="1" t="s">
        <v>65</v>
      </c>
      <c r="C18" s="1" t="s">
        <v>43</v>
      </c>
      <c r="D18" s="10">
        <v>45632</v>
      </c>
      <c r="E18" s="10">
        <v>45638</v>
      </c>
      <c r="F18" s="1">
        <f t="shared" si="3"/>
        <v>6</v>
      </c>
      <c r="G18" s="12">
        <f t="shared" ca="1" si="2"/>
        <v>1</v>
      </c>
    </row>
    <row r="19" spans="1:25" x14ac:dyDescent="0.3">
      <c r="A19" s="9" t="s">
        <v>21</v>
      </c>
      <c r="B19" s="1" t="s">
        <v>64</v>
      </c>
      <c r="C19" s="1" t="s">
        <v>43</v>
      </c>
      <c r="D19" s="10">
        <v>45638</v>
      </c>
      <c r="E19" s="10">
        <v>45645</v>
      </c>
      <c r="F19" s="1">
        <f t="shared" si="3"/>
        <v>7</v>
      </c>
      <c r="G19" s="12">
        <f t="shared" ca="1" si="2"/>
        <v>1</v>
      </c>
    </row>
    <row r="20" spans="1:25" x14ac:dyDescent="0.3">
      <c r="A20" s="3" t="s">
        <v>22</v>
      </c>
      <c r="B20" s="1" t="s">
        <v>66</v>
      </c>
      <c r="C20" s="1" t="s">
        <v>43</v>
      </c>
      <c r="D20" s="10">
        <v>45646</v>
      </c>
      <c r="E20" s="10">
        <v>45648</v>
      </c>
      <c r="F20" s="1">
        <f t="shared" si="3"/>
        <v>2</v>
      </c>
      <c r="G20" s="12">
        <f t="shared" ca="1" si="2"/>
        <v>1</v>
      </c>
    </row>
    <row r="21" spans="1:25" x14ac:dyDescent="0.3">
      <c r="A21" s="8" t="s">
        <v>23</v>
      </c>
      <c r="B21" s="1" t="s">
        <v>67</v>
      </c>
      <c r="C21" s="1" t="s">
        <v>43</v>
      </c>
      <c r="D21" s="10">
        <v>45649</v>
      </c>
      <c r="E21" s="10">
        <v>45651</v>
      </c>
      <c r="F21" s="1">
        <f t="shared" si="3"/>
        <v>2</v>
      </c>
      <c r="G21" s="12">
        <f t="shared" ca="1" si="2"/>
        <v>1</v>
      </c>
    </row>
    <row r="22" spans="1:25" x14ac:dyDescent="0.3">
      <c r="A22" s="8" t="s">
        <v>28</v>
      </c>
      <c r="B22" s="1" t="s">
        <v>64</v>
      </c>
      <c r="C22" s="1" t="s">
        <v>43</v>
      </c>
      <c r="D22" s="10">
        <v>45652</v>
      </c>
      <c r="E22" s="10">
        <v>45654</v>
      </c>
      <c r="F22" s="1">
        <f t="shared" si="3"/>
        <v>2</v>
      </c>
      <c r="G22" s="12">
        <f t="shared" ca="1" si="2"/>
        <v>1</v>
      </c>
    </row>
    <row r="23" spans="1:25" x14ac:dyDescent="0.3">
      <c r="A23" s="14"/>
      <c r="B23" s="14"/>
      <c r="C23" s="2"/>
      <c r="D23" s="15"/>
      <c r="E23" s="15"/>
      <c r="F23" s="2"/>
      <c r="G23" s="12" t="str">
        <f t="shared" ca="1" si="2"/>
        <v/>
      </c>
    </row>
    <row r="24" spans="1:25" x14ac:dyDescent="0.3">
      <c r="A24" s="14" t="s">
        <v>24</v>
      </c>
      <c r="B24" s="1" t="s">
        <v>68</v>
      </c>
      <c r="C24" s="1" t="s">
        <v>43</v>
      </c>
      <c r="D24" s="10">
        <v>45659</v>
      </c>
      <c r="E24" s="10">
        <v>45672</v>
      </c>
      <c r="F24" s="1">
        <f>IF(D24="","",E24-D24)</f>
        <v>13</v>
      </c>
      <c r="G24" s="12">
        <f t="shared" ca="1" si="2"/>
        <v>0</v>
      </c>
      <c r="P24" s="17" t="s">
        <v>2</v>
      </c>
    </row>
    <row r="25" spans="1:25" x14ac:dyDescent="0.3">
      <c r="A25" s="3" t="s">
        <v>25</v>
      </c>
      <c r="B25" s="1" t="s">
        <v>69</v>
      </c>
      <c r="C25" s="1" t="s">
        <v>43</v>
      </c>
      <c r="D25" s="10">
        <v>45659</v>
      </c>
      <c r="E25" s="10">
        <v>45662</v>
      </c>
      <c r="F25" s="1">
        <f>IF(D25="","",E25-D25)</f>
        <v>3</v>
      </c>
      <c r="G25" s="12">
        <f t="shared" ca="1" si="2"/>
        <v>0</v>
      </c>
    </row>
    <row r="26" spans="1:25" x14ac:dyDescent="0.3">
      <c r="A26" s="8" t="s">
        <v>26</v>
      </c>
      <c r="B26" s="1" t="s">
        <v>64</v>
      </c>
      <c r="C26" s="1" t="s">
        <v>43</v>
      </c>
      <c r="D26" s="10">
        <v>45663</v>
      </c>
      <c r="E26" s="10">
        <v>45665</v>
      </c>
      <c r="F26" s="1">
        <f>IF(D26="","",E26-D26)</f>
        <v>2</v>
      </c>
      <c r="G26" s="12">
        <f t="shared" ca="1" si="2"/>
        <v>0</v>
      </c>
    </row>
    <row r="27" spans="1:25" x14ac:dyDescent="0.3">
      <c r="A27" s="9" t="s">
        <v>27</v>
      </c>
      <c r="B27" s="1" t="s">
        <v>70</v>
      </c>
      <c r="C27" s="1" t="s">
        <v>43</v>
      </c>
      <c r="D27" s="10">
        <v>45666</v>
      </c>
      <c r="E27" s="10">
        <v>45669</v>
      </c>
      <c r="F27" s="1">
        <f>IF(D27="","",E27-D27)</f>
        <v>3</v>
      </c>
      <c r="G27" s="12">
        <f t="shared" ca="1" si="2"/>
        <v>0</v>
      </c>
    </row>
    <row r="28" spans="1:25" x14ac:dyDescent="0.3">
      <c r="A28" s="14"/>
      <c r="B28" s="14"/>
      <c r="C28" s="2"/>
      <c r="D28" s="15"/>
      <c r="E28" s="15"/>
      <c r="F28" s="2"/>
      <c r="G28" s="12" t="str">
        <f t="shared" ca="1" si="2"/>
        <v/>
      </c>
    </row>
    <row r="29" spans="1:25" x14ac:dyDescent="0.3">
      <c r="A29" s="9" t="s">
        <v>29</v>
      </c>
      <c r="B29" s="1" t="s">
        <v>71</v>
      </c>
      <c r="C29" s="1" t="s">
        <v>43</v>
      </c>
      <c r="D29" s="10">
        <v>45670</v>
      </c>
      <c r="E29" s="10">
        <v>45709</v>
      </c>
      <c r="F29" s="1">
        <f>IF(D29="","",E29-D29)</f>
        <v>39</v>
      </c>
      <c r="G29" s="12">
        <f t="shared" ca="1" si="2"/>
        <v>0</v>
      </c>
      <c r="U29" s="17" t="s">
        <v>2</v>
      </c>
    </row>
    <row r="30" spans="1:25" x14ac:dyDescent="0.3">
      <c r="A30" s="3" t="s">
        <v>30</v>
      </c>
      <c r="B30" s="1" t="s">
        <v>72</v>
      </c>
      <c r="C30" s="1" t="s">
        <v>43</v>
      </c>
      <c r="D30" s="10">
        <v>45710</v>
      </c>
      <c r="E30" s="10">
        <v>45721</v>
      </c>
      <c r="F30" s="1">
        <f>IF(D30="","",E30-D30)</f>
        <v>11</v>
      </c>
      <c r="G30" s="12">
        <f t="shared" ca="1" si="2"/>
        <v>0</v>
      </c>
      <c r="W30" s="17" t="s">
        <v>2</v>
      </c>
    </row>
    <row r="31" spans="1:25" x14ac:dyDescent="0.3">
      <c r="A31" s="9" t="s">
        <v>31</v>
      </c>
      <c r="B31" s="1" t="s">
        <v>67</v>
      </c>
      <c r="C31" s="1" t="s">
        <v>43</v>
      </c>
      <c r="D31" s="10">
        <v>45722</v>
      </c>
      <c r="E31" s="10">
        <v>45734</v>
      </c>
      <c r="F31" s="1">
        <f>IF(D31="","",E31-D31)</f>
        <v>12</v>
      </c>
      <c r="G31" s="12">
        <f t="shared" ca="1" si="2"/>
        <v>0</v>
      </c>
      <c r="Y31" s="17" t="s">
        <v>2</v>
      </c>
    </row>
    <row r="32" spans="1:25" x14ac:dyDescent="0.3">
      <c r="A32" s="3" t="s">
        <v>46</v>
      </c>
      <c r="B32" s="1" t="s">
        <v>61</v>
      </c>
      <c r="C32" s="1" t="s">
        <v>43</v>
      </c>
      <c r="D32" s="10">
        <v>45735</v>
      </c>
      <c r="E32" s="10">
        <v>45748</v>
      </c>
      <c r="F32" s="1">
        <f>IF(D32="","",E32-D32)</f>
        <v>13</v>
      </c>
      <c r="G32" s="12">
        <f t="shared" ca="1" si="2"/>
        <v>0</v>
      </c>
    </row>
    <row r="33" spans="1:26" x14ac:dyDescent="0.3">
      <c r="A33" s="9" t="s">
        <v>54</v>
      </c>
      <c r="B33" s="1" t="s">
        <v>72</v>
      </c>
      <c r="C33" s="1" t="s">
        <v>43</v>
      </c>
      <c r="D33" s="10">
        <v>45738</v>
      </c>
      <c r="E33" s="10">
        <v>45743</v>
      </c>
      <c r="F33" s="1">
        <f>IF(D33="","",E33-D33)</f>
        <v>5</v>
      </c>
      <c r="G33" s="12">
        <f t="shared" ca="1" si="2"/>
        <v>0</v>
      </c>
      <c r="Z33" s="17" t="s">
        <v>2</v>
      </c>
    </row>
    <row r="34" spans="1:26" x14ac:dyDescent="0.3">
      <c r="A34" s="16"/>
    </row>
    <row r="39" spans="1:26" x14ac:dyDescent="0.3">
      <c r="A39" t="s">
        <v>0</v>
      </c>
    </row>
    <row r="40" spans="1:26" x14ac:dyDescent="0.3">
      <c r="A40" t="s">
        <v>43</v>
      </c>
    </row>
    <row r="41" spans="1:26" x14ac:dyDescent="0.3">
      <c r="A41" t="s">
        <v>44</v>
      </c>
    </row>
    <row r="42" spans="1:26" x14ac:dyDescent="0.3">
      <c r="A42" t="s">
        <v>45</v>
      </c>
    </row>
    <row r="43" spans="1:26" x14ac:dyDescent="0.3">
      <c r="A43" t="s">
        <v>1</v>
      </c>
    </row>
  </sheetData>
  <mergeCells count="10">
    <mergeCell ref="A1:E2"/>
    <mergeCell ref="D4:E4"/>
    <mergeCell ref="A6:B6"/>
    <mergeCell ref="G8:G9"/>
    <mergeCell ref="A8:A9"/>
    <mergeCell ref="B8:B9"/>
    <mergeCell ref="C8:C9"/>
    <mergeCell ref="D8:D9"/>
    <mergeCell ref="E8:E9"/>
    <mergeCell ref="F8:F9"/>
  </mergeCells>
  <conditionalFormatting sqref="G10:G33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{15B7DB06-4B00-4CA8-8B1C-69BCF88F776A}</x14:id>
        </ext>
      </extLst>
    </cfRule>
  </conditionalFormatting>
  <conditionalFormatting sqref="H10:AB33">
    <cfRule type="expression" dxfId="0" priority="1">
      <formula>AND(H$8&gt;=$D10,H$8&lt;=$E10)</formula>
    </cfRule>
  </conditionalFormatting>
  <dataValidations count="1">
    <dataValidation type="list" allowBlank="1" showInputMessage="1" showErrorMessage="1" sqref="C10:C33" xr:uid="{CA7FF073-E5A3-495F-93D1-AC9CA25E7975}">
      <formula1>$A$40:$A$43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B7DB06-4B00-4CA8-8B1C-69BCF88F77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G10:G33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Hasta Akış opt. Gantt şeması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905436376698</dc:creator>
  <cp:lastModifiedBy>ÖZLEM SAVRAN</cp:lastModifiedBy>
  <dcterms:created xsi:type="dcterms:W3CDTF">2024-04-08T09:09:24Z</dcterms:created>
  <dcterms:modified xsi:type="dcterms:W3CDTF">2025-01-01T09:15:09Z</dcterms:modified>
</cp:coreProperties>
</file>